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DipB\master-thesis-B\"/>
    </mc:Choice>
  </mc:AlternateContent>
  <xr:revisionPtr revIDLastSave="0" documentId="13_ncr:1_{06CE53ED-153B-4E7B-B801-BB0ACCDA1857}" xr6:coauthVersionLast="47" xr6:coauthVersionMax="47" xr10:uidLastSave="{00000000-0000-0000-0000-000000000000}"/>
  <bookViews>
    <workbookView xWindow="-120" yWindow="-120" windowWidth="29040" windowHeight="15990" xr2:uid="{50271404-D1F3-470D-B323-4637AD255B09}"/>
  </bookViews>
  <sheets>
    <sheet name="MT" sheetId="1" r:id="rId1"/>
    <sheet name="B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2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C2" i="1"/>
  <c r="AA2" i="1"/>
  <c r="AB2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" i="1"/>
</calcChain>
</file>

<file path=xl/sharedStrings.xml><?xml version="1.0" encoding="utf-8"?>
<sst xmlns="http://schemas.openxmlformats.org/spreadsheetml/2006/main" count="1395" uniqueCount="986">
  <si>
    <t>Meas. point name</t>
  </si>
  <si>
    <t>Comment</t>
  </si>
  <si>
    <t>Xmm</t>
  </si>
  <si>
    <t>Ymm</t>
  </si>
  <si>
    <t>Zmm</t>
  </si>
  <si>
    <t>V_mean</t>
  </si>
  <si>
    <t>V_mean_ref</t>
  </si>
  <si>
    <t>p_mean</t>
  </si>
  <si>
    <t>p_RMS</t>
  </si>
  <si>
    <t>u_mean</t>
  </si>
  <si>
    <t>u_RMS</t>
  </si>
  <si>
    <t>E_mean</t>
  </si>
  <si>
    <t>E_RMS</t>
  </si>
  <si>
    <t>p0</t>
  </si>
  <si>
    <t>t0</t>
  </si>
  <si>
    <t>RH</t>
  </si>
  <si>
    <t>rho</t>
  </si>
  <si>
    <t>TimeStamp</t>
  </si>
  <si>
    <t>DataFileLocation</t>
  </si>
  <si>
    <t>BC No.</t>
  </si>
  <si>
    <t>c_ppm</t>
  </si>
  <si>
    <t>GAM_offset</t>
  </si>
  <si>
    <t>cppm_k</t>
  </si>
  <si>
    <t>cppm_th</t>
  </si>
  <si>
    <t>cppm_mu</t>
  </si>
  <si>
    <t>18nl/h 20gain 0.sor y+ felett</t>
  </si>
  <si>
    <t>13:48:43,132 2020.03.31</t>
  </si>
  <si>
    <t>G:\project\utcakanyon\03_11\time_series\matrix_konc_2020-03-11_20200331134843.dat</t>
  </si>
  <si>
    <t>13:51:16,530 2020.03.31</t>
  </si>
  <si>
    <t>G:\project\utcakanyon\03_11\time_series\matrix_konc_2020-03-11_20200331135116.dat</t>
  </si>
  <si>
    <t>13:53:49,411 2020.03.31</t>
  </si>
  <si>
    <t>G:\project\utcakanyon\03_11\time_series\matrix_konc_2020-03-11_20200331135349.dat</t>
  </si>
  <si>
    <t>13:56:22,566 2020.03.31</t>
  </si>
  <si>
    <t>G:\project\utcakanyon\03_11\time_series\matrix_konc_2020-03-11_20200331135622.dat</t>
  </si>
  <si>
    <t>13:58:55,957 2020.03.31</t>
  </si>
  <si>
    <t>G:\project\utcakanyon\03_11\time_series\matrix_konc_2020-03-11_20200331135855.dat</t>
  </si>
  <si>
    <t>18nl/h 100gain 0.sor y+ felett</t>
  </si>
  <si>
    <t>11:04:10,736 2020.03.31</t>
  </si>
  <si>
    <t>G:\project\utcakanyon\03_11\time_series\matrix_konc_2020-03-11_20200331110410.dat</t>
  </si>
  <si>
    <t>11:06:44,043 2020.03.31</t>
  </si>
  <si>
    <t>G:\project\utcakanyon\03_11\time_series\matrix_konc_2020-03-11_20200331110644.dat</t>
  </si>
  <si>
    <t>11:09:17,430 2020.03.31</t>
  </si>
  <si>
    <t>G:\project\utcakanyon\03_11\time_series\matrix_konc_2020-03-11_20200331110917.dat</t>
  </si>
  <si>
    <t>11:11:50,772 2020.03.31</t>
  </si>
  <si>
    <t>G:\project\utcakanyon\03_11\time_series\matrix_konc_2020-03-11_20200331111150.dat</t>
  </si>
  <si>
    <t>11:14:24,136 2020.03.31</t>
  </si>
  <si>
    <t>G:\project\utcakanyon\03_11\time_series\matrix_konc_2020-03-11_20200331111424.dat</t>
  </si>
  <si>
    <t>11:16:57,376 2020.03.31</t>
  </si>
  <si>
    <t>G:\project\utcakanyon\03_11\time_series\matrix_konc_2020-03-11_20200331111657.dat</t>
  </si>
  <si>
    <t>11:19:30,634 2020.03.31</t>
  </si>
  <si>
    <t>G:\project\utcakanyon\03_11\time_series\matrix_konc_2020-03-11_20200331111930.dat</t>
  </si>
  <si>
    <t>11:22:03,698 2020.03.31</t>
  </si>
  <si>
    <t>G:\project\utcakanyon\03_11\time_series\matrix_konc_2020-03-11_20200331112203.dat</t>
  </si>
  <si>
    <t>11:24:37,003 2020.03.31</t>
  </si>
  <si>
    <t>G:\project\utcakanyon\03_11\time_series\matrix_konc_2020-03-11_20200331112437.dat</t>
  </si>
  <si>
    <t>11:27:10,290 2020.03.31</t>
  </si>
  <si>
    <t>G:\project\utcakanyon\03_11\time_series\matrix_konc_2020-03-11_20200331112710.dat</t>
  </si>
  <si>
    <t>11:29:43,475 2020.03.31</t>
  </si>
  <si>
    <t>G:\project\utcakanyon\03_11\time_series\matrix_konc_2020-03-11_20200331112943.dat</t>
  </si>
  <si>
    <t>11:32:16,601 2020.03.31</t>
  </si>
  <si>
    <t>G:\project\utcakanyon\03_11\time_series\matrix_konc_2020-03-11_20200331113216.dat</t>
  </si>
  <si>
    <t>18nl/h 200gain 0.sor y+ felett</t>
  </si>
  <si>
    <t>11:43:46,222 2020.03.31</t>
  </si>
  <si>
    <t>G:\project\utcakanyon\03_11\time_series\matrix_konc_2020-03-11_20200331114346.dat</t>
  </si>
  <si>
    <t>11:46:19,609 2020.03.31</t>
  </si>
  <si>
    <t>G:\project\utcakanyon\03_11\time_series\matrix_konc_2020-03-11_20200331114619.dat</t>
  </si>
  <si>
    <t>11:48:53,118 2020.03.31</t>
  </si>
  <si>
    <t>G:\project\utcakanyon\03_11\time_series\matrix_konc_2020-03-11_20200331114853.dat</t>
  </si>
  <si>
    <t>11:51:26,446 2020.03.31</t>
  </si>
  <si>
    <t>G:\project\utcakanyon\03_11\time_series\matrix_konc_2020-03-11_20200331115126.dat</t>
  </si>
  <si>
    <t>11:53:59,844 2020.03.31</t>
  </si>
  <si>
    <t>G:\project\utcakanyon\03_11\time_series\matrix_konc_2020-03-11_20200331115359.dat</t>
  </si>
  <si>
    <t>11:56:33,104 2020.03.31</t>
  </si>
  <si>
    <t>G:\project\utcakanyon\03_11\time_series\matrix_konc_2020-03-11_20200331115633.dat</t>
  </si>
  <si>
    <t>11:59:06,593 2020.03.31</t>
  </si>
  <si>
    <t>G:\project\utcakanyon\03_11\time_series\matrix_konc_2020-03-11_20200331115906.dat</t>
  </si>
  <si>
    <t>12:01:39,894 2020.03.31</t>
  </si>
  <si>
    <t>G:\project\utcakanyon\03_11\time_series\matrix_konc_2020-03-11_20200331120139.dat</t>
  </si>
  <si>
    <t>12:04:13,233 2020.03.31</t>
  </si>
  <si>
    <t>G:\project\utcakanyon\03_11\time_series\matrix_konc_2020-03-11_20200331120413.dat</t>
  </si>
  <si>
    <t>18nl/h 200gain 0.sor y- felett</t>
  </si>
  <si>
    <t>12:09:36,149 2020.03.31</t>
  </si>
  <si>
    <t>G:\project\utcakanyon\03_11\time_series\matrix_konc_2020-03-11_20200331120936.dat</t>
  </si>
  <si>
    <t>12:12:09,538 2020.03.31</t>
  </si>
  <si>
    <t>G:\project\utcakanyon\03_11\time_series\matrix_konc_2020-03-11_20200331121209.dat</t>
  </si>
  <si>
    <t>12:14:42,789 2020.03.31</t>
  </si>
  <si>
    <t>G:\project\utcakanyon\03_11\time_series\matrix_konc_2020-03-11_20200331121442.dat</t>
  </si>
  <si>
    <t>12:17:16,030 2020.03.31</t>
  </si>
  <si>
    <t>G:\project\utcakanyon\03_11\time_series\matrix_konc_2020-03-11_20200331121716.dat</t>
  </si>
  <si>
    <t>12:19:49,251 2020.03.31</t>
  </si>
  <si>
    <t>G:\project\utcakanyon\03_11\time_series\matrix_konc_2020-03-11_20200331121949.dat</t>
  </si>
  <si>
    <t>12:22:22,544 2020.03.31</t>
  </si>
  <si>
    <t>G:\project\utcakanyon\03_11\time_series\matrix_konc_2020-03-11_20200331122222.dat</t>
  </si>
  <si>
    <t>12:24:55,884 2020.03.31</t>
  </si>
  <si>
    <t>G:\project\utcakanyon\03_11\time_series\matrix_konc_2020-03-11_20200331122455.dat</t>
  </si>
  <si>
    <t>12:27:29,232 2020.03.31</t>
  </si>
  <si>
    <t>G:\project\utcakanyon\03_11\time_series\matrix_konc_2020-03-11_20200331122729.dat</t>
  </si>
  <si>
    <t>12:30:02,550 2020.03.31</t>
  </si>
  <si>
    <t>G:\project\utcakanyon\03_11\time_series\matrix_konc_2020-03-11_20200331123002.dat</t>
  </si>
  <si>
    <t>18nl/h 100gain 0.sor y- felett</t>
  </si>
  <si>
    <t>12:41:11,502 2020.03.31</t>
  </si>
  <si>
    <t>G:\project\utcakanyon\03_11\time_series\matrix_konc_2020-03-11_20200331124111.dat</t>
  </si>
  <si>
    <t>12:43:44,773 2020.03.31</t>
  </si>
  <si>
    <t>G:\project\utcakanyon\03_11\time_series\matrix_konc_2020-03-11_20200331124344.dat</t>
  </si>
  <si>
    <t>12:46:18,029 2020.03.31</t>
  </si>
  <si>
    <t>G:\project\utcakanyon\03_11\time_series\matrix_konc_2020-03-11_20200331124618.dat</t>
  </si>
  <si>
    <t>12:48:51,312 2020.03.31</t>
  </si>
  <si>
    <t>G:\project\utcakanyon\03_11\time_series\matrix_konc_2020-03-11_20200331124851.dat</t>
  </si>
  <si>
    <t>12:51:24,590 2020.03.31</t>
  </si>
  <si>
    <t>G:\project\utcakanyon\03_11\time_series\matrix_konc_2020-03-11_20200331125124.dat</t>
  </si>
  <si>
    <t>12:53:57,906 2020.03.31</t>
  </si>
  <si>
    <t>G:\project\utcakanyon\03_11\time_series\matrix_konc_2020-03-11_20200331125357.dat</t>
  </si>
  <si>
    <t>12:56:31,180 2020.03.31</t>
  </si>
  <si>
    <t>G:\project\utcakanyon\03_11\time_series\matrix_konc_2020-03-11_20200331125631.dat</t>
  </si>
  <si>
    <t>12:59:04,447 2020.03.31</t>
  </si>
  <si>
    <t>G:\project\utcakanyon\03_11\time_series\matrix_konc_2020-03-11_20200331125904.dat</t>
  </si>
  <si>
    <t>13:01:37,642 2020.03.31</t>
  </si>
  <si>
    <t>G:\project\utcakanyon\03_11\time_series\matrix_konc_2020-03-11_20200331130137.dat</t>
  </si>
  <si>
    <t>13:04:10,931 2020.03.31</t>
  </si>
  <si>
    <t>G:\project\utcakanyon\03_11\time_series\matrix_konc_2020-03-11_20200331130410.dat</t>
  </si>
  <si>
    <t>13:06:44,279 2020.03.31</t>
  </si>
  <si>
    <t>G:\project\utcakanyon\03_11\time_series\matrix_konc_2020-03-11_20200331130644.dat</t>
  </si>
  <si>
    <t>13:09:17,710 2020.03.31</t>
  </si>
  <si>
    <t>G:\project\utcakanyon\03_11\time_series\matrix_konc_2020-03-11_20200331130917.dat</t>
  </si>
  <si>
    <t>13:11:51,019 2020.03.31</t>
  </si>
  <si>
    <t>G:\project\utcakanyon\03_11\time_series\matrix_konc_2020-03-11_20200331131151.dat</t>
  </si>
  <si>
    <t>13:14:24,376 2020.03.31</t>
  </si>
  <si>
    <t>G:\project\utcakanyon\03_11\time_series\matrix_konc_2020-03-11_20200331131424.dat</t>
  </si>
  <si>
    <t>18nl/h 20gain 0.sor y- felett</t>
  </si>
  <si>
    <t>13:31:49,862 2020.03.31</t>
  </si>
  <si>
    <t>G:\project\utcakanyon\03_11\time_series\matrix_konc_2020-03-11_20200331133149.dat</t>
  </si>
  <si>
    <t>13:34:23,677 2020.03.31</t>
  </si>
  <si>
    <t>G:\project\utcakanyon\03_11\time_series\matrix_konc_2020-03-11_20200331133423.dat</t>
  </si>
  <si>
    <t>13:36:56,981 2020.03.31</t>
  </si>
  <si>
    <t>G:\project\utcakanyon\03_11\time_series\matrix_konc_2020-03-11_20200331133656.dat</t>
  </si>
  <si>
    <t>13:39:30,249 2020.03.31</t>
  </si>
  <si>
    <t>G:\project\utcakanyon\03_11\time_series\matrix_konc_2020-03-11_20200331133930.dat</t>
  </si>
  <si>
    <t>100nl/h 200gain 1.sor y+ z profil</t>
  </si>
  <si>
    <t>14:16:19,787 2020.03.31</t>
  </si>
  <si>
    <t>G:\project\utcakanyon\03_11\time_series\matrix_konc_2020-03-11_20200331141619.dat</t>
  </si>
  <si>
    <t>14:18:53,091 2020.03.31</t>
  </si>
  <si>
    <t>G:\project\utcakanyon\03_11\time_series\matrix_konc_2020-03-11_20200331141853.dat</t>
  </si>
  <si>
    <t>14:21:26,423 2020.03.31</t>
  </si>
  <si>
    <t>G:\project\utcakanyon\03_11\time_series\matrix_konc_2020-03-11_20200331142126.dat</t>
  </si>
  <si>
    <t>14:23:59,801 2020.03.31</t>
  </si>
  <si>
    <t>G:\project\utcakanyon\03_11\time_series\matrix_konc_2020-03-11_20200331142359.dat</t>
  </si>
  <si>
    <t>14:26:33,169 2020.03.31</t>
  </si>
  <si>
    <t>G:\project\utcakanyon\03_11\time_series\matrix_konc_2020-03-11_20200331142633.dat</t>
  </si>
  <si>
    <t>14:29:06,506 2020.03.31</t>
  </si>
  <si>
    <t>G:\project\utcakanyon\03_11\time_series\matrix_konc_2020-03-11_20200331142906.dat</t>
  </si>
  <si>
    <t>14:31:39,873 2020.03.31</t>
  </si>
  <si>
    <t>G:\project\utcakanyon\03_11\time_series\matrix_konc_2020-03-11_20200331143139.dat</t>
  </si>
  <si>
    <t>14:34:13,330 2020.03.31</t>
  </si>
  <si>
    <t>G:\project\utcakanyon\03_11\time_series\matrix_konc_2020-03-11_20200331143413.dat</t>
  </si>
  <si>
    <t>14:36:46,873 2020.03.31</t>
  </si>
  <si>
    <t>G:\project\utcakanyon\03_11\time_series\matrix_konc_2020-03-11_20200331143646.dat</t>
  </si>
  <si>
    <t>14:39:20,288 2020.03.31</t>
  </si>
  <si>
    <t>G:\project\utcakanyon\03_11\time_series\matrix_konc_2020-03-11_20200331143920.dat</t>
  </si>
  <si>
    <t>14:41:53,546 2020.03.31</t>
  </si>
  <si>
    <t>G:\project\utcakanyon\03_11\time_series\matrix_konc_2020-03-11_20200331144153.dat</t>
  </si>
  <si>
    <t>14:44:26,748 2020.03.31</t>
  </si>
  <si>
    <t>G:\project\utcakanyon\03_11\time_series\matrix_konc_2020-03-11_20200331144426.dat</t>
  </si>
  <si>
    <t>14:46:59,952 2020.03.31</t>
  </si>
  <si>
    <t>G:\project\utcakanyon\03_11\time_series\matrix_konc_2020-03-11_20200331144659.dat</t>
  </si>
  <si>
    <t>14:49:33,107 2020.03.31</t>
  </si>
  <si>
    <t>G:\project\utcakanyon\03_11\time_series\matrix_konc_2020-03-11_20200331144933.dat</t>
  </si>
  <si>
    <t>14:52:06,315 2020.03.31</t>
  </si>
  <si>
    <t>G:\project\utcakanyon\03_11\time_series\matrix_konc_2020-03-11_20200331145206.dat</t>
  </si>
  <si>
    <t>14:54:39,384 2020.03.31</t>
  </si>
  <si>
    <t>G:\project\utcakanyon\03_11\time_series\matrix_konc_2020-03-11_20200331145439.dat</t>
  </si>
  <si>
    <t>14:57:12,420 2020.03.31</t>
  </si>
  <si>
    <t>G:\project\utcakanyon\03_11\time_series\matrix_konc_2020-03-11_20200331145712.dat</t>
  </si>
  <si>
    <t>14:59:45,383 2020.03.31</t>
  </si>
  <si>
    <t>G:\project\utcakanyon\03_11\time_series\matrix_konc_2020-03-11_20200331145945.dat</t>
  </si>
  <si>
    <t>15:08:06,757 2020.03.31</t>
  </si>
  <si>
    <t>G:\project\utcakanyon\03_11\time_series\matrix_konc_2020-03-11_20200331150806.dat</t>
  </si>
  <si>
    <t>15:10:39,975 2020.03.31</t>
  </si>
  <si>
    <t>G:\project\utcakanyon\03_11\time_series\matrix_konc_2020-03-11_20200331151039.dat</t>
  </si>
  <si>
    <t>15:13:13,204 2020.03.31</t>
  </si>
  <si>
    <t>G:\project\utcakanyon\03_11\time_series\matrix_konc_2020-03-11_20200331151313.dat</t>
  </si>
  <si>
    <t>15:15:46,513 2020.03.31</t>
  </si>
  <si>
    <t>G:\project\utcakanyon\03_11\time_series\matrix_konc_2020-03-11_20200331151546.dat</t>
  </si>
  <si>
    <t>15:18:19,787 2020.03.31</t>
  </si>
  <si>
    <t>G:\project\utcakanyon\03_11\time_series\matrix_konc_2020-03-11_20200331151819.dat</t>
  </si>
  <si>
    <t>15:20:52,979 2020.03.31</t>
  </si>
  <si>
    <t>G:\project\utcakanyon\03_11\time_series\matrix_konc_2020-03-11_20200331152052.dat</t>
  </si>
  <si>
    <t>15:23:26,179 2020.03.31</t>
  </si>
  <si>
    <t>G:\project\utcakanyon\03_11\time_series\matrix_konc_2020-03-11_20200331152326.dat</t>
  </si>
  <si>
    <t>15:25:59,380 2020.03.31</t>
  </si>
  <si>
    <t>G:\project\utcakanyon\03_11\time_series\matrix_konc_2020-03-11_20200331152559.dat</t>
  </si>
  <si>
    <t>15:28:32,604 2020.03.31</t>
  </si>
  <si>
    <t>G:\project\utcakanyon\03_11\time_series\matrix_konc_2020-03-11_20200331152832.dat</t>
  </si>
  <si>
    <t>15:31:05,797 2020.03.31</t>
  </si>
  <si>
    <t>G:\project\utcakanyon\03_11\time_series\matrix_konc_2020-03-11_20200331153105.dat</t>
  </si>
  <si>
    <t>15:33:39,000 2020.03.31</t>
  </si>
  <si>
    <t>G:\project\utcakanyon\03_11\time_series\matrix_konc_2020-03-11_20200331153339.dat</t>
  </si>
  <si>
    <t>15:36:12,230 2020.03.31</t>
  </si>
  <si>
    <t>G:\project\utcakanyon\03_11\time_series\matrix_konc_2020-03-11_20200331153612.dat</t>
  </si>
  <si>
    <t>15:38:45,305 2020.03.31</t>
  </si>
  <si>
    <t>G:\project\utcakanyon\03_11\time_series\matrix_konc_2020-03-11_20200331153845.dat</t>
  </si>
  <si>
    <t>15:41:18,523 2020.03.31</t>
  </si>
  <si>
    <t>G:\project\utcakanyon\03_11\time_series\matrix_konc_2020-03-11_20200331154118.dat</t>
  </si>
  <si>
    <t>15:43:51,818 2020.03.31</t>
  </si>
  <si>
    <t>G:\project\utcakanyon\03_11\time_series\matrix_konc_2020-03-11_20200331154351.dat</t>
  </si>
  <si>
    <t>15:46:24,947 2020.03.31</t>
  </si>
  <si>
    <t>G:\project\utcakanyon\03_11\time_series\matrix_konc_2020-03-11_20200331154624.dat</t>
  </si>
  <si>
    <t>15:48:58,034 2020.03.31</t>
  </si>
  <si>
    <t>G:\project\utcakanyon\03_11\time_series\matrix_konc_2020-03-11_20200331154858.dat</t>
  </si>
  <si>
    <t>15:51:31,139 2020.03.31</t>
  </si>
  <si>
    <t>G:\project\utcakanyon\03_11\time_series\matrix_konc_2020-03-11_20200331155131.dat</t>
  </si>
  <si>
    <t>100nl/h 200gain 1.sor y- z profil</t>
  </si>
  <si>
    <t>16:01:20,805 2020.03.31</t>
  </si>
  <si>
    <t>G:\project\utcakanyon\03_11\time_series\matrix_konc_2020-03-11_20200331160120.dat</t>
  </si>
  <si>
    <t>16:03:54,109 2020.03.31</t>
  </si>
  <si>
    <t>G:\project\utcakanyon\03_11\time_series\matrix_konc_2020-03-11_20200331160354.dat</t>
  </si>
  <si>
    <t>16:06:27,420 2020.03.31</t>
  </si>
  <si>
    <t>G:\project\utcakanyon\03_11\time_series\matrix_konc_2020-03-11_20200331160627.dat</t>
  </si>
  <si>
    <t>16:09:00,681 2020.03.31</t>
  </si>
  <si>
    <t>G:\project\utcakanyon\03_11\time_series\matrix_konc_2020-03-11_20200331160900.dat</t>
  </si>
  <si>
    <t>16:11:34,395 2020.03.31</t>
  </si>
  <si>
    <t>G:\project\utcakanyon\03_11\time_series\matrix_konc_2020-03-11_20200331161134.dat</t>
  </si>
  <si>
    <t>16:14:07,637 2020.03.31</t>
  </si>
  <si>
    <t>G:\project\utcakanyon\03_11\time_series\matrix_konc_2020-03-11_20200331161407.dat</t>
  </si>
  <si>
    <t>16:16:40,915 2020.03.31</t>
  </si>
  <si>
    <t>G:\project\utcakanyon\03_11\time_series\matrix_konc_2020-03-11_20200331161640.dat</t>
  </si>
  <si>
    <t>16:19:14,152 2020.03.31</t>
  </si>
  <si>
    <t>G:\project\utcakanyon\03_11\time_series\matrix_konc_2020-03-11_20200331161914.dat</t>
  </si>
  <si>
    <t>16:21:47,459 2020.03.31</t>
  </si>
  <si>
    <t>G:\project\utcakanyon\03_11\time_series\matrix_konc_2020-03-11_20200331162147.dat</t>
  </si>
  <si>
    <t>16:24:20,730 2020.03.31</t>
  </si>
  <si>
    <t>G:\project\utcakanyon\03_11\time_series\matrix_konc_2020-03-11_20200331162420.dat</t>
  </si>
  <si>
    <t>16:26:53,893 2020.03.31</t>
  </si>
  <si>
    <t>G:\project\utcakanyon\03_11\time_series\matrix_konc_2020-03-11_20200331162653.dat</t>
  </si>
  <si>
    <t>16:29:26,890 2020.03.31</t>
  </si>
  <si>
    <t>G:\project\utcakanyon\03_11\time_series\matrix_konc_2020-03-11_20200331162926.dat</t>
  </si>
  <si>
    <t>16:32:00,065 2020.03.31</t>
  </si>
  <si>
    <t>G:\project\utcakanyon\03_11\time_series\matrix_konc_2020-03-11_20200331163200.dat</t>
  </si>
  <si>
    <t>16:34:33,332 2020.03.31</t>
  </si>
  <si>
    <t>G:\project\utcakanyon\03_11\time_series\matrix_konc_2020-03-11_20200331163433.dat</t>
  </si>
  <si>
    <t>16:37:06,642 2020.03.31</t>
  </si>
  <si>
    <t>G:\project\utcakanyon\03_11\time_series\matrix_konc_2020-03-11_20200331163706.dat</t>
  </si>
  <si>
    <t>16:39:39,977 2020.03.31</t>
  </si>
  <si>
    <t>G:\project\utcakanyon\03_11\time_series\matrix_konc_2020-03-11_20200331163939.dat</t>
  </si>
  <si>
    <t>16:42:13,201 2020.03.31</t>
  </si>
  <si>
    <t>G:\project\utcakanyon\03_11\time_series\matrix_konc_2020-03-11_20200331164213.dat</t>
  </si>
  <si>
    <t>16:44:46,386 2020.03.31</t>
  </si>
  <si>
    <t>G:\project\utcakanyon\03_11\time_series\matrix_konc_2020-03-11_20200331164446.dat</t>
  </si>
  <si>
    <t>16:51:38,197 2020.03.31</t>
  </si>
  <si>
    <t>G:\project\utcakanyon\03_11\time_series\matrix_konc_2020-03-11_20200331165138.dat</t>
  </si>
  <si>
    <t>16:54:11,439 2020.03.31</t>
  </si>
  <si>
    <t>G:\project\utcakanyon\03_11\time_series\matrix_konc_2020-03-11_20200331165411.dat</t>
  </si>
  <si>
    <t>16:56:44,710 2020.03.31</t>
  </si>
  <si>
    <t>G:\project\utcakanyon\03_11\time_series\matrix_konc_2020-03-11_20200331165644.dat</t>
  </si>
  <si>
    <t>16:59:18,006 2020.03.31</t>
  </si>
  <si>
    <t>G:\project\utcakanyon\03_11\time_series\matrix_konc_2020-03-11_20200331165918.dat</t>
  </si>
  <si>
    <t>17:01:51,352 2020.03.31</t>
  </si>
  <si>
    <t>G:\project\utcakanyon\03_11\time_series\matrix_konc_2020-03-11_20200331170151.dat</t>
  </si>
  <si>
    <t>17:04:24,674 2020.03.31</t>
  </si>
  <si>
    <t>G:\project\utcakanyon\03_11\time_series\matrix_konc_2020-03-11_20200331170424.dat</t>
  </si>
  <si>
    <t>17:06:57,755 2020.03.31</t>
  </si>
  <si>
    <t>G:\project\utcakanyon\03_11\time_series\matrix_konc_2020-03-11_20200331170657.dat</t>
  </si>
  <si>
    <t>17:09:30,929 2020.03.31</t>
  </si>
  <si>
    <t>G:\project\utcakanyon\03_11\time_series\matrix_konc_2020-03-11_20200331170930.dat</t>
  </si>
  <si>
    <t>17:12:04,123 2020.03.31</t>
  </si>
  <si>
    <t>G:\project\utcakanyon\03_11\time_series\matrix_konc_2020-03-11_20200331171204.dat</t>
  </si>
  <si>
    <t>17:14:37,220 2020.03.31</t>
  </si>
  <si>
    <t>G:\project\utcakanyon\03_11\time_series\matrix_konc_2020-03-11_20200331171437.dat</t>
  </si>
  <si>
    <t>17:17:10,336 2020.03.31</t>
  </si>
  <si>
    <t>G:\project\utcakanyon\03_11\time_series\matrix_konc_2020-03-11_20200331171710.dat</t>
  </si>
  <si>
    <t>17:19:43,501 2020.03.31</t>
  </si>
  <si>
    <t>G:\project\utcakanyon\03_11\time_series\matrix_konc_2020-03-11_20200331171943.dat</t>
  </si>
  <si>
    <t>17:22:16,689 2020.03.31</t>
  </si>
  <si>
    <t>G:\project\utcakanyon\03_11\time_series\matrix_konc_2020-03-11_20200331172216.dat</t>
  </si>
  <si>
    <t>17:24:49,883 2020.03.31</t>
  </si>
  <si>
    <t>G:\project\utcakanyon\03_11\time_series\matrix_konc_2020-03-11_20200331172449.dat</t>
  </si>
  <si>
    <t>17:27:23,109 2020.03.31</t>
  </si>
  <si>
    <t>G:\project\utcakanyon\03_11\time_series\matrix_konc_2020-03-11_20200331172723.dat</t>
  </si>
  <si>
    <t>17:29:56,260 2020.03.31</t>
  </si>
  <si>
    <t>G:\project\utcakanyon\03_11\time_series\matrix_konc_2020-03-11_20200331172956.dat</t>
  </si>
  <si>
    <t>17:32:29,469 2020.03.31</t>
  </si>
  <si>
    <t>G:\project\utcakanyon\03_11\time_series\matrix_konc_2020-03-11_20200331173229.dat</t>
  </si>
  <si>
    <t>17:35:02,651 2020.03.31</t>
  </si>
  <si>
    <t>G:\project\utcakanyon\03_11\time_series\matrix_konc_2020-03-11_20200331173502.dat</t>
  </si>
  <si>
    <t>195nl/h 200gain 4.sor y+ felett</t>
  </si>
  <si>
    <t>09:39:13,550 2020.04.02</t>
  </si>
  <si>
    <t>G:\project\utcakanyon\04_02\time_series\matrix_konc_2020-04-02_20200402093913.dat</t>
  </si>
  <si>
    <t>09:41:46,860 2020.04.02</t>
  </si>
  <si>
    <t>G:\project\utcakanyon\04_02\time_series\matrix_konc_2020-04-02_20200402094146.dat</t>
  </si>
  <si>
    <t>09:44:20,003 2020.04.02</t>
  </si>
  <si>
    <t>G:\project\utcakanyon\04_02\time_series\matrix_konc_2020-04-02_20200402094420.dat</t>
  </si>
  <si>
    <t>09:46:53,127 2020.04.02</t>
  </si>
  <si>
    <t>G:\project\utcakanyon\04_02\time_series\matrix_konc_2020-04-02_20200402094653.dat</t>
  </si>
  <si>
    <t>09:49:26,209 2020.04.02</t>
  </si>
  <si>
    <t>G:\project\utcakanyon\04_02\time_series\matrix_konc_2020-04-02_20200402094926.dat</t>
  </si>
  <si>
    <t>09:51:59,415 2020.04.02</t>
  </si>
  <si>
    <t>G:\project\utcakanyon\04_02\time_series\matrix_konc_2020-04-02_20200402095159.dat</t>
  </si>
  <si>
    <t>09:54:32,679 2020.04.02</t>
  </si>
  <si>
    <t>G:\project\utcakanyon\04_02\time_series\matrix_konc_2020-04-02_20200402095432.dat</t>
  </si>
  <si>
    <t>09:57:05,896 2020.04.02</t>
  </si>
  <si>
    <t>G:\project\utcakanyon\04_02\time_series\matrix_konc_2020-04-02_20200402095705.dat</t>
  </si>
  <si>
    <t>09:59:39,141 2020.04.02</t>
  </si>
  <si>
    <t>G:\project\utcakanyon\04_02\time_series\matrix_konc_2020-04-02_20200402095939.dat</t>
  </si>
  <si>
    <t>10:02:12,304 2020.04.02</t>
  </si>
  <si>
    <t>G:\project\utcakanyon\04_02\time_series\matrix_konc_2020-04-02_20200402100212.dat</t>
  </si>
  <si>
    <t>10:04:45,770 2020.04.02</t>
  </si>
  <si>
    <t>G:\project\utcakanyon\04_02\time_series\matrix_konc_2020-04-02_20200402100445.dat</t>
  </si>
  <si>
    <t>10:07:18,903 2020.04.02</t>
  </si>
  <si>
    <t>G:\project\utcakanyon\04_02\time_series\matrix_konc_2020-04-02_20200402100718.dat</t>
  </si>
  <si>
    <t>10:09:52,132 2020.04.02</t>
  </si>
  <si>
    <t>G:\project\utcakanyon\04_02\time_series\matrix_konc_2020-04-02_20200402100952.dat</t>
  </si>
  <si>
    <t>10:12:25,263 2020.04.02</t>
  </si>
  <si>
    <t>G:\project\utcakanyon\04_02\time_series\matrix_konc_2020-04-02_20200402101225.dat</t>
  </si>
  <si>
    <t>10:14:58,460 2020.04.02</t>
  </si>
  <si>
    <t>G:\project\utcakanyon\04_02\time_series\matrix_konc_2020-04-02_20200402101458.dat</t>
  </si>
  <si>
    <t>10:17:31,769 2020.04.02</t>
  </si>
  <si>
    <t>G:\project\utcakanyon\04_02\time_series\matrix_konc_2020-04-02_20200402101731.dat</t>
  </si>
  <si>
    <t>10:20:04,973 2020.04.02</t>
  </si>
  <si>
    <t>G:\project\utcakanyon\04_02\time_series\matrix_konc_2020-04-02_20200402102004.dat</t>
  </si>
  <si>
    <t>10:29:10,733 2020.04.02</t>
  </si>
  <si>
    <t>G:\project\utcakanyon\04_02\time_series\matrix_konc_2020-04-02_20200402102910.dat</t>
  </si>
  <si>
    <t>10:31:44,117 2020.04.02</t>
  </si>
  <si>
    <t>G:\project\utcakanyon\04_02\time_series\matrix_konc_2020-04-02_20200402103144.dat</t>
  </si>
  <si>
    <t>10:34:17,351 2020.04.02</t>
  </si>
  <si>
    <t>G:\project\utcakanyon\04_02\time_series\matrix_konc_2020-04-02_20200402103417.dat</t>
  </si>
  <si>
    <t>10:36:50,606 2020.04.02</t>
  </si>
  <si>
    <t>G:\project\utcakanyon\04_02\time_series\matrix_konc_2020-04-02_20200402103650.dat</t>
  </si>
  <si>
    <t>10:39:23,870 2020.04.02</t>
  </si>
  <si>
    <t>G:\project\utcakanyon\04_02\time_series\matrix_konc_2020-04-02_20200402103923.dat</t>
  </si>
  <si>
    <t>10:41:57,263 2020.04.02</t>
  </si>
  <si>
    <t>G:\project\utcakanyon\04_02\time_series\matrix_konc_2020-04-02_20200402104157.dat</t>
  </si>
  <si>
    <t>10:44:30,613 2020.04.02</t>
  </si>
  <si>
    <t>G:\project\utcakanyon\04_02\time_series\matrix_konc_2020-04-02_20200402104430.dat</t>
  </si>
  <si>
    <t>10:47:03,820 2020.04.02</t>
  </si>
  <si>
    <t>G:\project\utcakanyon\04_02\time_series\matrix_konc_2020-04-02_20200402104703.dat</t>
  </si>
  <si>
    <t>10:49:37,123 2020.04.02</t>
  </si>
  <si>
    <t>G:\project\utcakanyon\04_02\time_series\matrix_konc_2020-04-02_20200402104937.dat</t>
  </si>
  <si>
    <t>10:52:10,365 2020.04.02</t>
  </si>
  <si>
    <t>G:\project\utcakanyon\04_02\time_series\matrix_konc_2020-04-02_20200402105210.dat</t>
  </si>
  <si>
    <t>10:54:43,609 2020.04.02</t>
  </si>
  <si>
    <t>G:\project\utcakanyon\04_02\time_series\matrix_konc_2020-04-02_20200402105443.dat</t>
  </si>
  <si>
    <t>10:57:16,779 2020.04.02</t>
  </si>
  <si>
    <t>G:\project\utcakanyon\04_02\time_series\matrix_konc_2020-04-02_20200402105716.dat</t>
  </si>
  <si>
    <t>10:59:49,977 2020.04.02</t>
  </si>
  <si>
    <t>G:\project\utcakanyon\04_02\time_series\matrix_konc_2020-04-02_20200402105949.dat</t>
  </si>
  <si>
    <t>11:02:23,241 2020.04.02</t>
  </si>
  <si>
    <t>G:\project\utcakanyon\04_02\time_series\matrix_konc_2020-04-02_20200402110223.dat</t>
  </si>
  <si>
    <t>11:04:56,672 2020.04.02</t>
  </si>
  <si>
    <t>G:\project\utcakanyon\04_02\time_series\matrix_konc_2020-04-02_20200402110456.dat</t>
  </si>
  <si>
    <t>11:07:29,845 2020.04.02</t>
  </si>
  <si>
    <t>G:\project\utcakanyon\04_02\time_series\matrix_konc_2020-04-02_20200402110729.dat</t>
  </si>
  <si>
    <t>11:10:02,909 2020.04.02</t>
  </si>
  <si>
    <t>G:\project\utcakanyon\04_02\time_series\matrix_konc_2020-04-02_20200402111002.dat</t>
  </si>
  <si>
    <t>11:12:36,157 2020.04.02</t>
  </si>
  <si>
    <t>G:\project\utcakanyon\04_02\time_series\matrix_konc_2020-04-02_20200402111236.dat</t>
  </si>
  <si>
    <t>11:15:09,477 2020.04.02</t>
  </si>
  <si>
    <t>G:\project\utcakanyon\04_02\time_series\matrix_konc_2020-04-02_20200402111509.dat</t>
  </si>
  <si>
    <t>195nl/h 200gain 4.sor y- felett</t>
  </si>
  <si>
    <t>11:31:29,174 2020.04.02</t>
  </si>
  <si>
    <t>G:\project\utcakanyon\04_02\time_series\matrix_konc_2020-04-02_20200402113129.dat</t>
  </si>
  <si>
    <t>11:34:02,485 2020.04.02</t>
  </si>
  <si>
    <t>G:\project\utcakanyon\04_02\time_series\matrix_konc_2020-04-02_20200402113402.dat</t>
  </si>
  <si>
    <t>11:36:35,710 2020.04.02</t>
  </si>
  <si>
    <t>G:\project\utcakanyon\04_02\time_series\matrix_konc_2020-04-02_20200402113635.dat</t>
  </si>
  <si>
    <t>11:39:09,010 2020.04.02</t>
  </si>
  <si>
    <t>G:\project\utcakanyon\04_02\time_series\matrix_konc_2020-04-02_20200402113909.dat</t>
  </si>
  <si>
    <t>11:41:42,293 2020.04.02</t>
  </si>
  <si>
    <t>G:\project\utcakanyon\04_02\time_series\matrix_konc_2020-04-02_20200402114142.dat</t>
  </si>
  <si>
    <t>11:44:15,441 2020.04.02</t>
  </si>
  <si>
    <t>G:\project\utcakanyon\04_02\time_series\matrix_konc_2020-04-02_20200402114415.dat</t>
  </si>
  <si>
    <t>11:46:48,772 2020.04.02</t>
  </si>
  <si>
    <t>G:\project\utcakanyon\04_02\time_series\matrix_konc_2020-04-02_20200402114648.dat</t>
  </si>
  <si>
    <t>11:49:22,056 2020.04.02</t>
  </si>
  <si>
    <t>G:\project\utcakanyon\04_02\time_series\matrix_konc_2020-04-02_20200402114922.dat</t>
  </si>
  <si>
    <t>11:51:55,355 2020.04.02</t>
  </si>
  <si>
    <t>G:\project\utcakanyon\04_02\time_series\matrix_konc_2020-04-02_20200402115155.dat</t>
  </si>
  <si>
    <t>11:54:28,652 2020.04.02</t>
  </si>
  <si>
    <t>G:\project\utcakanyon\04_02\time_series\matrix_konc_2020-04-02_20200402115428.dat</t>
  </si>
  <si>
    <t>11:57:02,125 2020.04.02</t>
  </si>
  <si>
    <t>G:\project\utcakanyon\04_02\time_series\matrix_konc_2020-04-02_20200402115702.dat</t>
  </si>
  <si>
    <t>11:59:35,270 2020.04.02</t>
  </si>
  <si>
    <t>G:\project\utcakanyon\04_02\time_series\matrix_konc_2020-04-02_20200402115935.dat</t>
  </si>
  <si>
    <t>12:02:08,411 2020.04.02</t>
  </si>
  <si>
    <t>G:\project\utcakanyon\04_02\time_series\matrix_konc_2020-04-02_20200402120208.dat</t>
  </si>
  <si>
    <t>12:04:41,772 2020.04.02</t>
  </si>
  <si>
    <t>G:\project\utcakanyon\04_02\time_series\matrix_konc_2020-04-02_20200402120441.dat</t>
  </si>
  <si>
    <t>12:07:15,113 2020.04.02</t>
  </si>
  <si>
    <t>G:\project\utcakanyon\04_02\time_series\matrix_konc_2020-04-02_20200402120715.dat</t>
  </si>
  <si>
    <t>12:09:48,261 2020.04.02</t>
  </si>
  <si>
    <t>G:\project\utcakanyon\04_02\time_series\matrix_konc_2020-04-02_20200402120948.dat</t>
  </si>
  <si>
    <t>12:12:21,586 2020.04.02</t>
  </si>
  <si>
    <t>G:\project\utcakanyon\04_02\time_series\matrix_konc_2020-04-02_20200402121221.dat</t>
  </si>
  <si>
    <t>12:14:54,703 2020.04.02</t>
  </si>
  <si>
    <t>G:\project\utcakanyon\04_02\time_series\matrix_konc_2020-04-02_20200402121454.dat</t>
  </si>
  <si>
    <t>12:26:21,395 2020.04.02</t>
  </si>
  <si>
    <t>G:\project\utcakanyon\04_02\time_series\matrix_konc_2020-04-02_20200402122621.dat</t>
  </si>
  <si>
    <t>12:28:54,729 2020.04.02</t>
  </si>
  <si>
    <t>G:\project\utcakanyon\04_02\time_series\matrix_konc_2020-04-02_20200402122854.dat</t>
  </si>
  <si>
    <t>12:31:27,905 2020.04.02</t>
  </si>
  <si>
    <t>G:\project\utcakanyon\04_02\time_series\matrix_konc_2020-04-02_20200402123127.dat</t>
  </si>
  <si>
    <t>12:34:01,328 2020.04.02</t>
  </si>
  <si>
    <t>G:\project\utcakanyon\04_02\time_series\matrix_konc_2020-04-02_20200402123401.dat</t>
  </si>
  <si>
    <t>12:36:34,641 2020.04.02</t>
  </si>
  <si>
    <t>G:\project\utcakanyon\04_02\time_series\matrix_konc_2020-04-02_20200402123634.dat</t>
  </si>
  <si>
    <t>12:39:07,986 2020.04.02</t>
  </si>
  <si>
    <t>G:\project\utcakanyon\04_02\time_series\matrix_konc_2020-04-02_20200402123907.dat</t>
  </si>
  <si>
    <t>12:41:41,178 2020.04.02</t>
  </si>
  <si>
    <t>G:\project\utcakanyon\04_02\time_series\matrix_konc_2020-04-02_20200402124141.dat</t>
  </si>
  <si>
    <t>12:44:14,364 2020.04.02</t>
  </si>
  <si>
    <t>G:\project\utcakanyon\04_02\time_series\matrix_konc_2020-04-02_20200402124414.dat</t>
  </si>
  <si>
    <t>12:46:47,696 2020.04.02</t>
  </si>
  <si>
    <t>G:\project\utcakanyon\04_02\time_series\matrix_konc_2020-04-02_20200402124647.dat</t>
  </si>
  <si>
    <t>12:49:21,020 2020.04.02</t>
  </si>
  <si>
    <t>G:\project\utcakanyon\04_02\time_series\matrix_konc_2020-04-02_20200402124921.dat</t>
  </si>
  <si>
    <t>12:51:54,409 2020.04.02</t>
  </si>
  <si>
    <t>G:\project\utcakanyon\04_02\time_series\matrix_konc_2020-04-02_20200402125154.dat</t>
  </si>
  <si>
    <t>12:54:27,628 2020.04.02</t>
  </si>
  <si>
    <t>G:\project\utcakanyon\04_02\time_series\matrix_konc_2020-04-02_20200402125427.dat</t>
  </si>
  <si>
    <t>12:57:00,677 2020.04.02</t>
  </si>
  <si>
    <t>G:\project\utcakanyon\04_02\time_series\matrix_konc_2020-04-02_20200402125700.dat</t>
  </si>
  <si>
    <t>12:59:33,769 2020.04.02</t>
  </si>
  <si>
    <t>G:\project\utcakanyon\04_02\time_series\matrix_konc_2020-04-02_20200402125933.dat</t>
  </si>
  <si>
    <t>13:02:07,030 2020.04.02</t>
  </si>
  <si>
    <t>G:\project\utcakanyon\04_02\time_series\matrix_konc_2020-04-02_20200402130207.dat</t>
  </si>
  <si>
    <t>13:04:40,170 2020.04.02</t>
  </si>
  <si>
    <t>G:\project\utcakanyon\04_02\time_series\matrix_konc_2020-04-02_20200402130440.dat</t>
  </si>
  <si>
    <t>13:07:13,420 2020.04.02</t>
  </si>
  <si>
    <t>G:\project\utcakanyon\04_02\time_series\matrix_konc_2020-04-02_20200402130713.dat</t>
  </si>
  <si>
    <t>13:09:46,577 2020.04.02</t>
  </si>
  <si>
    <t>G:\project\utcakanyon\04_02\time_series\matrix_konc_2020-04-02_20200402130946.dat</t>
  </si>
  <si>
    <t>195nl/h 200gain 4.sor y- felett y eloszlas</t>
  </si>
  <si>
    <t>14:06:54,940 2020.04.02</t>
  </si>
  <si>
    <t>G:\project\utcakanyon\04_02\time_series\matrix_konc_2020-04-02_20200402140654.dat</t>
  </si>
  <si>
    <t>14:09:28,524 2020.04.02</t>
  </si>
  <si>
    <t>G:\project\utcakanyon\04_02\time_series\matrix_konc_2020-04-02_20200402140928.dat</t>
  </si>
  <si>
    <t>14:12:01,997 2020.04.02</t>
  </si>
  <si>
    <t>G:\project\utcakanyon\04_02\time_series\matrix_konc_2020-04-02_20200402141201.dat</t>
  </si>
  <si>
    <t>14:14:35,439 2020.04.02</t>
  </si>
  <si>
    <t>G:\project\utcakanyon\04_02\time_series\matrix_konc_2020-04-02_20200402141435.dat</t>
  </si>
  <si>
    <t>14:17:08,889 2020.04.02</t>
  </si>
  <si>
    <t>G:\project\utcakanyon\04_02\time_series\matrix_konc_2020-04-02_20200402141708.dat</t>
  </si>
  <si>
    <t>14:19:42,365 2020.04.02</t>
  </si>
  <si>
    <t>G:\project\utcakanyon\04_02\time_series\matrix_konc_2020-04-02_20200402141942.dat</t>
  </si>
  <si>
    <t>14:22:15,836 2020.04.02</t>
  </si>
  <si>
    <t>G:\project\utcakanyon\04_02\time_series\matrix_konc_2020-04-02_20200402142215.dat</t>
  </si>
  <si>
    <t>14:24:49,282 2020.04.02</t>
  </si>
  <si>
    <t>G:\project\utcakanyon\04_02\time_series\matrix_konc_2020-04-02_20200402142449.dat</t>
  </si>
  <si>
    <t>14:27:22,698 2020.04.02</t>
  </si>
  <si>
    <t>G:\project\utcakanyon\04_02\time_series\matrix_konc_2020-04-02_20200402142722.dat</t>
  </si>
  <si>
    <t>14:29:56,060 2020.04.02</t>
  </si>
  <si>
    <t>G:\project\utcakanyon\04_02\time_series\matrix_konc_2020-04-02_20200402142956.dat</t>
  </si>
  <si>
    <t>14:32:29,407 2020.04.02</t>
  </si>
  <si>
    <t>G:\project\utcakanyon\04_02\time_series\matrix_konc_2020-04-02_20200402143229.dat</t>
  </si>
  <si>
    <t>14:35:02,776 2020.04.02</t>
  </si>
  <si>
    <t>G:\project\utcakanyon\04_02\time_series\matrix_konc_2020-04-02_20200402143502.dat</t>
  </si>
  <si>
    <t>14:37:36,192 2020.04.02</t>
  </si>
  <si>
    <t>G:\project\utcakanyon\04_02\time_series\matrix_konc_2020-04-02_20200402143736.dat</t>
  </si>
  <si>
    <t>14:40:09,572 2020.04.02</t>
  </si>
  <si>
    <t>G:\project\utcakanyon\04_02\time_series\matrix_konc_2020-04-02_20200402144009.dat</t>
  </si>
  <si>
    <t>14:42:42,949 2020.04.02</t>
  </si>
  <si>
    <t>G:\project\utcakanyon\04_02\time_series\matrix_konc_2020-04-02_20200402144242.dat</t>
  </si>
  <si>
    <t>14:45:16,381 2020.04.02</t>
  </si>
  <si>
    <t>G:\project\utcakanyon\04_02\time_series\matrix_konc_2020-04-02_20200402144516.dat</t>
  </si>
  <si>
    <t>14:47:49,820 2020.04.02</t>
  </si>
  <si>
    <t>G:\project\utcakanyon\04_02\time_series\matrix_konc_2020-04-02_20200402144749.dat</t>
  </si>
  <si>
    <t>14:50:23,214 2020.04.02</t>
  </si>
  <si>
    <t>G:\project\utcakanyon\04_02\time_series\matrix_konc_2020-04-02_20200402145023.dat</t>
  </si>
  <si>
    <t>14:52:56,594 2020.04.02</t>
  </si>
  <si>
    <t>G:\project\utcakanyon\04_02\time_series\matrix_konc_2020-04-02_20200402145256.dat</t>
  </si>
  <si>
    <t>15:04:22,935 2020.04.02</t>
  </si>
  <si>
    <t>G:\project\utcakanyon\04_02\time_series\matrix_konc_2020-04-02_20200402150422.dat</t>
  </si>
  <si>
    <t>15:06:56,506 2020.04.02</t>
  </si>
  <si>
    <t>G:\project\utcakanyon\04_02\time_series\matrix_konc_2020-04-02_20200402150656.dat</t>
  </si>
  <si>
    <t>15:09:30,017 2020.04.02</t>
  </si>
  <si>
    <t>G:\project\utcakanyon\04_02\time_series\matrix_konc_2020-04-02_20200402150930.dat</t>
  </si>
  <si>
    <t>15:12:03,513 2020.04.02</t>
  </si>
  <si>
    <t>G:\project\utcakanyon\04_02\time_series\matrix_konc_2020-04-02_20200402151203.dat</t>
  </si>
  <si>
    <t>15:14:36,980 2020.04.02</t>
  </si>
  <si>
    <t>G:\project\utcakanyon\04_02\time_series\matrix_konc_2020-04-02_20200402151436.dat</t>
  </si>
  <si>
    <t>15:17:10,487 2020.04.02</t>
  </si>
  <si>
    <t>G:\project\utcakanyon\04_02\time_series\matrix_konc_2020-04-02_20200402151710.dat</t>
  </si>
  <si>
    <t>15:19:43,820 2020.04.02</t>
  </si>
  <si>
    <t>G:\project\utcakanyon\04_02\time_series\matrix_konc_2020-04-02_20200402151943.dat</t>
  </si>
  <si>
    <t>15:22:17,172 2020.04.02</t>
  </si>
  <si>
    <t>G:\project\utcakanyon\04_02\time_series\matrix_konc_2020-04-02_20200402152217.dat</t>
  </si>
  <si>
    <t>15:24:50,522 2020.04.02</t>
  </si>
  <si>
    <t>G:\project\utcakanyon\04_02\time_series\matrix_konc_2020-04-02_20200402152450.dat</t>
  </si>
  <si>
    <t>15:27:24,148 2020.04.02</t>
  </si>
  <si>
    <t>G:\project\utcakanyon\04_02\time_series\matrix_konc_2020-04-02_20200402152724.dat</t>
  </si>
  <si>
    <t>15:29:57,613 2020.04.02</t>
  </si>
  <si>
    <t>G:\project\utcakanyon\04_02\time_series\matrix_konc_2020-04-02_20200402152957.dat</t>
  </si>
  <si>
    <t>15:32:31,080 2020.04.02</t>
  </si>
  <si>
    <t>G:\project\utcakanyon\04_02\time_series\matrix_konc_2020-04-02_20200402153231.dat</t>
  </si>
  <si>
    <t>15:35:04,562 2020.04.02</t>
  </si>
  <si>
    <t>G:\project\utcakanyon\04_02\time_series\matrix_konc_2020-04-02_20200402153504.dat</t>
  </si>
  <si>
    <t>15:37:38,033 2020.04.02</t>
  </si>
  <si>
    <t>G:\project\utcakanyon\04_02\time_series\matrix_konc_2020-04-02_20200402153738.dat</t>
  </si>
  <si>
    <t>15:40:11,499 2020.04.02</t>
  </si>
  <si>
    <t>G:\project\utcakanyon\04_02\time_series\matrix_konc_2020-04-02_20200402154011.dat</t>
  </si>
  <si>
    <t>15:42:44,925 2020.04.02</t>
  </si>
  <si>
    <t>G:\project\utcakanyon\04_02\time_series\matrix_konc_2020-04-02_20200402154244.dat</t>
  </si>
  <si>
    <t>15:45:18,318 2020.04.02</t>
  </si>
  <si>
    <t>G:\project\utcakanyon\04_02\time_series\matrix_konc_2020-04-02_20200402154518.dat</t>
  </si>
  <si>
    <t>15:47:51,759 2020.04.02</t>
  </si>
  <si>
    <t>G:\project\utcakanyon\04_02\time_series\matrix_konc_2020-04-02_20200402154751.dat</t>
  </si>
  <si>
    <t>15:50:25,230 2020.04.02</t>
  </si>
  <si>
    <t>G:\project\utcakanyon\04_02\time_series\matrix_konc_2020-04-02_20200402155025.dat</t>
  </si>
  <si>
    <t>195nl/h 200gain 4.sor y+ felett y eloszlas</t>
  </si>
  <si>
    <t>16:03:25,966 2020.04.02</t>
  </si>
  <si>
    <t>G:\project\utcakanyon\04_02\time_series\matrix_konc_2020-04-02_20200402160325.dat</t>
  </si>
  <si>
    <t>16:05:59,517 2020.04.02</t>
  </si>
  <si>
    <t>G:\project\utcakanyon\04_02\time_series\matrix_konc_2020-04-02_20200402160559.dat</t>
  </si>
  <si>
    <t>16:08:32,949 2020.04.02</t>
  </si>
  <si>
    <t>G:\project\utcakanyon\04_02\time_series\matrix_konc_2020-04-02_20200402160832.dat</t>
  </si>
  <si>
    <t>16:11:06,384 2020.04.02</t>
  </si>
  <si>
    <t>G:\project\utcakanyon\04_02\time_series\matrix_konc_2020-04-02_20200402161106.dat</t>
  </si>
  <si>
    <t>16:13:39,801 2020.04.02</t>
  </si>
  <si>
    <t>G:\project\utcakanyon\04_02\time_series\matrix_konc_2020-04-02_20200402161339.dat</t>
  </si>
  <si>
    <t>16:16:13,250 2020.04.02</t>
  </si>
  <si>
    <t>G:\project\utcakanyon\04_02\time_series\matrix_konc_2020-04-02_20200402161613.dat</t>
  </si>
  <si>
    <t>16:18:46,689 2020.04.02</t>
  </si>
  <si>
    <t>G:\project\utcakanyon\04_02\time_series\matrix_konc_2020-04-02_20200402161846.dat</t>
  </si>
  <si>
    <t>16:21:20,054 2020.04.02</t>
  </si>
  <si>
    <t>G:\project\utcakanyon\04_02\time_series\matrix_konc_2020-04-02_20200402162120.dat</t>
  </si>
  <si>
    <t>16:23:53,450 2020.04.02</t>
  </si>
  <si>
    <t>G:\project\utcakanyon\04_02\time_series\matrix_konc_2020-04-02_20200402162353.dat</t>
  </si>
  <si>
    <t>16:26:26,872 2020.04.02</t>
  </si>
  <si>
    <t>G:\project\utcakanyon\04_02\time_series\matrix_konc_2020-04-02_20200402162626.dat</t>
  </si>
  <si>
    <t>16:29:00,230 2020.04.02</t>
  </si>
  <si>
    <t>G:\project\utcakanyon\04_02\time_series\matrix_konc_2020-04-02_20200402162900.dat</t>
  </si>
  <si>
    <t>16:31:33,558 2020.04.02</t>
  </si>
  <si>
    <t>G:\project\utcakanyon\04_02\time_series\matrix_konc_2020-04-02_20200402163133.dat</t>
  </si>
  <si>
    <t>16:34:06,960 2020.04.02</t>
  </si>
  <si>
    <t>G:\project\utcakanyon\04_02\time_series\matrix_konc_2020-04-02_20200402163406.dat</t>
  </si>
  <si>
    <t>16:36:40,346 2020.04.02</t>
  </si>
  <si>
    <t>G:\project\utcakanyon\04_02\time_series\matrix_konc_2020-04-02_20200402163640.dat</t>
  </si>
  <si>
    <t>16:39:13,678 2020.04.02</t>
  </si>
  <si>
    <t>G:\project\utcakanyon\04_02\time_series\matrix_konc_2020-04-02_20200402163913.dat</t>
  </si>
  <si>
    <t>16:41:47,143 2020.04.02</t>
  </si>
  <si>
    <t>G:\project\utcakanyon\04_02\time_series\matrix_konc_2020-04-02_20200402164147.dat</t>
  </si>
  <si>
    <t>16:44:20,581 2020.04.02</t>
  </si>
  <si>
    <t>G:\project\utcakanyon\04_02\time_series\matrix_konc_2020-04-02_20200402164420.dat</t>
  </si>
  <si>
    <t>16:46:53,989 2020.04.02</t>
  </si>
  <si>
    <t>G:\project\utcakanyon\04_02\time_series\matrix_konc_2020-04-02_20200402164653.dat</t>
  </si>
  <si>
    <t>16:49:27,384 2020.04.02</t>
  </si>
  <si>
    <t>G:\project\utcakanyon\04_02\time_series\matrix_konc_2020-04-02_20200402164927.dat</t>
  </si>
  <si>
    <t>195nl/h 200gain 4.sor y+ felett y eloszlas Z=50mm</t>
  </si>
  <si>
    <t>17:01:09,027 2020.04.02</t>
  </si>
  <si>
    <t>G:\project\utcakanyon\04_02\time_series\matrix_konc_2020-04-02_20200402170109.dat</t>
  </si>
  <si>
    <t>17:03:42,490 2020.04.02</t>
  </si>
  <si>
    <t>G:\project\utcakanyon\04_02\time_series\matrix_konc_2020-04-02_20200402170342.dat</t>
  </si>
  <si>
    <t>17:06:15,879 2020.04.02</t>
  </si>
  <si>
    <t>G:\project\utcakanyon\04_02\time_series\matrix_konc_2020-04-02_20200402170615.dat</t>
  </si>
  <si>
    <t>17:08:49,379 2020.04.02</t>
  </si>
  <si>
    <t>G:\project\utcakanyon\04_02\time_series\matrix_konc_2020-04-02_20200402170849.dat</t>
  </si>
  <si>
    <t>17:11:22,830 2020.04.02</t>
  </si>
  <si>
    <t>G:\project\utcakanyon\04_02\time_series\matrix_konc_2020-04-02_20200402171122.dat</t>
  </si>
  <si>
    <t>17:13:56,284 2020.04.02</t>
  </si>
  <si>
    <t>G:\project\utcakanyon\04_02\time_series\matrix_konc_2020-04-02_20200402171356.dat</t>
  </si>
  <si>
    <t>17:16:29,621 2020.04.02</t>
  </si>
  <si>
    <t>G:\project\utcakanyon\04_02\time_series\matrix_konc_2020-04-02_20200402171629.dat</t>
  </si>
  <si>
    <t>17:19:03,050 2020.04.02</t>
  </si>
  <si>
    <t>G:\project\utcakanyon\04_02\time_series\matrix_konc_2020-04-02_20200402171903.dat</t>
  </si>
  <si>
    <t>17:21:36,386 2020.04.02</t>
  </si>
  <si>
    <t>G:\project\utcakanyon\04_02\time_series\matrix_konc_2020-04-02_20200402172136.dat</t>
  </si>
  <si>
    <t>17:24:09,802 2020.04.02</t>
  </si>
  <si>
    <t>G:\project\utcakanyon\04_02\time_series\matrix_konc_2020-04-02_20200402172409.dat</t>
  </si>
  <si>
    <t>17:26:43,200 2020.04.02</t>
  </si>
  <si>
    <t>G:\project\utcakanyon\04_02\time_series\matrix_konc_2020-04-02_20200402172643.dat</t>
  </si>
  <si>
    <t>17:29:16,652 2020.04.02</t>
  </si>
  <si>
    <t>G:\project\utcakanyon\04_02\time_series\matrix_konc_2020-04-02_20200402172916.dat</t>
  </si>
  <si>
    <t>17:31:50,068 2020.04.02</t>
  </si>
  <si>
    <t>G:\project\utcakanyon\04_02\time_series\matrix_konc_2020-04-02_20200402173150.dat</t>
  </si>
  <si>
    <t>17:34:23,627 2020.04.02</t>
  </si>
  <si>
    <t>G:\project\utcakanyon\04_02\time_series\matrix_konc_2020-04-02_20200402173423.dat</t>
  </si>
  <si>
    <t>17:36:57,104 2020.04.02</t>
  </si>
  <si>
    <t>G:\project\utcakanyon\04_02\time_series\matrix_konc_2020-04-02_20200402173657.dat</t>
  </si>
  <si>
    <t>17:39:30,519 2020.04.02</t>
  </si>
  <si>
    <t>G:\project\utcakanyon\04_02\time_series\matrix_konc_2020-04-02_20200402173930.dat</t>
  </si>
  <si>
    <t>17:42:03,895 2020.04.02</t>
  </si>
  <si>
    <t>G:\project\utcakanyon\04_02\time_series\matrix_konc_2020-04-02_20200402174203.dat</t>
  </si>
  <si>
    <t>17:44:37,344 2020.04.02</t>
  </si>
  <si>
    <t>G:\project\utcakanyon\04_02\time_series\matrix_konc_2020-04-02_20200402174437.dat</t>
  </si>
  <si>
    <t>17:47:10,788 2020.04.02</t>
  </si>
  <si>
    <t>G:\project\utcakanyon\04_02\time_series\matrix_konc_2020-04-02_20200402174710.dat</t>
  </si>
  <si>
    <t>Y+ feletti Y eloszlasmeres H=50, forras=100Nl/h, gain=200</t>
  </si>
  <si>
    <t>08:52:06,138 2020.04.09</t>
  </si>
  <si>
    <t>G:\project\utcakanyon\04_09\time_series\matrix_konc_2020-04-09_20200409085206.dat</t>
  </si>
  <si>
    <t>08:54:39,531 2020.04.09</t>
  </si>
  <si>
    <t>G:\project\utcakanyon\04_09\time_series\matrix_konc_2020-04-09_20200409085439.dat</t>
  </si>
  <si>
    <t>08:57:12,749 2020.04.09</t>
  </si>
  <si>
    <t>G:\project\utcakanyon\04_09\time_series\matrix_konc_2020-04-09_20200409085712.dat</t>
  </si>
  <si>
    <t>08:59:45,977 2020.04.09</t>
  </si>
  <si>
    <t>G:\project\utcakanyon\04_09\time_series\matrix_konc_2020-04-09_20200409085945.dat</t>
  </si>
  <si>
    <t>09:02:19,260 2020.04.09</t>
  </si>
  <si>
    <t>G:\project\utcakanyon\04_09\time_series\matrix_konc_2020-04-09_20200409090219.dat</t>
  </si>
  <si>
    <t>09:04:52,492 2020.04.09</t>
  </si>
  <si>
    <t>G:\project\utcakanyon\04_09\time_series\matrix_konc_2020-04-09_20200409090452.dat</t>
  </si>
  <si>
    <t>09:07:25,743 2020.04.09</t>
  </si>
  <si>
    <t>G:\project\utcakanyon\04_09\time_series\matrix_konc_2020-04-09_20200409090725.dat</t>
  </si>
  <si>
    <t>09:09:58,969 2020.04.09</t>
  </si>
  <si>
    <t>G:\project\utcakanyon\04_09\time_series\matrix_konc_2020-04-09_20200409090958.dat</t>
  </si>
  <si>
    <t>09:12:32,198 2020.04.09</t>
  </si>
  <si>
    <t>G:\project\utcakanyon\04_09\time_series\matrix_konc_2020-04-09_20200409091232.dat</t>
  </si>
  <si>
    <t>09:15:05,481 2020.04.09</t>
  </si>
  <si>
    <t>G:\project\utcakanyon\04_09\time_series\matrix_konc_2020-04-09_20200409091505.dat</t>
  </si>
  <si>
    <t>09:17:38,780 2020.04.09</t>
  </si>
  <si>
    <t>G:\project\utcakanyon\04_09\time_series\matrix_konc_2020-04-09_20200409091738.dat</t>
  </si>
  <si>
    <t>09:20:12,174 2020.04.09</t>
  </si>
  <si>
    <t>G:\project\utcakanyon\04_09\time_series\matrix_konc_2020-04-09_20200409092012.dat</t>
  </si>
  <si>
    <t>09:22:45,442 2020.04.09</t>
  </si>
  <si>
    <t>G:\project\utcakanyon\04_09\time_series\matrix_konc_2020-04-09_20200409092245.dat</t>
  </si>
  <si>
    <t>09:25:18,712 2020.04.09</t>
  </si>
  <si>
    <t>G:\project\utcakanyon\04_09\time_series\matrix_konc_2020-04-09_20200409092518.dat</t>
  </si>
  <si>
    <t>09:27:52,005 2020.04.09</t>
  </si>
  <si>
    <t>G:\project\utcakanyon\04_09\time_series\matrix_konc_2020-04-09_20200409092752.dat</t>
  </si>
  <si>
    <t>09:30:25,333 2020.04.09</t>
  </si>
  <si>
    <t>G:\project\utcakanyon\04_09\time_series\matrix_konc_2020-04-09_20200409093025.dat</t>
  </si>
  <si>
    <t>09:32:58,754 2020.04.09</t>
  </si>
  <si>
    <t>G:\project\utcakanyon\04_09\time_series\matrix_konc_2020-04-09_20200409093258.dat</t>
  </si>
  <si>
    <t>09:35:31,913 2020.04.09</t>
  </si>
  <si>
    <t>G:\project\utcakanyon\04_09\time_series\matrix_konc_2020-04-09_20200409093531.dat</t>
  </si>
  <si>
    <t>09:38:05,227 2020.04.09</t>
  </si>
  <si>
    <t>G:\project\utcakanyon\04_09\time_series\matrix_konc_2020-04-09_20200409093805.dat</t>
  </si>
  <si>
    <t>Y- feletti Y eloszlasmeres 1.sor H=50, forras=100Nl/h, gain=200</t>
  </si>
  <si>
    <t>09:50:43,652 2020.04.09</t>
  </si>
  <si>
    <t>G:\project\utcakanyon\04_09\time_series\matrix_konc_2020-04-09_20200409095043.dat</t>
  </si>
  <si>
    <t>09:53:17,139 2020.04.09</t>
  </si>
  <si>
    <t>G:\project\utcakanyon\04_09\time_series\matrix_konc_2020-04-09_20200409095317.dat</t>
  </si>
  <si>
    <t>09:55:50,542 2020.04.09</t>
  </si>
  <si>
    <t>G:\project\utcakanyon\04_09\time_series\matrix_konc_2020-04-09_20200409095550.dat</t>
  </si>
  <si>
    <t>09:58:23,940 2020.04.09</t>
  </si>
  <si>
    <t>G:\project\utcakanyon\04_09\time_series\matrix_konc_2020-04-09_20200409095823.dat</t>
  </si>
  <si>
    <t>10:00:57,340 2020.04.09</t>
  </si>
  <si>
    <t>G:\project\utcakanyon\04_09\time_series\matrix_konc_2020-04-09_20200409100057.dat</t>
  </si>
  <si>
    <t>10:03:30,728 2020.04.09</t>
  </si>
  <si>
    <t>G:\project\utcakanyon\04_09\time_series\matrix_konc_2020-04-09_20200409100330.dat</t>
  </si>
  <si>
    <t>10:06:04,208 2020.04.09</t>
  </si>
  <si>
    <t>G:\project\utcakanyon\04_09\time_series\matrix_konc_2020-04-09_20200409100604.dat</t>
  </si>
  <si>
    <t>10:08:37,590 2020.04.09</t>
  </si>
  <si>
    <t>G:\project\utcakanyon\04_09\time_series\matrix_konc_2020-04-09_20200409100837.dat</t>
  </si>
  <si>
    <t>10:11:11,027 2020.04.09</t>
  </si>
  <si>
    <t>G:\project\utcakanyon\04_09\time_series\matrix_konc_2020-04-09_20200409101111.dat</t>
  </si>
  <si>
    <t>10:13:44,415 2020.04.09</t>
  </si>
  <si>
    <t>G:\project\utcakanyon\04_09\time_series\matrix_konc_2020-04-09_20200409101344.dat</t>
  </si>
  <si>
    <t>10:16:17,842 2020.04.09</t>
  </si>
  <si>
    <t>G:\project\utcakanyon\04_09\time_series\matrix_konc_2020-04-09_20200409101617.dat</t>
  </si>
  <si>
    <t>10:18:51,253 2020.04.09</t>
  </si>
  <si>
    <t>G:\project\utcakanyon\04_09\time_series\matrix_konc_2020-04-09_20200409101851.dat</t>
  </si>
  <si>
    <t>10:21:24,663 2020.04.09</t>
  </si>
  <si>
    <t>G:\project\utcakanyon\04_09\time_series\matrix_konc_2020-04-09_20200409102124.dat</t>
  </si>
  <si>
    <t>10:23:57,680 2020.04.09</t>
  </si>
  <si>
    <t>G:\project\utcakanyon\04_09\time_series\matrix_konc_2020-04-09_20200409102357.dat</t>
  </si>
  <si>
    <t>10:26:31,106 2020.04.09</t>
  </si>
  <si>
    <t>G:\project\utcakanyon\04_09\time_series\matrix_konc_2020-04-09_20200409102631.dat</t>
  </si>
  <si>
    <t>10:29:04,443 2020.04.09</t>
  </si>
  <si>
    <t>G:\project\utcakanyon\04_09\time_series\matrix_konc_2020-04-09_20200409102904.dat</t>
  </si>
  <si>
    <t>10:31:37,971 2020.04.09</t>
  </si>
  <si>
    <t>G:\project\utcakanyon\04_09\time_series\matrix_konc_2020-04-09_20200409103137.dat</t>
  </si>
  <si>
    <t>10:34:11,448 2020.04.09</t>
  </si>
  <si>
    <t>G:\project\utcakanyon\04_09\time_series\matrix_konc_2020-04-09_20200409103411.dat</t>
  </si>
  <si>
    <t>10:36:44,919 2020.04.09</t>
  </si>
  <si>
    <t>G:\project\utcakanyon\04_09\time_series\matrix_konc_2020-04-09_20200409103644.dat</t>
  </si>
  <si>
    <t>Y- feletti Y eloszlasmeres 0.sor H=50, forras=18Nl/h, gain=20</t>
  </si>
  <si>
    <t>10:59:01,211 2020.04.09</t>
  </si>
  <si>
    <t>G:\project\utcakanyon\04_09\time_series\matrix_konc_2020-04-09_20200409105901.dat</t>
  </si>
  <si>
    <t>11:01:34,696 2020.04.09</t>
  </si>
  <si>
    <t>G:\project\utcakanyon\04_09\time_series\matrix_konc_2020-04-09_20200409110134.dat</t>
  </si>
  <si>
    <t>11:04:08,168 2020.04.09</t>
  </si>
  <si>
    <t>G:\project\utcakanyon\04_09\time_series\matrix_konc_2020-04-09_20200409110408.dat</t>
  </si>
  <si>
    <t>11:06:42,283 2020.04.09</t>
  </si>
  <si>
    <t>G:\project\utcakanyon\04_09\time_series\matrix_konc_2020-04-09_20200409110642.dat</t>
  </si>
  <si>
    <t>11:09:15,832 2020.04.09</t>
  </si>
  <si>
    <t>G:\project\utcakanyon\04_09\time_series\matrix_konc_2020-04-09_20200409110915.dat</t>
  </si>
  <si>
    <t>11:11:49,229 2020.04.09</t>
  </si>
  <si>
    <t>G:\project\utcakanyon\04_09\time_series\matrix_konc_2020-04-09_20200409111149.dat</t>
  </si>
  <si>
    <t>11:14:22,622 2020.04.09</t>
  </si>
  <si>
    <t>G:\project\utcakanyon\04_09\time_series\matrix_konc_2020-04-09_20200409111422.dat</t>
  </si>
  <si>
    <t>11:16:56,039 2020.04.09</t>
  </si>
  <si>
    <t>G:\project\utcakanyon\04_09\time_series\matrix_konc_2020-04-09_20200409111656.dat</t>
  </si>
  <si>
    <t>11:19:29,441 2020.04.09</t>
  </si>
  <si>
    <t>G:\project\utcakanyon\04_09\time_series\matrix_konc_2020-04-09_20200409111929.dat</t>
  </si>
  <si>
    <t>11:22:02,869 2020.04.09</t>
  </si>
  <si>
    <t>G:\project\utcakanyon\04_09\time_series\matrix_konc_2020-04-09_20200409112202.dat</t>
  </si>
  <si>
    <t>11:24:36,304 2020.04.09</t>
  </si>
  <si>
    <t>G:\project\utcakanyon\04_09\time_series\matrix_konc_2020-04-09_20200409112436.dat</t>
  </si>
  <si>
    <t>Y+ feletti Y eloszlasmeres 0.sor H=50, forras=18Nl/h, gain=20</t>
  </si>
  <si>
    <t>11:37:06,263 2020.04.09</t>
  </si>
  <si>
    <t>G:\project\utcakanyon\04_09\time_series\matrix_konc_2020-04-09_20200409113706.dat</t>
  </si>
  <si>
    <t>11:39:39,698 2020.04.09</t>
  </si>
  <si>
    <t>G:\project\utcakanyon\04_09\time_series\matrix_konc_2020-04-09_20200409113939.dat</t>
  </si>
  <si>
    <t>11:42:13,117 2020.04.09</t>
  </si>
  <si>
    <t>G:\project\utcakanyon\04_09\time_series\matrix_konc_2020-04-09_20200409114213.dat</t>
  </si>
  <si>
    <t>11:44:46,581 2020.04.09</t>
  </si>
  <si>
    <t>G:\project\utcakanyon\04_09\time_series\matrix_konc_2020-04-09_20200409114446.dat</t>
  </si>
  <si>
    <t>11:47:19,984 2020.04.09</t>
  </si>
  <si>
    <t>G:\project\utcakanyon\04_09\time_series\matrix_konc_2020-04-09_20200409114719.dat</t>
  </si>
  <si>
    <t>11:49:53,446 2020.04.09</t>
  </si>
  <si>
    <t>G:\project\utcakanyon\04_09\time_series\matrix_konc_2020-04-09_20200409114953.dat</t>
  </si>
  <si>
    <t>11:52:26,842 2020.04.09</t>
  </si>
  <si>
    <t>G:\project\utcakanyon\04_09\time_series\matrix_konc_2020-04-09_20200409115226.dat</t>
  </si>
  <si>
    <t>11:55:00,215 2020.04.09</t>
  </si>
  <si>
    <t>G:\project\utcakanyon\04_09\time_series\matrix_konc_2020-04-09_20200409115500.dat</t>
  </si>
  <si>
    <t>11:57:33,590 2020.04.09</t>
  </si>
  <si>
    <t>G:\project\utcakanyon\04_09\time_series\matrix_konc_2020-04-09_20200409115733.dat</t>
  </si>
  <si>
    <t>12:00:07,601 2020.04.09</t>
  </si>
  <si>
    <t>G:\project\utcakanyon\04_09\time_series\matrix_konc_2020-04-09_20200409120007.dat</t>
  </si>
  <si>
    <t>12:02:41,142 2020.04.09</t>
  </si>
  <si>
    <t>G:\project\utcakanyon\04_09\time_series\matrix_konc_2020-04-09_20200409120241.dat</t>
  </si>
  <si>
    <t>Y+ feletti Y eloszlasmeres 0.sor sarok, forras=18Nl/h, gain=20</t>
  </si>
  <si>
    <t>12:18:54,739 2020.04.09</t>
  </si>
  <si>
    <t>G:\project\utcakanyon\04_09\time_series\matrix_konc_2020-04-09_20200409121854.dat</t>
  </si>
  <si>
    <t>12:21:28,097 2020.04.09</t>
  </si>
  <si>
    <t>G:\project\utcakanyon\04_09\time_series\matrix_konc_2020-04-09_20200409122128.dat</t>
  </si>
  <si>
    <t>12:24:01,601 2020.04.09</t>
  </si>
  <si>
    <t>G:\project\utcakanyon\04_09\time_series\matrix_konc_2020-04-09_20200409122401.dat</t>
  </si>
  <si>
    <t>12:26:35,027 2020.04.09</t>
  </si>
  <si>
    <t>G:\project\utcakanyon\04_09\time_series\matrix_konc_2020-04-09_20200409122635.dat</t>
  </si>
  <si>
    <t>12:29:08,400 2020.04.09</t>
  </si>
  <si>
    <t>G:\project\utcakanyon\04_09\time_series\matrix_konc_2020-04-09_20200409122908.dat</t>
  </si>
  <si>
    <t>12:31:41,585 2020.04.09</t>
  </si>
  <si>
    <t>G:\project\utcakanyon\04_09\time_series\matrix_konc_2020-04-09_20200409123141.dat</t>
  </si>
  <si>
    <t>12:34:14,984 2020.04.09</t>
  </si>
  <si>
    <t>G:\project\utcakanyon\04_09\time_series\matrix_konc_2020-04-09_20200409123414.dat</t>
  </si>
  <si>
    <t>12:36:48,408 2020.04.09</t>
  </si>
  <si>
    <t>G:\project\utcakanyon\04_09\time_series\matrix_konc_2020-04-09_20200409123648.dat</t>
  </si>
  <si>
    <t>12:39:21,810 2020.04.09</t>
  </si>
  <si>
    <t>G:\project\utcakanyon\04_09\time_series\matrix_konc_2020-04-09_20200409123921.dat</t>
  </si>
  <si>
    <t>12:41:55,266 2020.04.09</t>
  </si>
  <si>
    <t>G:\project\utcakanyon\04_09\time_series\matrix_konc_2020-04-09_20200409124155.dat</t>
  </si>
  <si>
    <t>12:44:28,580 2020.04.09</t>
  </si>
  <si>
    <t>G:\project\utcakanyon\04_09\time_series\matrix_konc_2020-04-09_20200409124428.dat</t>
  </si>
  <si>
    <t>Y- feletti Y eloszlasmeres 0.sor sarok, forras=18Nl/h, gain=20</t>
  </si>
  <si>
    <t>12:55:16,815 2020.04.09</t>
  </si>
  <si>
    <t>G:\project\utcakanyon\04_09\time_series\matrix_konc_2020-04-09_20200409125516.dat</t>
  </si>
  <si>
    <t>12:57:50,327 2020.04.09</t>
  </si>
  <si>
    <t>G:\project\utcakanyon\04_09\time_series\matrix_konc_2020-04-09_20200409125750.dat</t>
  </si>
  <si>
    <t>13:00:23,780 2020.04.09</t>
  </si>
  <si>
    <t>G:\project\utcakanyon\04_09\time_series\matrix_konc_2020-04-09_20200409130023.dat</t>
  </si>
  <si>
    <t>13:02:57,160 2020.04.09</t>
  </si>
  <si>
    <t>G:\project\utcakanyon\04_09\time_series\matrix_konc_2020-04-09_20200409130257.dat</t>
  </si>
  <si>
    <t>13:05:30,469 2020.04.09</t>
  </si>
  <si>
    <t>G:\project\utcakanyon\04_09\time_series\matrix_konc_2020-04-09_20200409130530.dat</t>
  </si>
  <si>
    <t>13:08:03,667 2020.04.09</t>
  </si>
  <si>
    <t>G:\project\utcakanyon\04_09\time_series\matrix_konc_2020-04-09_20200409130803.dat</t>
  </si>
  <si>
    <t>13:10:37,028 2020.04.09</t>
  </si>
  <si>
    <t>G:\project\utcakanyon\04_09\time_series\matrix_konc_2020-04-09_20200409131037.dat</t>
  </si>
  <si>
    <t>13:13:10,381 2020.04.09</t>
  </si>
  <si>
    <t>G:\project\utcakanyon\04_09\time_series\matrix_konc_2020-04-09_20200409131310.dat</t>
  </si>
  <si>
    <t>13:15:43,754 2020.04.09</t>
  </si>
  <si>
    <t>G:\project\utcakanyon\04_09\time_series\matrix_konc_2020-04-09_20200409131543.dat</t>
  </si>
  <si>
    <t>13:18:17,043 2020.04.09</t>
  </si>
  <si>
    <t>G:\project\utcakanyon\04_09\time_series\matrix_konc_2020-04-09_20200409131817.dat</t>
  </si>
  <si>
    <t>13:20:50,440 2020.04.09</t>
  </si>
  <si>
    <t>G:\project\utcakanyon\04_09\time_series\matrix_konc_2020-04-09_20200409132050.dat</t>
  </si>
  <si>
    <t>Y+ feletti X eloszlasmeres 0.sor H=50mm, forras=18Nl/h, gain=20</t>
  </si>
  <si>
    <t>13:39:14,028 2020.04.09</t>
  </si>
  <si>
    <t>G:\project\utcakanyon\04_09\time_series\matrix_konc_2020-04-09_20200409133914.dat</t>
  </si>
  <si>
    <t>13:41:46,979 2020.04.09</t>
  </si>
  <si>
    <t>G:\project\utcakanyon\04_09\time_series\matrix_konc_2020-04-09_20200409134146.dat</t>
  </si>
  <si>
    <t>13:44:19,968 2020.04.09</t>
  </si>
  <si>
    <t>G:\project\utcakanyon\04_09\time_series\matrix_konc_2020-04-09_20200409134419.dat</t>
  </si>
  <si>
    <t>13:46:52,920 2020.04.09</t>
  </si>
  <si>
    <t>G:\project\utcakanyon\04_09\time_series\matrix_konc_2020-04-09_20200409134652.dat</t>
  </si>
  <si>
    <t>13:49:25,971 2020.04.09</t>
  </si>
  <si>
    <t>G:\project\utcakanyon\04_09\time_series\matrix_konc_2020-04-09_20200409134925.dat</t>
  </si>
  <si>
    <t>13:51:58,956 2020.04.09</t>
  </si>
  <si>
    <t>G:\project\utcakanyon\04_09\time_series\matrix_konc_2020-04-09_20200409135158.dat</t>
  </si>
  <si>
    <t>13:54:31,903 2020.04.09</t>
  </si>
  <si>
    <t>G:\project\utcakanyon\04_09\time_series\matrix_konc_2020-04-09_20200409135431.dat</t>
  </si>
  <si>
    <t>13:57:04,731 2020.04.09</t>
  </si>
  <si>
    <t>G:\project\utcakanyon\04_09\time_series\matrix_konc_2020-04-09_20200409135704.dat</t>
  </si>
  <si>
    <t>13:59:37,744 2020.04.09</t>
  </si>
  <si>
    <t>G:\project\utcakanyon\04_09\time_series\matrix_konc_2020-04-09_20200409135937.dat</t>
  </si>
  <si>
    <t>Y- feletti X eloszlasmeres 0.sor H=50mm, forras=18Nl/h, gain=20</t>
  </si>
  <si>
    <t>14:04:13,631 2020.04.09</t>
  </si>
  <si>
    <t>G:\project\utcakanyon\04_09\time_series\matrix_konc_2020-04-09_20200409140413.dat</t>
  </si>
  <si>
    <t>14:06:46,547 2020.04.09</t>
  </si>
  <si>
    <t>G:\project\utcakanyon\04_09\time_series\matrix_konc_2020-04-09_20200409140646.dat</t>
  </si>
  <si>
    <t>14:09:19,512 2020.04.09</t>
  </si>
  <si>
    <t>G:\project\utcakanyon\04_09\time_series\matrix_konc_2020-04-09_20200409140919.dat</t>
  </si>
  <si>
    <t>14:11:52,433 2020.04.09</t>
  </si>
  <si>
    <t>G:\project\utcakanyon\04_09\time_series\matrix_konc_2020-04-09_20200409141152.dat</t>
  </si>
  <si>
    <t>14:14:25,412 2020.04.09</t>
  </si>
  <si>
    <t>G:\project\utcakanyon\04_09\time_series\matrix_konc_2020-04-09_20200409141425.dat</t>
  </si>
  <si>
    <t>14:16:58,356 2020.04.09</t>
  </si>
  <si>
    <t>G:\project\utcakanyon\04_09\time_series\matrix_konc_2020-04-09_20200409141658.dat</t>
  </si>
  <si>
    <t>14:19:31,259 2020.04.09</t>
  </si>
  <si>
    <t>G:\project\utcakanyon\04_09\time_series\matrix_konc_2020-04-09_20200409141931.dat</t>
  </si>
  <si>
    <t>14:22:04,064 2020.04.09</t>
  </si>
  <si>
    <t>G:\project\utcakanyon\04_09\time_series\matrix_konc_2020-04-09_20200409142204.dat</t>
  </si>
  <si>
    <t>14:24:36,937 2020.04.09</t>
  </si>
  <si>
    <t>G:\project\utcakanyon\04_09\time_series\matrix_konc_2020-04-09_20200409142436.dat</t>
  </si>
  <si>
    <t>Y- feletti X eloszlasmeres 1.sor H=50mm, forras=195Nl/h, gain=200</t>
  </si>
  <si>
    <t>14:44:14,496 2020.04.09</t>
  </si>
  <si>
    <t>G:\project\utcakanyon\04_09\time_series\matrix_konc_2020-04-09_20200409144414.dat</t>
  </si>
  <si>
    <t>14:46:47,585 2020.04.09</t>
  </si>
  <si>
    <t>G:\project\utcakanyon\04_09\time_series\matrix_konc_2020-04-09_20200409144647.dat</t>
  </si>
  <si>
    <t>14:49:20,620 2020.04.09</t>
  </si>
  <si>
    <t>G:\project\utcakanyon\04_09\time_series\matrix_konc_2020-04-09_20200409144920.dat</t>
  </si>
  <si>
    <t>14:51:53,536 2020.04.09</t>
  </si>
  <si>
    <t>G:\project\utcakanyon\04_09\time_series\matrix_konc_2020-04-09_20200409145153.dat</t>
  </si>
  <si>
    <t>14:54:26,546 2020.04.09</t>
  </si>
  <si>
    <t>G:\project\utcakanyon\04_09\time_series\matrix_konc_2020-04-09_20200409145426.dat</t>
  </si>
  <si>
    <t>14:56:59,565 2020.04.09</t>
  </si>
  <si>
    <t>G:\project\utcakanyon\04_09\time_series\matrix_konc_2020-04-09_20200409145659.dat</t>
  </si>
  <si>
    <t>14:59:32,597 2020.04.09</t>
  </si>
  <si>
    <t>G:\project\utcakanyon\04_09\time_series\matrix_konc_2020-04-09_20200409145932.dat</t>
  </si>
  <si>
    <t>15:02:05,596 2020.04.09</t>
  </si>
  <si>
    <t>G:\project\utcakanyon\04_09\time_series\matrix_konc_2020-04-09_20200409150205.dat</t>
  </si>
  <si>
    <t>15:04:38,547 2020.04.09</t>
  </si>
  <si>
    <t>G:\project\utcakanyon\04_09\time_series\matrix_konc_2020-04-09_20200409150438.dat</t>
  </si>
  <si>
    <t>Y+ feletti X eloszlasmeres 1.sor H=50mm, forras=195Nl/h, gain=200</t>
  </si>
  <si>
    <t>15:10:06,805 2020.04.09</t>
  </si>
  <si>
    <t>G:\project\utcakanyon\04_09\time_series\matrix_konc_2020-04-09_20200409151006.dat</t>
  </si>
  <si>
    <t>15:12:39,737 2020.04.09</t>
  </si>
  <si>
    <t>G:\project\utcakanyon\04_09\time_series\matrix_konc_2020-04-09_20200409151239.dat</t>
  </si>
  <si>
    <t>15:15:12,602 2020.04.09</t>
  </si>
  <si>
    <t>G:\project\utcakanyon\04_09\time_series\matrix_konc_2020-04-09_20200409151512.dat</t>
  </si>
  <si>
    <t>15:17:45,540 2020.04.09</t>
  </si>
  <si>
    <t>G:\project\utcakanyon\04_09\time_series\matrix_konc_2020-04-09_20200409151745.dat</t>
  </si>
  <si>
    <t>15:20:18,427 2020.04.09</t>
  </si>
  <si>
    <t>G:\project\utcakanyon\04_09\time_series\matrix_konc_2020-04-09_20200409152018.dat</t>
  </si>
  <si>
    <t>15:22:51,309 2020.04.09</t>
  </si>
  <si>
    <t>G:\project\utcakanyon\04_09\time_series\matrix_konc_2020-04-09_20200409152251.dat</t>
  </si>
  <si>
    <t>15:25:24,144 2020.04.09</t>
  </si>
  <si>
    <t>G:\project\utcakanyon\04_09\time_series\matrix_konc_2020-04-09_20200409152524.dat</t>
  </si>
  <si>
    <t>15:27:56,993 2020.04.09</t>
  </si>
  <si>
    <t>G:\project\utcakanyon\04_09\time_series\matrix_konc_2020-04-09_20200409152756.dat</t>
  </si>
  <si>
    <t>15:30:29,840 2020.04.09</t>
  </si>
  <si>
    <t>G:\project\utcakanyon\04_09\time_series\matrix_konc_2020-04-09_20200409153029.dat</t>
  </si>
  <si>
    <t>Y- feletti X eloszlasmeres H=120mm, forras=195Nl/h, gain=200</t>
  </si>
  <si>
    <t>15:48:57,431 2020.04.09</t>
  </si>
  <si>
    <t>G:\project\utcakanyon\04_09\time_series\matrix_konc_2020-04-09_20200409154857.dat</t>
  </si>
  <si>
    <t>15:51:31,440 2020.04.09</t>
  </si>
  <si>
    <t>G:\project\utcakanyon\04_09\time_series\matrix_konc_2020-04-09_20200409155131.dat</t>
  </si>
  <si>
    <t>15:54:05,375 2020.04.09</t>
  </si>
  <si>
    <t>G:\project\utcakanyon\04_09\time_series\matrix_konc_2020-04-09_20200409155405.dat</t>
  </si>
  <si>
    <t>15:56:39,336 2020.04.09</t>
  </si>
  <si>
    <t>G:\project\utcakanyon\04_09\time_series\matrix_konc_2020-04-09_20200409155639.dat</t>
  </si>
  <si>
    <t>15:59:13,267 2020.04.09</t>
  </si>
  <si>
    <t>G:\project\utcakanyon\04_09\time_series\matrix_konc_2020-04-09_20200409155913.dat</t>
  </si>
  <si>
    <t>16:01:47,232 2020.04.09</t>
  </si>
  <si>
    <t>G:\project\utcakanyon\04_09\time_series\matrix_konc_2020-04-09_20200409160147.dat</t>
  </si>
  <si>
    <t>16:04:21,188 2020.04.09</t>
  </si>
  <si>
    <t>G:\project\utcakanyon\04_09\time_series\matrix_konc_2020-04-09_20200409160421.dat</t>
  </si>
  <si>
    <t>16:06:55,211 2020.04.09</t>
  </si>
  <si>
    <t>G:\project\utcakanyon\04_09\time_series\matrix_konc_2020-04-09_20200409160655.dat</t>
  </si>
  <si>
    <t>16:09:29,166 2020.04.09</t>
  </si>
  <si>
    <t>G:\project\utcakanyon\04_09\time_series\matrix_konc_2020-04-09_20200409160929.dat</t>
  </si>
  <si>
    <t>16:12:03,111 2020.04.09</t>
  </si>
  <si>
    <t>G:\project\utcakanyon\04_09\time_series\matrix_konc_2020-04-09_20200409161203.dat</t>
  </si>
  <si>
    <t>16:14:36,925 2020.04.09</t>
  </si>
  <si>
    <t>G:\project\utcakanyon\04_09\time_series\matrix_konc_2020-04-09_20200409161436.dat</t>
  </si>
  <si>
    <t>16:17:10,883 2020.04.09</t>
  </si>
  <si>
    <t>G:\project\utcakanyon\04_09\time_series\matrix_konc_2020-04-09_20200409161710.dat</t>
  </si>
  <si>
    <t>16:19:44,835 2020.04.09</t>
  </si>
  <si>
    <t>G:\project\utcakanyon\04_09\time_series\matrix_konc_2020-04-09_20200409161944.dat</t>
  </si>
  <si>
    <t>16:22:18,632 2020.04.09</t>
  </si>
  <si>
    <t>G:\project\utcakanyon\04_09\time_series\matrix_konc_2020-04-09_20200409162218.dat</t>
  </si>
  <si>
    <t>16:24:52,530 2020.04.09</t>
  </si>
  <si>
    <t>G:\project\utcakanyon\04_09\time_series\matrix_konc_2020-04-09_20200409162452.dat</t>
  </si>
  <si>
    <t>16:27:26,379 2020.04.09</t>
  </si>
  <si>
    <t>G:\project\utcakanyon\04_09\time_series\matrix_konc_2020-04-09_20200409162726.dat</t>
  </si>
  <si>
    <t>16:30:00,371 2020.04.09</t>
  </si>
  <si>
    <t>G:\project\utcakanyon\04_09\time_series\matrix_konc_2020-04-09_20200409163000.dat</t>
  </si>
  <si>
    <t>16:32:34,299 2020.04.09</t>
  </si>
  <si>
    <t>G:\project\utcakanyon\04_09\time_series\matrix_konc_2020-04-09_20200409163234.dat</t>
  </si>
  <si>
    <t>16:35:08,245 2020.04.09</t>
  </si>
  <si>
    <t>G:\project\utcakanyon\04_09\time_series\matrix_konc_2020-04-09_20200409163508.dat</t>
  </si>
  <si>
    <t>16:37:42,166 2020.04.09</t>
  </si>
  <si>
    <t>G:\project\utcakanyon\04_09\time_series\matrix_konc_2020-04-09_20200409163742.dat</t>
  </si>
  <si>
    <t>x eloszlas H=120 gain=20 source=18nl/h</t>
  </si>
  <si>
    <t>09:49:55,666 2020.04.22</t>
  </si>
  <si>
    <t>G:\project\utcakanyon\04_22\time_series\matrix_konc_2020-04-22_20200422094955.dat</t>
  </si>
  <si>
    <t>09:52:29,442 2020.04.22</t>
  </si>
  <si>
    <t>G:\project\utcakanyon\04_22\time_series\matrix_konc_2020-04-22_20200422095229.dat</t>
  </si>
  <si>
    <t>09:55:03,169 2020.04.22</t>
  </si>
  <si>
    <t>G:\project\utcakanyon\04_22\time_series\matrix_konc_2020-04-22_20200422095503.dat</t>
  </si>
  <si>
    <t>09:57:36,903 2020.04.22</t>
  </si>
  <si>
    <t>G:\project\utcakanyon\04_22\time_series\matrix_konc_2020-04-22_20200422095736.dat</t>
  </si>
  <si>
    <t>10:00:10,612 2020.04.22</t>
  </si>
  <si>
    <t>G:\project\utcakanyon\04_22\time_series\matrix_konc_2020-04-22_20200422100010.dat</t>
  </si>
  <si>
    <t>10:02:44,381 2020.04.22</t>
  </si>
  <si>
    <t>G:\project\utcakanyon\04_22\time_series\matrix_konc_2020-04-22_20200422100244.dat</t>
  </si>
  <si>
    <t>y eloszlas H=120 gain=200 source=195nl/h</t>
  </si>
  <si>
    <t>10:28:20,958 2020.04.22</t>
  </si>
  <si>
    <t>G:\project\utcakanyon\04_22\time_series\matrix_konc_2020-04-22_20200422102820.dat</t>
  </si>
  <si>
    <t>10:30:54,424 2020.04.22</t>
  </si>
  <si>
    <t>G:\project\utcakanyon\04_22\time_series\matrix_konc_2020-04-22_20200422103054.dat</t>
  </si>
  <si>
    <t>10:33:27,781 2020.04.22</t>
  </si>
  <si>
    <t>G:\project\utcakanyon\04_22\time_series\matrix_konc_2020-04-22_20200422103327.dat</t>
  </si>
  <si>
    <t>10:36:01,203 2020.04.22</t>
  </si>
  <si>
    <t>G:\project\utcakanyon\04_22\time_series\matrix_konc_2020-04-22_20200422103601.dat</t>
  </si>
  <si>
    <t>10:38:34,614 2020.04.22</t>
  </si>
  <si>
    <t>G:\project\utcakanyon\04_22\time_series\matrix_konc_2020-04-22_20200422103834.dat</t>
  </si>
  <si>
    <t>10:41:08,097 2020.04.22</t>
  </si>
  <si>
    <t>G:\project\utcakanyon\04_22\time_series\matrix_konc_2020-04-22_20200422104108.dat</t>
  </si>
  <si>
    <t>10:43:41,543 2020.04.22</t>
  </si>
  <si>
    <t>G:\project\utcakanyon\04_22\time_series\matrix_konc_2020-04-22_20200422104341.dat</t>
  </si>
  <si>
    <t>10:46:14,969 2020.04.22</t>
  </si>
  <si>
    <t>G:\project\utcakanyon\04_22\time_series\matrix_konc_2020-04-22_20200422104614.dat</t>
  </si>
  <si>
    <t>10:48:48,413 2020.04.22</t>
  </si>
  <si>
    <t>G:\project\utcakanyon\04_22\time_series\matrix_konc_2020-04-22_20200422104848.dat</t>
  </si>
  <si>
    <t>10:51:21,898 2020.04.22</t>
  </si>
  <si>
    <t>G:\project\utcakanyon\04_22\time_series\matrix_konc_2020-04-22_20200422105121.dat</t>
  </si>
  <si>
    <t>10:53:55,312 2020.04.22</t>
  </si>
  <si>
    <t>G:\project\utcakanyon\04_22\time_series\matrix_konc_2020-04-22_20200422105355.dat</t>
  </si>
  <si>
    <t>10:56:28,694 2020.04.22</t>
  </si>
  <si>
    <t>G:\project\utcakanyon\04_22\time_series\matrix_konc_2020-04-22_20200422105628.dat</t>
  </si>
  <si>
    <t>10:59:02,105 2020.04.22</t>
  </si>
  <si>
    <t>G:\project\utcakanyon\04_22\time_series\matrix_konc_2020-04-22_20200422105902.dat</t>
  </si>
  <si>
    <t>11:01:35,483 2020.04.22</t>
  </si>
  <si>
    <t>G:\project\utcakanyon\04_22\time_series\matrix_konc_2020-04-22_20200422110135.dat</t>
  </si>
  <si>
    <t>11:04:08,878 2020.04.22</t>
  </si>
  <si>
    <t>G:\project\utcakanyon\04_22\time_series\matrix_konc_2020-04-22_20200422110408.dat</t>
  </si>
  <si>
    <t>11:06:42,252 2020.04.22</t>
  </si>
  <si>
    <t>G:\project\utcakanyon\04_22\time_series\matrix_konc_2020-04-22_20200422110642.dat</t>
  </si>
  <si>
    <t>11:09:15,713 2020.04.22</t>
  </si>
  <si>
    <t>G:\project\utcakanyon\04_22\time_series\matrix_konc_2020-04-22_20200422110915.dat</t>
  </si>
  <si>
    <t>11:11:49,158 2020.04.22</t>
  </si>
  <si>
    <t>G:\project\utcakanyon\04_22\time_series\matrix_konc_2020-04-22_20200422111149.dat</t>
  </si>
  <si>
    <t>11:14:22,629 2020.04.22</t>
  </si>
  <si>
    <t>G:\project\utcakanyon\04_22\time_series\matrix_konc_2020-04-22_20200422111422.dat</t>
  </si>
  <si>
    <t>10:46:06,166 2020.03.31</t>
  </si>
  <si>
    <t>11:35:40,182 2020.03.31</t>
  </si>
  <si>
    <t>11:42:05,729 2020.03.31</t>
  </si>
  <si>
    <t>12:33:53,366 2020.03.31</t>
  </si>
  <si>
    <t>12:39:47,184 2020.03.31</t>
  </si>
  <si>
    <t>13:20:25,338 2020.03.31</t>
  </si>
  <si>
    <t>13:27:20,915 2020.03.31</t>
  </si>
  <si>
    <t>14:05:39,206 2020.03.31</t>
  </si>
  <si>
    <t>14:13:43,938 2020.03.31</t>
  </si>
  <si>
    <t>15:03:00,412 2020.03.31</t>
  </si>
  <si>
    <t>15:54:42,516 2020.03.31</t>
  </si>
  <si>
    <t>15:59:40,078 2020.03.31</t>
  </si>
  <si>
    <t>16:47:38,981 2020.03.31</t>
  </si>
  <si>
    <t>17:39:09,973 2020.03.31</t>
  </si>
  <si>
    <t>09:33:32,407 2020.04.02</t>
  </si>
  <si>
    <t>10:27:17,934 2020.04.02</t>
  </si>
  <si>
    <t>11:19:22,216 2020.04.02</t>
  </si>
  <si>
    <t>11:29:48,384 2020.04.02</t>
  </si>
  <si>
    <t>12:18:28,375 2020.04.02</t>
  </si>
  <si>
    <t>12:24:34,927 2020.04.02</t>
  </si>
  <si>
    <t>13:13:39,533 2020.04.02</t>
  </si>
  <si>
    <t>14:04:43,487 2020.04.02</t>
  </si>
  <si>
    <t>14:56:58,045 2020.04.02</t>
  </si>
  <si>
    <t>15:02:50,760 2020.04.02</t>
  </si>
  <si>
    <t>15:53:45,513 2020.04.02</t>
  </si>
  <si>
    <t>16:00:48,922 2020.04.02</t>
  </si>
  <si>
    <t>16:53:28,164 2020.04.02</t>
  </si>
  <si>
    <t>16:59:25,319 2020.04.02</t>
  </si>
  <si>
    <t>17:50:14,922 2020.04.02</t>
  </si>
  <si>
    <t>08:49:29,401 2020.04.09</t>
  </si>
  <si>
    <t>09:43:07,570 2020.04.09</t>
  </si>
  <si>
    <t>09:48:29,958 2020.04.09</t>
  </si>
  <si>
    <t>10:47:29,276 2020.04.09</t>
  </si>
  <si>
    <t>10:56:10,317 2020.04.09</t>
  </si>
  <si>
    <t>11:29:20,867 2020.04.09</t>
  </si>
  <si>
    <t>11:34:26,061 2020.04.09</t>
  </si>
  <si>
    <t>12:06:18,186 2020.04.09</t>
  </si>
  <si>
    <t>12:11:41,750 2020.04.09</t>
  </si>
  <si>
    <t>12:47:57,902 2020.04.09</t>
  </si>
  <si>
    <t>12:52:30,658 2020.04.09</t>
  </si>
  <si>
    <t>13:25:01,520 2020.04.09</t>
  </si>
  <si>
    <t>13:36:40,945 2020.04.09</t>
  </si>
  <si>
    <t>14:29:32,109 2020.04.09</t>
  </si>
  <si>
    <t>14:43:09,266 2020.04.09</t>
  </si>
  <si>
    <t>15:34:10,204 2020.04.09</t>
  </si>
  <si>
    <t>15:39:14,913 2020.04.09</t>
  </si>
  <si>
    <t>16:41:02,365 2020.04.09</t>
  </si>
  <si>
    <t>09:46:35,271 2020.04.22</t>
  </si>
  <si>
    <t>10:06:16,514 2020.04.22</t>
  </si>
  <si>
    <t>10:18:32,087 2020.04.22</t>
  </si>
  <si>
    <t>11:21:16,903 2020.04.22</t>
  </si>
  <si>
    <t>BG_START_K</t>
  </si>
  <si>
    <t>BG_START_TH</t>
  </si>
  <si>
    <t>GAM_k</t>
  </si>
  <si>
    <t>GAM_th</t>
  </si>
  <si>
    <t>BG_END_K</t>
  </si>
  <si>
    <t>BG_END_TH</t>
  </si>
  <si>
    <t>No.</t>
  </si>
  <si>
    <t>Count</t>
  </si>
  <si>
    <t>START_WEIGHT</t>
  </si>
  <si>
    <t>END_WEIGHT</t>
  </si>
  <si>
    <t>BG_K</t>
  </si>
  <si>
    <t>BG_TH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</si>
</sst>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BFE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0" applyFont="1" applyFill="1"/>
    <xf numFmtId="0" fontId="0" fillId="3" borderId="1" xfId="0" applyFill="1" applyBorder="1"/>
    <xf numFmtId="164" fontId="2" fillId="3" borderId="0" xfId="0" applyNumberFormat="1" applyFont="1" applyFill="1"/>
    <xf numFmtId="0" fontId="0" fillId="7" borderId="0" xfId="0" applyFill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164" fontId="2" fillId="10" borderId="0" xfId="0" applyNumberFormat="1" applyFont="1" applyFill="1"/>
    <xf numFmtId="0" fontId="0" fillId="10" borderId="4" xfId="0" applyFill="1" applyBorder="1"/>
    <xf numFmtId="0" fontId="0" fillId="10" borderId="5" xfId="0" applyFill="1" applyBorder="1"/>
    <xf numFmtId="164" fontId="2" fillId="10" borderId="5" xfId="0" applyNumberFormat="1" applyFont="1" applyFill="1" applyBorder="1"/>
    <xf numFmtId="0" fontId="0" fillId="10" borderId="2" xfId="0" applyFill="1" applyBorder="1"/>
    <xf numFmtId="0" fontId="0" fillId="10" borderId="3" xfId="0" applyFill="1" applyBorder="1"/>
    <xf numFmtId="164" fontId="2" fillId="10" borderId="3" xfId="0" applyNumberFormat="1" applyFont="1" applyFill="1" applyBorder="1"/>
    <xf numFmtId="0" fontId="0" fillId="11" borderId="1" xfId="0" applyFill="1" applyBorder="1"/>
    <xf numFmtId="0" fontId="0" fillId="11" borderId="0" xfId="0" applyFill="1"/>
    <xf numFmtId="164" fontId="2" fillId="11" borderId="0" xfId="0" applyNumberFormat="1" applyFont="1" applyFill="1"/>
    <xf numFmtId="0" fontId="0" fillId="6" borderId="3" xfId="0" applyFill="1" applyBorder="1"/>
    <xf numFmtId="0" fontId="0" fillId="8" borderId="1" xfId="0" applyFill="1" applyBorder="1"/>
    <xf numFmtId="0" fontId="0" fillId="8" borderId="0" xfId="0" applyFill="1"/>
    <xf numFmtId="164" fontId="2" fillId="8" borderId="0" xfId="0" applyNumberFormat="1" applyFont="1" applyFill="1"/>
    <xf numFmtId="0" fontId="3" fillId="12" borderId="1" xfId="0" applyFont="1" applyFill="1" applyBorder="1"/>
    <xf numFmtId="0" fontId="3" fillId="12" borderId="0" xfId="0" applyFont="1" applyFill="1"/>
    <xf numFmtId="164" fontId="4" fillId="12" borderId="0" xfId="0" applyNumberFormat="1" applyFont="1" applyFill="1"/>
    <xf numFmtId="0" fontId="0" fillId="13" borderId="1" xfId="0" applyFill="1" applyBorder="1"/>
    <xf numFmtId="0" fontId="0" fillId="13" borderId="0" xfId="0" applyFill="1"/>
    <xf numFmtId="164" fontId="2" fillId="13" borderId="0" xfId="0" applyNumberFormat="1" applyFont="1" applyFill="1"/>
    <xf numFmtId="0" fontId="0" fillId="14" borderId="1" xfId="0" applyFill="1" applyBorder="1"/>
    <xf numFmtId="0" fontId="0" fillId="14" borderId="0" xfId="0" applyFill="1"/>
    <xf numFmtId="164" fontId="2" fillId="14" borderId="0" xfId="0" applyNumberFormat="1" applyFont="1" applyFill="1"/>
    <xf numFmtId="0" fontId="0" fillId="15" borderId="1" xfId="0" applyFill="1" applyBorder="1"/>
    <xf numFmtId="0" fontId="0" fillId="15" borderId="0" xfId="0" applyFill="1"/>
    <xf numFmtId="164" fontId="2" fillId="15" borderId="0" xfId="0" applyNumberFormat="1" applyFont="1" applyFill="1"/>
    <xf numFmtId="0" fontId="0" fillId="8" borderId="4" xfId="0" applyFill="1" applyBorder="1"/>
    <xf numFmtId="0" fontId="0" fillId="8" borderId="5" xfId="0" applyFill="1" applyBorder="1"/>
    <xf numFmtId="164" fontId="2" fillId="8" borderId="5" xfId="0" applyNumberFormat="1" applyFont="1" applyFill="1" applyBorder="1"/>
    <xf numFmtId="0" fontId="0" fillId="14" borderId="5" xfId="0" applyFill="1" applyBorder="1"/>
    <xf numFmtId="0" fontId="0" fillId="8" borderId="2" xfId="0" applyFill="1" applyBorder="1"/>
    <xf numFmtId="0" fontId="0" fillId="8" borderId="3" xfId="0" applyFill="1" applyBorder="1"/>
    <xf numFmtId="164" fontId="2" fillId="8" borderId="3" xfId="0" applyNumberFormat="1" applyFont="1" applyFill="1" applyBorder="1"/>
    <xf numFmtId="0" fontId="0" fillId="14" borderId="3" xfId="0" applyFill="1" applyBorder="1"/>
    <xf numFmtId="0" fontId="0" fillId="13" borderId="4" xfId="0" applyFill="1" applyBorder="1"/>
    <xf numFmtId="0" fontId="0" fillId="13" borderId="5" xfId="0" applyFill="1" applyBorder="1"/>
    <xf numFmtId="164" fontId="2" fillId="13" borderId="5" xfId="0" applyNumberFormat="1" applyFont="1" applyFill="1" applyBorder="1"/>
    <xf numFmtId="0" fontId="2" fillId="3" borderId="0" xfId="0" applyFont="1" applyFill="1"/>
    <xf numFmtId="0" fontId="0" fillId="7" borderId="1" xfId="0" applyFill="1" applyBorder="1"/>
    <xf numFmtId="0" fontId="0" fillId="5" borderId="1" xfId="0" applyFill="1" applyBorder="1"/>
    <xf numFmtId="0" fontId="2" fillId="5" borderId="0" xfId="0" applyFont="1" applyFill="1"/>
    <xf numFmtId="0" fontId="2" fillId="11" borderId="0" xfId="0" applyFont="1" applyFill="1"/>
    <xf numFmtId="0" fontId="2" fillId="8" borderId="0" xfId="0" applyFont="1" applyFill="1"/>
    <xf numFmtId="0" fontId="4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0" fillId="14" borderId="4" xfId="0" applyFill="1" applyBorder="1"/>
    <xf numFmtId="0" fontId="2" fillId="14" borderId="5" xfId="0" applyFont="1" applyFill="1" applyBorder="1"/>
    <xf numFmtId="0" fontId="0" fillId="14" borderId="2" xfId="0" applyFill="1" applyBorder="1"/>
    <xf numFmtId="0" fontId="2" fillId="14" borderId="3" xfId="0" applyFont="1" applyFill="1" applyBorder="1"/>
    <xf numFmtId="0" fontId="0" fillId="15" borderId="3" xfId="0" applyFill="1" applyBorder="1"/>
    <xf numFmtId="0" fontId="2" fillId="15" borderId="3" xfId="0" applyFont="1" applyFill="1" applyBorder="1"/>
    <xf numFmtId="0" fontId="0" fillId="16" borderId="0" xfId="0" applyFill="1"/>
    <xf numFmtId="0" fontId="0" fillId="17" borderId="0" xfId="0" applyFill="1"/>
    <xf numFmtId="0" fontId="0" fillId="6" borderId="0" xfId="0" applyFill="1"/>
    <xf numFmtId="0" fontId="0" fillId="6" borderId="5" xfId="0" applyFill="1" applyBorder="1"/>
    <xf numFmtId="0" fontId="0" fillId="17" borderId="3" xfId="0" applyFill="1" applyBorder="1"/>
    <xf numFmtId="0" fontId="6" fillId="0" borderId="0" xfId="1"/>
    <xf numFmtId="0" fontId="7" fillId="0" borderId="0" xfId="0" applyFont="1"/>
    <xf numFmtId="0" fontId="8" fillId="18" borderId="0" xfId="0" applyFont="1" applyFill="1"/>
    <xf numFmtId="0" fontId="1" fillId="19" borderId="0" xfId="0" applyFont="1" applyFill="1"/>
    <xf numFmtId="0" fontId="2" fillId="20" borderId="0" xfId="0" applyFont="1" applyFill="1"/>
    <xf numFmtId="0" fontId="0" fillId="20" borderId="3" xfId="0" applyFill="1" applyBorder="1"/>
    <xf numFmtId="0" fontId="0" fillId="20" borderId="0" xfId="0" applyFill="1"/>
    <xf numFmtId="0" fontId="0" fillId="20" borderId="5" xfId="0" applyFill="1" applyBorder="1"/>
    <xf numFmtId="0" fontId="5" fillId="20" borderId="0" xfId="0" applyFont="1" applyFill="1"/>
    <xf numFmtId="0" fontId="0" fillId="21" borderId="0" xfId="0" applyFill="1"/>
    <xf numFmtId="0" fontId="0" fillId="22" borderId="0" xfId="0" applyFill="1"/>
  </cellXfs>
  <cellStyles count="2">
    <cellStyle name="Normal" xfId="0" builtinId="0"/>
    <cellStyle name="Normal 2" xfId="1" xr:uid="{A9D5D840-3850-48E2-A06D-DC1F01251FA1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258D-4B93-4255-973D-F44F53995112}">
  <dimension ref="A1:AI437"/>
  <sheetViews>
    <sheetView tabSelected="1" topLeftCell="J1" workbookViewId="0">
      <selection activeCell="W2" sqref="W2:Y437"/>
    </sheetView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5" t="s">
        <v>19</v>
      </c>
      <c r="V1" s="1" t="s">
        <v>20</v>
      </c>
      <c r="W1" s="2" t="s">
        <v>22</v>
      </c>
      <c r="X1" s="2" t="s">
        <v>23</v>
      </c>
      <c r="Y1" s="2" t="s">
        <v>24</v>
      </c>
      <c r="Z1" s="80" t="s">
        <v>974</v>
      </c>
      <c r="AA1" s="80" t="s">
        <v>975</v>
      </c>
      <c r="AB1" s="4" t="s">
        <v>978</v>
      </c>
      <c r="AC1" s="4" t="s">
        <v>979</v>
      </c>
      <c r="AD1" s="3" t="s">
        <v>980</v>
      </c>
      <c r="AE1" s="3" t="s">
        <v>981</v>
      </c>
      <c r="AF1" s="3" t="s">
        <v>982</v>
      </c>
      <c r="AG1" s="3" t="s">
        <v>983</v>
      </c>
      <c r="AH1" s="81" t="s">
        <v>984</v>
      </c>
      <c r="AI1" s="81" t="s">
        <v>985</v>
      </c>
    </row>
    <row r="2" spans="1:35" x14ac:dyDescent="0.25">
      <c r="A2">
        <v>1</v>
      </c>
      <c r="B2" s="7">
        <v>6</v>
      </c>
      <c r="C2" s="3" t="s">
        <v>36</v>
      </c>
      <c r="D2" s="3">
        <v>0</v>
      </c>
      <c r="E2" s="3">
        <v>104</v>
      </c>
      <c r="F2" s="3">
        <v>60</v>
      </c>
      <c r="G2" s="3">
        <v>0.25048799999999999</v>
      </c>
      <c r="H2" s="3">
        <v>0.18154600000000001</v>
      </c>
      <c r="I2" s="3">
        <v>46.484822000000001</v>
      </c>
      <c r="J2" s="3">
        <v>1.671592</v>
      </c>
      <c r="K2" s="3">
        <v>8.804055</v>
      </c>
      <c r="L2" s="3">
        <v>0.158248</v>
      </c>
      <c r="M2" s="8">
        <v>0.25048799999999999</v>
      </c>
      <c r="N2" s="3">
        <v>0.31539499999999998</v>
      </c>
      <c r="O2" s="3">
        <v>101353</v>
      </c>
      <c r="P2" s="3">
        <v>19.8</v>
      </c>
      <c r="Q2" s="3">
        <v>60</v>
      </c>
      <c r="R2" s="3">
        <v>1.1990000000000001</v>
      </c>
      <c r="S2" s="3" t="s">
        <v>37</v>
      </c>
      <c r="T2" s="3" t="s">
        <v>38</v>
      </c>
      <c r="U2" s="77">
        <v>1000</v>
      </c>
      <c r="V2" s="34">
        <v>460.04356770166754</v>
      </c>
      <c r="W2" s="2">
        <v>1.2289988271088292</v>
      </c>
      <c r="X2" s="2">
        <v>272.93469429791367</v>
      </c>
      <c r="Y2" s="2">
        <v>5.4307978881293879</v>
      </c>
      <c r="Z2" s="80">
        <f>VLOOKUP(U2,BG!$A$2:$F$55,4)</f>
        <v>18.192118958634286</v>
      </c>
      <c r="AA2" s="80">
        <f>VLOOKUP(U2,BG!$A$2:$F$55,5)</f>
        <v>0.95958912820665299</v>
      </c>
      <c r="AB2" s="4">
        <f>VLOOKUP(U2+1,BG!$A$2:$F$55,4)</f>
        <v>16.857715311350958</v>
      </c>
      <c r="AC2" s="4">
        <f>VLOOKUP(U2+1,BG!$A$2:$F$55,5)</f>
        <v>1.0570756383162991</v>
      </c>
      <c r="AD2" s="3">
        <f>COUNTIF($U$2:U2,U2)</f>
        <v>1</v>
      </c>
      <c r="AE2" s="3">
        <f>COUNTIF($U$2:$U$437,U2)</f>
        <v>12</v>
      </c>
      <c r="AF2" s="3">
        <f>AE2-AD2</f>
        <v>11</v>
      </c>
      <c r="AG2" s="3">
        <f>AD2-1</f>
        <v>0</v>
      </c>
      <c r="AH2" s="81">
        <f>(AF2*Z2+AG2*AB2)/(AE2-1)</f>
        <v>18.192118958634286</v>
      </c>
      <c r="AI2" s="81">
        <f>(AF2*AA2+AG2*AC2)/(AE2-1)</f>
        <v>0.9595891282066531</v>
      </c>
    </row>
    <row r="3" spans="1:35" x14ac:dyDescent="0.25">
      <c r="A3">
        <v>1</v>
      </c>
      <c r="B3" s="7">
        <v>7</v>
      </c>
      <c r="C3" s="3" t="s">
        <v>36</v>
      </c>
      <c r="D3" s="3">
        <v>0</v>
      </c>
      <c r="E3" s="3">
        <v>104</v>
      </c>
      <c r="F3" s="3">
        <v>70</v>
      </c>
      <c r="G3" s="3">
        <v>0.26374300000000001</v>
      </c>
      <c r="H3" s="3">
        <v>0.182203</v>
      </c>
      <c r="I3" s="3">
        <v>46.649799000000002</v>
      </c>
      <c r="J3" s="3">
        <v>1.6341460000000001</v>
      </c>
      <c r="K3" s="3">
        <v>8.8197340000000004</v>
      </c>
      <c r="L3" s="3">
        <v>0.15461</v>
      </c>
      <c r="M3" s="8">
        <v>0.26374300000000001</v>
      </c>
      <c r="N3" s="3">
        <v>0.33343800000000001</v>
      </c>
      <c r="O3" s="3">
        <v>101353</v>
      </c>
      <c r="P3" s="3">
        <v>19.8</v>
      </c>
      <c r="Q3" s="3">
        <v>60</v>
      </c>
      <c r="R3" s="3">
        <v>1.1990000000000001</v>
      </c>
      <c r="S3" s="3" t="s">
        <v>39</v>
      </c>
      <c r="T3" s="3" t="s">
        <v>40</v>
      </c>
      <c r="U3" s="77">
        <v>1000</v>
      </c>
      <c r="V3" s="34">
        <v>483.56973280810178</v>
      </c>
      <c r="W3" s="2">
        <v>1.1340643968812028</v>
      </c>
      <c r="X3" s="2">
        <v>310.47891805906784</v>
      </c>
      <c r="Y3" s="2">
        <v>4.9000341805168173</v>
      </c>
      <c r="Z3" s="80">
        <f>VLOOKUP(U3,BG!$A$2:$F$55,4)</f>
        <v>18.192118958634286</v>
      </c>
      <c r="AA3" s="80">
        <f>VLOOKUP(U3,BG!$A$2:$F$55,5)</f>
        <v>0.95958912820665299</v>
      </c>
      <c r="AB3" s="4">
        <f>VLOOKUP(U3+1,BG!$A$2:$F$55,4)</f>
        <v>16.857715311350958</v>
      </c>
      <c r="AC3" s="4">
        <f>VLOOKUP(U3+1,BG!$A$2:$F$55,5)</f>
        <v>1.0570756383162991</v>
      </c>
      <c r="AD3" s="3">
        <f>COUNTIF($U$2:U3,U3)</f>
        <v>2</v>
      </c>
      <c r="AE3" s="3">
        <f t="shared" ref="AE3:AE66" si="0">COUNTIF($U$2:$U$437,U3)</f>
        <v>12</v>
      </c>
      <c r="AF3" s="3">
        <f t="shared" ref="AF3:AF66" si="1">AE3-AD3</f>
        <v>10</v>
      </c>
      <c r="AG3" s="3">
        <f t="shared" ref="AG3:AG66" si="2">AD3-1</f>
        <v>1</v>
      </c>
      <c r="AH3" s="81">
        <f t="shared" ref="AH3:AH66" si="3">(AF3*Z3+AG3*AB3)/(AE3-1)</f>
        <v>18.07080953615398</v>
      </c>
      <c r="AI3" s="81">
        <f t="shared" ref="AI3:AI66" si="4">(AF3*AA3+AG3*AC3)/(AE3-1)</f>
        <v>0.96845153821662078</v>
      </c>
    </row>
    <row r="4" spans="1:35" x14ac:dyDescent="0.25">
      <c r="A4">
        <v>1</v>
      </c>
      <c r="B4" s="7">
        <v>8</v>
      </c>
      <c r="C4" s="3" t="s">
        <v>36</v>
      </c>
      <c r="D4" s="3">
        <v>0</v>
      </c>
      <c r="E4" s="3">
        <v>104</v>
      </c>
      <c r="F4" s="3">
        <v>80</v>
      </c>
      <c r="G4" s="3">
        <v>0.29555100000000001</v>
      </c>
      <c r="H4" s="3">
        <v>0.18263299999999999</v>
      </c>
      <c r="I4" s="3">
        <v>46.757696000000003</v>
      </c>
      <c r="J4" s="3">
        <v>1.633874</v>
      </c>
      <c r="K4" s="3">
        <v>8.8298919999999992</v>
      </c>
      <c r="L4" s="3">
        <v>0.154338</v>
      </c>
      <c r="M4" s="8">
        <v>0.29555100000000001</v>
      </c>
      <c r="N4" s="3">
        <v>0.347717</v>
      </c>
      <c r="O4" s="3">
        <v>101354</v>
      </c>
      <c r="P4" s="3">
        <v>19.8</v>
      </c>
      <c r="Q4" s="3">
        <v>60</v>
      </c>
      <c r="R4" s="3">
        <v>1.1991000000000001</v>
      </c>
      <c r="S4" s="3" t="s">
        <v>41</v>
      </c>
      <c r="T4" s="3" t="s">
        <v>42</v>
      </c>
      <c r="U4" s="77">
        <v>1000</v>
      </c>
      <c r="V4" s="34">
        <v>541.64850681697442</v>
      </c>
      <c r="W4" s="2">
        <v>1.2017127971295347</v>
      </c>
      <c r="X4" s="2">
        <v>327.3658082013655</v>
      </c>
      <c r="Y4" s="2">
        <v>4.3726976985980546</v>
      </c>
      <c r="Z4" s="80">
        <f>VLOOKUP(U4,BG!$A$2:$F$55,4)</f>
        <v>18.192118958634286</v>
      </c>
      <c r="AA4" s="80">
        <f>VLOOKUP(U4,BG!$A$2:$F$55,5)</f>
        <v>0.95958912820665299</v>
      </c>
      <c r="AB4" s="4">
        <f>VLOOKUP(U4+1,BG!$A$2:$F$55,4)</f>
        <v>16.857715311350958</v>
      </c>
      <c r="AC4" s="4">
        <f>VLOOKUP(U4+1,BG!$A$2:$F$55,5)</f>
        <v>1.0570756383162991</v>
      </c>
      <c r="AD4" s="3">
        <f>COUNTIF($U$2:U4,U4)</f>
        <v>3</v>
      </c>
      <c r="AE4" s="3">
        <f t="shared" si="0"/>
        <v>12</v>
      </c>
      <c r="AF4" s="3">
        <f t="shared" si="1"/>
        <v>9</v>
      </c>
      <c r="AG4" s="3">
        <f t="shared" si="2"/>
        <v>2</v>
      </c>
      <c r="AH4" s="81">
        <f t="shared" si="3"/>
        <v>17.949500113673682</v>
      </c>
      <c r="AI4" s="81">
        <f t="shared" si="4"/>
        <v>0.97731394822658857</v>
      </c>
    </row>
    <row r="5" spans="1:35" x14ac:dyDescent="0.25">
      <c r="A5">
        <v>1</v>
      </c>
      <c r="B5" s="7">
        <v>9</v>
      </c>
      <c r="C5" s="3" t="s">
        <v>36</v>
      </c>
      <c r="D5" s="3">
        <v>0</v>
      </c>
      <c r="E5" s="3">
        <v>104</v>
      </c>
      <c r="F5" s="3">
        <v>90</v>
      </c>
      <c r="G5" s="3">
        <v>0.29611599999999999</v>
      </c>
      <c r="H5" s="3">
        <v>0.183032</v>
      </c>
      <c r="I5" s="3">
        <v>46.857872999999998</v>
      </c>
      <c r="J5" s="3">
        <v>1.6119840000000001</v>
      </c>
      <c r="K5" s="3">
        <v>8.8395209999999995</v>
      </c>
      <c r="L5" s="3">
        <v>0.151979</v>
      </c>
      <c r="M5" s="8">
        <v>0.29611599999999999</v>
      </c>
      <c r="N5" s="3">
        <v>0.32604699999999998</v>
      </c>
      <c r="O5" s="3">
        <v>101351</v>
      </c>
      <c r="P5" s="3">
        <v>19.8</v>
      </c>
      <c r="Q5" s="3">
        <v>60</v>
      </c>
      <c r="R5" s="3">
        <v>1.1990000000000001</v>
      </c>
      <c r="S5" s="3" t="s">
        <v>43</v>
      </c>
      <c r="T5" s="3" t="s">
        <v>44</v>
      </c>
      <c r="U5" s="77">
        <v>1000</v>
      </c>
      <c r="V5" s="34">
        <v>541.29847814000107</v>
      </c>
      <c r="W5" s="2">
        <v>1.2402039362740869</v>
      </c>
      <c r="X5" s="2">
        <v>318.23127026994155</v>
      </c>
      <c r="Y5" s="2">
        <v>5.4675239567766374</v>
      </c>
      <c r="Z5" s="80">
        <f>VLOOKUP(U5,BG!$A$2:$F$55,4)</f>
        <v>18.192118958634286</v>
      </c>
      <c r="AA5" s="80">
        <f>VLOOKUP(U5,BG!$A$2:$F$55,5)</f>
        <v>0.95958912820665299</v>
      </c>
      <c r="AB5" s="4">
        <f>VLOOKUP(U5+1,BG!$A$2:$F$55,4)</f>
        <v>16.857715311350958</v>
      </c>
      <c r="AC5" s="4">
        <f>VLOOKUP(U5+1,BG!$A$2:$F$55,5)</f>
        <v>1.0570756383162991</v>
      </c>
      <c r="AD5" s="3">
        <f>COUNTIF($U$2:U5,U5)</f>
        <v>4</v>
      </c>
      <c r="AE5" s="3">
        <f t="shared" si="0"/>
        <v>12</v>
      </c>
      <c r="AF5" s="3">
        <f t="shared" si="1"/>
        <v>8</v>
      </c>
      <c r="AG5" s="3">
        <f t="shared" si="2"/>
        <v>3</v>
      </c>
      <c r="AH5" s="81">
        <f t="shared" si="3"/>
        <v>17.828190691193377</v>
      </c>
      <c r="AI5" s="81">
        <f t="shared" si="4"/>
        <v>0.98617635823655647</v>
      </c>
    </row>
    <row r="6" spans="1:35" x14ac:dyDescent="0.25">
      <c r="A6">
        <v>1</v>
      </c>
      <c r="B6" s="7">
        <v>10</v>
      </c>
      <c r="C6" s="3" t="s">
        <v>36</v>
      </c>
      <c r="D6" s="3">
        <v>0</v>
      </c>
      <c r="E6" s="3">
        <v>104</v>
      </c>
      <c r="F6" s="3">
        <v>100</v>
      </c>
      <c r="G6" s="3">
        <v>0.29613</v>
      </c>
      <c r="H6" s="3">
        <v>0.18273700000000001</v>
      </c>
      <c r="I6" s="3">
        <v>46.783679999999997</v>
      </c>
      <c r="J6" s="3">
        <v>1.638668</v>
      </c>
      <c r="K6" s="3">
        <v>8.8323820000000008</v>
      </c>
      <c r="L6" s="3">
        <v>0.15476000000000001</v>
      </c>
      <c r="M6" s="8">
        <v>0.29613</v>
      </c>
      <c r="N6" s="3">
        <v>0.30735200000000001</v>
      </c>
      <c r="O6" s="3">
        <v>101353</v>
      </c>
      <c r="P6" s="3">
        <v>19.8</v>
      </c>
      <c r="Q6" s="3">
        <v>60</v>
      </c>
      <c r="R6" s="3">
        <v>1.1990000000000001</v>
      </c>
      <c r="S6" s="3" t="s">
        <v>45</v>
      </c>
      <c r="T6" s="3" t="s">
        <v>46</v>
      </c>
      <c r="U6" s="77">
        <v>1000</v>
      </c>
      <c r="V6" s="34">
        <v>539.92467422542222</v>
      </c>
      <c r="W6" s="2">
        <v>1.3036641506587008</v>
      </c>
      <c r="X6" s="2">
        <v>299.73628433351172</v>
      </c>
      <c r="Y6" s="2">
        <v>2.1066680313609276</v>
      </c>
      <c r="Z6" s="80">
        <f>VLOOKUP(U6,BG!$A$2:$F$55,4)</f>
        <v>18.192118958634286</v>
      </c>
      <c r="AA6" s="80">
        <f>VLOOKUP(U6,BG!$A$2:$F$55,5)</f>
        <v>0.95958912820665299</v>
      </c>
      <c r="AB6" s="4">
        <f>VLOOKUP(U6+1,BG!$A$2:$F$55,4)</f>
        <v>16.857715311350958</v>
      </c>
      <c r="AC6" s="4">
        <f>VLOOKUP(U6+1,BG!$A$2:$F$55,5)</f>
        <v>1.0570756383162991</v>
      </c>
      <c r="AD6" s="3">
        <f>COUNTIF($U$2:U6,U6)</f>
        <v>5</v>
      </c>
      <c r="AE6" s="3">
        <f t="shared" si="0"/>
        <v>12</v>
      </c>
      <c r="AF6" s="3">
        <f t="shared" si="1"/>
        <v>7</v>
      </c>
      <c r="AG6" s="3">
        <f t="shared" si="2"/>
        <v>4</v>
      </c>
      <c r="AH6" s="81">
        <f t="shared" si="3"/>
        <v>17.706881268713076</v>
      </c>
      <c r="AI6" s="81">
        <f t="shared" si="4"/>
        <v>0.99503876824652437</v>
      </c>
    </row>
    <row r="7" spans="1:35" x14ac:dyDescent="0.25">
      <c r="A7">
        <v>1</v>
      </c>
      <c r="B7" s="7">
        <v>11</v>
      </c>
      <c r="C7" s="3" t="s">
        <v>36</v>
      </c>
      <c r="D7" s="3">
        <v>0</v>
      </c>
      <c r="E7" s="3">
        <v>104</v>
      </c>
      <c r="F7" s="3">
        <v>110</v>
      </c>
      <c r="G7" s="3">
        <v>0.31469599999999998</v>
      </c>
      <c r="H7" s="3">
        <v>0.18298500000000001</v>
      </c>
      <c r="I7" s="3">
        <v>46.845897999999998</v>
      </c>
      <c r="J7" s="3">
        <v>1.6066130000000001</v>
      </c>
      <c r="K7" s="3">
        <v>8.8386169999999993</v>
      </c>
      <c r="L7" s="3">
        <v>0.15159900000000001</v>
      </c>
      <c r="M7" s="8">
        <v>0.31469599999999998</v>
      </c>
      <c r="N7" s="3">
        <v>0.34386499999999998</v>
      </c>
      <c r="O7" s="3">
        <v>101346</v>
      </c>
      <c r="P7" s="3">
        <v>19.8</v>
      </c>
      <c r="Q7" s="3">
        <v>60</v>
      </c>
      <c r="R7" s="3">
        <v>1.1990000000000001</v>
      </c>
      <c r="S7" s="3" t="s">
        <v>47</v>
      </c>
      <c r="T7" s="3" t="s">
        <v>48</v>
      </c>
      <c r="U7" s="77">
        <v>1000</v>
      </c>
      <c r="V7" s="34">
        <v>573.00669925598595</v>
      </c>
      <c r="W7" s="2">
        <v>1.156605771749998</v>
      </c>
      <c r="X7" s="2">
        <v>357.80108468902012</v>
      </c>
      <c r="Y7" s="2">
        <v>1.1820989178268142</v>
      </c>
      <c r="Z7" s="80">
        <f>VLOOKUP(U7,BG!$A$2:$F$55,4)</f>
        <v>18.192118958634286</v>
      </c>
      <c r="AA7" s="80">
        <f>VLOOKUP(U7,BG!$A$2:$F$55,5)</f>
        <v>0.95958912820665299</v>
      </c>
      <c r="AB7" s="4">
        <f>VLOOKUP(U7+1,BG!$A$2:$F$55,4)</f>
        <v>16.857715311350958</v>
      </c>
      <c r="AC7" s="4">
        <f>VLOOKUP(U7+1,BG!$A$2:$F$55,5)</f>
        <v>1.0570756383162991</v>
      </c>
      <c r="AD7" s="3">
        <f>COUNTIF($U$2:U7,U7)</f>
        <v>6</v>
      </c>
      <c r="AE7" s="3">
        <f t="shared" si="0"/>
        <v>12</v>
      </c>
      <c r="AF7" s="3">
        <f t="shared" si="1"/>
        <v>6</v>
      </c>
      <c r="AG7" s="3">
        <f t="shared" si="2"/>
        <v>5</v>
      </c>
      <c r="AH7" s="81">
        <f t="shared" si="3"/>
        <v>17.585571846232771</v>
      </c>
      <c r="AI7" s="81">
        <f t="shared" si="4"/>
        <v>1.0039011782564922</v>
      </c>
    </row>
    <row r="8" spans="1:35" x14ac:dyDescent="0.25">
      <c r="A8">
        <v>1</v>
      </c>
      <c r="B8" s="7">
        <v>12</v>
      </c>
      <c r="C8" s="3" t="s">
        <v>36</v>
      </c>
      <c r="D8" s="3">
        <v>0</v>
      </c>
      <c r="E8" s="3">
        <v>104</v>
      </c>
      <c r="F8" s="3">
        <v>120</v>
      </c>
      <c r="G8" s="3">
        <v>0.31846000000000002</v>
      </c>
      <c r="H8" s="3">
        <v>0.18274699999999999</v>
      </c>
      <c r="I8" s="3">
        <v>46.786199000000003</v>
      </c>
      <c r="J8" s="3">
        <v>1.5880179999999999</v>
      </c>
      <c r="K8" s="3">
        <v>8.8328349999999993</v>
      </c>
      <c r="L8" s="3">
        <v>0.149892</v>
      </c>
      <c r="M8" s="8">
        <v>0.31846000000000002</v>
      </c>
      <c r="N8" s="3">
        <v>0.32259399999999999</v>
      </c>
      <c r="O8" s="3">
        <v>101350</v>
      </c>
      <c r="P8" s="3">
        <v>19.8</v>
      </c>
      <c r="Q8" s="3">
        <v>60</v>
      </c>
      <c r="R8" s="3">
        <v>1.1990000000000001</v>
      </c>
      <c r="S8" s="3" t="s">
        <v>49</v>
      </c>
      <c r="T8" s="3" t="s">
        <v>50</v>
      </c>
      <c r="U8" s="77">
        <v>1000</v>
      </c>
      <c r="V8" s="34">
        <v>578.53342542733822</v>
      </c>
      <c r="W8" s="2">
        <v>1.315724339350584</v>
      </c>
      <c r="X8" s="2">
        <v>318.6752417489289</v>
      </c>
      <c r="Y8" s="2">
        <v>2.2762524347862287</v>
      </c>
      <c r="Z8" s="80">
        <f>VLOOKUP(U8,BG!$A$2:$F$55,4)</f>
        <v>18.192118958634286</v>
      </c>
      <c r="AA8" s="80">
        <f>VLOOKUP(U8,BG!$A$2:$F$55,5)</f>
        <v>0.95958912820665299</v>
      </c>
      <c r="AB8" s="4">
        <f>VLOOKUP(U8+1,BG!$A$2:$F$55,4)</f>
        <v>16.857715311350958</v>
      </c>
      <c r="AC8" s="4">
        <f>VLOOKUP(U8+1,BG!$A$2:$F$55,5)</f>
        <v>1.0570756383162991</v>
      </c>
      <c r="AD8" s="3">
        <f>COUNTIF($U$2:U8,U8)</f>
        <v>7</v>
      </c>
      <c r="AE8" s="3">
        <f t="shared" si="0"/>
        <v>12</v>
      </c>
      <c r="AF8" s="3">
        <f t="shared" si="1"/>
        <v>5</v>
      </c>
      <c r="AG8" s="3">
        <f t="shared" si="2"/>
        <v>6</v>
      </c>
      <c r="AH8" s="81">
        <f t="shared" si="3"/>
        <v>17.464262423752469</v>
      </c>
      <c r="AI8" s="81">
        <f t="shared" si="4"/>
        <v>1.0127635882664601</v>
      </c>
    </row>
    <row r="9" spans="1:35" x14ac:dyDescent="0.25">
      <c r="A9">
        <v>1</v>
      </c>
      <c r="B9" s="7">
        <v>13</v>
      </c>
      <c r="C9" s="3" t="s">
        <v>36</v>
      </c>
      <c r="D9" s="3">
        <v>0</v>
      </c>
      <c r="E9" s="3">
        <v>104</v>
      </c>
      <c r="F9" s="3">
        <v>130</v>
      </c>
      <c r="G9" s="3">
        <v>0.34350000000000003</v>
      </c>
      <c r="H9" s="3">
        <v>0.18299699999999999</v>
      </c>
      <c r="I9" s="3">
        <v>46.848917999999998</v>
      </c>
      <c r="J9" s="3">
        <v>1.583663</v>
      </c>
      <c r="K9" s="3">
        <v>8.8388050000000007</v>
      </c>
      <c r="L9" s="3">
        <v>0.149534</v>
      </c>
      <c r="M9" s="8">
        <v>0.34350000000000003</v>
      </c>
      <c r="N9" s="3">
        <v>0.35358000000000001</v>
      </c>
      <c r="O9" s="3">
        <v>101349</v>
      </c>
      <c r="P9" s="3">
        <v>19.8</v>
      </c>
      <c r="Q9" s="3">
        <v>60</v>
      </c>
      <c r="R9" s="3">
        <v>1.1990000000000001</v>
      </c>
      <c r="S9" s="3" t="s">
        <v>51</v>
      </c>
      <c r="T9" s="3" t="s">
        <v>52</v>
      </c>
      <c r="U9" s="77">
        <v>1000</v>
      </c>
      <c r="V9" s="34">
        <v>623.41140230942858</v>
      </c>
      <c r="W9" s="2">
        <v>1.276469154069529</v>
      </c>
      <c r="X9" s="2">
        <v>354.08834613886609</v>
      </c>
      <c r="Y9" s="2">
        <v>2.5622294196589275</v>
      </c>
      <c r="Z9" s="80">
        <f>VLOOKUP(U9,BG!$A$2:$F$55,4)</f>
        <v>18.192118958634286</v>
      </c>
      <c r="AA9" s="80">
        <f>VLOOKUP(U9,BG!$A$2:$F$55,5)</f>
        <v>0.95958912820665299</v>
      </c>
      <c r="AB9" s="4">
        <f>VLOOKUP(U9+1,BG!$A$2:$F$55,4)</f>
        <v>16.857715311350958</v>
      </c>
      <c r="AC9" s="4">
        <f>VLOOKUP(U9+1,BG!$A$2:$F$55,5)</f>
        <v>1.0570756383162991</v>
      </c>
      <c r="AD9" s="3">
        <f>COUNTIF($U$2:U9,U9)</f>
        <v>8</v>
      </c>
      <c r="AE9" s="3">
        <f t="shared" si="0"/>
        <v>12</v>
      </c>
      <c r="AF9" s="3">
        <f t="shared" si="1"/>
        <v>4</v>
      </c>
      <c r="AG9" s="3">
        <f t="shared" si="2"/>
        <v>7</v>
      </c>
      <c r="AH9" s="81">
        <f t="shared" si="3"/>
        <v>17.342953001272168</v>
      </c>
      <c r="AI9" s="81">
        <f t="shared" si="4"/>
        <v>1.021625998276428</v>
      </c>
    </row>
    <row r="10" spans="1:35" x14ac:dyDescent="0.25">
      <c r="A10">
        <v>1</v>
      </c>
      <c r="B10" s="7">
        <v>14</v>
      </c>
      <c r="C10" s="3" t="s">
        <v>36</v>
      </c>
      <c r="D10" s="3">
        <v>0</v>
      </c>
      <c r="E10" s="3">
        <v>104</v>
      </c>
      <c r="F10" s="3">
        <v>140</v>
      </c>
      <c r="G10" s="3">
        <v>0.33589200000000002</v>
      </c>
      <c r="H10" s="3">
        <v>0.18390000000000001</v>
      </c>
      <c r="I10" s="3">
        <v>47.07544</v>
      </c>
      <c r="J10" s="3">
        <v>1.6432800000000001</v>
      </c>
      <c r="K10" s="3">
        <v>8.8618550000000003</v>
      </c>
      <c r="L10" s="3">
        <v>0.154586</v>
      </c>
      <c r="M10" s="8">
        <v>0.33589200000000002</v>
      </c>
      <c r="N10" s="3">
        <v>0.33984599999999998</v>
      </c>
      <c r="O10" s="3">
        <v>101346</v>
      </c>
      <c r="P10" s="3">
        <v>19.899999999999999</v>
      </c>
      <c r="Q10" s="3">
        <v>60</v>
      </c>
      <c r="R10" s="3">
        <v>1.1984999999999999</v>
      </c>
      <c r="S10" s="3" t="s">
        <v>53</v>
      </c>
      <c r="T10" s="3" t="s">
        <v>54</v>
      </c>
      <c r="U10" s="77">
        <v>1000</v>
      </c>
      <c r="V10" s="34">
        <v>607.82369458414917</v>
      </c>
      <c r="W10" s="2">
        <v>1.2961804704804871</v>
      </c>
      <c r="X10" s="2">
        <v>340.05419770483849</v>
      </c>
      <c r="Y10" s="2">
        <v>2.0433818701233903</v>
      </c>
      <c r="Z10" s="80">
        <f>VLOOKUP(U10,BG!$A$2:$F$55,4)</f>
        <v>18.192118958634286</v>
      </c>
      <c r="AA10" s="80">
        <f>VLOOKUP(U10,BG!$A$2:$F$55,5)</f>
        <v>0.95958912820665299</v>
      </c>
      <c r="AB10" s="4">
        <f>VLOOKUP(U10+1,BG!$A$2:$F$55,4)</f>
        <v>16.857715311350958</v>
      </c>
      <c r="AC10" s="4">
        <f>VLOOKUP(U10+1,BG!$A$2:$F$55,5)</f>
        <v>1.0570756383162991</v>
      </c>
      <c r="AD10" s="3">
        <f>COUNTIF($U$2:U10,U10)</f>
        <v>9</v>
      </c>
      <c r="AE10" s="3">
        <f t="shared" si="0"/>
        <v>12</v>
      </c>
      <c r="AF10" s="3">
        <f t="shared" si="1"/>
        <v>3</v>
      </c>
      <c r="AG10" s="3">
        <f t="shared" si="2"/>
        <v>8</v>
      </c>
      <c r="AH10" s="81">
        <f t="shared" si="3"/>
        <v>17.221643578791866</v>
      </c>
      <c r="AI10" s="81">
        <f t="shared" si="4"/>
        <v>1.0304884082863957</v>
      </c>
    </row>
    <row r="11" spans="1:35" x14ac:dyDescent="0.25">
      <c r="A11">
        <v>1</v>
      </c>
      <c r="B11" s="7">
        <v>15</v>
      </c>
      <c r="C11" s="3" t="s">
        <v>36</v>
      </c>
      <c r="D11" s="3">
        <v>0</v>
      </c>
      <c r="E11" s="3">
        <v>104</v>
      </c>
      <c r="F11" s="3">
        <v>150</v>
      </c>
      <c r="G11" s="3">
        <v>0.23852499999999999</v>
      </c>
      <c r="H11" s="3">
        <v>0.183751</v>
      </c>
      <c r="I11" s="3">
        <v>47.038060000000002</v>
      </c>
      <c r="J11" s="3">
        <v>1.6324350000000001</v>
      </c>
      <c r="K11" s="3">
        <v>8.8584379999999996</v>
      </c>
      <c r="L11" s="3">
        <v>0.15368299999999999</v>
      </c>
      <c r="M11" s="8">
        <v>0.23852499999999999</v>
      </c>
      <c r="N11" s="3">
        <v>0.284779</v>
      </c>
      <c r="O11" s="3">
        <v>101344</v>
      </c>
      <c r="P11" s="3">
        <v>19.899999999999999</v>
      </c>
      <c r="Q11" s="3">
        <v>60</v>
      </c>
      <c r="R11" s="3">
        <v>1.1984999999999999</v>
      </c>
      <c r="S11" s="3" t="s">
        <v>55</v>
      </c>
      <c r="T11" s="3" t="s">
        <v>56</v>
      </c>
      <c r="U11" s="77">
        <v>1000</v>
      </c>
      <c r="V11" s="34">
        <v>426.77532364741239</v>
      </c>
      <c r="W11" s="2">
        <v>0.91288468490140695</v>
      </c>
      <c r="X11" s="2">
        <v>345.31545633874117</v>
      </c>
      <c r="Y11" s="2">
        <v>5.1368218041180507</v>
      </c>
      <c r="Z11" s="80">
        <f>VLOOKUP(U11,BG!$A$2:$F$55,4)</f>
        <v>18.192118958634286</v>
      </c>
      <c r="AA11" s="80">
        <f>VLOOKUP(U11,BG!$A$2:$F$55,5)</f>
        <v>0.95958912820665299</v>
      </c>
      <c r="AB11" s="4">
        <f>VLOOKUP(U11+1,BG!$A$2:$F$55,4)</f>
        <v>16.857715311350958</v>
      </c>
      <c r="AC11" s="4">
        <f>VLOOKUP(U11+1,BG!$A$2:$F$55,5)</f>
        <v>1.0570756383162991</v>
      </c>
      <c r="AD11" s="3">
        <f>COUNTIF($U$2:U11,U11)</f>
        <v>10</v>
      </c>
      <c r="AE11" s="3">
        <f t="shared" si="0"/>
        <v>12</v>
      </c>
      <c r="AF11" s="3">
        <f t="shared" si="1"/>
        <v>2</v>
      </c>
      <c r="AG11" s="3">
        <f t="shared" si="2"/>
        <v>9</v>
      </c>
      <c r="AH11" s="81">
        <f t="shared" si="3"/>
        <v>17.100334156311561</v>
      </c>
      <c r="AI11" s="81">
        <f t="shared" si="4"/>
        <v>1.0393508182963633</v>
      </c>
    </row>
    <row r="12" spans="1:35" x14ac:dyDescent="0.25">
      <c r="A12">
        <v>1</v>
      </c>
      <c r="B12" s="7">
        <v>16</v>
      </c>
      <c r="C12" s="3" t="s">
        <v>36</v>
      </c>
      <c r="D12" s="3">
        <v>0</v>
      </c>
      <c r="E12" s="3">
        <v>104</v>
      </c>
      <c r="F12" s="3">
        <v>160</v>
      </c>
      <c r="G12" s="3">
        <v>0.106928</v>
      </c>
      <c r="H12" s="3">
        <v>0.183423</v>
      </c>
      <c r="I12" s="3">
        <v>46.955976</v>
      </c>
      <c r="J12" s="3">
        <v>1.600112</v>
      </c>
      <c r="K12" s="3">
        <v>8.8506660000000004</v>
      </c>
      <c r="L12" s="3">
        <v>0.150781</v>
      </c>
      <c r="M12" s="8">
        <v>0.106928</v>
      </c>
      <c r="N12" s="3">
        <v>0.20109399999999999</v>
      </c>
      <c r="O12" s="3">
        <v>101346</v>
      </c>
      <c r="P12" s="3">
        <v>19.899999999999999</v>
      </c>
      <c r="Q12" s="3">
        <v>60</v>
      </c>
      <c r="R12" s="3">
        <v>1.1984999999999999</v>
      </c>
      <c r="S12" s="3" t="s">
        <v>57</v>
      </c>
      <c r="T12" s="3" t="s">
        <v>58</v>
      </c>
      <c r="U12" s="77">
        <v>1000</v>
      </c>
      <c r="V12" s="34">
        <v>183.34985997543325</v>
      </c>
      <c r="W12" s="2">
        <v>0.56956369494901715</v>
      </c>
      <c r="X12" s="2">
        <v>250.74690016914559</v>
      </c>
      <c r="Y12" s="2">
        <v>5.8163538354614222</v>
      </c>
      <c r="Z12" s="80">
        <f>VLOOKUP(U12,BG!$A$2:$F$55,4)</f>
        <v>18.192118958634286</v>
      </c>
      <c r="AA12" s="80">
        <f>VLOOKUP(U12,BG!$A$2:$F$55,5)</f>
        <v>0.95958912820665299</v>
      </c>
      <c r="AB12" s="4">
        <f>VLOOKUP(U12+1,BG!$A$2:$F$55,4)</f>
        <v>16.857715311350958</v>
      </c>
      <c r="AC12" s="4">
        <f>VLOOKUP(U12+1,BG!$A$2:$F$55,5)</f>
        <v>1.0570756383162991</v>
      </c>
      <c r="AD12" s="3">
        <f>COUNTIF($U$2:U12,U12)</f>
        <v>11</v>
      </c>
      <c r="AE12" s="3">
        <f t="shared" si="0"/>
        <v>12</v>
      </c>
      <c r="AF12" s="3">
        <f t="shared" si="1"/>
        <v>1</v>
      </c>
      <c r="AG12" s="3">
        <f t="shared" si="2"/>
        <v>10</v>
      </c>
      <c r="AH12" s="81">
        <f t="shared" si="3"/>
        <v>16.979024733831263</v>
      </c>
      <c r="AI12" s="81">
        <f t="shared" si="4"/>
        <v>1.0482132283063312</v>
      </c>
    </row>
    <row r="13" spans="1:35" x14ac:dyDescent="0.25">
      <c r="A13">
        <v>1</v>
      </c>
      <c r="B13" s="7">
        <v>17</v>
      </c>
      <c r="C13" s="3" t="s">
        <v>36</v>
      </c>
      <c r="D13" s="3">
        <v>0</v>
      </c>
      <c r="E13" s="3">
        <v>104</v>
      </c>
      <c r="F13" s="3">
        <v>170</v>
      </c>
      <c r="G13" s="3">
        <v>4.2789000000000001E-2</v>
      </c>
      <c r="H13" s="3">
        <v>0.18307399999999999</v>
      </c>
      <c r="I13" s="3">
        <v>46.868411999999999</v>
      </c>
      <c r="J13" s="3">
        <v>1.5689390000000001</v>
      </c>
      <c r="K13" s="3">
        <v>8.8425410000000007</v>
      </c>
      <c r="L13" s="3">
        <v>0.14801300000000001</v>
      </c>
      <c r="M13" s="8">
        <v>4.2789000000000001E-2</v>
      </c>
      <c r="N13" s="3">
        <v>0.117853</v>
      </c>
      <c r="O13" s="3">
        <v>101344</v>
      </c>
      <c r="P13" s="3">
        <v>19.899999999999999</v>
      </c>
      <c r="Q13" s="3">
        <v>60</v>
      </c>
      <c r="R13" s="3">
        <v>1.1984999999999999</v>
      </c>
      <c r="S13" s="3" t="s">
        <v>59</v>
      </c>
      <c r="T13" s="3" t="s">
        <v>60</v>
      </c>
      <c r="U13" s="77">
        <v>1000</v>
      </c>
      <c r="V13" s="34">
        <v>64.73186343376662</v>
      </c>
      <c r="W13" s="2">
        <v>0.59448888018979151</v>
      </c>
      <c r="X13" s="2">
        <v>97.828670711960385</v>
      </c>
      <c r="Y13" s="2">
        <v>5.2949521882936263</v>
      </c>
      <c r="Z13" s="80">
        <f>VLOOKUP(U13,BG!$A$2:$F$55,4)</f>
        <v>18.192118958634286</v>
      </c>
      <c r="AA13" s="80">
        <f>VLOOKUP(U13,BG!$A$2:$F$55,5)</f>
        <v>0.95958912820665299</v>
      </c>
      <c r="AB13" s="4">
        <f>VLOOKUP(U13+1,BG!$A$2:$F$55,4)</f>
        <v>16.857715311350958</v>
      </c>
      <c r="AC13" s="4">
        <f>VLOOKUP(U13+1,BG!$A$2:$F$55,5)</f>
        <v>1.0570756383162991</v>
      </c>
      <c r="AD13" s="3">
        <f>COUNTIF($U$2:U13,U13)</f>
        <v>12</v>
      </c>
      <c r="AE13" s="3">
        <f t="shared" si="0"/>
        <v>12</v>
      </c>
      <c r="AF13" s="3">
        <f t="shared" si="1"/>
        <v>0</v>
      </c>
      <c r="AG13" s="3">
        <f t="shared" si="2"/>
        <v>11</v>
      </c>
      <c r="AH13" s="81">
        <f t="shared" si="3"/>
        <v>16.857715311350958</v>
      </c>
      <c r="AI13" s="81">
        <f t="shared" si="4"/>
        <v>1.0570756383162991</v>
      </c>
    </row>
    <row r="14" spans="1:35" x14ac:dyDescent="0.25">
      <c r="A14">
        <v>1</v>
      </c>
      <c r="B14" s="11">
        <v>17</v>
      </c>
      <c r="C14" s="12" t="s">
        <v>61</v>
      </c>
      <c r="D14" s="12">
        <v>0</v>
      </c>
      <c r="E14" s="12">
        <v>104</v>
      </c>
      <c r="F14" s="12">
        <v>170</v>
      </c>
      <c r="G14" s="12">
        <v>9.8518999999999995E-2</v>
      </c>
      <c r="H14" s="12">
        <v>0.18168400000000001</v>
      </c>
      <c r="I14" s="12">
        <v>46.519629999999999</v>
      </c>
      <c r="J14" s="12">
        <v>1.667551</v>
      </c>
      <c r="K14" s="12">
        <v>8.8094830000000002</v>
      </c>
      <c r="L14" s="12">
        <v>0.15801599999999999</v>
      </c>
      <c r="M14" s="13">
        <v>9.8518999999999995E-2</v>
      </c>
      <c r="N14" s="12">
        <v>0.276947</v>
      </c>
      <c r="O14" s="12">
        <v>101342</v>
      </c>
      <c r="P14" s="12">
        <v>19.899999999999999</v>
      </c>
      <c r="Q14" s="12">
        <v>60</v>
      </c>
      <c r="R14" s="12">
        <v>1.1984999999999999</v>
      </c>
      <c r="S14" s="12" t="s">
        <v>62</v>
      </c>
      <c r="T14" s="12" t="s">
        <v>63</v>
      </c>
      <c r="U14" s="77">
        <v>1010</v>
      </c>
      <c r="V14" s="34">
        <v>75.361875078986429</v>
      </c>
      <c r="W14" s="2">
        <v>0.47665531078710138</v>
      </c>
      <c r="X14" s="2">
        <v>129.65306868664058</v>
      </c>
      <c r="Y14" s="2">
        <v>2.394763612376249</v>
      </c>
      <c r="Z14" s="80">
        <f>VLOOKUP(U14,BG!$A$2:$F$55,4)</f>
        <v>17.667128630810641</v>
      </c>
      <c r="AA14" s="80">
        <f>VLOOKUP(U14,BG!$A$2:$F$55,5)</f>
        <v>0.66413276973346635</v>
      </c>
      <c r="AB14" s="4">
        <f>VLOOKUP(U14+1,BG!$A$2:$F$55,4)</f>
        <v>22.794086980680678</v>
      </c>
      <c r="AC14" s="4">
        <f>VLOOKUP(U14+1,BG!$A$2:$F$55,5)</f>
        <v>0.59159919067940292</v>
      </c>
      <c r="AD14" s="3">
        <f>COUNTIF($U$2:U14,U14)</f>
        <v>1</v>
      </c>
      <c r="AE14" s="3">
        <f t="shared" si="0"/>
        <v>18</v>
      </c>
      <c r="AF14" s="3">
        <f t="shared" si="1"/>
        <v>17</v>
      </c>
      <c r="AG14" s="3">
        <f t="shared" si="2"/>
        <v>0</v>
      </c>
      <c r="AH14" s="81">
        <f t="shared" si="3"/>
        <v>17.667128630810641</v>
      </c>
      <c r="AI14" s="81">
        <f t="shared" si="4"/>
        <v>0.66413276973346635</v>
      </c>
    </row>
    <row r="15" spans="1:35" x14ac:dyDescent="0.25">
      <c r="A15">
        <v>1</v>
      </c>
      <c r="B15" s="11">
        <v>18</v>
      </c>
      <c r="C15" s="12" t="s">
        <v>61</v>
      </c>
      <c r="D15" s="12">
        <v>0</v>
      </c>
      <c r="E15" s="12">
        <v>104</v>
      </c>
      <c r="F15" s="12">
        <v>180</v>
      </c>
      <c r="G15" s="12">
        <v>4.6379999999999998E-2</v>
      </c>
      <c r="H15" s="12">
        <v>0.18148400000000001</v>
      </c>
      <c r="I15" s="12">
        <v>46.469258000000004</v>
      </c>
      <c r="J15" s="12">
        <v>1.611186</v>
      </c>
      <c r="K15" s="12">
        <v>8.8066680000000002</v>
      </c>
      <c r="L15" s="12">
        <v>0.152702</v>
      </c>
      <c r="M15" s="13">
        <v>4.6379999999999998E-2</v>
      </c>
      <c r="N15" s="12">
        <v>0.14710699999999999</v>
      </c>
      <c r="O15" s="12">
        <v>101337</v>
      </c>
      <c r="P15" s="12">
        <v>20</v>
      </c>
      <c r="Q15" s="12">
        <v>60</v>
      </c>
      <c r="R15" s="12">
        <v>1.198</v>
      </c>
      <c r="S15" s="12" t="s">
        <v>64</v>
      </c>
      <c r="T15" s="12" t="s">
        <v>65</v>
      </c>
      <c r="U15" s="77">
        <v>1010</v>
      </c>
      <c r="V15" s="34">
        <v>27.583848424704293</v>
      </c>
      <c r="W15" s="2">
        <v>0.67447009185584117</v>
      </c>
      <c r="X15" s="2">
        <v>41.226762183225347</v>
      </c>
      <c r="Y15" s="2">
        <v>2.2653092312998053</v>
      </c>
      <c r="Z15" s="80">
        <f>VLOOKUP(U15,BG!$A$2:$F$55,4)</f>
        <v>17.667128630810641</v>
      </c>
      <c r="AA15" s="80">
        <f>VLOOKUP(U15,BG!$A$2:$F$55,5)</f>
        <v>0.66413276973346635</v>
      </c>
      <c r="AB15" s="4">
        <f>VLOOKUP(U15+1,BG!$A$2:$F$55,4)</f>
        <v>22.794086980680678</v>
      </c>
      <c r="AC15" s="4">
        <f>VLOOKUP(U15+1,BG!$A$2:$F$55,5)</f>
        <v>0.59159919067940292</v>
      </c>
      <c r="AD15" s="3">
        <f>COUNTIF($U$2:U15,U15)</f>
        <v>2</v>
      </c>
      <c r="AE15" s="3">
        <f t="shared" si="0"/>
        <v>18</v>
      </c>
      <c r="AF15" s="3">
        <f t="shared" si="1"/>
        <v>16</v>
      </c>
      <c r="AG15" s="3">
        <f t="shared" si="2"/>
        <v>1</v>
      </c>
      <c r="AH15" s="81">
        <f t="shared" si="3"/>
        <v>17.968714416097114</v>
      </c>
      <c r="AI15" s="81">
        <f t="shared" si="4"/>
        <v>0.65986608861263907</v>
      </c>
    </row>
    <row r="16" spans="1:35" x14ac:dyDescent="0.25">
      <c r="A16">
        <v>1</v>
      </c>
      <c r="B16" s="11">
        <v>19</v>
      </c>
      <c r="C16" s="12" t="s">
        <v>61</v>
      </c>
      <c r="D16" s="12">
        <v>0</v>
      </c>
      <c r="E16" s="12">
        <v>104</v>
      </c>
      <c r="F16" s="12">
        <v>190</v>
      </c>
      <c r="G16" s="12">
        <v>3.1356000000000002E-2</v>
      </c>
      <c r="H16" s="12">
        <v>0.18124100000000001</v>
      </c>
      <c r="I16" s="12">
        <v>46.408405999999999</v>
      </c>
      <c r="J16" s="12">
        <v>1.6004849999999999</v>
      </c>
      <c r="K16" s="12">
        <v>8.8008699999999997</v>
      </c>
      <c r="L16" s="12">
        <v>0.151786</v>
      </c>
      <c r="M16" s="13">
        <v>3.1356000000000002E-2</v>
      </c>
      <c r="N16" s="12">
        <v>9.2365000000000003E-2</v>
      </c>
      <c r="O16" s="12">
        <v>101338</v>
      </c>
      <c r="P16" s="12">
        <v>20</v>
      </c>
      <c r="Q16" s="12">
        <v>60</v>
      </c>
      <c r="R16" s="12">
        <v>1.198</v>
      </c>
      <c r="S16" s="12" t="s">
        <v>66</v>
      </c>
      <c r="T16" s="12" t="s">
        <v>67</v>
      </c>
      <c r="U16" s="77">
        <v>1010</v>
      </c>
      <c r="V16" s="34">
        <v>13.557267098520045</v>
      </c>
      <c r="W16" s="2">
        <v>0.98368637861017461</v>
      </c>
      <c r="X16" s="2">
        <v>17.965236786172554</v>
      </c>
      <c r="Y16" s="2">
        <v>1.9375263936961229</v>
      </c>
      <c r="Z16" s="80">
        <f>VLOOKUP(U16,BG!$A$2:$F$55,4)</f>
        <v>17.667128630810641</v>
      </c>
      <c r="AA16" s="80">
        <f>VLOOKUP(U16,BG!$A$2:$F$55,5)</f>
        <v>0.66413276973346635</v>
      </c>
      <c r="AB16" s="4">
        <f>VLOOKUP(U16+1,BG!$A$2:$F$55,4)</f>
        <v>22.794086980680678</v>
      </c>
      <c r="AC16" s="4">
        <f>VLOOKUP(U16+1,BG!$A$2:$F$55,5)</f>
        <v>0.59159919067940292</v>
      </c>
      <c r="AD16" s="3">
        <f>COUNTIF($U$2:U16,U16)</f>
        <v>3</v>
      </c>
      <c r="AE16" s="3">
        <f t="shared" si="0"/>
        <v>18</v>
      </c>
      <c r="AF16" s="3">
        <f t="shared" si="1"/>
        <v>15</v>
      </c>
      <c r="AG16" s="3">
        <f t="shared" si="2"/>
        <v>2</v>
      </c>
      <c r="AH16" s="81">
        <f t="shared" si="3"/>
        <v>18.270300201383588</v>
      </c>
      <c r="AI16" s="81">
        <f t="shared" si="4"/>
        <v>0.65559940749181178</v>
      </c>
    </row>
    <row r="17" spans="1:35" x14ac:dyDescent="0.25">
      <c r="A17">
        <v>1</v>
      </c>
      <c r="B17" s="11">
        <v>20</v>
      </c>
      <c r="C17" s="12" t="s">
        <v>61</v>
      </c>
      <c r="D17" s="12">
        <v>0</v>
      </c>
      <c r="E17" s="12">
        <v>104</v>
      </c>
      <c r="F17" s="12">
        <v>200</v>
      </c>
      <c r="G17" s="12">
        <v>2.8132999999999998E-2</v>
      </c>
      <c r="H17" s="12">
        <v>0.18107200000000001</v>
      </c>
      <c r="I17" s="12">
        <v>46.366017999999997</v>
      </c>
      <c r="J17" s="12">
        <v>1.565375</v>
      </c>
      <c r="K17" s="12">
        <v>8.7969919999999995</v>
      </c>
      <c r="L17" s="12">
        <v>0.14854700000000001</v>
      </c>
      <c r="M17" s="13">
        <v>2.8132999999999998E-2</v>
      </c>
      <c r="N17" s="12">
        <v>8.8766999999999999E-2</v>
      </c>
      <c r="O17" s="12">
        <v>101336</v>
      </c>
      <c r="P17" s="12">
        <v>20</v>
      </c>
      <c r="Q17" s="12">
        <v>60</v>
      </c>
      <c r="R17" s="12">
        <v>1.1979</v>
      </c>
      <c r="S17" s="12" t="s">
        <v>68</v>
      </c>
      <c r="T17" s="12" t="s">
        <v>69</v>
      </c>
      <c r="U17" s="77">
        <v>1010</v>
      </c>
      <c r="V17" s="34">
        <v>10.262631881845937</v>
      </c>
      <c r="W17" s="2">
        <v>1.1867373721491401</v>
      </c>
      <c r="X17" s="2">
        <v>13.13144719620364</v>
      </c>
      <c r="Y17" s="2">
        <v>2.006372849505083</v>
      </c>
      <c r="Z17" s="80">
        <f>VLOOKUP(U17,BG!$A$2:$F$55,4)</f>
        <v>17.667128630810641</v>
      </c>
      <c r="AA17" s="80">
        <f>VLOOKUP(U17,BG!$A$2:$F$55,5)</f>
        <v>0.66413276973346635</v>
      </c>
      <c r="AB17" s="4">
        <f>VLOOKUP(U17+1,BG!$A$2:$F$55,4)</f>
        <v>22.794086980680678</v>
      </c>
      <c r="AC17" s="4">
        <f>VLOOKUP(U17+1,BG!$A$2:$F$55,5)</f>
        <v>0.59159919067940292</v>
      </c>
      <c r="AD17" s="3">
        <f>COUNTIF($U$2:U17,U17)</f>
        <v>4</v>
      </c>
      <c r="AE17" s="3">
        <f t="shared" si="0"/>
        <v>18</v>
      </c>
      <c r="AF17" s="3">
        <f t="shared" si="1"/>
        <v>14</v>
      </c>
      <c r="AG17" s="3">
        <f t="shared" si="2"/>
        <v>3</v>
      </c>
      <c r="AH17" s="81">
        <f t="shared" si="3"/>
        <v>18.571885986670061</v>
      </c>
      <c r="AI17" s="81">
        <f t="shared" si="4"/>
        <v>0.65133272637098449</v>
      </c>
    </row>
    <row r="18" spans="1:35" x14ac:dyDescent="0.25">
      <c r="A18">
        <v>1</v>
      </c>
      <c r="B18" s="11">
        <v>21</v>
      </c>
      <c r="C18" s="12" t="s">
        <v>61</v>
      </c>
      <c r="D18" s="12">
        <v>0</v>
      </c>
      <c r="E18" s="12">
        <v>104</v>
      </c>
      <c r="F18" s="12">
        <v>210</v>
      </c>
      <c r="G18" s="12">
        <v>2.3272999999999999E-2</v>
      </c>
      <c r="H18" s="12">
        <v>0.18110499999999999</v>
      </c>
      <c r="I18" s="12">
        <v>46.374364</v>
      </c>
      <c r="J18" s="12">
        <v>1.6269990000000001</v>
      </c>
      <c r="K18" s="12">
        <v>8.7979450000000003</v>
      </c>
      <c r="L18" s="12">
        <v>0.15439700000000001</v>
      </c>
      <c r="M18" s="13">
        <v>2.3272999999999999E-2</v>
      </c>
      <c r="N18" s="12">
        <v>5.3872999999999997E-2</v>
      </c>
      <c r="O18" s="12">
        <v>101330</v>
      </c>
      <c r="P18" s="12">
        <v>20</v>
      </c>
      <c r="Q18" s="12">
        <v>60</v>
      </c>
      <c r="R18" s="12">
        <v>1.1979</v>
      </c>
      <c r="S18" s="12" t="s">
        <v>70</v>
      </c>
      <c r="T18" s="12" t="s">
        <v>71</v>
      </c>
      <c r="U18" s="77">
        <v>1010</v>
      </c>
      <c r="V18" s="34">
        <v>5.4789130722694281</v>
      </c>
      <c r="W18" s="2">
        <v>1.9033308463156304</v>
      </c>
      <c r="X18" s="2">
        <v>6.3244539650366587</v>
      </c>
      <c r="Y18" s="2">
        <v>1.6780376954541987</v>
      </c>
      <c r="Z18" s="80">
        <f>VLOOKUP(U18,BG!$A$2:$F$55,4)</f>
        <v>17.667128630810641</v>
      </c>
      <c r="AA18" s="80">
        <f>VLOOKUP(U18,BG!$A$2:$F$55,5)</f>
        <v>0.66413276973346635</v>
      </c>
      <c r="AB18" s="4">
        <f>VLOOKUP(U18+1,BG!$A$2:$F$55,4)</f>
        <v>22.794086980680678</v>
      </c>
      <c r="AC18" s="4">
        <f>VLOOKUP(U18+1,BG!$A$2:$F$55,5)</f>
        <v>0.59159919067940292</v>
      </c>
      <c r="AD18" s="3">
        <f>COUNTIF($U$2:U18,U18)</f>
        <v>5</v>
      </c>
      <c r="AE18" s="3">
        <f t="shared" si="0"/>
        <v>18</v>
      </c>
      <c r="AF18" s="3">
        <f t="shared" si="1"/>
        <v>13</v>
      </c>
      <c r="AG18" s="3">
        <f t="shared" si="2"/>
        <v>4</v>
      </c>
      <c r="AH18" s="81">
        <f t="shared" si="3"/>
        <v>18.873471771956531</v>
      </c>
      <c r="AI18" s="81">
        <f t="shared" si="4"/>
        <v>0.64706604525015732</v>
      </c>
    </row>
    <row r="19" spans="1:35" x14ac:dyDescent="0.25">
      <c r="A19">
        <v>1</v>
      </c>
      <c r="B19" s="11">
        <v>22</v>
      </c>
      <c r="C19" s="12" t="s">
        <v>61</v>
      </c>
      <c r="D19" s="12">
        <v>0</v>
      </c>
      <c r="E19" s="12">
        <v>104</v>
      </c>
      <c r="F19" s="12">
        <v>220</v>
      </c>
      <c r="G19" s="12">
        <v>2.1998E-2</v>
      </c>
      <c r="H19" s="12">
        <v>0.18098700000000001</v>
      </c>
      <c r="I19" s="12">
        <v>46.344695000000002</v>
      </c>
      <c r="J19" s="12">
        <v>1.5857330000000001</v>
      </c>
      <c r="K19" s="12">
        <v>8.7951099999999993</v>
      </c>
      <c r="L19" s="12">
        <v>0.15046699999999999</v>
      </c>
      <c r="M19" s="13">
        <v>2.1998E-2</v>
      </c>
      <c r="N19" s="12">
        <v>3.8606000000000001E-2</v>
      </c>
      <c r="O19" s="12">
        <v>101332</v>
      </c>
      <c r="P19" s="12">
        <v>20</v>
      </c>
      <c r="Q19" s="12">
        <v>60</v>
      </c>
      <c r="R19" s="12">
        <v>1.1979</v>
      </c>
      <c r="S19" s="12" t="s">
        <v>72</v>
      </c>
      <c r="T19" s="12" t="s">
        <v>73</v>
      </c>
      <c r="U19" s="77">
        <v>1010</v>
      </c>
      <c r="V19" s="34">
        <v>3.9556023671415605</v>
      </c>
      <c r="W19" s="2">
        <v>2.611471227035651</v>
      </c>
      <c r="X19" s="2">
        <v>4.2930021173062212</v>
      </c>
      <c r="Y19" s="2">
        <v>1.746516759530893</v>
      </c>
      <c r="Z19" s="80">
        <f>VLOOKUP(U19,BG!$A$2:$F$55,4)</f>
        <v>17.667128630810641</v>
      </c>
      <c r="AA19" s="80">
        <f>VLOOKUP(U19,BG!$A$2:$F$55,5)</f>
        <v>0.66413276973346635</v>
      </c>
      <c r="AB19" s="4">
        <f>VLOOKUP(U19+1,BG!$A$2:$F$55,4)</f>
        <v>22.794086980680678</v>
      </c>
      <c r="AC19" s="4">
        <f>VLOOKUP(U19+1,BG!$A$2:$F$55,5)</f>
        <v>0.59159919067940292</v>
      </c>
      <c r="AD19" s="3">
        <f>COUNTIF($U$2:U19,U19)</f>
        <v>6</v>
      </c>
      <c r="AE19" s="3">
        <f t="shared" si="0"/>
        <v>18</v>
      </c>
      <c r="AF19" s="3">
        <f t="shared" si="1"/>
        <v>12</v>
      </c>
      <c r="AG19" s="3">
        <f t="shared" si="2"/>
        <v>5</v>
      </c>
      <c r="AH19" s="81">
        <f t="shared" si="3"/>
        <v>19.175057557243004</v>
      </c>
      <c r="AI19" s="81">
        <f t="shared" si="4"/>
        <v>0.64279936412933014</v>
      </c>
    </row>
    <row r="20" spans="1:35" x14ac:dyDescent="0.25">
      <c r="A20">
        <v>1</v>
      </c>
      <c r="B20" s="11">
        <v>23</v>
      </c>
      <c r="C20" s="12" t="s">
        <v>61</v>
      </c>
      <c r="D20" s="12">
        <v>0</v>
      </c>
      <c r="E20" s="12">
        <v>104</v>
      </c>
      <c r="F20" s="12">
        <v>230</v>
      </c>
      <c r="G20" s="12">
        <v>2.0323000000000001E-2</v>
      </c>
      <c r="H20" s="12">
        <v>0.18083399999999999</v>
      </c>
      <c r="I20" s="12">
        <v>46.306249999999999</v>
      </c>
      <c r="J20" s="12">
        <v>1.591388</v>
      </c>
      <c r="K20" s="12">
        <v>8.7915379999999992</v>
      </c>
      <c r="L20" s="12">
        <v>0.15101999999999999</v>
      </c>
      <c r="M20" s="13">
        <v>2.0323000000000001E-2</v>
      </c>
      <c r="N20" s="12">
        <v>2.2603999999999999E-2</v>
      </c>
      <c r="O20" s="12">
        <v>101330</v>
      </c>
      <c r="P20" s="12">
        <v>20</v>
      </c>
      <c r="Q20" s="12">
        <v>60</v>
      </c>
      <c r="R20" s="12">
        <v>1.1979</v>
      </c>
      <c r="S20" s="12" t="s">
        <v>74</v>
      </c>
      <c r="T20" s="12" t="s">
        <v>75</v>
      </c>
      <c r="U20" s="77">
        <v>1010</v>
      </c>
      <c r="V20" s="34">
        <v>2.0683663079684638</v>
      </c>
      <c r="W20" s="2">
        <v>5.5023225197984784</v>
      </c>
      <c r="X20" s="2">
        <v>1.9841158908458878</v>
      </c>
      <c r="Y20" s="2">
        <v>2.6059081745767059</v>
      </c>
      <c r="Z20" s="80">
        <f>VLOOKUP(U20,BG!$A$2:$F$55,4)</f>
        <v>17.667128630810641</v>
      </c>
      <c r="AA20" s="80">
        <f>VLOOKUP(U20,BG!$A$2:$F$55,5)</f>
        <v>0.66413276973346635</v>
      </c>
      <c r="AB20" s="4">
        <f>VLOOKUP(U20+1,BG!$A$2:$F$55,4)</f>
        <v>22.794086980680678</v>
      </c>
      <c r="AC20" s="4">
        <f>VLOOKUP(U20+1,BG!$A$2:$F$55,5)</f>
        <v>0.59159919067940292</v>
      </c>
      <c r="AD20" s="3">
        <f>COUNTIF($U$2:U20,U20)</f>
        <v>7</v>
      </c>
      <c r="AE20" s="3">
        <f t="shared" si="0"/>
        <v>18</v>
      </c>
      <c r="AF20" s="3">
        <f t="shared" si="1"/>
        <v>11</v>
      </c>
      <c r="AG20" s="3">
        <f t="shared" si="2"/>
        <v>6</v>
      </c>
      <c r="AH20" s="81">
        <f t="shared" si="3"/>
        <v>19.476643342529478</v>
      </c>
      <c r="AI20" s="81">
        <f t="shared" si="4"/>
        <v>0.63853268300850274</v>
      </c>
    </row>
    <row r="21" spans="1:35" x14ac:dyDescent="0.25">
      <c r="A21">
        <v>1</v>
      </c>
      <c r="B21" s="11">
        <v>24</v>
      </c>
      <c r="C21" s="12" t="s">
        <v>61</v>
      </c>
      <c r="D21" s="12">
        <v>0</v>
      </c>
      <c r="E21" s="12">
        <v>104</v>
      </c>
      <c r="F21" s="12">
        <v>240</v>
      </c>
      <c r="G21" s="12">
        <v>2.0275000000000001E-2</v>
      </c>
      <c r="H21" s="12">
        <v>0.18099100000000001</v>
      </c>
      <c r="I21" s="12">
        <v>46.345638000000001</v>
      </c>
      <c r="J21" s="12">
        <v>1.6197589999999999</v>
      </c>
      <c r="K21" s="12">
        <v>8.7955360000000002</v>
      </c>
      <c r="L21" s="12">
        <v>0.15373700000000001</v>
      </c>
      <c r="M21" s="13">
        <v>2.0275000000000001E-2</v>
      </c>
      <c r="N21" s="12">
        <v>1.9057000000000001E-2</v>
      </c>
      <c r="O21" s="12">
        <v>101323</v>
      </c>
      <c r="P21" s="12">
        <v>20</v>
      </c>
      <c r="Q21" s="12">
        <v>60</v>
      </c>
      <c r="R21" s="12">
        <v>1.1978</v>
      </c>
      <c r="S21" s="12" t="s">
        <v>76</v>
      </c>
      <c r="T21" s="12" t="s">
        <v>77</v>
      </c>
      <c r="U21" s="77">
        <v>1010</v>
      </c>
      <c r="V21" s="34">
        <v>1.6609308135008314</v>
      </c>
      <c r="W21" s="2">
        <v>4.8678449575474234</v>
      </c>
      <c r="X21" s="2">
        <v>1.8298310408430392</v>
      </c>
      <c r="Y21" s="2">
        <v>0.69586987251005228</v>
      </c>
      <c r="Z21" s="80">
        <f>VLOOKUP(U21,BG!$A$2:$F$55,4)</f>
        <v>17.667128630810641</v>
      </c>
      <c r="AA21" s="80">
        <f>VLOOKUP(U21,BG!$A$2:$F$55,5)</f>
        <v>0.66413276973346635</v>
      </c>
      <c r="AB21" s="4">
        <f>VLOOKUP(U21+1,BG!$A$2:$F$55,4)</f>
        <v>22.794086980680678</v>
      </c>
      <c r="AC21" s="4">
        <f>VLOOKUP(U21+1,BG!$A$2:$F$55,5)</f>
        <v>0.59159919067940292</v>
      </c>
      <c r="AD21" s="3">
        <f>COUNTIF($U$2:U21,U21)</f>
        <v>8</v>
      </c>
      <c r="AE21" s="3">
        <f t="shared" si="0"/>
        <v>18</v>
      </c>
      <c r="AF21" s="3">
        <f t="shared" si="1"/>
        <v>10</v>
      </c>
      <c r="AG21" s="3">
        <f t="shared" si="2"/>
        <v>7</v>
      </c>
      <c r="AH21" s="81">
        <f t="shared" si="3"/>
        <v>19.778229127815948</v>
      </c>
      <c r="AI21" s="81">
        <f t="shared" si="4"/>
        <v>0.63426600188767546</v>
      </c>
    </row>
    <row r="22" spans="1:35" ht="15.75" thickBot="1" x14ac:dyDescent="0.3">
      <c r="A22">
        <v>1</v>
      </c>
      <c r="B22" s="14">
        <v>25</v>
      </c>
      <c r="C22" s="15" t="s">
        <v>61</v>
      </c>
      <c r="D22" s="15">
        <v>0</v>
      </c>
      <c r="E22" s="15">
        <v>104</v>
      </c>
      <c r="F22" s="15">
        <v>250</v>
      </c>
      <c r="G22" s="15">
        <v>1.9855999999999999E-2</v>
      </c>
      <c r="H22" s="15">
        <v>0.18154899999999999</v>
      </c>
      <c r="I22" s="15">
        <v>46.485753000000003</v>
      </c>
      <c r="J22" s="15">
        <v>1.580082</v>
      </c>
      <c r="K22" s="15">
        <v>8.8088949999999997</v>
      </c>
      <c r="L22" s="15">
        <v>0.14969199999999999</v>
      </c>
      <c r="M22" s="16">
        <v>1.9855999999999999E-2</v>
      </c>
      <c r="N22" s="15">
        <v>1.3058999999999999E-2</v>
      </c>
      <c r="O22" s="15">
        <v>101323</v>
      </c>
      <c r="P22" s="15">
        <v>20</v>
      </c>
      <c r="Q22" s="15">
        <v>60</v>
      </c>
      <c r="R22" s="15">
        <v>1.1978</v>
      </c>
      <c r="S22" s="15" t="s">
        <v>78</v>
      </c>
      <c r="T22" s="15" t="s">
        <v>79</v>
      </c>
      <c r="U22" s="77">
        <v>1010</v>
      </c>
      <c r="V22" s="42">
        <v>0.91599692228590746</v>
      </c>
      <c r="W22" s="2">
        <v>7.9470338397883724</v>
      </c>
      <c r="X22" s="2">
        <v>1.0866661946993734</v>
      </c>
      <c r="Y22" s="2">
        <v>0.76383587533827246</v>
      </c>
      <c r="Z22" s="80">
        <f>VLOOKUP(U22,BG!$A$2:$F$55,4)</f>
        <v>17.667128630810641</v>
      </c>
      <c r="AA22" s="80">
        <f>VLOOKUP(U22,BG!$A$2:$F$55,5)</f>
        <v>0.66413276973346635</v>
      </c>
      <c r="AB22" s="4">
        <f>VLOOKUP(U22+1,BG!$A$2:$F$55,4)</f>
        <v>22.794086980680678</v>
      </c>
      <c r="AC22" s="4">
        <f>VLOOKUP(U22+1,BG!$A$2:$F$55,5)</f>
        <v>0.59159919067940292</v>
      </c>
      <c r="AD22" s="3">
        <f>COUNTIF($U$2:U22,U22)</f>
        <v>9</v>
      </c>
      <c r="AE22" s="3">
        <f t="shared" si="0"/>
        <v>18</v>
      </c>
      <c r="AF22" s="3">
        <f t="shared" si="1"/>
        <v>9</v>
      </c>
      <c r="AG22" s="3">
        <f t="shared" si="2"/>
        <v>8</v>
      </c>
      <c r="AH22" s="81">
        <f t="shared" si="3"/>
        <v>20.079814913102421</v>
      </c>
      <c r="AI22" s="81">
        <f t="shared" si="4"/>
        <v>0.62999932076684828</v>
      </c>
    </row>
    <row r="23" spans="1:35" x14ac:dyDescent="0.25">
      <c r="A23">
        <v>2</v>
      </c>
      <c r="B23" s="17">
        <v>1</v>
      </c>
      <c r="C23" s="18" t="s">
        <v>80</v>
      </c>
      <c r="D23" s="18">
        <v>0</v>
      </c>
      <c r="E23" s="18">
        <v>-104.03125</v>
      </c>
      <c r="F23" s="18">
        <v>250</v>
      </c>
      <c r="G23" s="18">
        <v>2.5824E-2</v>
      </c>
      <c r="H23" s="18">
        <v>0.181866</v>
      </c>
      <c r="I23" s="18">
        <v>46.565192000000003</v>
      </c>
      <c r="J23" s="18">
        <v>1.6115299999999999</v>
      </c>
      <c r="K23" s="18">
        <v>8.8179739999999995</v>
      </c>
      <c r="L23" s="18">
        <v>0.152673</v>
      </c>
      <c r="M23" s="19">
        <v>2.5824E-2</v>
      </c>
      <c r="N23" s="18">
        <v>5.1665999999999997E-2</v>
      </c>
      <c r="O23" s="18">
        <v>101324</v>
      </c>
      <c r="P23" s="18">
        <v>20.100000000000001</v>
      </c>
      <c r="Q23" s="18">
        <v>60</v>
      </c>
      <c r="R23" s="18">
        <v>1.1974</v>
      </c>
      <c r="S23" s="18" t="s">
        <v>81</v>
      </c>
      <c r="T23" s="18" t="s">
        <v>82</v>
      </c>
      <c r="U23" s="77">
        <v>1010</v>
      </c>
      <c r="V23" s="34">
        <v>5.9810037736424446</v>
      </c>
      <c r="W23" s="2">
        <v>1.745632386526919</v>
      </c>
      <c r="X23" s="2">
        <v>7.164025072217016</v>
      </c>
      <c r="Y23" s="2">
        <v>0.83112572636150506</v>
      </c>
      <c r="Z23" s="80">
        <f>VLOOKUP(U23,BG!$A$2:$F$55,4)</f>
        <v>17.667128630810641</v>
      </c>
      <c r="AA23" s="80">
        <f>VLOOKUP(U23,BG!$A$2:$F$55,5)</f>
        <v>0.66413276973346635</v>
      </c>
      <c r="AB23" s="4">
        <f>VLOOKUP(U23+1,BG!$A$2:$F$55,4)</f>
        <v>22.794086980680678</v>
      </c>
      <c r="AC23" s="4">
        <f>VLOOKUP(U23+1,BG!$A$2:$F$55,5)</f>
        <v>0.59159919067940292</v>
      </c>
      <c r="AD23" s="3">
        <f>COUNTIF($U$2:U23,U23)</f>
        <v>10</v>
      </c>
      <c r="AE23" s="3">
        <f t="shared" si="0"/>
        <v>18</v>
      </c>
      <c r="AF23" s="3">
        <f t="shared" si="1"/>
        <v>8</v>
      </c>
      <c r="AG23" s="3">
        <f t="shared" si="2"/>
        <v>9</v>
      </c>
      <c r="AH23" s="81">
        <f t="shared" si="3"/>
        <v>20.381400698388894</v>
      </c>
      <c r="AI23" s="81">
        <f t="shared" si="4"/>
        <v>0.62573263964602099</v>
      </c>
    </row>
    <row r="24" spans="1:35" x14ac:dyDescent="0.25">
      <c r="A24">
        <v>2</v>
      </c>
      <c r="B24" s="11">
        <v>2</v>
      </c>
      <c r="C24" s="12" t="s">
        <v>80</v>
      </c>
      <c r="D24" s="12">
        <v>0</v>
      </c>
      <c r="E24" s="12">
        <v>-104</v>
      </c>
      <c r="F24" s="12">
        <v>240</v>
      </c>
      <c r="G24" s="12">
        <v>2.7476E-2</v>
      </c>
      <c r="H24" s="12">
        <v>0.18145</v>
      </c>
      <c r="I24" s="12">
        <v>46.460800999999996</v>
      </c>
      <c r="J24" s="12">
        <v>1.6132329999999999</v>
      </c>
      <c r="K24" s="12">
        <v>8.8082100000000008</v>
      </c>
      <c r="L24" s="12">
        <v>0.15281700000000001</v>
      </c>
      <c r="M24" s="13">
        <v>2.7476E-2</v>
      </c>
      <c r="N24" s="12">
        <v>6.0144000000000003E-2</v>
      </c>
      <c r="O24" s="12">
        <v>101321</v>
      </c>
      <c r="P24" s="12">
        <v>20.100000000000001</v>
      </c>
      <c r="Q24" s="12">
        <v>60</v>
      </c>
      <c r="R24" s="12">
        <v>1.1973</v>
      </c>
      <c r="S24" s="12" t="s">
        <v>83</v>
      </c>
      <c r="T24" s="12" t="s">
        <v>84</v>
      </c>
      <c r="U24" s="77">
        <v>1010</v>
      </c>
      <c r="V24" s="34">
        <v>7.1201218974259426</v>
      </c>
      <c r="W24" s="2">
        <v>1.5797074117182259</v>
      </c>
      <c r="X24" s="2">
        <v>8.7200480566332352</v>
      </c>
      <c r="Y24" s="2">
        <v>1.0979203008728982</v>
      </c>
      <c r="Z24" s="80">
        <f>VLOOKUP(U24,BG!$A$2:$F$55,4)</f>
        <v>17.667128630810641</v>
      </c>
      <c r="AA24" s="80">
        <f>VLOOKUP(U24,BG!$A$2:$F$55,5)</f>
        <v>0.66413276973346635</v>
      </c>
      <c r="AB24" s="4">
        <f>VLOOKUP(U24+1,BG!$A$2:$F$55,4)</f>
        <v>22.794086980680678</v>
      </c>
      <c r="AC24" s="4">
        <f>VLOOKUP(U24+1,BG!$A$2:$F$55,5)</f>
        <v>0.59159919067940292</v>
      </c>
      <c r="AD24" s="3">
        <f>COUNTIF($U$2:U24,U24)</f>
        <v>11</v>
      </c>
      <c r="AE24" s="3">
        <f t="shared" si="0"/>
        <v>18</v>
      </c>
      <c r="AF24" s="3">
        <f t="shared" si="1"/>
        <v>7</v>
      </c>
      <c r="AG24" s="3">
        <f t="shared" si="2"/>
        <v>10</v>
      </c>
      <c r="AH24" s="81">
        <f t="shared" si="3"/>
        <v>20.682986483675368</v>
      </c>
      <c r="AI24" s="81">
        <f t="shared" si="4"/>
        <v>0.62146595852519371</v>
      </c>
    </row>
    <row r="25" spans="1:35" x14ac:dyDescent="0.25">
      <c r="A25">
        <v>2</v>
      </c>
      <c r="B25" s="11">
        <v>3</v>
      </c>
      <c r="C25" s="12" t="s">
        <v>80</v>
      </c>
      <c r="D25" s="12">
        <v>0</v>
      </c>
      <c r="E25" s="12">
        <v>-104</v>
      </c>
      <c r="F25" s="12">
        <v>230</v>
      </c>
      <c r="G25" s="12">
        <v>3.2348000000000002E-2</v>
      </c>
      <c r="H25" s="12">
        <v>0.181224</v>
      </c>
      <c r="I25" s="12">
        <v>46.404269999999997</v>
      </c>
      <c r="J25" s="12">
        <v>1.6044620000000001</v>
      </c>
      <c r="K25" s="12">
        <v>8.8031629999999996</v>
      </c>
      <c r="L25" s="12">
        <v>0.152256</v>
      </c>
      <c r="M25" s="13">
        <v>3.2348000000000002E-2</v>
      </c>
      <c r="N25" s="12">
        <v>8.4372000000000003E-2</v>
      </c>
      <c r="O25" s="12">
        <v>101314</v>
      </c>
      <c r="P25" s="12">
        <v>20.100000000000001</v>
      </c>
      <c r="Q25" s="12">
        <v>60</v>
      </c>
      <c r="R25" s="12">
        <v>1.1972</v>
      </c>
      <c r="S25" s="12" t="s">
        <v>85</v>
      </c>
      <c r="T25" s="12" t="s">
        <v>86</v>
      </c>
      <c r="U25" s="77">
        <v>1010</v>
      </c>
      <c r="V25" s="34">
        <v>11.188598067718912</v>
      </c>
      <c r="W25" s="2">
        <v>1.1599271245352758</v>
      </c>
      <c r="X25" s="2">
        <v>14.599788523655086</v>
      </c>
      <c r="Y25" s="2">
        <v>1.1654184129033629</v>
      </c>
      <c r="Z25" s="80">
        <f>VLOOKUP(U25,BG!$A$2:$F$55,4)</f>
        <v>17.667128630810641</v>
      </c>
      <c r="AA25" s="80">
        <f>VLOOKUP(U25,BG!$A$2:$F$55,5)</f>
        <v>0.66413276973346635</v>
      </c>
      <c r="AB25" s="4">
        <f>VLOOKUP(U25+1,BG!$A$2:$F$55,4)</f>
        <v>22.794086980680678</v>
      </c>
      <c r="AC25" s="4">
        <f>VLOOKUP(U25+1,BG!$A$2:$F$55,5)</f>
        <v>0.59159919067940292</v>
      </c>
      <c r="AD25" s="3">
        <f>COUNTIF($U$2:U25,U25)</f>
        <v>12</v>
      </c>
      <c r="AE25" s="3">
        <f t="shared" si="0"/>
        <v>18</v>
      </c>
      <c r="AF25" s="3">
        <f t="shared" si="1"/>
        <v>6</v>
      </c>
      <c r="AG25" s="3">
        <f t="shared" si="2"/>
        <v>11</v>
      </c>
      <c r="AH25" s="81">
        <f t="shared" si="3"/>
        <v>20.984572268961841</v>
      </c>
      <c r="AI25" s="81">
        <f t="shared" si="4"/>
        <v>0.61719927740436642</v>
      </c>
    </row>
    <row r="26" spans="1:35" x14ac:dyDescent="0.25">
      <c r="A26">
        <v>2</v>
      </c>
      <c r="B26" s="11">
        <v>4</v>
      </c>
      <c r="C26" s="12"/>
      <c r="D26" s="12">
        <v>0</v>
      </c>
      <c r="E26" s="12">
        <v>-104</v>
      </c>
      <c r="F26" s="12">
        <v>220</v>
      </c>
      <c r="G26" s="12">
        <v>3.6858000000000002E-2</v>
      </c>
      <c r="H26" s="12">
        <v>0.181562</v>
      </c>
      <c r="I26" s="12">
        <v>46.488912999999997</v>
      </c>
      <c r="J26" s="12">
        <v>1.6377619999999999</v>
      </c>
      <c r="K26" s="12">
        <v>8.8113150000000005</v>
      </c>
      <c r="L26" s="12">
        <v>0.15515200000000001</v>
      </c>
      <c r="M26" s="13">
        <v>3.6858000000000002E-2</v>
      </c>
      <c r="N26" s="12">
        <v>8.9901999999999996E-2</v>
      </c>
      <c r="O26" s="12">
        <v>101310</v>
      </c>
      <c r="P26" s="12">
        <v>20.100000000000001</v>
      </c>
      <c r="Q26" s="12">
        <v>60</v>
      </c>
      <c r="R26" s="12">
        <v>1.1972</v>
      </c>
      <c r="S26" s="12" t="s">
        <v>87</v>
      </c>
      <c r="T26" s="12" t="s">
        <v>88</v>
      </c>
      <c r="U26" s="77">
        <v>1010</v>
      </c>
      <c r="V26" s="34">
        <v>14.928004694438355</v>
      </c>
      <c r="W26" s="2">
        <v>0.96577481801299203</v>
      </c>
      <c r="X26" s="2">
        <v>19.949336789288559</v>
      </c>
      <c r="Y26" s="2">
        <v>0.64087262486361496</v>
      </c>
      <c r="Z26" s="80">
        <f>VLOOKUP(U26,BG!$A$2:$F$55,4)</f>
        <v>17.667128630810641</v>
      </c>
      <c r="AA26" s="80">
        <f>VLOOKUP(U26,BG!$A$2:$F$55,5)</f>
        <v>0.66413276973346635</v>
      </c>
      <c r="AB26" s="4">
        <f>VLOOKUP(U26+1,BG!$A$2:$F$55,4)</f>
        <v>22.794086980680678</v>
      </c>
      <c r="AC26" s="4">
        <f>VLOOKUP(U26+1,BG!$A$2:$F$55,5)</f>
        <v>0.59159919067940292</v>
      </c>
      <c r="AD26" s="3">
        <f>COUNTIF($U$2:U26,U26)</f>
        <v>13</v>
      </c>
      <c r="AE26" s="3">
        <f t="shared" si="0"/>
        <v>18</v>
      </c>
      <c r="AF26" s="3">
        <f t="shared" si="1"/>
        <v>5</v>
      </c>
      <c r="AG26" s="3">
        <f t="shared" si="2"/>
        <v>12</v>
      </c>
      <c r="AH26" s="81">
        <f t="shared" si="3"/>
        <v>21.286158054248318</v>
      </c>
      <c r="AI26" s="81">
        <f t="shared" si="4"/>
        <v>0.61293259628353924</v>
      </c>
    </row>
    <row r="27" spans="1:35" x14ac:dyDescent="0.25">
      <c r="A27">
        <v>2</v>
      </c>
      <c r="B27" s="11">
        <v>5</v>
      </c>
      <c r="C27" s="12"/>
      <c r="D27" s="12">
        <v>0</v>
      </c>
      <c r="E27" s="12">
        <v>-104</v>
      </c>
      <c r="F27" s="12">
        <v>210</v>
      </c>
      <c r="G27" s="12">
        <v>3.9446000000000002E-2</v>
      </c>
      <c r="H27" s="12">
        <v>0.18152399999999999</v>
      </c>
      <c r="I27" s="12">
        <v>46.479407999999999</v>
      </c>
      <c r="J27" s="12">
        <v>1.627421</v>
      </c>
      <c r="K27" s="12">
        <v>8.8105170000000008</v>
      </c>
      <c r="L27" s="12">
        <v>0.15425900000000001</v>
      </c>
      <c r="M27" s="13">
        <v>3.9446000000000002E-2</v>
      </c>
      <c r="N27" s="12">
        <v>9.7127000000000005E-2</v>
      </c>
      <c r="O27" s="12">
        <v>101308</v>
      </c>
      <c r="P27" s="12">
        <v>20.100000000000001</v>
      </c>
      <c r="Q27" s="12">
        <v>60</v>
      </c>
      <c r="R27" s="12">
        <v>1.1972</v>
      </c>
      <c r="S27" s="12" t="s">
        <v>89</v>
      </c>
      <c r="T27" s="12" t="s">
        <v>90</v>
      </c>
      <c r="U27" s="77">
        <v>1010</v>
      </c>
      <c r="V27" s="34">
        <v>16.919063333971959</v>
      </c>
      <c r="W27" s="2">
        <v>0.86643431551047501</v>
      </c>
      <c r="X27" s="2">
        <v>23.488554078874643</v>
      </c>
      <c r="Y27" s="2">
        <v>0.11507061473922418</v>
      </c>
      <c r="Z27" s="80">
        <f>VLOOKUP(U27,BG!$A$2:$F$55,4)</f>
        <v>17.667128630810641</v>
      </c>
      <c r="AA27" s="80">
        <f>VLOOKUP(U27,BG!$A$2:$F$55,5)</f>
        <v>0.66413276973346635</v>
      </c>
      <c r="AB27" s="4">
        <f>VLOOKUP(U27+1,BG!$A$2:$F$55,4)</f>
        <v>22.794086980680678</v>
      </c>
      <c r="AC27" s="4">
        <f>VLOOKUP(U27+1,BG!$A$2:$F$55,5)</f>
        <v>0.59159919067940292</v>
      </c>
      <c r="AD27" s="3">
        <f>COUNTIF($U$2:U27,U27)</f>
        <v>14</v>
      </c>
      <c r="AE27" s="3">
        <f t="shared" si="0"/>
        <v>18</v>
      </c>
      <c r="AF27" s="3">
        <f t="shared" si="1"/>
        <v>4</v>
      </c>
      <c r="AG27" s="3">
        <f t="shared" si="2"/>
        <v>13</v>
      </c>
      <c r="AH27" s="81">
        <f t="shared" si="3"/>
        <v>21.587743839534788</v>
      </c>
      <c r="AI27" s="81">
        <f t="shared" si="4"/>
        <v>0.60866591516271196</v>
      </c>
    </row>
    <row r="28" spans="1:35" x14ac:dyDescent="0.25">
      <c r="A28">
        <v>2</v>
      </c>
      <c r="B28" s="11">
        <v>6</v>
      </c>
      <c r="C28" s="12"/>
      <c r="D28" s="12">
        <v>0</v>
      </c>
      <c r="E28" s="12">
        <v>-104</v>
      </c>
      <c r="F28" s="12">
        <v>200</v>
      </c>
      <c r="G28" s="12">
        <v>4.6602999999999999E-2</v>
      </c>
      <c r="H28" s="12">
        <v>0.18156800000000001</v>
      </c>
      <c r="I28" s="12">
        <v>46.490360000000003</v>
      </c>
      <c r="J28" s="12">
        <v>1.611999</v>
      </c>
      <c r="K28" s="12">
        <v>8.8116249999999994</v>
      </c>
      <c r="L28" s="12">
        <v>0.152807</v>
      </c>
      <c r="M28" s="13">
        <v>4.6602999999999999E-2</v>
      </c>
      <c r="N28" s="12">
        <v>0.120333</v>
      </c>
      <c r="O28" s="12">
        <v>101307</v>
      </c>
      <c r="P28" s="12">
        <v>20.100000000000001</v>
      </c>
      <c r="Q28" s="12">
        <v>60</v>
      </c>
      <c r="R28" s="12">
        <v>1.1972</v>
      </c>
      <c r="S28" s="12" t="s">
        <v>91</v>
      </c>
      <c r="T28" s="12" t="s">
        <v>92</v>
      </c>
      <c r="U28" s="77">
        <v>1010</v>
      </c>
      <c r="V28" s="34">
        <v>23.067136661121115</v>
      </c>
      <c r="W28" s="2">
        <v>0.85039922810520863</v>
      </c>
      <c r="X28" s="2">
        <v>31.019082578169588</v>
      </c>
      <c r="Y28" s="2">
        <v>1.56823074186542</v>
      </c>
      <c r="Z28" s="80">
        <f>VLOOKUP(U28,BG!$A$2:$F$55,4)</f>
        <v>17.667128630810641</v>
      </c>
      <c r="AA28" s="80">
        <f>VLOOKUP(U28,BG!$A$2:$F$55,5)</f>
        <v>0.66413276973346635</v>
      </c>
      <c r="AB28" s="4">
        <f>VLOOKUP(U28+1,BG!$A$2:$F$55,4)</f>
        <v>22.794086980680678</v>
      </c>
      <c r="AC28" s="4">
        <f>VLOOKUP(U28+1,BG!$A$2:$F$55,5)</f>
        <v>0.59159919067940292</v>
      </c>
      <c r="AD28" s="3">
        <f>COUNTIF($U$2:U28,U28)</f>
        <v>15</v>
      </c>
      <c r="AE28" s="3">
        <f t="shared" si="0"/>
        <v>18</v>
      </c>
      <c r="AF28" s="3">
        <f t="shared" si="1"/>
        <v>3</v>
      </c>
      <c r="AG28" s="3">
        <f t="shared" si="2"/>
        <v>14</v>
      </c>
      <c r="AH28" s="81">
        <f t="shared" si="3"/>
        <v>21.889329624821261</v>
      </c>
      <c r="AI28" s="81">
        <f t="shared" si="4"/>
        <v>0.60439923404188467</v>
      </c>
    </row>
    <row r="29" spans="1:35" x14ac:dyDescent="0.25">
      <c r="A29">
        <v>2</v>
      </c>
      <c r="B29" s="11">
        <v>7</v>
      </c>
      <c r="C29" s="12"/>
      <c r="D29" s="12">
        <v>0</v>
      </c>
      <c r="E29" s="12">
        <v>-104</v>
      </c>
      <c r="F29" s="12">
        <v>190</v>
      </c>
      <c r="G29" s="12">
        <v>5.4739999999999997E-2</v>
      </c>
      <c r="H29" s="12">
        <v>0.18179300000000001</v>
      </c>
      <c r="I29" s="12">
        <v>46.546844</v>
      </c>
      <c r="J29" s="12">
        <v>1.643313</v>
      </c>
      <c r="K29" s="12">
        <v>8.816929</v>
      </c>
      <c r="L29" s="12">
        <v>0.15559600000000001</v>
      </c>
      <c r="M29" s="13">
        <v>5.4739999999999997E-2</v>
      </c>
      <c r="N29" s="12">
        <v>0.14744299999999999</v>
      </c>
      <c r="O29" s="12">
        <v>101307</v>
      </c>
      <c r="P29" s="12">
        <v>20.100000000000001</v>
      </c>
      <c r="Q29" s="12">
        <v>60</v>
      </c>
      <c r="R29" s="12">
        <v>1.1972</v>
      </c>
      <c r="S29" s="12" t="s">
        <v>93</v>
      </c>
      <c r="T29" s="12" t="s">
        <v>94</v>
      </c>
      <c r="U29" s="77">
        <v>1010</v>
      </c>
      <c r="V29" s="34">
        <v>30.107234983594836</v>
      </c>
      <c r="W29" s="2">
        <v>0.76151562589143984</v>
      </c>
      <c r="X29" s="2">
        <v>41.050819967221628</v>
      </c>
      <c r="Y29" s="2">
        <v>1.2407212334970361</v>
      </c>
      <c r="Z29" s="80">
        <f>VLOOKUP(U29,BG!$A$2:$F$55,4)</f>
        <v>17.667128630810641</v>
      </c>
      <c r="AA29" s="80">
        <f>VLOOKUP(U29,BG!$A$2:$F$55,5)</f>
        <v>0.66413276973346635</v>
      </c>
      <c r="AB29" s="4">
        <f>VLOOKUP(U29+1,BG!$A$2:$F$55,4)</f>
        <v>22.794086980680678</v>
      </c>
      <c r="AC29" s="4">
        <f>VLOOKUP(U29+1,BG!$A$2:$F$55,5)</f>
        <v>0.59159919067940292</v>
      </c>
      <c r="AD29" s="3">
        <f>COUNTIF($U$2:U29,U29)</f>
        <v>16</v>
      </c>
      <c r="AE29" s="3">
        <f t="shared" si="0"/>
        <v>18</v>
      </c>
      <c r="AF29" s="3">
        <f t="shared" si="1"/>
        <v>2</v>
      </c>
      <c r="AG29" s="3">
        <f t="shared" si="2"/>
        <v>15</v>
      </c>
      <c r="AH29" s="81">
        <f t="shared" si="3"/>
        <v>22.190915410107735</v>
      </c>
      <c r="AI29" s="81">
        <f t="shared" si="4"/>
        <v>0.60013255292105749</v>
      </c>
    </row>
    <row r="30" spans="1:35" x14ac:dyDescent="0.25">
      <c r="A30">
        <v>2</v>
      </c>
      <c r="B30" s="11">
        <v>8</v>
      </c>
      <c r="C30" s="12"/>
      <c r="D30" s="12">
        <v>0</v>
      </c>
      <c r="E30" s="12">
        <v>-104</v>
      </c>
      <c r="F30" s="12">
        <v>180</v>
      </c>
      <c r="G30" s="12">
        <v>6.3241000000000006E-2</v>
      </c>
      <c r="H30" s="12">
        <v>0.18205099999999999</v>
      </c>
      <c r="I30" s="12">
        <v>46.611646</v>
      </c>
      <c r="J30" s="12">
        <v>1.575393</v>
      </c>
      <c r="K30" s="12">
        <v>8.8250010000000003</v>
      </c>
      <c r="L30" s="12">
        <v>0.149177</v>
      </c>
      <c r="M30" s="13">
        <v>6.3241000000000006E-2</v>
      </c>
      <c r="N30" s="12">
        <v>0.16635</v>
      </c>
      <c r="O30" s="12">
        <v>101303</v>
      </c>
      <c r="P30" s="12">
        <v>20.2</v>
      </c>
      <c r="Q30" s="12">
        <v>60</v>
      </c>
      <c r="R30" s="12">
        <v>1.1967000000000001</v>
      </c>
      <c r="S30" s="12" t="s">
        <v>95</v>
      </c>
      <c r="T30" s="12" t="s">
        <v>96</v>
      </c>
      <c r="U30" s="77">
        <v>1010</v>
      </c>
      <c r="V30" s="34">
        <v>37.478969203328013</v>
      </c>
      <c r="W30" s="2">
        <v>0.63347824158426613</v>
      </c>
      <c r="X30" s="2">
        <v>55.553240421012895</v>
      </c>
      <c r="Y30" s="2">
        <v>-0.27467458122840721</v>
      </c>
      <c r="Z30" s="80">
        <f>VLOOKUP(U30,BG!$A$2:$F$55,4)</f>
        <v>17.667128630810641</v>
      </c>
      <c r="AA30" s="80">
        <f>VLOOKUP(U30,BG!$A$2:$F$55,5)</f>
        <v>0.66413276973346635</v>
      </c>
      <c r="AB30" s="4">
        <f>VLOOKUP(U30+1,BG!$A$2:$F$55,4)</f>
        <v>22.794086980680678</v>
      </c>
      <c r="AC30" s="4">
        <f>VLOOKUP(U30+1,BG!$A$2:$F$55,5)</f>
        <v>0.59159919067940292</v>
      </c>
      <c r="AD30" s="3">
        <f>COUNTIF($U$2:U30,U30)</f>
        <v>17</v>
      </c>
      <c r="AE30" s="3">
        <f t="shared" si="0"/>
        <v>18</v>
      </c>
      <c r="AF30" s="3">
        <f t="shared" si="1"/>
        <v>1</v>
      </c>
      <c r="AG30" s="3">
        <f t="shared" si="2"/>
        <v>16</v>
      </c>
      <c r="AH30" s="81">
        <f t="shared" si="3"/>
        <v>22.492501195394205</v>
      </c>
      <c r="AI30" s="81">
        <f t="shared" si="4"/>
        <v>0.59586587180023021</v>
      </c>
    </row>
    <row r="31" spans="1:35" x14ac:dyDescent="0.25">
      <c r="A31">
        <v>2</v>
      </c>
      <c r="B31" s="11">
        <v>9</v>
      </c>
      <c r="C31" s="12"/>
      <c r="D31" s="12">
        <v>0</v>
      </c>
      <c r="E31" s="12">
        <v>-104</v>
      </c>
      <c r="F31" s="12">
        <v>170</v>
      </c>
      <c r="G31" s="12">
        <v>6.9917999999999994E-2</v>
      </c>
      <c r="H31" s="12">
        <v>0.182753</v>
      </c>
      <c r="I31" s="12">
        <v>46.787837000000003</v>
      </c>
      <c r="J31" s="12">
        <v>1.602635</v>
      </c>
      <c r="K31" s="12">
        <v>8.8415870000000005</v>
      </c>
      <c r="L31" s="12">
        <v>0.151446</v>
      </c>
      <c r="M31" s="13">
        <v>6.9917999999999994E-2</v>
      </c>
      <c r="N31" s="12">
        <v>0.195657</v>
      </c>
      <c r="O31" s="12">
        <v>101304</v>
      </c>
      <c r="P31" s="12">
        <v>20.2</v>
      </c>
      <c r="Q31" s="12">
        <v>60</v>
      </c>
      <c r="R31" s="12">
        <v>1.1967000000000001</v>
      </c>
      <c r="S31" s="12" t="s">
        <v>97</v>
      </c>
      <c r="T31" s="12" t="s">
        <v>98</v>
      </c>
      <c r="U31" s="77">
        <v>1010</v>
      </c>
      <c r="V31" s="34">
        <v>43.191533189664632</v>
      </c>
      <c r="W31" s="2">
        <v>0.6428816986683229</v>
      </c>
      <c r="X31" s="2">
        <v>62.708993227260713</v>
      </c>
      <c r="Y31" s="2">
        <v>0.58502038287593061</v>
      </c>
      <c r="Z31" s="80">
        <f>VLOOKUP(U31,BG!$A$2:$F$55,4)</f>
        <v>17.667128630810641</v>
      </c>
      <c r="AA31" s="80">
        <f>VLOOKUP(U31,BG!$A$2:$F$55,5)</f>
        <v>0.66413276973346635</v>
      </c>
      <c r="AB31" s="4">
        <f>VLOOKUP(U31+1,BG!$A$2:$F$55,4)</f>
        <v>22.794086980680678</v>
      </c>
      <c r="AC31" s="4">
        <f>VLOOKUP(U31+1,BG!$A$2:$F$55,5)</f>
        <v>0.59159919067940292</v>
      </c>
      <c r="AD31" s="3">
        <f>COUNTIF($U$2:U31,U31)</f>
        <v>18</v>
      </c>
      <c r="AE31" s="3">
        <f t="shared" si="0"/>
        <v>18</v>
      </c>
      <c r="AF31" s="3">
        <f t="shared" si="1"/>
        <v>0</v>
      </c>
      <c r="AG31" s="3">
        <f t="shared" si="2"/>
        <v>17</v>
      </c>
      <c r="AH31" s="81">
        <f t="shared" si="3"/>
        <v>22.794086980680678</v>
      </c>
      <c r="AI31" s="81">
        <f t="shared" si="4"/>
        <v>0.59159919067940292</v>
      </c>
    </row>
    <row r="32" spans="1:35" x14ac:dyDescent="0.25">
      <c r="A32">
        <v>2</v>
      </c>
      <c r="B32" s="20">
        <v>17</v>
      </c>
      <c r="C32" s="21" t="s">
        <v>99</v>
      </c>
      <c r="D32" s="21">
        <v>0</v>
      </c>
      <c r="E32" s="21">
        <v>-103.96875</v>
      </c>
      <c r="F32" s="21">
        <v>170</v>
      </c>
      <c r="G32" s="21">
        <v>3.9019999999999999E-2</v>
      </c>
      <c r="H32" s="21">
        <v>0.183388</v>
      </c>
      <c r="I32" s="21">
        <v>46.947110000000002</v>
      </c>
      <c r="J32" s="21">
        <v>1.6307510000000001</v>
      </c>
      <c r="K32" s="21">
        <v>8.8568519999999999</v>
      </c>
      <c r="L32" s="21">
        <v>0.15376600000000001</v>
      </c>
      <c r="M32" s="22">
        <v>3.9019999999999999E-2</v>
      </c>
      <c r="N32" s="21">
        <v>0.10946</v>
      </c>
      <c r="O32" s="21">
        <v>101298</v>
      </c>
      <c r="P32" s="21">
        <v>20.2</v>
      </c>
      <c r="Q32" s="21">
        <v>60</v>
      </c>
      <c r="R32" s="21">
        <v>1.1966000000000001</v>
      </c>
      <c r="S32" s="21" t="s">
        <v>100</v>
      </c>
      <c r="T32" s="21" t="s">
        <v>101</v>
      </c>
      <c r="U32" s="77">
        <v>1020</v>
      </c>
      <c r="V32" s="34">
        <v>53.416328630590854</v>
      </c>
      <c r="W32" s="2">
        <v>0.65504337678316871</v>
      </c>
      <c r="X32" s="2">
        <v>75.198103859504528</v>
      </c>
      <c r="Y32" s="2">
        <v>2.9225237677837397</v>
      </c>
      <c r="Z32" s="80">
        <f>VLOOKUP(U32,BG!$A$2:$F$55,4)</f>
        <v>15.890105072884921</v>
      </c>
      <c r="AA32" s="80">
        <f>VLOOKUP(U32,BG!$A$2:$F$55,5)</f>
        <v>1.0125530342922053</v>
      </c>
      <c r="AB32" s="4">
        <f>VLOOKUP(U32+1,BG!$A$2:$F$55,4)</f>
        <v>14.731618018412622</v>
      </c>
      <c r="AC32" s="4">
        <f>VLOOKUP(U32+1,BG!$A$2:$F$55,5)</f>
        <v>1.2516985998598114</v>
      </c>
      <c r="AD32" s="3">
        <f>COUNTIF($U$2:U32,U32)</f>
        <v>1</v>
      </c>
      <c r="AE32" s="3">
        <f t="shared" si="0"/>
        <v>14</v>
      </c>
      <c r="AF32" s="3">
        <f t="shared" si="1"/>
        <v>13</v>
      </c>
      <c r="AG32" s="3">
        <f t="shared" si="2"/>
        <v>0</v>
      </c>
      <c r="AH32" s="81">
        <f t="shared" si="3"/>
        <v>15.890105072884921</v>
      </c>
      <c r="AI32" s="81">
        <f t="shared" si="4"/>
        <v>1.0125530342922053</v>
      </c>
    </row>
    <row r="33" spans="1:35" x14ac:dyDescent="0.25">
      <c r="A33">
        <v>2</v>
      </c>
      <c r="B33" s="20">
        <v>16</v>
      </c>
      <c r="C33" s="21" t="s">
        <v>99</v>
      </c>
      <c r="D33" s="21">
        <v>0</v>
      </c>
      <c r="E33" s="21">
        <v>-103.96875</v>
      </c>
      <c r="F33" s="21">
        <v>160</v>
      </c>
      <c r="G33" s="21">
        <v>4.1673000000000002E-2</v>
      </c>
      <c r="H33" s="21">
        <v>0.18303800000000001</v>
      </c>
      <c r="I33" s="21">
        <v>46.859333999999997</v>
      </c>
      <c r="J33" s="21">
        <v>1.59619</v>
      </c>
      <c r="K33" s="21">
        <v>8.848706</v>
      </c>
      <c r="L33" s="21">
        <v>0.15071300000000001</v>
      </c>
      <c r="M33" s="22">
        <v>4.1673000000000002E-2</v>
      </c>
      <c r="N33" s="21">
        <v>0.11715299999999999</v>
      </c>
      <c r="O33" s="21">
        <v>101296</v>
      </c>
      <c r="P33" s="21">
        <v>20.2</v>
      </c>
      <c r="Q33" s="21">
        <v>60</v>
      </c>
      <c r="R33" s="21">
        <v>1.1966000000000001</v>
      </c>
      <c r="S33" s="21" t="s">
        <v>102</v>
      </c>
      <c r="T33" s="21" t="s">
        <v>103</v>
      </c>
      <c r="U33" s="77">
        <v>1020</v>
      </c>
      <c r="V33" s="34">
        <v>56.770424395579575</v>
      </c>
      <c r="W33" s="2">
        <v>0.67392922832962887</v>
      </c>
      <c r="X33" s="2">
        <v>79.385438696932482</v>
      </c>
      <c r="Y33" s="2">
        <v>4.588504566904672</v>
      </c>
      <c r="Z33" s="80">
        <f>VLOOKUP(U33,BG!$A$2:$F$55,4)</f>
        <v>15.890105072884921</v>
      </c>
      <c r="AA33" s="80">
        <f>VLOOKUP(U33,BG!$A$2:$F$55,5)</f>
        <v>1.0125530342922053</v>
      </c>
      <c r="AB33" s="4">
        <f>VLOOKUP(U33+1,BG!$A$2:$F$55,4)</f>
        <v>14.731618018412622</v>
      </c>
      <c r="AC33" s="4">
        <f>VLOOKUP(U33+1,BG!$A$2:$F$55,5)</f>
        <v>1.2516985998598114</v>
      </c>
      <c r="AD33" s="3">
        <f>COUNTIF($U$2:U33,U33)</f>
        <v>2</v>
      </c>
      <c r="AE33" s="3">
        <f t="shared" si="0"/>
        <v>14</v>
      </c>
      <c r="AF33" s="3">
        <f t="shared" si="1"/>
        <v>12</v>
      </c>
      <c r="AG33" s="3">
        <f t="shared" si="2"/>
        <v>1</v>
      </c>
      <c r="AH33" s="81">
        <f t="shared" si="3"/>
        <v>15.800990684079361</v>
      </c>
      <c r="AI33" s="81">
        <f t="shared" si="4"/>
        <v>1.0309488470281751</v>
      </c>
    </row>
    <row r="34" spans="1:35" x14ac:dyDescent="0.25">
      <c r="A34">
        <v>2</v>
      </c>
      <c r="B34" s="20">
        <v>15</v>
      </c>
      <c r="C34" s="21" t="s">
        <v>99</v>
      </c>
      <c r="D34" s="21">
        <v>0</v>
      </c>
      <c r="E34" s="21">
        <v>-103.96875</v>
      </c>
      <c r="F34" s="21">
        <v>150</v>
      </c>
      <c r="G34" s="21">
        <v>5.4303999999999998E-2</v>
      </c>
      <c r="H34" s="21">
        <v>0.18281900000000001</v>
      </c>
      <c r="I34" s="21">
        <v>46.804439000000002</v>
      </c>
      <c r="J34" s="21">
        <v>1.653392</v>
      </c>
      <c r="K34" s="21">
        <v>8.8436009999999996</v>
      </c>
      <c r="L34" s="21">
        <v>0.15615799999999999</v>
      </c>
      <c r="M34" s="22">
        <v>5.4303999999999998E-2</v>
      </c>
      <c r="N34" s="21">
        <v>0.15048300000000001</v>
      </c>
      <c r="O34" s="21">
        <v>101292</v>
      </c>
      <c r="P34" s="21">
        <v>20.2</v>
      </c>
      <c r="Q34" s="21">
        <v>60</v>
      </c>
      <c r="R34" s="21">
        <v>1.1964999999999999</v>
      </c>
      <c r="S34" s="21" t="s">
        <v>104</v>
      </c>
      <c r="T34" s="21" t="s">
        <v>105</v>
      </c>
      <c r="U34" s="77">
        <v>1020</v>
      </c>
      <c r="V34" s="34">
        <v>78.444383911982257</v>
      </c>
      <c r="W34" s="2">
        <v>0.56408025060803535</v>
      </c>
      <c r="X34" s="2">
        <v>120.55849448008031</v>
      </c>
      <c r="Y34" s="2">
        <v>3.4569778885169682</v>
      </c>
      <c r="Z34" s="80">
        <f>VLOOKUP(U34,BG!$A$2:$F$55,4)</f>
        <v>15.890105072884921</v>
      </c>
      <c r="AA34" s="80">
        <f>VLOOKUP(U34,BG!$A$2:$F$55,5)</f>
        <v>1.0125530342922053</v>
      </c>
      <c r="AB34" s="4">
        <f>VLOOKUP(U34+1,BG!$A$2:$F$55,4)</f>
        <v>14.731618018412622</v>
      </c>
      <c r="AC34" s="4">
        <f>VLOOKUP(U34+1,BG!$A$2:$F$55,5)</f>
        <v>1.2516985998598114</v>
      </c>
      <c r="AD34" s="3">
        <f>COUNTIF($U$2:U34,U34)</f>
        <v>3</v>
      </c>
      <c r="AE34" s="3">
        <f t="shared" si="0"/>
        <v>14</v>
      </c>
      <c r="AF34" s="3">
        <f t="shared" si="1"/>
        <v>11</v>
      </c>
      <c r="AG34" s="3">
        <f t="shared" si="2"/>
        <v>2</v>
      </c>
      <c r="AH34" s="81">
        <f t="shared" si="3"/>
        <v>15.711876295273798</v>
      </c>
      <c r="AI34" s="81">
        <f t="shared" si="4"/>
        <v>1.0493446597641447</v>
      </c>
    </row>
    <row r="35" spans="1:35" x14ac:dyDescent="0.25">
      <c r="A35">
        <v>2</v>
      </c>
      <c r="B35" s="20">
        <v>14</v>
      </c>
      <c r="C35" s="21" t="s">
        <v>99</v>
      </c>
      <c r="D35" s="21">
        <v>0</v>
      </c>
      <c r="E35" s="21">
        <v>-103.96875</v>
      </c>
      <c r="F35" s="21">
        <v>140</v>
      </c>
      <c r="G35" s="21">
        <v>6.4296000000000006E-2</v>
      </c>
      <c r="H35" s="21">
        <v>0.18315000000000001</v>
      </c>
      <c r="I35" s="21">
        <v>46.887309000000002</v>
      </c>
      <c r="J35" s="21">
        <v>1.6501600000000001</v>
      </c>
      <c r="K35" s="21">
        <v>8.8515680000000003</v>
      </c>
      <c r="L35" s="21">
        <v>0.15576300000000001</v>
      </c>
      <c r="M35" s="22">
        <v>6.4296000000000006E-2</v>
      </c>
      <c r="N35" s="21">
        <v>0.163989</v>
      </c>
      <c r="O35" s="21">
        <v>101289</v>
      </c>
      <c r="P35" s="21">
        <v>20.2</v>
      </c>
      <c r="Q35" s="21">
        <v>60</v>
      </c>
      <c r="R35" s="21">
        <v>1.1964999999999999</v>
      </c>
      <c r="S35" s="21" t="s">
        <v>106</v>
      </c>
      <c r="T35" s="21" t="s">
        <v>107</v>
      </c>
      <c r="U35" s="77">
        <v>1020</v>
      </c>
      <c r="V35" s="34">
        <v>95.24707291191686</v>
      </c>
      <c r="W35" s="2">
        <v>0.55695301487654081</v>
      </c>
      <c r="X35" s="2">
        <v>146.92219986597803</v>
      </c>
      <c r="Y35" s="2">
        <v>5.1190703632966619</v>
      </c>
      <c r="Z35" s="80">
        <f>VLOOKUP(U35,BG!$A$2:$F$55,4)</f>
        <v>15.890105072884921</v>
      </c>
      <c r="AA35" s="80">
        <f>VLOOKUP(U35,BG!$A$2:$F$55,5)</f>
        <v>1.0125530342922053</v>
      </c>
      <c r="AB35" s="4">
        <f>VLOOKUP(U35+1,BG!$A$2:$F$55,4)</f>
        <v>14.731618018412622</v>
      </c>
      <c r="AC35" s="4">
        <f>VLOOKUP(U35+1,BG!$A$2:$F$55,5)</f>
        <v>1.2516985998598114</v>
      </c>
      <c r="AD35" s="3">
        <f>COUNTIF($U$2:U35,U35)</f>
        <v>4</v>
      </c>
      <c r="AE35" s="3">
        <f t="shared" si="0"/>
        <v>14</v>
      </c>
      <c r="AF35" s="3">
        <f t="shared" si="1"/>
        <v>10</v>
      </c>
      <c r="AG35" s="3">
        <f t="shared" si="2"/>
        <v>3</v>
      </c>
      <c r="AH35" s="81">
        <f t="shared" si="3"/>
        <v>15.622761906468238</v>
      </c>
      <c r="AI35" s="81">
        <f t="shared" si="4"/>
        <v>1.0677404725001145</v>
      </c>
    </row>
    <row r="36" spans="1:35" x14ac:dyDescent="0.25">
      <c r="A36">
        <v>2</v>
      </c>
      <c r="B36" s="20">
        <v>13</v>
      </c>
      <c r="C36" s="21" t="s">
        <v>99</v>
      </c>
      <c r="D36" s="21">
        <v>0</v>
      </c>
      <c r="E36" s="21">
        <v>-103.96875</v>
      </c>
      <c r="F36" s="21">
        <v>130</v>
      </c>
      <c r="G36" s="21">
        <v>7.3322999999999999E-2</v>
      </c>
      <c r="H36" s="21">
        <v>0.18329400000000001</v>
      </c>
      <c r="I36" s="21">
        <v>46.923380000000002</v>
      </c>
      <c r="J36" s="21">
        <v>1.633254</v>
      </c>
      <c r="K36" s="21">
        <v>8.8551780000000004</v>
      </c>
      <c r="L36" s="21">
        <v>0.15410099999999999</v>
      </c>
      <c r="M36" s="22">
        <v>7.3322999999999999E-2</v>
      </c>
      <c r="N36" s="21">
        <v>0.19692200000000001</v>
      </c>
      <c r="O36" s="21">
        <v>101285</v>
      </c>
      <c r="P36" s="21">
        <v>20.2</v>
      </c>
      <c r="Q36" s="21">
        <v>60</v>
      </c>
      <c r="R36" s="21">
        <v>1.1963999999999999</v>
      </c>
      <c r="S36" s="21" t="s">
        <v>108</v>
      </c>
      <c r="T36" s="21" t="s">
        <v>109</v>
      </c>
      <c r="U36" s="77">
        <v>1020</v>
      </c>
      <c r="V36" s="34">
        <v>110.25818613072087</v>
      </c>
      <c r="W36" s="2">
        <v>0.52959813612502771</v>
      </c>
      <c r="X36" s="2">
        <v>175.94375149021442</v>
      </c>
      <c r="Y36" s="2">
        <v>5.5834256470624846</v>
      </c>
      <c r="Z36" s="80">
        <f>VLOOKUP(U36,BG!$A$2:$F$55,4)</f>
        <v>15.890105072884921</v>
      </c>
      <c r="AA36" s="80">
        <f>VLOOKUP(U36,BG!$A$2:$F$55,5)</f>
        <v>1.0125530342922053</v>
      </c>
      <c r="AB36" s="4">
        <f>VLOOKUP(U36+1,BG!$A$2:$F$55,4)</f>
        <v>14.731618018412622</v>
      </c>
      <c r="AC36" s="4">
        <f>VLOOKUP(U36+1,BG!$A$2:$F$55,5)</f>
        <v>1.2516985998598114</v>
      </c>
      <c r="AD36" s="3">
        <f>COUNTIF($U$2:U36,U36)</f>
        <v>5</v>
      </c>
      <c r="AE36" s="3">
        <f t="shared" si="0"/>
        <v>14</v>
      </c>
      <c r="AF36" s="3">
        <f t="shared" si="1"/>
        <v>9</v>
      </c>
      <c r="AG36" s="3">
        <f t="shared" si="2"/>
        <v>4</v>
      </c>
      <c r="AH36" s="81">
        <f t="shared" si="3"/>
        <v>15.533647517662674</v>
      </c>
      <c r="AI36" s="81">
        <f t="shared" si="4"/>
        <v>1.0861362852360841</v>
      </c>
    </row>
    <row r="37" spans="1:35" x14ac:dyDescent="0.25">
      <c r="A37">
        <v>2</v>
      </c>
      <c r="B37" s="20">
        <v>12</v>
      </c>
      <c r="C37" s="21" t="s">
        <v>99</v>
      </c>
      <c r="D37" s="21">
        <v>0</v>
      </c>
      <c r="E37" s="21">
        <v>-103.96875</v>
      </c>
      <c r="F37" s="21">
        <v>120</v>
      </c>
      <c r="G37" s="21">
        <v>9.8147999999999999E-2</v>
      </c>
      <c r="H37" s="21">
        <v>0.18320400000000001</v>
      </c>
      <c r="I37" s="21">
        <v>46.900917999999997</v>
      </c>
      <c r="J37" s="21">
        <v>1.6020460000000001</v>
      </c>
      <c r="K37" s="21">
        <v>8.8532820000000001</v>
      </c>
      <c r="L37" s="21">
        <v>0.151255</v>
      </c>
      <c r="M37" s="22">
        <v>9.8147999999999999E-2</v>
      </c>
      <c r="N37" s="21">
        <v>0.234488</v>
      </c>
      <c r="O37" s="21">
        <v>101281</v>
      </c>
      <c r="P37" s="21">
        <v>20.2</v>
      </c>
      <c r="Q37" s="21">
        <v>60</v>
      </c>
      <c r="R37" s="21">
        <v>1.1963999999999999</v>
      </c>
      <c r="S37" s="21" t="s">
        <v>110</v>
      </c>
      <c r="T37" s="21" t="s">
        <v>111</v>
      </c>
      <c r="U37" s="77">
        <v>1020</v>
      </c>
      <c r="V37" s="34">
        <v>154.20622766079609</v>
      </c>
      <c r="W37" s="2">
        <v>0.49873340004637384</v>
      </c>
      <c r="X37" s="2">
        <v>250.14288655670916</v>
      </c>
      <c r="Y37" s="2">
        <v>5.646717498084846</v>
      </c>
      <c r="Z37" s="80">
        <f>VLOOKUP(U37,BG!$A$2:$F$55,4)</f>
        <v>15.890105072884921</v>
      </c>
      <c r="AA37" s="80">
        <f>VLOOKUP(U37,BG!$A$2:$F$55,5)</f>
        <v>1.0125530342922053</v>
      </c>
      <c r="AB37" s="4">
        <f>VLOOKUP(U37+1,BG!$A$2:$F$55,4)</f>
        <v>14.731618018412622</v>
      </c>
      <c r="AC37" s="4">
        <f>VLOOKUP(U37+1,BG!$A$2:$F$55,5)</f>
        <v>1.2516985998598114</v>
      </c>
      <c r="AD37" s="3">
        <f>COUNTIF($U$2:U37,U37)</f>
        <v>6</v>
      </c>
      <c r="AE37" s="3">
        <f t="shared" si="0"/>
        <v>14</v>
      </c>
      <c r="AF37" s="3">
        <f t="shared" si="1"/>
        <v>8</v>
      </c>
      <c r="AG37" s="3">
        <f t="shared" si="2"/>
        <v>5</v>
      </c>
      <c r="AH37" s="81">
        <f t="shared" si="3"/>
        <v>15.444533128857113</v>
      </c>
      <c r="AI37" s="81">
        <f t="shared" si="4"/>
        <v>1.1045320979720539</v>
      </c>
    </row>
    <row r="38" spans="1:35" x14ac:dyDescent="0.25">
      <c r="A38">
        <v>2</v>
      </c>
      <c r="B38" s="20">
        <v>11</v>
      </c>
      <c r="C38" s="21" t="s">
        <v>99</v>
      </c>
      <c r="D38" s="21">
        <v>0</v>
      </c>
      <c r="E38" s="21">
        <v>-103.96875</v>
      </c>
      <c r="F38" s="21">
        <v>110</v>
      </c>
      <c r="G38" s="21">
        <v>0.12085799999999999</v>
      </c>
      <c r="H38" s="21">
        <v>0.18307000000000001</v>
      </c>
      <c r="I38" s="21">
        <v>46.867364000000002</v>
      </c>
      <c r="J38" s="21">
        <v>1.6002050000000001</v>
      </c>
      <c r="K38" s="21">
        <v>8.8517720000000004</v>
      </c>
      <c r="L38" s="21">
        <v>0.15107200000000001</v>
      </c>
      <c r="M38" s="22">
        <v>0.12085799999999999</v>
      </c>
      <c r="N38" s="21">
        <v>0.30001699999999998</v>
      </c>
      <c r="O38" s="21">
        <v>101281</v>
      </c>
      <c r="P38" s="21">
        <v>20.3</v>
      </c>
      <c r="Q38" s="21">
        <v>60</v>
      </c>
      <c r="R38" s="21">
        <v>1.196</v>
      </c>
      <c r="S38" s="21" t="s">
        <v>112</v>
      </c>
      <c r="T38" s="21" t="s">
        <v>113</v>
      </c>
      <c r="U38" s="77">
        <v>1020</v>
      </c>
      <c r="V38" s="34">
        <v>194.22353836079958</v>
      </c>
      <c r="W38" s="2">
        <v>0.47050019738926502</v>
      </c>
      <c r="X38" s="2">
        <v>327.15524634930841</v>
      </c>
      <c r="Y38" s="2">
        <v>6.1104707673464693</v>
      </c>
      <c r="Z38" s="80">
        <f>VLOOKUP(U38,BG!$A$2:$F$55,4)</f>
        <v>15.890105072884921</v>
      </c>
      <c r="AA38" s="80">
        <f>VLOOKUP(U38,BG!$A$2:$F$55,5)</f>
        <v>1.0125530342922053</v>
      </c>
      <c r="AB38" s="4">
        <f>VLOOKUP(U38+1,BG!$A$2:$F$55,4)</f>
        <v>14.731618018412622</v>
      </c>
      <c r="AC38" s="4">
        <f>VLOOKUP(U38+1,BG!$A$2:$F$55,5)</f>
        <v>1.2516985998598114</v>
      </c>
      <c r="AD38" s="3">
        <f>COUNTIF($U$2:U38,U38)</f>
        <v>7</v>
      </c>
      <c r="AE38" s="3">
        <f t="shared" si="0"/>
        <v>14</v>
      </c>
      <c r="AF38" s="3">
        <f t="shared" si="1"/>
        <v>7</v>
      </c>
      <c r="AG38" s="3">
        <f t="shared" si="2"/>
        <v>6</v>
      </c>
      <c r="AH38" s="81">
        <f t="shared" si="3"/>
        <v>15.355418740051553</v>
      </c>
      <c r="AI38" s="81">
        <f t="shared" si="4"/>
        <v>1.1229279107080237</v>
      </c>
    </row>
    <row r="39" spans="1:35" x14ac:dyDescent="0.25">
      <c r="A39">
        <v>2</v>
      </c>
      <c r="B39" s="20">
        <v>10</v>
      </c>
      <c r="C39" s="21" t="s">
        <v>99</v>
      </c>
      <c r="D39" s="21">
        <v>0</v>
      </c>
      <c r="E39" s="21">
        <v>-103.96875</v>
      </c>
      <c r="F39" s="21">
        <v>100</v>
      </c>
      <c r="G39" s="21">
        <v>0.14305200000000001</v>
      </c>
      <c r="H39" s="21">
        <v>0.18335399999999999</v>
      </c>
      <c r="I39" s="21">
        <v>46.938671999999997</v>
      </c>
      <c r="J39" s="21">
        <v>1.6389339999999999</v>
      </c>
      <c r="K39" s="21">
        <v>8.8568320000000007</v>
      </c>
      <c r="L39" s="21">
        <v>0.15464600000000001</v>
      </c>
      <c r="M39" s="22">
        <v>0.14305200000000001</v>
      </c>
      <c r="N39" s="21">
        <v>0.34185900000000002</v>
      </c>
      <c r="O39" s="21">
        <v>101280</v>
      </c>
      <c r="P39" s="21">
        <v>20.2</v>
      </c>
      <c r="Q39" s="21">
        <v>60</v>
      </c>
      <c r="R39" s="21">
        <v>1.1963999999999999</v>
      </c>
      <c r="S39" s="21" t="s">
        <v>114</v>
      </c>
      <c r="T39" s="21" t="s">
        <v>115</v>
      </c>
      <c r="U39" s="77">
        <v>1020</v>
      </c>
      <c r="V39" s="34">
        <v>233.24475668504925</v>
      </c>
      <c r="W39" s="2">
        <v>0.45265839508807332</v>
      </c>
      <c r="X39" s="2">
        <v>400.28892125622093</v>
      </c>
      <c r="Y39" s="2">
        <v>5.378778111363272</v>
      </c>
      <c r="Z39" s="80">
        <f>VLOOKUP(U39,BG!$A$2:$F$55,4)</f>
        <v>15.890105072884921</v>
      </c>
      <c r="AA39" s="80">
        <f>VLOOKUP(U39,BG!$A$2:$F$55,5)</f>
        <v>1.0125530342922053</v>
      </c>
      <c r="AB39" s="4">
        <f>VLOOKUP(U39+1,BG!$A$2:$F$55,4)</f>
        <v>14.731618018412622</v>
      </c>
      <c r="AC39" s="4">
        <f>VLOOKUP(U39+1,BG!$A$2:$F$55,5)</f>
        <v>1.2516985998598114</v>
      </c>
      <c r="AD39" s="3">
        <f>COUNTIF($U$2:U39,U39)</f>
        <v>8</v>
      </c>
      <c r="AE39" s="3">
        <f t="shared" si="0"/>
        <v>14</v>
      </c>
      <c r="AF39" s="3">
        <f t="shared" si="1"/>
        <v>6</v>
      </c>
      <c r="AG39" s="3">
        <f t="shared" si="2"/>
        <v>7</v>
      </c>
      <c r="AH39" s="81">
        <f t="shared" si="3"/>
        <v>15.266304351245992</v>
      </c>
      <c r="AI39" s="81">
        <f t="shared" si="4"/>
        <v>1.1413237234439932</v>
      </c>
    </row>
    <row r="40" spans="1:35" x14ac:dyDescent="0.25">
      <c r="A40">
        <v>2</v>
      </c>
      <c r="B40" s="20">
        <v>9</v>
      </c>
      <c r="C40" s="21" t="s">
        <v>99</v>
      </c>
      <c r="D40" s="21">
        <v>0</v>
      </c>
      <c r="E40" s="21">
        <v>-103.96875</v>
      </c>
      <c r="F40" s="21">
        <v>90</v>
      </c>
      <c r="G40" s="21">
        <v>0.194823</v>
      </c>
      <c r="H40" s="21">
        <v>0.183115</v>
      </c>
      <c r="I40" s="21">
        <v>46.878521999999997</v>
      </c>
      <c r="J40" s="21">
        <v>1.6328260000000001</v>
      </c>
      <c r="K40" s="21">
        <v>8.8528160000000007</v>
      </c>
      <c r="L40" s="21">
        <v>0.15420200000000001</v>
      </c>
      <c r="M40" s="22">
        <v>0.194823</v>
      </c>
      <c r="N40" s="21">
        <v>0.44403199999999998</v>
      </c>
      <c r="O40" s="21">
        <v>101280</v>
      </c>
      <c r="P40" s="21">
        <v>20.3</v>
      </c>
      <c r="Q40" s="21">
        <v>60</v>
      </c>
      <c r="R40" s="21">
        <v>1.1959</v>
      </c>
      <c r="S40" s="21" t="s">
        <v>116</v>
      </c>
      <c r="T40" s="21" t="s">
        <v>117</v>
      </c>
      <c r="U40" s="77">
        <v>1020</v>
      </c>
      <c r="V40" s="34">
        <v>326.32304006784767</v>
      </c>
      <c r="W40" s="2">
        <v>0.4298597904891307</v>
      </c>
      <c r="X40" s="2">
        <v>576.43938899792772</v>
      </c>
      <c r="Y40" s="2">
        <v>5.4438067605818752</v>
      </c>
      <c r="Z40" s="80">
        <f>VLOOKUP(U40,BG!$A$2:$F$55,4)</f>
        <v>15.890105072884921</v>
      </c>
      <c r="AA40" s="80">
        <f>VLOOKUP(U40,BG!$A$2:$F$55,5)</f>
        <v>1.0125530342922053</v>
      </c>
      <c r="AB40" s="4">
        <f>VLOOKUP(U40+1,BG!$A$2:$F$55,4)</f>
        <v>14.731618018412622</v>
      </c>
      <c r="AC40" s="4">
        <f>VLOOKUP(U40+1,BG!$A$2:$F$55,5)</f>
        <v>1.2516985998598114</v>
      </c>
      <c r="AD40" s="3">
        <f>COUNTIF($U$2:U40,U40)</f>
        <v>9</v>
      </c>
      <c r="AE40" s="3">
        <f t="shared" si="0"/>
        <v>14</v>
      </c>
      <c r="AF40" s="3">
        <f t="shared" si="1"/>
        <v>5</v>
      </c>
      <c r="AG40" s="3">
        <f t="shared" si="2"/>
        <v>8</v>
      </c>
      <c r="AH40" s="81">
        <f t="shared" si="3"/>
        <v>15.17718996244043</v>
      </c>
      <c r="AI40" s="81">
        <f t="shared" si="4"/>
        <v>1.159719536179963</v>
      </c>
    </row>
    <row r="41" spans="1:35" x14ac:dyDescent="0.25">
      <c r="A41">
        <v>2</v>
      </c>
      <c r="B41" s="20">
        <v>8</v>
      </c>
      <c r="C41" s="21" t="s">
        <v>99</v>
      </c>
      <c r="D41" s="21">
        <v>0</v>
      </c>
      <c r="E41" s="21">
        <v>-103.96875</v>
      </c>
      <c r="F41" s="21">
        <v>80</v>
      </c>
      <c r="G41" s="21">
        <v>0.23491100000000001</v>
      </c>
      <c r="H41" s="21">
        <v>0.182114</v>
      </c>
      <c r="I41" s="21">
        <v>46.627327999999999</v>
      </c>
      <c r="J41" s="21">
        <v>1.6256740000000001</v>
      </c>
      <c r="K41" s="21">
        <v>8.8289760000000008</v>
      </c>
      <c r="L41" s="21">
        <v>0.15388199999999999</v>
      </c>
      <c r="M41" s="22">
        <v>0.23491100000000001</v>
      </c>
      <c r="N41" s="21">
        <v>0.52081599999999995</v>
      </c>
      <c r="O41" s="21">
        <v>101282</v>
      </c>
      <c r="P41" s="21">
        <v>20.3</v>
      </c>
      <c r="Q41" s="21">
        <v>60</v>
      </c>
      <c r="R41" s="21">
        <v>1.196</v>
      </c>
      <c r="S41" s="21" t="s">
        <v>118</v>
      </c>
      <c r="T41" s="21" t="s">
        <v>119</v>
      </c>
      <c r="U41" s="77">
        <v>1020</v>
      </c>
      <c r="V41" s="34">
        <v>397.92283404196019</v>
      </c>
      <c r="W41" s="2">
        <v>0.43148969524272224</v>
      </c>
      <c r="X41" s="2">
        <v>689.43375273852519</v>
      </c>
      <c r="Y41" s="2">
        <v>3.9170818147633644</v>
      </c>
      <c r="Z41" s="80">
        <f>VLOOKUP(U41,BG!$A$2:$F$55,4)</f>
        <v>15.890105072884921</v>
      </c>
      <c r="AA41" s="80">
        <f>VLOOKUP(U41,BG!$A$2:$F$55,5)</f>
        <v>1.0125530342922053</v>
      </c>
      <c r="AB41" s="4">
        <f>VLOOKUP(U41+1,BG!$A$2:$F$55,4)</f>
        <v>14.731618018412622</v>
      </c>
      <c r="AC41" s="4">
        <f>VLOOKUP(U41+1,BG!$A$2:$F$55,5)</f>
        <v>1.2516985998598114</v>
      </c>
      <c r="AD41" s="3">
        <f>COUNTIF($U$2:U41,U41)</f>
        <v>10</v>
      </c>
      <c r="AE41" s="3">
        <f t="shared" si="0"/>
        <v>14</v>
      </c>
      <c r="AF41" s="3">
        <f t="shared" si="1"/>
        <v>4</v>
      </c>
      <c r="AG41" s="3">
        <f t="shared" si="2"/>
        <v>9</v>
      </c>
      <c r="AH41" s="81">
        <f t="shared" si="3"/>
        <v>15.088075573634869</v>
      </c>
      <c r="AI41" s="81">
        <f t="shared" si="4"/>
        <v>1.1781153489159324</v>
      </c>
    </row>
    <row r="42" spans="1:35" x14ac:dyDescent="0.25">
      <c r="A42">
        <v>2</v>
      </c>
      <c r="B42" s="20">
        <v>7</v>
      </c>
      <c r="C42" s="21" t="s">
        <v>99</v>
      </c>
      <c r="D42" s="21">
        <v>0</v>
      </c>
      <c r="E42" s="21">
        <v>-103.96875</v>
      </c>
      <c r="F42" s="21">
        <v>70</v>
      </c>
      <c r="G42" s="21">
        <v>0.34601100000000001</v>
      </c>
      <c r="H42" s="21">
        <v>0.182285</v>
      </c>
      <c r="I42" s="21">
        <v>46.670316999999997</v>
      </c>
      <c r="J42" s="21">
        <v>1.6319969999999999</v>
      </c>
      <c r="K42" s="21">
        <v>8.8314730000000008</v>
      </c>
      <c r="L42" s="21">
        <v>0.15443399999999999</v>
      </c>
      <c r="M42" s="22">
        <v>0.34601100000000001</v>
      </c>
      <c r="N42" s="21">
        <v>0.71347000000000005</v>
      </c>
      <c r="O42" s="21">
        <v>101280</v>
      </c>
      <c r="P42" s="21">
        <v>20.2</v>
      </c>
      <c r="Q42" s="21">
        <v>60</v>
      </c>
      <c r="R42" s="21">
        <v>1.1963999999999999</v>
      </c>
      <c r="S42" s="21" t="s">
        <v>120</v>
      </c>
      <c r="T42" s="21" t="s">
        <v>121</v>
      </c>
      <c r="U42" s="77">
        <v>1020</v>
      </c>
      <c r="V42" s="34">
        <v>599.1708811015734</v>
      </c>
      <c r="W42" s="2">
        <v>0.42283500014617026</v>
      </c>
      <c r="X42" s="2">
        <v>1046.2064201344954</v>
      </c>
      <c r="Y42" s="2">
        <v>5.1748241624083189</v>
      </c>
      <c r="Z42" s="80">
        <f>VLOOKUP(U42,BG!$A$2:$F$55,4)</f>
        <v>15.890105072884921</v>
      </c>
      <c r="AA42" s="80">
        <f>VLOOKUP(U42,BG!$A$2:$F$55,5)</f>
        <v>1.0125530342922053</v>
      </c>
      <c r="AB42" s="4">
        <f>VLOOKUP(U42+1,BG!$A$2:$F$55,4)</f>
        <v>14.731618018412622</v>
      </c>
      <c r="AC42" s="4">
        <f>VLOOKUP(U42+1,BG!$A$2:$F$55,5)</f>
        <v>1.2516985998598114</v>
      </c>
      <c r="AD42" s="3">
        <f>COUNTIF($U$2:U42,U42)</f>
        <v>11</v>
      </c>
      <c r="AE42" s="3">
        <f t="shared" si="0"/>
        <v>14</v>
      </c>
      <c r="AF42" s="3">
        <f t="shared" si="1"/>
        <v>3</v>
      </c>
      <c r="AG42" s="3">
        <f t="shared" si="2"/>
        <v>10</v>
      </c>
      <c r="AH42" s="81">
        <f t="shared" si="3"/>
        <v>14.998961184829305</v>
      </c>
      <c r="AI42" s="81">
        <f t="shared" si="4"/>
        <v>1.1965111616519022</v>
      </c>
    </row>
    <row r="43" spans="1:35" x14ac:dyDescent="0.25">
      <c r="A43">
        <v>2</v>
      </c>
      <c r="B43" s="20">
        <v>6</v>
      </c>
      <c r="C43" s="21" t="s">
        <v>99</v>
      </c>
      <c r="D43" s="21">
        <v>0</v>
      </c>
      <c r="E43" s="21">
        <v>-103.96875</v>
      </c>
      <c r="F43" s="21">
        <v>60</v>
      </c>
      <c r="G43" s="21">
        <v>0.46546500000000002</v>
      </c>
      <c r="H43" s="21">
        <v>0.18177199999999999</v>
      </c>
      <c r="I43" s="21">
        <v>46.541744999999999</v>
      </c>
      <c r="J43" s="21">
        <v>1.6162559999999999</v>
      </c>
      <c r="K43" s="21">
        <v>8.819407</v>
      </c>
      <c r="L43" s="21">
        <v>0.153089</v>
      </c>
      <c r="M43" s="22">
        <v>0.46546500000000002</v>
      </c>
      <c r="N43" s="21">
        <v>0.87399099999999996</v>
      </c>
      <c r="O43" s="21">
        <v>101278</v>
      </c>
      <c r="P43" s="21">
        <v>20.2</v>
      </c>
      <c r="Q43" s="21">
        <v>60</v>
      </c>
      <c r="R43" s="21">
        <v>1.1963999999999999</v>
      </c>
      <c r="S43" s="21" t="s">
        <v>122</v>
      </c>
      <c r="T43" s="21" t="s">
        <v>123</v>
      </c>
      <c r="U43" s="77">
        <v>1020</v>
      </c>
      <c r="V43" s="34">
        <v>815.41356505772058</v>
      </c>
      <c r="W43" s="2">
        <v>0.42593163906428616</v>
      </c>
      <c r="X43" s="2">
        <v>1389.8760391641622</v>
      </c>
      <c r="Y43" s="2">
        <v>0.47506516960814205</v>
      </c>
      <c r="Z43" s="80">
        <f>VLOOKUP(U43,BG!$A$2:$F$55,4)</f>
        <v>15.890105072884921</v>
      </c>
      <c r="AA43" s="80">
        <f>VLOOKUP(U43,BG!$A$2:$F$55,5)</f>
        <v>1.0125530342922053</v>
      </c>
      <c r="AB43" s="4">
        <f>VLOOKUP(U43+1,BG!$A$2:$F$55,4)</f>
        <v>14.731618018412622</v>
      </c>
      <c r="AC43" s="4">
        <f>VLOOKUP(U43+1,BG!$A$2:$F$55,5)</f>
        <v>1.2516985998598114</v>
      </c>
      <c r="AD43" s="3">
        <f>COUNTIF($U$2:U43,U43)</f>
        <v>12</v>
      </c>
      <c r="AE43" s="3">
        <f t="shared" si="0"/>
        <v>14</v>
      </c>
      <c r="AF43" s="3">
        <f t="shared" si="1"/>
        <v>2</v>
      </c>
      <c r="AG43" s="3">
        <f t="shared" si="2"/>
        <v>11</v>
      </c>
      <c r="AH43" s="81">
        <f t="shared" si="3"/>
        <v>14.909846796023745</v>
      </c>
      <c r="AI43" s="81">
        <f t="shared" si="4"/>
        <v>1.214906974387872</v>
      </c>
    </row>
    <row r="44" spans="1:35" x14ac:dyDescent="0.25">
      <c r="A44">
        <v>2</v>
      </c>
      <c r="B44" s="20">
        <v>5</v>
      </c>
      <c r="C44" s="21" t="s">
        <v>99</v>
      </c>
      <c r="D44" s="21">
        <v>0</v>
      </c>
      <c r="E44" s="21">
        <v>-103.96875</v>
      </c>
      <c r="F44" s="21">
        <v>50</v>
      </c>
      <c r="G44" s="21">
        <v>0.65727599999999997</v>
      </c>
      <c r="H44" s="21">
        <v>0.182171</v>
      </c>
      <c r="I44" s="21">
        <v>46.641666999999998</v>
      </c>
      <c r="J44" s="21">
        <v>1.6104860000000001</v>
      </c>
      <c r="K44" s="21">
        <v>8.8306660000000008</v>
      </c>
      <c r="L44" s="21">
        <v>0.152446</v>
      </c>
      <c r="M44" s="22">
        <v>0.65727599999999997</v>
      </c>
      <c r="N44" s="21">
        <v>1.14666</v>
      </c>
      <c r="O44" s="21">
        <v>101275</v>
      </c>
      <c r="P44" s="21">
        <v>20.3</v>
      </c>
      <c r="Q44" s="21">
        <v>60</v>
      </c>
      <c r="R44" s="21">
        <v>1.1959</v>
      </c>
      <c r="S44" s="21" t="s">
        <v>124</v>
      </c>
      <c r="T44" s="21" t="s">
        <v>125</v>
      </c>
      <c r="U44" s="77">
        <v>1020</v>
      </c>
      <c r="V44" s="34">
        <v>1163.4066216534127</v>
      </c>
      <c r="W44" s="2">
        <v>0.45817719319321348</v>
      </c>
      <c r="X44" s="2">
        <v>1833.1176381621465</v>
      </c>
      <c r="Y44" s="2">
        <v>0.14480397902617492</v>
      </c>
      <c r="Z44" s="80">
        <f>VLOOKUP(U44,BG!$A$2:$F$55,4)</f>
        <v>15.890105072884921</v>
      </c>
      <c r="AA44" s="80">
        <f>VLOOKUP(U44,BG!$A$2:$F$55,5)</f>
        <v>1.0125530342922053</v>
      </c>
      <c r="AB44" s="4">
        <f>VLOOKUP(U44+1,BG!$A$2:$F$55,4)</f>
        <v>14.731618018412622</v>
      </c>
      <c r="AC44" s="4">
        <f>VLOOKUP(U44+1,BG!$A$2:$F$55,5)</f>
        <v>1.2516985998598114</v>
      </c>
      <c r="AD44" s="3">
        <f>COUNTIF($U$2:U44,U44)</f>
        <v>13</v>
      </c>
      <c r="AE44" s="3">
        <f t="shared" si="0"/>
        <v>14</v>
      </c>
      <c r="AF44" s="3">
        <f t="shared" si="1"/>
        <v>1</v>
      </c>
      <c r="AG44" s="3">
        <f t="shared" si="2"/>
        <v>12</v>
      </c>
      <c r="AH44" s="81">
        <f t="shared" si="3"/>
        <v>14.820732407218184</v>
      </c>
      <c r="AI44" s="81">
        <f t="shared" si="4"/>
        <v>1.2333027871238416</v>
      </c>
    </row>
    <row r="45" spans="1:35" x14ac:dyDescent="0.25">
      <c r="A45">
        <v>2</v>
      </c>
      <c r="B45" s="20">
        <v>4</v>
      </c>
      <c r="C45" s="21" t="s">
        <v>99</v>
      </c>
      <c r="D45" s="21">
        <v>0</v>
      </c>
      <c r="E45" s="21">
        <v>-103.96875</v>
      </c>
      <c r="F45" s="21">
        <v>40</v>
      </c>
      <c r="G45" s="21">
        <v>0.812612</v>
      </c>
      <c r="H45" s="21">
        <v>0.182142</v>
      </c>
      <c r="I45" s="21">
        <v>46.634549999999997</v>
      </c>
      <c r="J45" s="21">
        <v>1.5939209999999999</v>
      </c>
      <c r="K45" s="21">
        <v>8.8301060000000007</v>
      </c>
      <c r="L45" s="21">
        <v>0.15090799999999999</v>
      </c>
      <c r="M45" s="22">
        <v>0.812612</v>
      </c>
      <c r="N45" s="21">
        <v>1.4248460000000001</v>
      </c>
      <c r="O45" s="21">
        <v>101273</v>
      </c>
      <c r="P45" s="21">
        <v>20.3</v>
      </c>
      <c r="Q45" s="21">
        <v>60</v>
      </c>
      <c r="R45" s="21">
        <v>1.1959</v>
      </c>
      <c r="S45" s="21" t="s">
        <v>126</v>
      </c>
      <c r="T45" s="21" t="s">
        <v>127</v>
      </c>
      <c r="U45" s="77">
        <v>1020</v>
      </c>
      <c r="V45" s="34">
        <v>1444.4410021374472</v>
      </c>
      <c r="W45" s="2">
        <v>0.44099037163031901</v>
      </c>
      <c r="X45" s="2">
        <v>2362.0743104514927</v>
      </c>
      <c r="Y45" s="2">
        <v>1.4021868822436347</v>
      </c>
      <c r="Z45" s="80">
        <f>VLOOKUP(U45,BG!$A$2:$F$55,4)</f>
        <v>15.890105072884921</v>
      </c>
      <c r="AA45" s="80">
        <f>VLOOKUP(U45,BG!$A$2:$F$55,5)</f>
        <v>1.0125530342922053</v>
      </c>
      <c r="AB45" s="4">
        <f>VLOOKUP(U45+1,BG!$A$2:$F$55,4)</f>
        <v>14.731618018412622</v>
      </c>
      <c r="AC45" s="4">
        <f>VLOOKUP(U45+1,BG!$A$2:$F$55,5)</f>
        <v>1.2516985998598114</v>
      </c>
      <c r="AD45" s="3">
        <f>COUNTIF($U$2:U45,U45)</f>
        <v>14</v>
      </c>
      <c r="AE45" s="3">
        <f t="shared" si="0"/>
        <v>14</v>
      </c>
      <c r="AF45" s="3">
        <f t="shared" si="1"/>
        <v>0</v>
      </c>
      <c r="AG45" s="3">
        <f t="shared" si="2"/>
        <v>13</v>
      </c>
      <c r="AH45" s="81">
        <f t="shared" si="3"/>
        <v>14.731618018412622</v>
      </c>
      <c r="AI45" s="81">
        <f t="shared" si="4"/>
        <v>1.2516985998598114</v>
      </c>
    </row>
    <row r="46" spans="1:35" x14ac:dyDescent="0.25">
      <c r="A46">
        <v>2</v>
      </c>
      <c r="B46" s="24">
        <v>4</v>
      </c>
      <c r="C46" s="25" t="s">
        <v>128</v>
      </c>
      <c r="D46" s="25">
        <v>0</v>
      </c>
      <c r="E46" s="25">
        <v>-103.96875</v>
      </c>
      <c r="F46" s="25">
        <v>40</v>
      </c>
      <c r="G46" s="25">
        <v>0.16666300000000001</v>
      </c>
      <c r="H46" s="25">
        <v>0.18184900000000001</v>
      </c>
      <c r="I46" s="25">
        <v>46.560921</v>
      </c>
      <c r="J46" s="25">
        <v>1.5808340000000001</v>
      </c>
      <c r="K46" s="25">
        <v>8.8240259999999999</v>
      </c>
      <c r="L46" s="25">
        <v>0.14981800000000001</v>
      </c>
      <c r="M46" s="26">
        <v>0.16666300000000001</v>
      </c>
      <c r="N46" s="25">
        <v>0.29135499999999998</v>
      </c>
      <c r="O46" s="25">
        <v>101253</v>
      </c>
      <c r="P46" s="25">
        <v>20.3</v>
      </c>
      <c r="Q46" s="25">
        <v>60</v>
      </c>
      <c r="R46" s="25">
        <v>1.1956</v>
      </c>
      <c r="S46" s="25" t="s">
        <v>129</v>
      </c>
      <c r="T46" s="25" t="s">
        <v>130</v>
      </c>
      <c r="U46" s="77">
        <v>1030</v>
      </c>
      <c r="V46" s="34">
        <v>1492.9994151488881</v>
      </c>
      <c r="W46" s="2">
        <v>0.54889941438485124</v>
      </c>
      <c r="X46" s="2">
        <v>2009.6823293105238</v>
      </c>
      <c r="Y46" s="2">
        <v>35.720749289704322</v>
      </c>
      <c r="Z46" s="80">
        <f>VLOOKUP(U46,BG!$A$2:$F$55,4)</f>
        <v>18.550709894629914</v>
      </c>
      <c r="AA46" s="80">
        <f>VLOOKUP(U46,BG!$A$2:$F$55,5)</f>
        <v>3.3450589446946735</v>
      </c>
      <c r="AB46" s="4">
        <f>VLOOKUP(U46+1,BG!$A$2:$F$55,4)</f>
        <v>12.458712011489252</v>
      </c>
      <c r="AC46" s="4">
        <f>VLOOKUP(U46+1,BG!$A$2:$F$55,5)</f>
        <v>4.1336951361896048</v>
      </c>
      <c r="AD46" s="3">
        <f>COUNTIF($U$2:U46,U46)</f>
        <v>1</v>
      </c>
      <c r="AE46" s="3">
        <f t="shared" si="0"/>
        <v>9</v>
      </c>
      <c r="AF46" s="3">
        <f t="shared" si="1"/>
        <v>8</v>
      </c>
      <c r="AG46" s="3">
        <f t="shared" si="2"/>
        <v>0</v>
      </c>
      <c r="AH46" s="81">
        <f t="shared" si="3"/>
        <v>18.550709894629914</v>
      </c>
      <c r="AI46" s="81">
        <f t="shared" si="4"/>
        <v>3.3450589446946735</v>
      </c>
    </row>
    <row r="47" spans="1:35" x14ac:dyDescent="0.25">
      <c r="A47">
        <v>2</v>
      </c>
      <c r="B47" s="24">
        <v>3</v>
      </c>
      <c r="C47" s="25" t="s">
        <v>128</v>
      </c>
      <c r="D47" s="25">
        <v>0</v>
      </c>
      <c r="E47" s="25">
        <v>-103.96875</v>
      </c>
      <c r="F47" s="25">
        <v>30</v>
      </c>
      <c r="G47" s="25">
        <v>0.21292</v>
      </c>
      <c r="H47" s="25">
        <v>0.182118</v>
      </c>
      <c r="I47" s="25">
        <v>46.628472000000002</v>
      </c>
      <c r="J47" s="25">
        <v>1.563774</v>
      </c>
      <c r="K47" s="25">
        <v>8.8306310000000003</v>
      </c>
      <c r="L47" s="25">
        <v>0.14807999999999999</v>
      </c>
      <c r="M47" s="26">
        <v>0.21292</v>
      </c>
      <c r="N47" s="25">
        <v>0.40662399999999999</v>
      </c>
      <c r="O47" s="25">
        <v>101249</v>
      </c>
      <c r="P47" s="25">
        <v>20.3</v>
      </c>
      <c r="Q47" s="25">
        <v>60</v>
      </c>
      <c r="R47" s="25">
        <v>1.1956</v>
      </c>
      <c r="S47" s="25" t="s">
        <v>131</v>
      </c>
      <c r="T47" s="25" t="s">
        <v>132</v>
      </c>
      <c r="U47" s="77">
        <v>1030</v>
      </c>
      <c r="V47" s="34">
        <v>1910.7762683009523</v>
      </c>
      <c r="W47" s="2">
        <v>0.52828690134570511</v>
      </c>
      <c r="X47" s="2">
        <v>2660.1428989150795</v>
      </c>
      <c r="Y47" s="2">
        <v>38.660099052199229</v>
      </c>
      <c r="Z47" s="80">
        <f>VLOOKUP(U47,BG!$A$2:$F$55,4)</f>
        <v>18.550709894629914</v>
      </c>
      <c r="AA47" s="80">
        <f>VLOOKUP(U47,BG!$A$2:$F$55,5)</f>
        <v>3.3450589446946735</v>
      </c>
      <c r="AB47" s="4">
        <f>VLOOKUP(U47+1,BG!$A$2:$F$55,4)</f>
        <v>12.458712011489252</v>
      </c>
      <c r="AC47" s="4">
        <f>VLOOKUP(U47+1,BG!$A$2:$F$55,5)</f>
        <v>4.1336951361896048</v>
      </c>
      <c r="AD47" s="3">
        <f>COUNTIF($U$2:U47,U47)</f>
        <v>2</v>
      </c>
      <c r="AE47" s="3">
        <f t="shared" si="0"/>
        <v>9</v>
      </c>
      <c r="AF47" s="3">
        <f t="shared" si="1"/>
        <v>7</v>
      </c>
      <c r="AG47" s="3">
        <f t="shared" si="2"/>
        <v>1</v>
      </c>
      <c r="AH47" s="81">
        <f t="shared" si="3"/>
        <v>17.789210159237332</v>
      </c>
      <c r="AI47" s="81">
        <f t="shared" si="4"/>
        <v>3.4436384686315398</v>
      </c>
    </row>
    <row r="48" spans="1:35" x14ac:dyDescent="0.25">
      <c r="A48">
        <v>2</v>
      </c>
      <c r="B48" s="24">
        <v>2</v>
      </c>
      <c r="C48" s="25" t="s">
        <v>128</v>
      </c>
      <c r="D48" s="25">
        <v>0</v>
      </c>
      <c r="E48" s="25">
        <v>-103.96875</v>
      </c>
      <c r="F48" s="25">
        <v>20</v>
      </c>
      <c r="G48" s="25">
        <v>0.31368099999999999</v>
      </c>
      <c r="H48" s="25">
        <v>0.18251400000000001</v>
      </c>
      <c r="I48" s="25">
        <v>46.727896999999999</v>
      </c>
      <c r="J48" s="25">
        <v>1.608395</v>
      </c>
      <c r="K48" s="25">
        <v>8.8400189999999998</v>
      </c>
      <c r="L48" s="25">
        <v>0.152089</v>
      </c>
      <c r="M48" s="26">
        <v>0.31368099999999999</v>
      </c>
      <c r="N48" s="25">
        <v>0.64870700000000003</v>
      </c>
      <c r="O48" s="25">
        <v>101248</v>
      </c>
      <c r="P48" s="25">
        <v>20.3</v>
      </c>
      <c r="Q48" s="25">
        <v>60</v>
      </c>
      <c r="R48" s="25">
        <v>1.1956</v>
      </c>
      <c r="S48" s="25" t="s">
        <v>133</v>
      </c>
      <c r="T48" s="25" t="s">
        <v>134</v>
      </c>
      <c r="U48" s="77">
        <v>1030</v>
      </c>
      <c r="V48" s="34">
        <v>2821.6788679832066</v>
      </c>
      <c r="W48" s="2">
        <v>0.46443843289821285</v>
      </c>
      <c r="X48" s="2">
        <v>4416.3790810180408</v>
      </c>
      <c r="Y48" s="2">
        <v>33.714914381544922</v>
      </c>
      <c r="Z48" s="80">
        <f>VLOOKUP(U48,BG!$A$2:$F$55,4)</f>
        <v>18.550709894629914</v>
      </c>
      <c r="AA48" s="80">
        <f>VLOOKUP(U48,BG!$A$2:$F$55,5)</f>
        <v>3.3450589446946735</v>
      </c>
      <c r="AB48" s="4">
        <f>VLOOKUP(U48+1,BG!$A$2:$F$55,4)</f>
        <v>12.458712011489252</v>
      </c>
      <c r="AC48" s="4">
        <f>VLOOKUP(U48+1,BG!$A$2:$F$55,5)</f>
        <v>4.1336951361896048</v>
      </c>
      <c r="AD48" s="3">
        <f>COUNTIF($U$2:U48,U48)</f>
        <v>3</v>
      </c>
      <c r="AE48" s="3">
        <f t="shared" si="0"/>
        <v>9</v>
      </c>
      <c r="AF48" s="3">
        <f t="shared" si="1"/>
        <v>6</v>
      </c>
      <c r="AG48" s="3">
        <f t="shared" si="2"/>
        <v>2</v>
      </c>
      <c r="AH48" s="81">
        <f t="shared" si="3"/>
        <v>17.027710423844749</v>
      </c>
      <c r="AI48" s="81">
        <f t="shared" si="4"/>
        <v>3.5422179925684061</v>
      </c>
    </row>
    <row r="49" spans="1:35" ht="15.75" thickBot="1" x14ac:dyDescent="0.3">
      <c r="A49">
        <v>2</v>
      </c>
      <c r="B49" s="39">
        <v>1</v>
      </c>
      <c r="C49" s="40" t="s">
        <v>128</v>
      </c>
      <c r="D49" s="40">
        <v>0</v>
      </c>
      <c r="E49" s="40">
        <v>-103.96875</v>
      </c>
      <c r="F49" s="40">
        <v>10</v>
      </c>
      <c r="G49" s="40">
        <v>0.65555699999999995</v>
      </c>
      <c r="H49" s="40">
        <v>0.182393</v>
      </c>
      <c r="I49" s="40">
        <v>46.697504000000002</v>
      </c>
      <c r="J49" s="40">
        <v>1.6751910000000001</v>
      </c>
      <c r="K49" s="40">
        <v>8.8369859999999996</v>
      </c>
      <c r="L49" s="40">
        <v>0.158526</v>
      </c>
      <c r="M49" s="41">
        <v>0.65555699999999995</v>
      </c>
      <c r="N49" s="40">
        <v>1.381205</v>
      </c>
      <c r="O49" s="40">
        <v>101249</v>
      </c>
      <c r="P49" s="40">
        <v>20.3</v>
      </c>
      <c r="Q49" s="40">
        <v>60</v>
      </c>
      <c r="R49" s="40">
        <v>1.1956</v>
      </c>
      <c r="S49" s="40" t="s">
        <v>135</v>
      </c>
      <c r="T49" s="40" t="s">
        <v>136</v>
      </c>
      <c r="U49" s="77">
        <v>1030</v>
      </c>
      <c r="V49" s="42">
        <v>5914.0249543688287</v>
      </c>
      <c r="W49" s="2">
        <v>0.36887620658302733</v>
      </c>
      <c r="X49" s="2">
        <v>11515.883304075473</v>
      </c>
      <c r="Y49" s="2">
        <v>24.845468623595895</v>
      </c>
      <c r="Z49" s="80">
        <f>VLOOKUP(U49,BG!$A$2:$F$55,4)</f>
        <v>18.550709894629914</v>
      </c>
      <c r="AA49" s="80">
        <f>VLOOKUP(U49,BG!$A$2:$F$55,5)</f>
        <v>3.3450589446946735</v>
      </c>
      <c r="AB49" s="4">
        <f>VLOOKUP(U49+1,BG!$A$2:$F$55,4)</f>
        <v>12.458712011489252</v>
      </c>
      <c r="AC49" s="4">
        <f>VLOOKUP(U49+1,BG!$A$2:$F$55,5)</f>
        <v>4.1336951361896048</v>
      </c>
      <c r="AD49" s="3">
        <f>COUNTIF($U$2:U49,U49)</f>
        <v>4</v>
      </c>
      <c r="AE49" s="3">
        <f t="shared" si="0"/>
        <v>9</v>
      </c>
      <c r="AF49" s="3">
        <f t="shared" si="1"/>
        <v>5</v>
      </c>
      <c r="AG49" s="3">
        <f t="shared" si="2"/>
        <v>3</v>
      </c>
      <c r="AH49" s="81">
        <f t="shared" si="3"/>
        <v>16.266210688452166</v>
      </c>
      <c r="AI49" s="81">
        <f t="shared" si="4"/>
        <v>3.6407975165052728</v>
      </c>
    </row>
    <row r="50" spans="1:35" x14ac:dyDescent="0.25">
      <c r="A50">
        <v>1</v>
      </c>
      <c r="B50" s="43">
        <v>1</v>
      </c>
      <c r="C50" s="44" t="s">
        <v>25</v>
      </c>
      <c r="D50" s="44">
        <v>0</v>
      </c>
      <c r="E50" s="44">
        <v>104</v>
      </c>
      <c r="F50" s="44">
        <v>10</v>
      </c>
      <c r="G50" s="44">
        <v>8.8197999999999999E-2</v>
      </c>
      <c r="H50" s="44">
        <v>0.18208099999999999</v>
      </c>
      <c r="I50" s="44">
        <v>46.619264000000001</v>
      </c>
      <c r="J50" s="44">
        <v>1.587259</v>
      </c>
      <c r="K50" s="44">
        <v>8.831766</v>
      </c>
      <c r="L50" s="44">
        <v>0.150369</v>
      </c>
      <c r="M50" s="45">
        <v>8.8197999999999999E-2</v>
      </c>
      <c r="N50" s="44">
        <v>0.370089</v>
      </c>
      <c r="O50" s="44">
        <v>101240</v>
      </c>
      <c r="P50" s="44">
        <v>20.399999999999999</v>
      </c>
      <c r="Q50" s="44">
        <v>60</v>
      </c>
      <c r="R50" s="44">
        <v>1.1950000000000001</v>
      </c>
      <c r="S50" s="44" t="s">
        <v>26</v>
      </c>
      <c r="T50" s="44" t="s">
        <v>27</v>
      </c>
      <c r="U50" s="77">
        <v>1030</v>
      </c>
      <c r="V50" s="46">
        <v>779.47950778898849</v>
      </c>
      <c r="W50" s="2">
        <v>0.54506971192281262</v>
      </c>
      <c r="X50" s="2">
        <v>1076.1693197356897</v>
      </c>
      <c r="Y50" s="2">
        <v>21.877688501745393</v>
      </c>
      <c r="Z50" s="80">
        <f>VLOOKUP(U50,BG!$A$2:$F$55,4)</f>
        <v>18.550709894629914</v>
      </c>
      <c r="AA50" s="80">
        <f>VLOOKUP(U50,BG!$A$2:$F$55,5)</f>
        <v>3.3450589446946735</v>
      </c>
      <c r="AB50" s="4">
        <f>VLOOKUP(U50+1,BG!$A$2:$F$55,4)</f>
        <v>12.458712011489252</v>
      </c>
      <c r="AC50" s="4">
        <f>VLOOKUP(U50+1,BG!$A$2:$F$55,5)</f>
        <v>4.1336951361896048</v>
      </c>
      <c r="AD50" s="3">
        <f>COUNTIF($U$2:U50,U50)</f>
        <v>5</v>
      </c>
      <c r="AE50" s="3">
        <f t="shared" si="0"/>
        <v>9</v>
      </c>
      <c r="AF50" s="3">
        <f t="shared" si="1"/>
        <v>4</v>
      </c>
      <c r="AG50" s="3">
        <f t="shared" si="2"/>
        <v>4</v>
      </c>
      <c r="AH50" s="81">
        <f t="shared" si="3"/>
        <v>15.504710953059583</v>
      </c>
      <c r="AI50" s="81">
        <f t="shared" si="4"/>
        <v>3.7393770404421391</v>
      </c>
    </row>
    <row r="51" spans="1:35" x14ac:dyDescent="0.25">
      <c r="A51">
        <v>1</v>
      </c>
      <c r="B51" s="24">
        <v>2</v>
      </c>
      <c r="C51" s="25" t="s">
        <v>25</v>
      </c>
      <c r="D51" s="25">
        <v>0</v>
      </c>
      <c r="E51" s="25">
        <v>104</v>
      </c>
      <c r="F51" s="25">
        <v>20</v>
      </c>
      <c r="G51" s="25">
        <v>4.3012000000000002E-2</v>
      </c>
      <c r="H51" s="25">
        <v>0.18184900000000001</v>
      </c>
      <c r="I51" s="25">
        <v>46.560842999999998</v>
      </c>
      <c r="J51" s="25">
        <v>1.572017</v>
      </c>
      <c r="K51" s="25">
        <v>8.8247750000000007</v>
      </c>
      <c r="L51" s="25">
        <v>0.14910699999999999</v>
      </c>
      <c r="M51" s="26">
        <v>4.3012000000000002E-2</v>
      </c>
      <c r="N51" s="25">
        <v>0.113082</v>
      </c>
      <c r="O51" s="25">
        <v>101236</v>
      </c>
      <c r="P51" s="25">
        <v>20.3</v>
      </c>
      <c r="Q51" s="25">
        <v>60</v>
      </c>
      <c r="R51" s="25">
        <v>1.1954</v>
      </c>
      <c r="S51" s="25" t="s">
        <v>28</v>
      </c>
      <c r="T51" s="25" t="s">
        <v>29</v>
      </c>
      <c r="U51" s="77">
        <v>1030</v>
      </c>
      <c r="V51" s="34">
        <v>369.94364332097194</v>
      </c>
      <c r="W51" s="2">
        <v>1.1648172143410285</v>
      </c>
      <c r="X51" s="2">
        <v>251.69967579550854</v>
      </c>
      <c r="Y51" s="2">
        <v>18.905314145583247</v>
      </c>
      <c r="Z51" s="80">
        <f>VLOOKUP(U51,BG!$A$2:$F$55,4)</f>
        <v>18.550709894629914</v>
      </c>
      <c r="AA51" s="80">
        <f>VLOOKUP(U51,BG!$A$2:$F$55,5)</f>
        <v>3.3450589446946735</v>
      </c>
      <c r="AB51" s="4">
        <f>VLOOKUP(U51+1,BG!$A$2:$F$55,4)</f>
        <v>12.458712011489252</v>
      </c>
      <c r="AC51" s="4">
        <f>VLOOKUP(U51+1,BG!$A$2:$F$55,5)</f>
        <v>4.1336951361896048</v>
      </c>
      <c r="AD51" s="3">
        <f>COUNTIF($U$2:U51,U51)</f>
        <v>6</v>
      </c>
      <c r="AE51" s="3">
        <f t="shared" si="0"/>
        <v>9</v>
      </c>
      <c r="AF51" s="3">
        <f t="shared" si="1"/>
        <v>3</v>
      </c>
      <c r="AG51" s="3">
        <f t="shared" si="2"/>
        <v>5</v>
      </c>
      <c r="AH51" s="81">
        <f t="shared" si="3"/>
        <v>14.743211217667</v>
      </c>
      <c r="AI51" s="81">
        <f t="shared" si="4"/>
        <v>3.8379565643790055</v>
      </c>
    </row>
    <row r="52" spans="1:35" x14ac:dyDescent="0.25">
      <c r="A52">
        <v>1</v>
      </c>
      <c r="B52" s="24">
        <v>3</v>
      </c>
      <c r="C52" s="25" t="s">
        <v>25</v>
      </c>
      <c r="D52" s="25">
        <v>0</v>
      </c>
      <c r="E52" s="25">
        <v>104</v>
      </c>
      <c r="F52" s="25">
        <v>30</v>
      </c>
      <c r="G52" s="25">
        <v>4.4253000000000001E-2</v>
      </c>
      <c r="H52" s="25">
        <v>0.182201</v>
      </c>
      <c r="I52" s="25">
        <v>46.649371000000002</v>
      </c>
      <c r="J52" s="25">
        <v>1.576095</v>
      </c>
      <c r="K52" s="25">
        <v>8.8333790000000008</v>
      </c>
      <c r="L52" s="25">
        <v>0.14930099999999999</v>
      </c>
      <c r="M52" s="26">
        <v>4.4253000000000001E-2</v>
      </c>
      <c r="N52" s="25">
        <v>7.6065999999999995E-2</v>
      </c>
      <c r="O52" s="25">
        <v>101231</v>
      </c>
      <c r="P52" s="25">
        <v>20.3</v>
      </c>
      <c r="Q52" s="25">
        <v>60</v>
      </c>
      <c r="R52" s="25">
        <v>1.1954</v>
      </c>
      <c r="S52" s="25" t="s">
        <v>30</v>
      </c>
      <c r="T52" s="25" t="s">
        <v>31</v>
      </c>
      <c r="U52" s="77">
        <v>1030</v>
      </c>
      <c r="V52" s="34">
        <v>380.43337815745912</v>
      </c>
      <c r="W52" s="2">
        <v>1.4167237114670994</v>
      </c>
      <c r="X52" s="2">
        <v>207.00783230690061</v>
      </c>
      <c r="Y52" s="2">
        <v>10.041021463271379</v>
      </c>
      <c r="Z52" s="80">
        <f>VLOOKUP(U52,BG!$A$2:$F$55,4)</f>
        <v>18.550709894629914</v>
      </c>
      <c r="AA52" s="80">
        <f>VLOOKUP(U52,BG!$A$2:$F$55,5)</f>
        <v>3.3450589446946735</v>
      </c>
      <c r="AB52" s="4">
        <f>VLOOKUP(U52+1,BG!$A$2:$F$55,4)</f>
        <v>12.458712011489252</v>
      </c>
      <c r="AC52" s="4">
        <f>VLOOKUP(U52+1,BG!$A$2:$F$55,5)</f>
        <v>4.1336951361896048</v>
      </c>
      <c r="AD52" s="3">
        <f>COUNTIF($U$2:U52,U52)</f>
        <v>7</v>
      </c>
      <c r="AE52" s="3">
        <f t="shared" si="0"/>
        <v>9</v>
      </c>
      <c r="AF52" s="3">
        <f t="shared" si="1"/>
        <v>2</v>
      </c>
      <c r="AG52" s="3">
        <f t="shared" si="2"/>
        <v>6</v>
      </c>
      <c r="AH52" s="81">
        <f t="shared" si="3"/>
        <v>13.981711482274417</v>
      </c>
      <c r="AI52" s="81">
        <f t="shared" si="4"/>
        <v>3.9365360883158722</v>
      </c>
    </row>
    <row r="53" spans="1:35" x14ac:dyDescent="0.25">
      <c r="A53">
        <v>1</v>
      </c>
      <c r="B53" s="24">
        <v>4</v>
      </c>
      <c r="C53" s="25" t="s">
        <v>25</v>
      </c>
      <c r="D53" s="25">
        <v>0</v>
      </c>
      <c r="E53" s="25">
        <v>104</v>
      </c>
      <c r="F53" s="25">
        <v>40</v>
      </c>
      <c r="G53" s="25">
        <v>4.6367999999999999E-2</v>
      </c>
      <c r="H53" s="25">
        <v>0.18210399999999999</v>
      </c>
      <c r="I53" s="25">
        <v>46.625036999999999</v>
      </c>
      <c r="J53" s="25">
        <v>1.575364</v>
      </c>
      <c r="K53" s="25">
        <v>8.8329459999999997</v>
      </c>
      <c r="L53" s="25">
        <v>0.14927000000000001</v>
      </c>
      <c r="M53" s="26">
        <v>4.6367999999999999E-2</v>
      </c>
      <c r="N53" s="25">
        <v>6.5536999999999998E-2</v>
      </c>
      <c r="O53" s="25">
        <v>101226</v>
      </c>
      <c r="P53" s="25">
        <v>20.399999999999999</v>
      </c>
      <c r="Q53" s="25">
        <v>60</v>
      </c>
      <c r="R53" s="25">
        <v>1.1949000000000001</v>
      </c>
      <c r="S53" s="25" t="s">
        <v>32</v>
      </c>
      <c r="T53" s="25" t="s">
        <v>33</v>
      </c>
      <c r="U53" s="77">
        <v>1030</v>
      </c>
      <c r="V53" s="34">
        <v>398.82327106240388</v>
      </c>
      <c r="W53" s="2">
        <v>1.5586766081696566</v>
      </c>
      <c r="X53" s="2">
        <v>201.91710715353918</v>
      </c>
      <c r="Y53" s="2">
        <v>16.907970257005875</v>
      </c>
      <c r="Z53" s="80">
        <f>VLOOKUP(U53,BG!$A$2:$F$55,4)</f>
        <v>18.550709894629914</v>
      </c>
      <c r="AA53" s="80">
        <f>VLOOKUP(U53,BG!$A$2:$F$55,5)</f>
        <v>3.3450589446946735</v>
      </c>
      <c r="AB53" s="4">
        <f>VLOOKUP(U53+1,BG!$A$2:$F$55,4)</f>
        <v>12.458712011489252</v>
      </c>
      <c r="AC53" s="4">
        <f>VLOOKUP(U53+1,BG!$A$2:$F$55,5)</f>
        <v>4.1336951361896048</v>
      </c>
      <c r="AD53" s="3">
        <f>COUNTIF($U$2:U53,U53)</f>
        <v>8</v>
      </c>
      <c r="AE53" s="3">
        <f t="shared" si="0"/>
        <v>9</v>
      </c>
      <c r="AF53" s="3">
        <f t="shared" si="1"/>
        <v>1</v>
      </c>
      <c r="AG53" s="3">
        <f t="shared" si="2"/>
        <v>7</v>
      </c>
      <c r="AH53" s="81">
        <f t="shared" si="3"/>
        <v>13.220211746881835</v>
      </c>
      <c r="AI53" s="81">
        <f t="shared" si="4"/>
        <v>4.0351156122527385</v>
      </c>
    </row>
    <row r="54" spans="1:35" x14ac:dyDescent="0.25">
      <c r="A54">
        <v>1</v>
      </c>
      <c r="B54" s="25">
        <v>5</v>
      </c>
      <c r="C54" s="25" t="s">
        <v>25</v>
      </c>
      <c r="D54" s="25">
        <v>0</v>
      </c>
      <c r="E54" s="25">
        <v>104</v>
      </c>
      <c r="F54" s="25">
        <v>50</v>
      </c>
      <c r="G54" s="25">
        <v>5.1714999999999997E-2</v>
      </c>
      <c r="H54" s="25">
        <v>0.181479</v>
      </c>
      <c r="I54" s="25">
        <v>46.468018000000001</v>
      </c>
      <c r="J54" s="25">
        <v>1.5300860000000001</v>
      </c>
      <c r="K54" s="25">
        <v>8.8167369999999998</v>
      </c>
      <c r="L54" s="25">
        <v>0.14522199999999999</v>
      </c>
      <c r="M54" s="26">
        <v>5.1714999999999997E-2</v>
      </c>
      <c r="N54" s="25">
        <v>6.4024999999999999E-2</v>
      </c>
      <c r="O54" s="25">
        <v>101220</v>
      </c>
      <c r="P54" s="25">
        <v>20.3</v>
      </c>
      <c r="Q54" s="25">
        <v>60</v>
      </c>
      <c r="R54" s="25">
        <v>1.1952</v>
      </c>
      <c r="S54" s="25" t="s">
        <v>34</v>
      </c>
      <c r="T54" s="25" t="s">
        <v>35</v>
      </c>
      <c r="U54" s="77">
        <v>1030</v>
      </c>
      <c r="V54" s="34">
        <v>446.42929048133919</v>
      </c>
      <c r="W54" s="2">
        <v>1.6218165074123032</v>
      </c>
      <c r="X54" s="2">
        <v>218.91070643778295</v>
      </c>
      <c r="Y54" s="2">
        <v>21.812799983339531</v>
      </c>
      <c r="Z54" s="80">
        <f>VLOOKUP(U54,BG!$A$2:$F$55,4)</f>
        <v>18.550709894629914</v>
      </c>
      <c r="AA54" s="80">
        <f>VLOOKUP(U54,BG!$A$2:$F$55,5)</f>
        <v>3.3450589446946735</v>
      </c>
      <c r="AB54" s="4">
        <f>VLOOKUP(U54+1,BG!$A$2:$F$55,4)</f>
        <v>12.458712011489252</v>
      </c>
      <c r="AC54" s="4">
        <f>VLOOKUP(U54+1,BG!$A$2:$F$55,5)</f>
        <v>4.1336951361896048</v>
      </c>
      <c r="AD54" s="3">
        <f>COUNTIF($U$2:U54,U54)</f>
        <v>9</v>
      </c>
      <c r="AE54" s="3">
        <f t="shared" si="0"/>
        <v>9</v>
      </c>
      <c r="AF54" s="3">
        <f t="shared" si="1"/>
        <v>0</v>
      </c>
      <c r="AG54" s="3">
        <f t="shared" si="2"/>
        <v>8</v>
      </c>
      <c r="AH54" s="81">
        <f t="shared" si="3"/>
        <v>12.458712011489252</v>
      </c>
      <c r="AI54" s="81">
        <f t="shared" si="4"/>
        <v>4.1336951361896048</v>
      </c>
    </row>
    <row r="55" spans="1:35" x14ac:dyDescent="0.25">
      <c r="A55">
        <v>4</v>
      </c>
      <c r="B55" s="27">
        <v>1</v>
      </c>
      <c r="C55" s="28" t="s">
        <v>137</v>
      </c>
      <c r="D55" s="28">
        <v>-200</v>
      </c>
      <c r="E55" s="28">
        <v>104</v>
      </c>
      <c r="F55" s="28">
        <v>10</v>
      </c>
      <c r="G55" s="28">
        <v>0.256382</v>
      </c>
      <c r="H55" s="28">
        <v>0.18165400000000001</v>
      </c>
      <c r="I55" s="28">
        <v>46.512130999999997</v>
      </c>
      <c r="J55" s="28">
        <v>1.6150199999999999</v>
      </c>
      <c r="K55" s="28">
        <v>8.8226999999999993</v>
      </c>
      <c r="L55" s="28">
        <v>0.15320700000000001</v>
      </c>
      <c r="M55" s="29">
        <v>0.256382</v>
      </c>
      <c r="N55" s="28">
        <v>0.18344299999999999</v>
      </c>
      <c r="O55" s="28">
        <v>101214</v>
      </c>
      <c r="P55" s="28">
        <v>20.399999999999999</v>
      </c>
      <c r="Q55" s="28">
        <v>60</v>
      </c>
      <c r="R55" s="28">
        <v>1.1947000000000001</v>
      </c>
      <c r="S55" s="28" t="s">
        <v>138</v>
      </c>
      <c r="T55" s="28" t="s">
        <v>139</v>
      </c>
      <c r="U55" s="79">
        <v>1040</v>
      </c>
      <c r="V55" s="34">
        <v>198.13904906412608</v>
      </c>
      <c r="W55" s="2">
        <v>1.4292711431441059</v>
      </c>
      <c r="X55" s="2">
        <v>101.88281403222635</v>
      </c>
      <c r="Y55" s="2">
        <v>-6.1533851426537405</v>
      </c>
      <c r="Z55" s="80">
        <f>VLOOKUP(U55,BG!$A$2:$F$55,4)</f>
        <v>14.3278550825703</v>
      </c>
      <c r="AA55" s="80">
        <f>VLOOKUP(U55,BG!$A$2:$F$55,5)</f>
        <v>0.71218980394337228</v>
      </c>
      <c r="AB55" s="4">
        <f>VLOOKUP(U55+1,BG!$A$2:$F$55,4)</f>
        <v>14.837765811776757</v>
      </c>
      <c r="AC55" s="4">
        <f>VLOOKUP(U55+1,BG!$A$2:$F$55,5)</f>
        <v>0.80588918163130463</v>
      </c>
      <c r="AD55" s="3">
        <f>COUNTIF($U$2:U55,U55)</f>
        <v>1</v>
      </c>
      <c r="AE55" s="3">
        <f t="shared" si="0"/>
        <v>18</v>
      </c>
      <c r="AF55" s="3">
        <f t="shared" si="1"/>
        <v>17</v>
      </c>
      <c r="AG55" s="3">
        <f t="shared" si="2"/>
        <v>0</v>
      </c>
      <c r="AH55" s="81">
        <f t="shared" si="3"/>
        <v>14.3278550825703</v>
      </c>
      <c r="AI55" s="81">
        <f t="shared" si="4"/>
        <v>0.71218980394337228</v>
      </c>
    </row>
    <row r="56" spans="1:35" x14ac:dyDescent="0.25">
      <c r="A56">
        <v>4</v>
      </c>
      <c r="B56" s="27">
        <v>2</v>
      </c>
      <c r="C56" s="28" t="s">
        <v>137</v>
      </c>
      <c r="D56" s="28">
        <v>-200</v>
      </c>
      <c r="E56" s="28">
        <v>104</v>
      </c>
      <c r="F56" s="28">
        <v>20</v>
      </c>
      <c r="G56" s="28">
        <v>0.26444099999999998</v>
      </c>
      <c r="H56" s="28">
        <v>0.18174499999999999</v>
      </c>
      <c r="I56" s="28">
        <v>46.534826000000002</v>
      </c>
      <c r="J56" s="28">
        <v>1.6348450000000001</v>
      </c>
      <c r="K56" s="28">
        <v>8.8248639999999998</v>
      </c>
      <c r="L56" s="28">
        <v>0.155086</v>
      </c>
      <c r="M56" s="29">
        <v>0.26444099999999998</v>
      </c>
      <c r="N56" s="28">
        <v>0.17718700000000001</v>
      </c>
      <c r="O56" s="28">
        <v>101213</v>
      </c>
      <c r="P56" s="28">
        <v>20.399999999999999</v>
      </c>
      <c r="Q56" s="28">
        <v>60</v>
      </c>
      <c r="R56" s="28">
        <v>1.1947000000000001</v>
      </c>
      <c r="S56" s="28" t="s">
        <v>140</v>
      </c>
      <c r="T56" s="28" t="s">
        <v>141</v>
      </c>
      <c r="U56" s="79">
        <v>1040</v>
      </c>
      <c r="V56" s="34">
        <v>203.36569545383799</v>
      </c>
      <c r="W56" s="2">
        <v>1.4851400610565584</v>
      </c>
      <c r="X56" s="2">
        <v>98.256257786026836</v>
      </c>
      <c r="Y56" s="2">
        <v>-11.069649658511594</v>
      </c>
      <c r="Z56" s="80">
        <f>VLOOKUP(U56,BG!$A$2:$F$55,4)</f>
        <v>14.3278550825703</v>
      </c>
      <c r="AA56" s="80">
        <f>VLOOKUP(U56,BG!$A$2:$F$55,5)</f>
        <v>0.71218980394337228</v>
      </c>
      <c r="AB56" s="4">
        <f>VLOOKUP(U56+1,BG!$A$2:$F$55,4)</f>
        <v>14.837765811776757</v>
      </c>
      <c r="AC56" s="4">
        <f>VLOOKUP(U56+1,BG!$A$2:$F$55,5)</f>
        <v>0.80588918163130463</v>
      </c>
      <c r="AD56" s="3">
        <f>COUNTIF($U$2:U56,U56)</f>
        <v>2</v>
      </c>
      <c r="AE56" s="3">
        <f t="shared" si="0"/>
        <v>18</v>
      </c>
      <c r="AF56" s="3">
        <f t="shared" si="1"/>
        <v>16</v>
      </c>
      <c r="AG56" s="3">
        <f t="shared" si="2"/>
        <v>1</v>
      </c>
      <c r="AH56" s="81">
        <f t="shared" si="3"/>
        <v>14.357849831347151</v>
      </c>
      <c r="AI56" s="81">
        <f t="shared" si="4"/>
        <v>0.7177015320426624</v>
      </c>
    </row>
    <row r="57" spans="1:35" x14ac:dyDescent="0.25">
      <c r="A57">
        <v>4</v>
      </c>
      <c r="B57" s="27">
        <v>3</v>
      </c>
      <c r="C57" s="28" t="s">
        <v>137</v>
      </c>
      <c r="D57" s="28">
        <v>-200</v>
      </c>
      <c r="E57" s="28">
        <v>104</v>
      </c>
      <c r="F57" s="28">
        <v>30</v>
      </c>
      <c r="G57" s="28">
        <v>0.29142400000000002</v>
      </c>
      <c r="H57" s="28">
        <v>0.18189</v>
      </c>
      <c r="I57" s="28">
        <v>46.571305000000002</v>
      </c>
      <c r="J57" s="28">
        <v>1.5916600000000001</v>
      </c>
      <c r="K57" s="28">
        <v>8.8284839999999996</v>
      </c>
      <c r="L57" s="28">
        <v>0.15089</v>
      </c>
      <c r="M57" s="29">
        <v>0.29142400000000002</v>
      </c>
      <c r="N57" s="28">
        <v>0.17938000000000001</v>
      </c>
      <c r="O57" s="28">
        <v>101211</v>
      </c>
      <c r="P57" s="28">
        <v>20.399999999999999</v>
      </c>
      <c r="Q57" s="28">
        <v>60</v>
      </c>
      <c r="R57" s="28">
        <v>1.1947000000000001</v>
      </c>
      <c r="S57" s="28" t="s">
        <v>142</v>
      </c>
      <c r="T57" s="28" t="s">
        <v>143</v>
      </c>
      <c r="U57" s="79">
        <v>1040</v>
      </c>
      <c r="V57" s="34">
        <v>225.64307654538723</v>
      </c>
      <c r="W57" s="2">
        <v>1.7602916238955442</v>
      </c>
      <c r="X57" s="2">
        <v>91.088012830118927</v>
      </c>
      <c r="Y57" s="2">
        <v>-14.031425725263885</v>
      </c>
      <c r="Z57" s="80">
        <f>VLOOKUP(U57,BG!$A$2:$F$55,4)</f>
        <v>14.3278550825703</v>
      </c>
      <c r="AA57" s="80">
        <f>VLOOKUP(U57,BG!$A$2:$F$55,5)</f>
        <v>0.71218980394337228</v>
      </c>
      <c r="AB57" s="4">
        <f>VLOOKUP(U57+1,BG!$A$2:$F$55,4)</f>
        <v>14.837765811776757</v>
      </c>
      <c r="AC57" s="4">
        <f>VLOOKUP(U57+1,BG!$A$2:$F$55,5)</f>
        <v>0.80588918163130463</v>
      </c>
      <c r="AD57" s="3">
        <f>COUNTIF($U$2:U57,U57)</f>
        <v>3</v>
      </c>
      <c r="AE57" s="3">
        <f t="shared" si="0"/>
        <v>18</v>
      </c>
      <c r="AF57" s="3">
        <f t="shared" si="1"/>
        <v>15</v>
      </c>
      <c r="AG57" s="3">
        <f t="shared" si="2"/>
        <v>2</v>
      </c>
      <c r="AH57" s="81">
        <f t="shared" si="3"/>
        <v>14.387844580124002</v>
      </c>
      <c r="AI57" s="81">
        <f t="shared" si="4"/>
        <v>0.72321326014195253</v>
      </c>
    </row>
    <row r="58" spans="1:35" x14ac:dyDescent="0.25">
      <c r="A58">
        <v>4</v>
      </c>
      <c r="B58" s="27">
        <v>4</v>
      </c>
      <c r="C58" s="28" t="s">
        <v>137</v>
      </c>
      <c r="D58" s="28">
        <v>-200</v>
      </c>
      <c r="E58" s="28">
        <v>104</v>
      </c>
      <c r="F58" s="28">
        <v>40</v>
      </c>
      <c r="G58" s="28">
        <v>0.28457300000000002</v>
      </c>
      <c r="H58" s="28">
        <v>0.18182799999999999</v>
      </c>
      <c r="I58" s="28">
        <v>46.555602999999998</v>
      </c>
      <c r="J58" s="28">
        <v>1.577996</v>
      </c>
      <c r="K58" s="28">
        <v>8.8271040000000003</v>
      </c>
      <c r="L58" s="28">
        <v>0.14963099999999999</v>
      </c>
      <c r="M58" s="29">
        <v>0.28457300000000002</v>
      </c>
      <c r="N58" s="28">
        <v>0.17821699999999999</v>
      </c>
      <c r="O58" s="28">
        <v>101209</v>
      </c>
      <c r="P58" s="28">
        <v>20.399999999999999</v>
      </c>
      <c r="Q58" s="28">
        <v>60</v>
      </c>
      <c r="R58" s="28">
        <v>1.1946000000000001</v>
      </c>
      <c r="S58" s="28" t="s">
        <v>144</v>
      </c>
      <c r="T58" s="28" t="s">
        <v>145</v>
      </c>
      <c r="U58" s="79">
        <v>1040</v>
      </c>
      <c r="V58" s="34">
        <v>217.44246364867791</v>
      </c>
      <c r="W58" s="2">
        <v>1.7062492153129678</v>
      </c>
      <c r="X58" s="2">
        <v>89.690759683818158</v>
      </c>
      <c r="Y58" s="2">
        <v>-16.987728225634768</v>
      </c>
      <c r="Z58" s="80">
        <f>VLOOKUP(U58,BG!$A$2:$F$55,4)</f>
        <v>14.3278550825703</v>
      </c>
      <c r="AA58" s="80">
        <f>VLOOKUP(U58,BG!$A$2:$F$55,5)</f>
        <v>0.71218980394337228</v>
      </c>
      <c r="AB58" s="4">
        <f>VLOOKUP(U58+1,BG!$A$2:$F$55,4)</f>
        <v>14.837765811776757</v>
      </c>
      <c r="AC58" s="4">
        <f>VLOOKUP(U58+1,BG!$A$2:$F$55,5)</f>
        <v>0.80588918163130463</v>
      </c>
      <c r="AD58" s="3">
        <f>COUNTIF($U$2:U58,U58)</f>
        <v>4</v>
      </c>
      <c r="AE58" s="3">
        <f t="shared" si="0"/>
        <v>18</v>
      </c>
      <c r="AF58" s="3">
        <f t="shared" si="1"/>
        <v>14</v>
      </c>
      <c r="AG58" s="3">
        <f t="shared" si="2"/>
        <v>3</v>
      </c>
      <c r="AH58" s="81">
        <f t="shared" si="3"/>
        <v>14.417839328900852</v>
      </c>
      <c r="AI58" s="81">
        <f t="shared" si="4"/>
        <v>0.72872498824124254</v>
      </c>
    </row>
    <row r="59" spans="1:35" x14ac:dyDescent="0.25">
      <c r="A59">
        <v>4</v>
      </c>
      <c r="B59" s="27">
        <v>5</v>
      </c>
      <c r="C59" s="28" t="s">
        <v>137</v>
      </c>
      <c r="D59" s="28">
        <v>-200</v>
      </c>
      <c r="E59" s="28">
        <v>104</v>
      </c>
      <c r="F59" s="28">
        <v>50</v>
      </c>
      <c r="G59" s="28">
        <v>0.29077900000000001</v>
      </c>
      <c r="H59" s="28">
        <v>0.18204699999999999</v>
      </c>
      <c r="I59" s="28">
        <v>46.610754999999997</v>
      </c>
      <c r="J59" s="28">
        <v>1.6475709999999999</v>
      </c>
      <c r="K59" s="28">
        <v>8.8322649999999996</v>
      </c>
      <c r="L59" s="28">
        <v>0.156055</v>
      </c>
      <c r="M59" s="29">
        <v>0.29077900000000001</v>
      </c>
      <c r="N59" s="28">
        <v>0.169515</v>
      </c>
      <c r="O59" s="28">
        <v>101208</v>
      </c>
      <c r="P59" s="28">
        <v>20.399999999999999</v>
      </c>
      <c r="Q59" s="28">
        <v>60</v>
      </c>
      <c r="R59" s="28">
        <v>1.1946000000000001</v>
      </c>
      <c r="S59" s="28" t="s">
        <v>146</v>
      </c>
      <c r="T59" s="28" t="s">
        <v>147</v>
      </c>
      <c r="U59" s="79">
        <v>1040</v>
      </c>
      <c r="V59" s="34">
        <v>221.00633550489601</v>
      </c>
      <c r="W59" s="2">
        <v>1.9752567268310797</v>
      </c>
      <c r="X59" s="2">
        <v>78.815613525014768</v>
      </c>
      <c r="Y59" s="2">
        <v>-18.383747882979701</v>
      </c>
      <c r="Z59" s="80">
        <f>VLOOKUP(U59,BG!$A$2:$F$55,4)</f>
        <v>14.3278550825703</v>
      </c>
      <c r="AA59" s="80">
        <f>VLOOKUP(U59,BG!$A$2:$F$55,5)</f>
        <v>0.71218980394337228</v>
      </c>
      <c r="AB59" s="4">
        <f>VLOOKUP(U59+1,BG!$A$2:$F$55,4)</f>
        <v>14.837765811776757</v>
      </c>
      <c r="AC59" s="4">
        <f>VLOOKUP(U59+1,BG!$A$2:$F$55,5)</f>
        <v>0.80588918163130463</v>
      </c>
      <c r="AD59" s="3">
        <f>COUNTIF($U$2:U59,U59)</f>
        <v>5</v>
      </c>
      <c r="AE59" s="3">
        <f t="shared" si="0"/>
        <v>18</v>
      </c>
      <c r="AF59" s="3">
        <f t="shared" si="1"/>
        <v>13</v>
      </c>
      <c r="AG59" s="3">
        <f t="shared" si="2"/>
        <v>4</v>
      </c>
      <c r="AH59" s="81">
        <f t="shared" si="3"/>
        <v>14.447834077677701</v>
      </c>
      <c r="AI59" s="81">
        <f t="shared" si="4"/>
        <v>0.73423671634053289</v>
      </c>
    </row>
    <row r="60" spans="1:35" x14ac:dyDescent="0.25">
      <c r="A60">
        <v>4</v>
      </c>
      <c r="B60" s="27">
        <v>6</v>
      </c>
      <c r="C60" s="28" t="s">
        <v>137</v>
      </c>
      <c r="D60" s="28">
        <v>-200</v>
      </c>
      <c r="E60" s="28">
        <v>104</v>
      </c>
      <c r="F60" s="28">
        <v>60</v>
      </c>
      <c r="G60" s="28">
        <v>0.28843000000000002</v>
      </c>
      <c r="H60" s="28">
        <v>0.18176899999999999</v>
      </c>
      <c r="I60" s="28">
        <v>46.540880000000001</v>
      </c>
      <c r="J60" s="28">
        <v>1.627461</v>
      </c>
      <c r="K60" s="28">
        <v>8.8258030000000005</v>
      </c>
      <c r="L60" s="28">
        <v>0.154312</v>
      </c>
      <c r="M60" s="29">
        <v>0.28843000000000002</v>
      </c>
      <c r="N60" s="28">
        <v>0.176014</v>
      </c>
      <c r="O60" s="28">
        <v>101205</v>
      </c>
      <c r="P60" s="28">
        <v>20.399999999999999</v>
      </c>
      <c r="Q60" s="28">
        <v>60</v>
      </c>
      <c r="R60" s="28">
        <v>1.1946000000000001</v>
      </c>
      <c r="S60" s="28" t="s">
        <v>148</v>
      </c>
      <c r="T60" s="28" t="s">
        <v>149</v>
      </c>
      <c r="U60" s="79">
        <v>1040</v>
      </c>
      <c r="V60" s="34">
        <v>216.85971078795092</v>
      </c>
      <c r="W60" s="2">
        <v>1.8031398923198179</v>
      </c>
      <c r="X60" s="2">
        <v>84.975965021936872</v>
      </c>
      <c r="Y60" s="2">
        <v>-19.388942630636652</v>
      </c>
      <c r="Z60" s="80">
        <f>VLOOKUP(U60,BG!$A$2:$F$55,4)</f>
        <v>14.3278550825703</v>
      </c>
      <c r="AA60" s="80">
        <f>VLOOKUP(U60,BG!$A$2:$F$55,5)</f>
        <v>0.71218980394337228</v>
      </c>
      <c r="AB60" s="4">
        <f>VLOOKUP(U60+1,BG!$A$2:$F$55,4)</f>
        <v>14.837765811776757</v>
      </c>
      <c r="AC60" s="4">
        <f>VLOOKUP(U60+1,BG!$A$2:$F$55,5)</f>
        <v>0.80588918163130463</v>
      </c>
      <c r="AD60" s="3">
        <f>COUNTIF($U$2:U60,U60)</f>
        <v>6</v>
      </c>
      <c r="AE60" s="3">
        <f t="shared" si="0"/>
        <v>18</v>
      </c>
      <c r="AF60" s="3">
        <f t="shared" si="1"/>
        <v>12</v>
      </c>
      <c r="AG60" s="3">
        <f t="shared" si="2"/>
        <v>5</v>
      </c>
      <c r="AH60" s="81">
        <f t="shared" si="3"/>
        <v>14.477828826454552</v>
      </c>
      <c r="AI60" s="81">
        <f t="shared" si="4"/>
        <v>0.73974844443982302</v>
      </c>
    </row>
    <row r="61" spans="1:35" x14ac:dyDescent="0.25">
      <c r="A61">
        <v>4</v>
      </c>
      <c r="B61" s="27">
        <v>7</v>
      </c>
      <c r="C61" s="28" t="s">
        <v>137</v>
      </c>
      <c r="D61" s="28">
        <v>-200</v>
      </c>
      <c r="E61" s="28">
        <v>104</v>
      </c>
      <c r="F61" s="28">
        <v>70</v>
      </c>
      <c r="G61" s="28">
        <v>0.30088500000000001</v>
      </c>
      <c r="H61" s="28">
        <v>0.18179999999999999</v>
      </c>
      <c r="I61" s="28">
        <v>46.548665999999997</v>
      </c>
      <c r="J61" s="28">
        <v>1.651972</v>
      </c>
      <c r="K61" s="28">
        <v>8.8264600000000009</v>
      </c>
      <c r="L61" s="28">
        <v>0.15642500000000001</v>
      </c>
      <c r="M61" s="29">
        <v>0.30088500000000001</v>
      </c>
      <c r="N61" s="28">
        <v>0.17760000000000001</v>
      </c>
      <c r="O61" s="28">
        <v>101206</v>
      </c>
      <c r="P61" s="28">
        <v>20.399999999999999</v>
      </c>
      <c r="Q61" s="28">
        <v>60</v>
      </c>
      <c r="R61" s="28">
        <v>1.1946000000000001</v>
      </c>
      <c r="S61" s="28" t="s">
        <v>150</v>
      </c>
      <c r="T61" s="28" t="s">
        <v>151</v>
      </c>
      <c r="U61" s="79">
        <v>1040</v>
      </c>
      <c r="V61" s="34">
        <v>226.05933461919398</v>
      </c>
      <c r="W61" s="2">
        <v>1.9968903648198946</v>
      </c>
      <c r="X61" s="2">
        <v>80.558967021407113</v>
      </c>
      <c r="Y61" s="2">
        <v>-19.80293284785132</v>
      </c>
      <c r="Z61" s="80">
        <f>VLOOKUP(U61,BG!$A$2:$F$55,4)</f>
        <v>14.3278550825703</v>
      </c>
      <c r="AA61" s="80">
        <f>VLOOKUP(U61,BG!$A$2:$F$55,5)</f>
        <v>0.71218980394337228</v>
      </c>
      <c r="AB61" s="4">
        <f>VLOOKUP(U61+1,BG!$A$2:$F$55,4)</f>
        <v>14.837765811776757</v>
      </c>
      <c r="AC61" s="4">
        <f>VLOOKUP(U61+1,BG!$A$2:$F$55,5)</f>
        <v>0.80588918163130463</v>
      </c>
      <c r="AD61" s="3">
        <f>COUNTIF($U$2:U61,U61)</f>
        <v>7</v>
      </c>
      <c r="AE61" s="3">
        <f t="shared" si="0"/>
        <v>18</v>
      </c>
      <c r="AF61" s="3">
        <f t="shared" si="1"/>
        <v>11</v>
      </c>
      <c r="AG61" s="3">
        <f t="shared" si="2"/>
        <v>6</v>
      </c>
      <c r="AH61" s="81">
        <f t="shared" si="3"/>
        <v>14.507823575231402</v>
      </c>
      <c r="AI61" s="81">
        <f t="shared" si="4"/>
        <v>0.74526017253911303</v>
      </c>
    </row>
    <row r="62" spans="1:35" x14ac:dyDescent="0.25">
      <c r="A62">
        <v>4</v>
      </c>
      <c r="B62" s="27">
        <v>8</v>
      </c>
      <c r="C62" s="28" t="s">
        <v>137</v>
      </c>
      <c r="D62" s="28">
        <v>-200</v>
      </c>
      <c r="E62" s="28">
        <v>104</v>
      </c>
      <c r="F62" s="28">
        <v>80</v>
      </c>
      <c r="G62" s="28">
        <v>0.318303</v>
      </c>
      <c r="H62" s="28">
        <v>0.18185299999999999</v>
      </c>
      <c r="I62" s="28">
        <v>46.561881</v>
      </c>
      <c r="J62" s="28">
        <v>1.608903</v>
      </c>
      <c r="K62" s="28">
        <v>8.8276920000000008</v>
      </c>
      <c r="L62" s="28">
        <v>0.152647</v>
      </c>
      <c r="M62" s="29">
        <v>0.318303</v>
      </c>
      <c r="N62" s="28">
        <v>0.177401</v>
      </c>
      <c r="O62" s="28">
        <v>101208</v>
      </c>
      <c r="P62" s="28">
        <v>20.399999999999999</v>
      </c>
      <c r="Q62" s="28">
        <v>60</v>
      </c>
      <c r="R62" s="28">
        <v>1.1946000000000001</v>
      </c>
      <c r="S62" s="28" t="s">
        <v>152</v>
      </c>
      <c r="T62" s="28" t="s">
        <v>153</v>
      </c>
      <c r="U62" s="79">
        <v>1040</v>
      </c>
      <c r="V62" s="34">
        <v>239.73859394525618</v>
      </c>
      <c r="W62" s="2">
        <v>2.3426559618487897</v>
      </c>
      <c r="X62" s="2">
        <v>72.457498789618569</v>
      </c>
      <c r="Y62" s="2">
        <v>-22.178052756639524</v>
      </c>
      <c r="Z62" s="80">
        <f>VLOOKUP(U62,BG!$A$2:$F$55,4)</f>
        <v>14.3278550825703</v>
      </c>
      <c r="AA62" s="80">
        <f>VLOOKUP(U62,BG!$A$2:$F$55,5)</f>
        <v>0.71218980394337228</v>
      </c>
      <c r="AB62" s="4">
        <f>VLOOKUP(U62+1,BG!$A$2:$F$55,4)</f>
        <v>14.837765811776757</v>
      </c>
      <c r="AC62" s="4">
        <f>VLOOKUP(U62+1,BG!$A$2:$F$55,5)</f>
        <v>0.80588918163130463</v>
      </c>
      <c r="AD62" s="3">
        <f>COUNTIF($U$2:U62,U62)</f>
        <v>8</v>
      </c>
      <c r="AE62" s="3">
        <f t="shared" si="0"/>
        <v>18</v>
      </c>
      <c r="AF62" s="3">
        <f t="shared" si="1"/>
        <v>10</v>
      </c>
      <c r="AG62" s="3">
        <f t="shared" si="2"/>
        <v>7</v>
      </c>
      <c r="AH62" s="81">
        <f t="shared" si="3"/>
        <v>14.537818324008253</v>
      </c>
      <c r="AI62" s="81">
        <f t="shared" si="4"/>
        <v>0.75077190063840327</v>
      </c>
    </row>
    <row r="63" spans="1:35" x14ac:dyDescent="0.25">
      <c r="A63">
        <v>4</v>
      </c>
      <c r="B63" s="27">
        <v>9</v>
      </c>
      <c r="C63" s="28" t="s">
        <v>137</v>
      </c>
      <c r="D63" s="28">
        <v>-200</v>
      </c>
      <c r="E63" s="28">
        <v>104</v>
      </c>
      <c r="F63" s="28">
        <v>90</v>
      </c>
      <c r="G63" s="28">
        <v>0.31406600000000001</v>
      </c>
      <c r="H63" s="28">
        <v>0.182029</v>
      </c>
      <c r="I63" s="28">
        <v>46.606121999999999</v>
      </c>
      <c r="J63" s="28">
        <v>1.635222</v>
      </c>
      <c r="K63" s="28">
        <v>8.8319770000000002</v>
      </c>
      <c r="L63" s="28">
        <v>0.15496599999999999</v>
      </c>
      <c r="M63" s="29">
        <v>0.31406600000000001</v>
      </c>
      <c r="N63" s="28">
        <v>0.18257999999999999</v>
      </c>
      <c r="O63" s="28">
        <v>101205</v>
      </c>
      <c r="P63" s="28">
        <v>20.399999999999999</v>
      </c>
      <c r="Q63" s="28">
        <v>60</v>
      </c>
      <c r="R63" s="28">
        <v>1.1946000000000001</v>
      </c>
      <c r="S63" s="28" t="s">
        <v>154</v>
      </c>
      <c r="T63" s="28" t="s">
        <v>155</v>
      </c>
      <c r="U63" s="79">
        <v>1040</v>
      </c>
      <c r="V63" s="34">
        <v>233.89026209471146</v>
      </c>
      <c r="W63" s="2">
        <v>1.9855937914715938</v>
      </c>
      <c r="X63" s="2">
        <v>83.046060368286149</v>
      </c>
      <c r="Y63" s="2">
        <v>-24.35982256410804</v>
      </c>
      <c r="Z63" s="80">
        <f>VLOOKUP(U63,BG!$A$2:$F$55,4)</f>
        <v>14.3278550825703</v>
      </c>
      <c r="AA63" s="80">
        <f>VLOOKUP(U63,BG!$A$2:$F$55,5)</f>
        <v>0.71218980394337228</v>
      </c>
      <c r="AB63" s="4">
        <f>VLOOKUP(U63+1,BG!$A$2:$F$55,4)</f>
        <v>14.837765811776757</v>
      </c>
      <c r="AC63" s="4">
        <f>VLOOKUP(U63+1,BG!$A$2:$F$55,5)</f>
        <v>0.80588918163130463</v>
      </c>
      <c r="AD63" s="3">
        <f>COUNTIF($U$2:U63,U63)</f>
        <v>9</v>
      </c>
      <c r="AE63" s="3">
        <f t="shared" si="0"/>
        <v>18</v>
      </c>
      <c r="AF63" s="3">
        <f t="shared" si="1"/>
        <v>9</v>
      </c>
      <c r="AG63" s="3">
        <f t="shared" si="2"/>
        <v>8</v>
      </c>
      <c r="AH63" s="81">
        <f t="shared" si="3"/>
        <v>14.567813072785103</v>
      </c>
      <c r="AI63" s="81">
        <f t="shared" si="4"/>
        <v>0.75628362873769339</v>
      </c>
    </row>
    <row r="64" spans="1:35" x14ac:dyDescent="0.25">
      <c r="A64">
        <v>4</v>
      </c>
      <c r="B64" s="27">
        <v>10</v>
      </c>
      <c r="C64" s="28" t="s">
        <v>137</v>
      </c>
      <c r="D64" s="28">
        <v>-200</v>
      </c>
      <c r="E64" s="28">
        <v>104</v>
      </c>
      <c r="F64" s="28">
        <v>100</v>
      </c>
      <c r="G64" s="28">
        <v>0.33529300000000001</v>
      </c>
      <c r="H64" s="28">
        <v>0.182115</v>
      </c>
      <c r="I64" s="28">
        <v>46.627676000000001</v>
      </c>
      <c r="J64" s="28">
        <v>1.600098</v>
      </c>
      <c r="K64" s="28">
        <v>8.8341670000000008</v>
      </c>
      <c r="L64" s="28">
        <v>0.151534</v>
      </c>
      <c r="M64" s="29">
        <v>0.33529300000000001</v>
      </c>
      <c r="N64" s="28">
        <v>0.19467599999999999</v>
      </c>
      <c r="O64" s="28">
        <v>101203</v>
      </c>
      <c r="P64" s="28">
        <v>20.399999999999999</v>
      </c>
      <c r="Q64" s="28">
        <v>60</v>
      </c>
      <c r="R64" s="28">
        <v>1.1946000000000001</v>
      </c>
      <c r="S64" s="28" t="s">
        <v>156</v>
      </c>
      <c r="T64" s="28" t="s">
        <v>157</v>
      </c>
      <c r="U64" s="79">
        <v>1040</v>
      </c>
      <c r="V64" s="34">
        <v>251.01337124607289</v>
      </c>
      <c r="W64" s="2">
        <v>2.2482639693400852</v>
      </c>
      <c r="X64" s="2">
        <v>79.517762998833263</v>
      </c>
      <c r="Y64" s="2">
        <v>-24.188155134973819</v>
      </c>
      <c r="Z64" s="80">
        <f>VLOOKUP(U64,BG!$A$2:$F$55,4)</f>
        <v>14.3278550825703</v>
      </c>
      <c r="AA64" s="80">
        <f>VLOOKUP(U64,BG!$A$2:$F$55,5)</f>
        <v>0.71218980394337228</v>
      </c>
      <c r="AB64" s="4">
        <f>VLOOKUP(U64+1,BG!$A$2:$F$55,4)</f>
        <v>14.837765811776757</v>
      </c>
      <c r="AC64" s="4">
        <f>VLOOKUP(U64+1,BG!$A$2:$F$55,5)</f>
        <v>0.80588918163130463</v>
      </c>
      <c r="AD64" s="3">
        <f>COUNTIF($U$2:U64,U64)</f>
        <v>10</v>
      </c>
      <c r="AE64" s="3">
        <f t="shared" si="0"/>
        <v>18</v>
      </c>
      <c r="AF64" s="3">
        <f t="shared" si="1"/>
        <v>8</v>
      </c>
      <c r="AG64" s="3">
        <f t="shared" si="2"/>
        <v>9</v>
      </c>
      <c r="AH64" s="81">
        <f t="shared" si="3"/>
        <v>14.597807821561954</v>
      </c>
      <c r="AI64" s="81">
        <f t="shared" si="4"/>
        <v>0.76179535683698352</v>
      </c>
    </row>
    <row r="65" spans="1:35" x14ac:dyDescent="0.25">
      <c r="A65">
        <v>4</v>
      </c>
      <c r="B65" s="27">
        <v>11</v>
      </c>
      <c r="C65" s="28" t="s">
        <v>137</v>
      </c>
      <c r="D65" s="28">
        <v>-200</v>
      </c>
      <c r="E65" s="28">
        <v>104</v>
      </c>
      <c r="F65" s="28">
        <v>110</v>
      </c>
      <c r="G65" s="28">
        <v>0.30957600000000002</v>
      </c>
      <c r="H65" s="28">
        <v>0.18230299999999999</v>
      </c>
      <c r="I65" s="28">
        <v>46.674756000000002</v>
      </c>
      <c r="J65" s="28">
        <v>1.675316</v>
      </c>
      <c r="K65" s="28">
        <v>8.8385909999999992</v>
      </c>
      <c r="L65" s="28">
        <v>0.158606</v>
      </c>
      <c r="M65" s="29">
        <v>0.30957600000000002</v>
      </c>
      <c r="N65" s="28">
        <v>0.202351</v>
      </c>
      <c r="O65" s="28">
        <v>101201</v>
      </c>
      <c r="P65" s="28">
        <v>20.399999999999999</v>
      </c>
      <c r="Q65" s="28">
        <v>60</v>
      </c>
      <c r="R65" s="28">
        <v>1.1946000000000001</v>
      </c>
      <c r="S65" s="28" t="s">
        <v>158</v>
      </c>
      <c r="T65" s="28" t="s">
        <v>159</v>
      </c>
      <c r="U65" s="79">
        <v>1040</v>
      </c>
      <c r="V65" s="34">
        <v>225.78144009735792</v>
      </c>
      <c r="W65" s="2">
        <v>1.8160597860696235</v>
      </c>
      <c r="X65" s="2">
        <v>88.056702726074718</v>
      </c>
      <c r="Y65" s="2">
        <v>-26.571189789467926</v>
      </c>
      <c r="Z65" s="80">
        <f>VLOOKUP(U65,BG!$A$2:$F$55,4)</f>
        <v>14.3278550825703</v>
      </c>
      <c r="AA65" s="80">
        <f>VLOOKUP(U65,BG!$A$2:$F$55,5)</f>
        <v>0.71218980394337228</v>
      </c>
      <c r="AB65" s="4">
        <f>VLOOKUP(U65+1,BG!$A$2:$F$55,4)</f>
        <v>14.837765811776757</v>
      </c>
      <c r="AC65" s="4">
        <f>VLOOKUP(U65+1,BG!$A$2:$F$55,5)</f>
        <v>0.80588918163130463</v>
      </c>
      <c r="AD65" s="3">
        <f>COUNTIF($U$2:U65,U65)</f>
        <v>11</v>
      </c>
      <c r="AE65" s="3">
        <f t="shared" si="0"/>
        <v>18</v>
      </c>
      <c r="AF65" s="3">
        <f t="shared" si="1"/>
        <v>7</v>
      </c>
      <c r="AG65" s="3">
        <f t="shared" si="2"/>
        <v>10</v>
      </c>
      <c r="AH65" s="81">
        <f t="shared" si="3"/>
        <v>14.627802570338805</v>
      </c>
      <c r="AI65" s="81">
        <f t="shared" si="4"/>
        <v>0.76730708493627364</v>
      </c>
    </row>
    <row r="66" spans="1:35" x14ac:dyDescent="0.25">
      <c r="A66">
        <v>4</v>
      </c>
      <c r="B66" s="27">
        <v>12</v>
      </c>
      <c r="C66" s="28" t="s">
        <v>137</v>
      </c>
      <c r="D66" s="28">
        <v>-200</v>
      </c>
      <c r="E66" s="28">
        <v>104</v>
      </c>
      <c r="F66" s="28">
        <v>120</v>
      </c>
      <c r="G66" s="28">
        <v>0.328042</v>
      </c>
      <c r="H66" s="28">
        <v>0.18198800000000001</v>
      </c>
      <c r="I66" s="28">
        <v>46.595832999999999</v>
      </c>
      <c r="J66" s="28">
        <v>1.5790120000000001</v>
      </c>
      <c r="K66" s="28">
        <v>8.8316210000000002</v>
      </c>
      <c r="L66" s="28">
        <v>0.14961099999999999</v>
      </c>
      <c r="M66" s="29">
        <v>0.328042</v>
      </c>
      <c r="N66" s="28">
        <v>0.199792</v>
      </c>
      <c r="O66" s="28">
        <v>101193</v>
      </c>
      <c r="P66" s="28">
        <v>20.399999999999999</v>
      </c>
      <c r="Q66" s="28">
        <v>60</v>
      </c>
      <c r="R66" s="28">
        <v>1.1944999999999999</v>
      </c>
      <c r="S66" s="28" t="s">
        <v>160</v>
      </c>
      <c r="T66" s="28" t="s">
        <v>161</v>
      </c>
      <c r="U66" s="79">
        <v>1040</v>
      </c>
      <c r="V66" s="34">
        <v>240.41795663330032</v>
      </c>
      <c r="W66" s="2">
        <v>1.9985640071015698</v>
      </c>
      <c r="X66" s="2">
        <v>87.15565680543358</v>
      </c>
      <c r="Y66" s="2">
        <v>-24.23586703112538</v>
      </c>
      <c r="Z66" s="80">
        <f>VLOOKUP(U66,BG!$A$2:$F$55,4)</f>
        <v>14.3278550825703</v>
      </c>
      <c r="AA66" s="80">
        <f>VLOOKUP(U66,BG!$A$2:$F$55,5)</f>
        <v>0.71218980394337228</v>
      </c>
      <c r="AB66" s="4">
        <f>VLOOKUP(U66+1,BG!$A$2:$F$55,4)</f>
        <v>14.837765811776757</v>
      </c>
      <c r="AC66" s="4">
        <f>VLOOKUP(U66+1,BG!$A$2:$F$55,5)</f>
        <v>0.80588918163130463</v>
      </c>
      <c r="AD66" s="3">
        <f>COUNTIF($U$2:U66,U66)</f>
        <v>12</v>
      </c>
      <c r="AE66" s="3">
        <f t="shared" si="0"/>
        <v>18</v>
      </c>
      <c r="AF66" s="3">
        <f t="shared" si="1"/>
        <v>6</v>
      </c>
      <c r="AG66" s="3">
        <f t="shared" si="2"/>
        <v>11</v>
      </c>
      <c r="AH66" s="81">
        <f t="shared" si="3"/>
        <v>14.657797319115655</v>
      </c>
      <c r="AI66" s="81">
        <f t="shared" si="4"/>
        <v>0.77281881303556377</v>
      </c>
    </row>
    <row r="67" spans="1:35" x14ac:dyDescent="0.25">
      <c r="A67">
        <v>4</v>
      </c>
      <c r="B67" s="27">
        <v>13</v>
      </c>
      <c r="C67" s="28" t="s">
        <v>137</v>
      </c>
      <c r="D67" s="28">
        <v>-200</v>
      </c>
      <c r="E67" s="28">
        <v>104</v>
      </c>
      <c r="F67" s="28">
        <v>130</v>
      </c>
      <c r="G67" s="28">
        <v>0.36125000000000002</v>
      </c>
      <c r="H67" s="28">
        <v>0.18201100000000001</v>
      </c>
      <c r="I67" s="28">
        <v>46.601602999999997</v>
      </c>
      <c r="J67" s="28">
        <v>1.605289</v>
      </c>
      <c r="K67" s="28">
        <v>8.8322579999999995</v>
      </c>
      <c r="L67" s="28">
        <v>0.152055</v>
      </c>
      <c r="M67" s="29">
        <v>0.36125000000000002</v>
      </c>
      <c r="N67" s="28">
        <v>0.244561</v>
      </c>
      <c r="O67" s="28">
        <v>101190</v>
      </c>
      <c r="P67" s="28">
        <v>20.399999999999999</v>
      </c>
      <c r="Q67" s="28">
        <v>60</v>
      </c>
      <c r="R67" s="28">
        <v>1.1943999999999999</v>
      </c>
      <c r="S67" s="28" t="s">
        <v>162</v>
      </c>
      <c r="T67" s="28" t="s">
        <v>163</v>
      </c>
      <c r="U67" s="79">
        <v>1040</v>
      </c>
      <c r="V67" s="34">
        <v>268.3692755783735</v>
      </c>
      <c r="W67" s="2">
        <v>1.7871855762637052</v>
      </c>
      <c r="X67" s="2">
        <v>107.35327570007264</v>
      </c>
      <c r="Y67" s="2">
        <v>-27.992771239167947</v>
      </c>
      <c r="Z67" s="80">
        <f>VLOOKUP(U67,BG!$A$2:$F$55,4)</f>
        <v>14.3278550825703</v>
      </c>
      <c r="AA67" s="80">
        <f>VLOOKUP(U67,BG!$A$2:$F$55,5)</f>
        <v>0.71218980394337228</v>
      </c>
      <c r="AB67" s="4">
        <f>VLOOKUP(U67+1,BG!$A$2:$F$55,4)</f>
        <v>14.837765811776757</v>
      </c>
      <c r="AC67" s="4">
        <f>VLOOKUP(U67+1,BG!$A$2:$F$55,5)</f>
        <v>0.80588918163130463</v>
      </c>
      <c r="AD67" s="3">
        <f>COUNTIF($U$2:U67,U67)</f>
        <v>13</v>
      </c>
      <c r="AE67" s="3">
        <f t="shared" ref="AE67:AE130" si="5">COUNTIF($U$2:$U$437,U67)</f>
        <v>18</v>
      </c>
      <c r="AF67" s="3">
        <f t="shared" ref="AF67:AF130" si="6">AE67-AD67</f>
        <v>5</v>
      </c>
      <c r="AG67" s="3">
        <f t="shared" ref="AG67:AG130" si="7">AD67-1</f>
        <v>12</v>
      </c>
      <c r="AH67" s="81">
        <f t="shared" ref="AH67:AH130" si="8">(AF67*Z67+AG67*AB67)/(AE67-1)</f>
        <v>14.687792067892506</v>
      </c>
      <c r="AI67" s="81">
        <f t="shared" ref="AI67:AI130" si="9">(AF67*AA67+AG67*AC67)/(AE67-1)</f>
        <v>0.77833054113485389</v>
      </c>
    </row>
    <row r="68" spans="1:35" x14ac:dyDescent="0.25">
      <c r="A68">
        <v>4</v>
      </c>
      <c r="B68" s="27">
        <v>14</v>
      </c>
      <c r="C68" s="28" t="s">
        <v>137</v>
      </c>
      <c r="D68" s="28">
        <v>-200</v>
      </c>
      <c r="E68" s="28">
        <v>104</v>
      </c>
      <c r="F68" s="28">
        <v>140</v>
      </c>
      <c r="G68" s="28">
        <v>0.41848200000000002</v>
      </c>
      <c r="H68" s="28">
        <v>0.182087</v>
      </c>
      <c r="I68" s="28">
        <v>46.620728999999997</v>
      </c>
      <c r="J68" s="28">
        <v>1.6064099999999999</v>
      </c>
      <c r="K68" s="28">
        <v>8.8341100000000008</v>
      </c>
      <c r="L68" s="28">
        <v>0.15229899999999999</v>
      </c>
      <c r="M68" s="29">
        <v>0.41848200000000002</v>
      </c>
      <c r="N68" s="28">
        <v>0.33212599999999998</v>
      </c>
      <c r="O68" s="28">
        <v>101189</v>
      </c>
      <c r="P68" s="28">
        <v>20.399999999999999</v>
      </c>
      <c r="Q68" s="28">
        <v>60</v>
      </c>
      <c r="R68" s="28">
        <v>1.1943999999999999</v>
      </c>
      <c r="S68" s="28" t="s">
        <v>164</v>
      </c>
      <c r="T68" s="28" t="s">
        <v>165</v>
      </c>
      <c r="U68" s="79">
        <v>1040</v>
      </c>
      <c r="V68" s="34">
        <v>318.02502506392034</v>
      </c>
      <c r="W68" s="2">
        <v>1.668625849936658</v>
      </c>
      <c r="X68" s="2">
        <v>137.3156817835405</v>
      </c>
      <c r="Y68" s="2">
        <v>-27.622962642946803</v>
      </c>
      <c r="Z68" s="80">
        <f>VLOOKUP(U68,BG!$A$2:$F$55,4)</f>
        <v>14.3278550825703</v>
      </c>
      <c r="AA68" s="80">
        <f>VLOOKUP(U68,BG!$A$2:$F$55,5)</f>
        <v>0.71218980394337228</v>
      </c>
      <c r="AB68" s="4">
        <f>VLOOKUP(U68+1,BG!$A$2:$F$55,4)</f>
        <v>14.837765811776757</v>
      </c>
      <c r="AC68" s="4">
        <f>VLOOKUP(U68+1,BG!$A$2:$F$55,5)</f>
        <v>0.80588918163130463</v>
      </c>
      <c r="AD68" s="3">
        <f>COUNTIF($U$2:U68,U68)</f>
        <v>14</v>
      </c>
      <c r="AE68" s="3">
        <f t="shared" si="5"/>
        <v>18</v>
      </c>
      <c r="AF68" s="3">
        <f t="shared" si="6"/>
        <v>4</v>
      </c>
      <c r="AG68" s="3">
        <f t="shared" si="7"/>
        <v>13</v>
      </c>
      <c r="AH68" s="81">
        <f t="shared" si="8"/>
        <v>14.717786816669356</v>
      </c>
      <c r="AI68" s="81">
        <f t="shared" si="9"/>
        <v>0.78384226923414402</v>
      </c>
    </row>
    <row r="69" spans="1:35" x14ac:dyDescent="0.25">
      <c r="A69">
        <v>4</v>
      </c>
      <c r="B69" s="27">
        <v>15</v>
      </c>
      <c r="C69" s="28" t="s">
        <v>137</v>
      </c>
      <c r="D69" s="28">
        <v>-200</v>
      </c>
      <c r="E69" s="28">
        <v>104</v>
      </c>
      <c r="F69" s="28">
        <v>150</v>
      </c>
      <c r="G69" s="28">
        <v>0.49588100000000002</v>
      </c>
      <c r="H69" s="28">
        <v>0.181949</v>
      </c>
      <c r="I69" s="28">
        <v>46.585965000000002</v>
      </c>
      <c r="J69" s="28">
        <v>1.5678890000000001</v>
      </c>
      <c r="K69" s="28">
        <v>8.8312279999999994</v>
      </c>
      <c r="L69" s="28">
        <v>0.148647</v>
      </c>
      <c r="M69" s="29">
        <v>0.49588100000000002</v>
      </c>
      <c r="N69" s="28">
        <v>0.45297999999999999</v>
      </c>
      <c r="O69" s="28">
        <v>101181</v>
      </c>
      <c r="P69" s="28">
        <v>20.399999999999999</v>
      </c>
      <c r="Q69" s="28">
        <v>60</v>
      </c>
      <c r="R69" s="28">
        <v>1.1942999999999999</v>
      </c>
      <c r="S69" s="28" t="s">
        <v>166</v>
      </c>
      <c r="T69" s="28" t="s">
        <v>167</v>
      </c>
      <c r="U69" s="79">
        <v>1040</v>
      </c>
      <c r="V69" s="34">
        <v>385.91533213564605</v>
      </c>
      <c r="W69" s="2">
        <v>1.293477862517022</v>
      </c>
      <c r="X69" s="2">
        <v>215.09248608915209</v>
      </c>
      <c r="Y69" s="2">
        <v>-28.433206630855338</v>
      </c>
      <c r="Z69" s="80">
        <f>VLOOKUP(U69,BG!$A$2:$F$55,4)</f>
        <v>14.3278550825703</v>
      </c>
      <c r="AA69" s="80">
        <f>VLOOKUP(U69,BG!$A$2:$F$55,5)</f>
        <v>0.71218980394337228</v>
      </c>
      <c r="AB69" s="4">
        <f>VLOOKUP(U69+1,BG!$A$2:$F$55,4)</f>
        <v>14.837765811776757</v>
      </c>
      <c r="AC69" s="4">
        <f>VLOOKUP(U69+1,BG!$A$2:$F$55,5)</f>
        <v>0.80588918163130463</v>
      </c>
      <c r="AD69" s="3">
        <f>COUNTIF($U$2:U69,U69)</f>
        <v>15</v>
      </c>
      <c r="AE69" s="3">
        <f t="shared" si="5"/>
        <v>18</v>
      </c>
      <c r="AF69" s="3">
        <f t="shared" si="6"/>
        <v>3</v>
      </c>
      <c r="AG69" s="3">
        <f t="shared" si="7"/>
        <v>14</v>
      </c>
      <c r="AH69" s="81">
        <f t="shared" si="8"/>
        <v>14.747781565446205</v>
      </c>
      <c r="AI69" s="81">
        <f t="shared" si="9"/>
        <v>0.78935399733343425</v>
      </c>
    </row>
    <row r="70" spans="1:35" x14ac:dyDescent="0.25">
      <c r="A70">
        <v>4</v>
      </c>
      <c r="B70" s="27">
        <v>16</v>
      </c>
      <c r="C70" s="28" t="s">
        <v>137</v>
      </c>
      <c r="D70" s="28">
        <v>-200</v>
      </c>
      <c r="E70" s="28">
        <v>104</v>
      </c>
      <c r="F70" s="28">
        <v>160</v>
      </c>
      <c r="G70" s="28">
        <v>0.54709099999999999</v>
      </c>
      <c r="H70" s="28">
        <v>0.18215999999999999</v>
      </c>
      <c r="I70" s="28">
        <v>46.638958000000002</v>
      </c>
      <c r="J70" s="28">
        <v>1.551307</v>
      </c>
      <c r="K70" s="28">
        <v>8.8363650000000007</v>
      </c>
      <c r="L70" s="28">
        <v>0.147065</v>
      </c>
      <c r="M70" s="29">
        <v>0.54709099999999999</v>
      </c>
      <c r="N70" s="28">
        <v>0.59176499999999999</v>
      </c>
      <c r="O70" s="28">
        <v>101179</v>
      </c>
      <c r="P70" s="28">
        <v>20.399999999999999</v>
      </c>
      <c r="Q70" s="28">
        <v>60</v>
      </c>
      <c r="R70" s="28">
        <v>1.1942999999999999</v>
      </c>
      <c r="S70" s="28" t="s">
        <v>168</v>
      </c>
      <c r="T70" s="28" t="s">
        <v>169</v>
      </c>
      <c r="U70" s="79">
        <v>1040</v>
      </c>
      <c r="V70" s="34">
        <v>430.17640995658098</v>
      </c>
      <c r="W70" s="2">
        <v>0.81099210836088886</v>
      </c>
      <c r="X70" s="2">
        <v>384.75582678404459</v>
      </c>
      <c r="Y70" s="2">
        <v>-27.669752942248767</v>
      </c>
      <c r="Z70" s="80">
        <f>VLOOKUP(U70,BG!$A$2:$F$55,4)</f>
        <v>14.3278550825703</v>
      </c>
      <c r="AA70" s="80">
        <f>VLOOKUP(U70,BG!$A$2:$F$55,5)</f>
        <v>0.71218980394337228</v>
      </c>
      <c r="AB70" s="4">
        <f>VLOOKUP(U70+1,BG!$A$2:$F$55,4)</f>
        <v>14.837765811776757</v>
      </c>
      <c r="AC70" s="4">
        <f>VLOOKUP(U70+1,BG!$A$2:$F$55,5)</f>
        <v>0.80588918163130463</v>
      </c>
      <c r="AD70" s="3">
        <f>COUNTIF($U$2:U70,U70)</f>
        <v>16</v>
      </c>
      <c r="AE70" s="3">
        <f t="shared" si="5"/>
        <v>18</v>
      </c>
      <c r="AF70" s="3">
        <f t="shared" si="6"/>
        <v>2</v>
      </c>
      <c r="AG70" s="3">
        <f t="shared" si="7"/>
        <v>15</v>
      </c>
      <c r="AH70" s="81">
        <f t="shared" si="8"/>
        <v>14.777776314223056</v>
      </c>
      <c r="AI70" s="81">
        <f t="shared" si="9"/>
        <v>0.79486572543272427</v>
      </c>
    </row>
    <row r="71" spans="1:35" x14ac:dyDescent="0.25">
      <c r="A71">
        <v>4</v>
      </c>
      <c r="B71" s="27">
        <v>17</v>
      </c>
      <c r="C71" s="28" t="s">
        <v>137</v>
      </c>
      <c r="D71" s="28">
        <v>-200</v>
      </c>
      <c r="E71" s="28">
        <v>104</v>
      </c>
      <c r="F71" s="28">
        <v>170</v>
      </c>
      <c r="G71" s="28">
        <v>0.54109700000000005</v>
      </c>
      <c r="H71" s="28">
        <v>0.18244199999999999</v>
      </c>
      <c r="I71" s="28">
        <v>46.709693999999999</v>
      </c>
      <c r="J71" s="28">
        <v>1.5214840000000001</v>
      </c>
      <c r="K71" s="28">
        <v>8.8432040000000001</v>
      </c>
      <c r="L71" s="28">
        <v>0.143981</v>
      </c>
      <c r="M71" s="29">
        <v>0.54109700000000005</v>
      </c>
      <c r="N71" s="28">
        <v>0.63558700000000001</v>
      </c>
      <c r="O71" s="28">
        <v>101177</v>
      </c>
      <c r="P71" s="28">
        <v>20.399999999999999</v>
      </c>
      <c r="Q71" s="28">
        <v>60</v>
      </c>
      <c r="R71" s="28">
        <v>1.1942999999999999</v>
      </c>
      <c r="S71" s="28" t="s">
        <v>170</v>
      </c>
      <c r="T71" s="28" t="s">
        <v>171</v>
      </c>
      <c r="U71" s="79">
        <v>1040</v>
      </c>
      <c r="V71" s="34">
        <v>422.77055250183736</v>
      </c>
      <c r="W71" s="2">
        <v>0.64138066230340995</v>
      </c>
      <c r="X71" s="2">
        <v>481.19906629952072</v>
      </c>
      <c r="Y71" s="2">
        <v>-27.304167269040466</v>
      </c>
      <c r="Z71" s="80">
        <f>VLOOKUP(U71,BG!$A$2:$F$55,4)</f>
        <v>14.3278550825703</v>
      </c>
      <c r="AA71" s="80">
        <f>VLOOKUP(U71,BG!$A$2:$F$55,5)</f>
        <v>0.71218980394337228</v>
      </c>
      <c r="AB71" s="4">
        <f>VLOOKUP(U71+1,BG!$A$2:$F$55,4)</f>
        <v>14.837765811776757</v>
      </c>
      <c r="AC71" s="4">
        <f>VLOOKUP(U71+1,BG!$A$2:$F$55,5)</f>
        <v>0.80588918163130463</v>
      </c>
      <c r="AD71" s="3">
        <f>COUNTIF($U$2:U71,U71)</f>
        <v>17</v>
      </c>
      <c r="AE71" s="3">
        <f t="shared" si="5"/>
        <v>18</v>
      </c>
      <c r="AF71" s="3">
        <f t="shared" si="6"/>
        <v>1</v>
      </c>
      <c r="AG71" s="3">
        <f t="shared" si="7"/>
        <v>16</v>
      </c>
      <c r="AH71" s="81">
        <f t="shared" si="8"/>
        <v>14.807771062999906</v>
      </c>
      <c r="AI71" s="81">
        <f t="shared" si="9"/>
        <v>0.8003774535320145</v>
      </c>
    </row>
    <row r="72" spans="1:35" x14ac:dyDescent="0.25">
      <c r="A72">
        <v>4</v>
      </c>
      <c r="B72" s="27">
        <v>18</v>
      </c>
      <c r="C72" s="28" t="s">
        <v>137</v>
      </c>
      <c r="D72" s="28">
        <v>-200</v>
      </c>
      <c r="E72" s="28">
        <v>104</v>
      </c>
      <c r="F72" s="28">
        <v>180</v>
      </c>
      <c r="G72" s="28">
        <v>0.49742500000000001</v>
      </c>
      <c r="H72" s="28">
        <v>0.18204899999999999</v>
      </c>
      <c r="I72" s="28">
        <v>46.611255</v>
      </c>
      <c r="J72" s="28">
        <v>1.5408249999999999</v>
      </c>
      <c r="K72" s="28">
        <v>8.8358039999999995</v>
      </c>
      <c r="L72" s="28">
        <v>0.14608599999999999</v>
      </c>
      <c r="M72" s="29">
        <v>0.49742500000000001</v>
      </c>
      <c r="N72" s="28">
        <v>0.651173</v>
      </c>
      <c r="O72" s="28">
        <v>101170</v>
      </c>
      <c r="P72" s="28">
        <v>20.5</v>
      </c>
      <c r="Q72" s="28">
        <v>60</v>
      </c>
      <c r="R72" s="28">
        <v>1.1937</v>
      </c>
      <c r="S72" s="28" t="s">
        <v>172</v>
      </c>
      <c r="T72" s="28" t="s">
        <v>173</v>
      </c>
      <c r="U72" s="79">
        <v>1040</v>
      </c>
      <c r="V72" s="34">
        <v>381.31137818052269</v>
      </c>
      <c r="W72" s="2">
        <v>0.53298634930257549</v>
      </c>
      <c r="X72" s="2">
        <v>525.66368554509984</v>
      </c>
      <c r="Y72" s="2">
        <v>-27.7217502315975</v>
      </c>
      <c r="Z72" s="80">
        <f>VLOOKUP(U72,BG!$A$2:$F$55,4)</f>
        <v>14.3278550825703</v>
      </c>
      <c r="AA72" s="80">
        <f>VLOOKUP(U72,BG!$A$2:$F$55,5)</f>
        <v>0.71218980394337228</v>
      </c>
      <c r="AB72" s="4">
        <f>VLOOKUP(U72+1,BG!$A$2:$F$55,4)</f>
        <v>14.837765811776757</v>
      </c>
      <c r="AC72" s="4">
        <f>VLOOKUP(U72+1,BG!$A$2:$F$55,5)</f>
        <v>0.80588918163130463</v>
      </c>
      <c r="AD72" s="3">
        <f>COUNTIF($U$2:U72,U72)</f>
        <v>18</v>
      </c>
      <c r="AE72" s="3">
        <f t="shared" si="5"/>
        <v>18</v>
      </c>
      <c r="AF72" s="3">
        <f t="shared" si="6"/>
        <v>0</v>
      </c>
      <c r="AG72" s="3">
        <f t="shared" si="7"/>
        <v>17</v>
      </c>
      <c r="AH72" s="81">
        <f t="shared" si="8"/>
        <v>14.837765811776757</v>
      </c>
      <c r="AI72" s="81">
        <f t="shared" si="9"/>
        <v>0.80588918163130463</v>
      </c>
    </row>
    <row r="73" spans="1:35" x14ac:dyDescent="0.25">
      <c r="A73">
        <v>4</v>
      </c>
      <c r="B73" s="30">
        <v>18</v>
      </c>
      <c r="C73" s="31" t="s">
        <v>137</v>
      </c>
      <c r="D73" s="31">
        <v>-200.03125</v>
      </c>
      <c r="E73" s="31">
        <v>104.0625</v>
      </c>
      <c r="F73" s="31">
        <v>180</v>
      </c>
      <c r="G73" s="31">
        <v>0.491651</v>
      </c>
      <c r="H73" s="31">
        <v>0.18157999999999999</v>
      </c>
      <c r="I73" s="31">
        <v>46.493577999999999</v>
      </c>
      <c r="J73" s="31">
        <v>1.541067</v>
      </c>
      <c r="K73" s="31">
        <v>8.8233370000000004</v>
      </c>
      <c r="L73" s="31">
        <v>0.14627999999999999</v>
      </c>
      <c r="M73" s="32">
        <v>0.491651</v>
      </c>
      <c r="N73" s="31">
        <v>0.64922999999999997</v>
      </c>
      <c r="O73" s="31">
        <v>101162</v>
      </c>
      <c r="P73" s="31">
        <v>20.399999999999999</v>
      </c>
      <c r="Q73" s="31">
        <v>60</v>
      </c>
      <c r="R73" s="31">
        <v>1.1940999999999999</v>
      </c>
      <c r="S73" s="31" t="s">
        <v>174</v>
      </c>
      <c r="T73" s="31" t="s">
        <v>175</v>
      </c>
      <c r="U73" s="77">
        <v>1050</v>
      </c>
      <c r="V73" s="34">
        <v>376.09331980305319</v>
      </c>
      <c r="W73" s="2">
        <v>0.55194423617308874</v>
      </c>
      <c r="X73" s="2">
        <v>507.9947023755289</v>
      </c>
      <c r="Y73" s="2">
        <v>-23.78610953096625</v>
      </c>
      <c r="Z73" s="80">
        <f>VLOOKUP(U73,BG!$A$2:$F$55,4)</f>
        <v>14.837765811776757</v>
      </c>
      <c r="AA73" s="80">
        <f>VLOOKUP(U73,BG!$A$2:$F$55,5)</f>
        <v>0.80588918163130463</v>
      </c>
      <c r="AB73" s="4">
        <f>VLOOKUP(U73+1,BG!$A$2:$F$55,4)</f>
        <v>14.837765811776757</v>
      </c>
      <c r="AC73" s="4">
        <f>VLOOKUP(U73+1,BG!$A$2:$F$55,5)</f>
        <v>0.80588918163130463</v>
      </c>
      <c r="AD73" s="3">
        <f>COUNTIF($U$2:U73,U73)</f>
        <v>1</v>
      </c>
      <c r="AE73" s="3">
        <f t="shared" si="5"/>
        <v>18</v>
      </c>
      <c r="AF73" s="3">
        <f t="shared" si="6"/>
        <v>17</v>
      </c>
      <c r="AG73" s="3">
        <f t="shared" si="7"/>
        <v>0</v>
      </c>
      <c r="AH73" s="81">
        <f t="shared" si="8"/>
        <v>14.837765811776757</v>
      </c>
      <c r="AI73" s="81">
        <f t="shared" si="9"/>
        <v>0.80588918163130463</v>
      </c>
    </row>
    <row r="74" spans="1:35" x14ac:dyDescent="0.25">
      <c r="A74">
        <v>4</v>
      </c>
      <c r="B74" s="30">
        <v>19</v>
      </c>
      <c r="C74" s="31" t="s">
        <v>137</v>
      </c>
      <c r="D74" s="31">
        <v>-200.03125</v>
      </c>
      <c r="E74" s="31">
        <v>104.0625</v>
      </c>
      <c r="F74" s="31">
        <v>190</v>
      </c>
      <c r="G74" s="31">
        <v>0.43106800000000001</v>
      </c>
      <c r="H74" s="31">
        <v>0.18171599999999999</v>
      </c>
      <c r="I74" s="31">
        <v>46.527549</v>
      </c>
      <c r="J74" s="31">
        <v>1.5906279999999999</v>
      </c>
      <c r="K74" s="31">
        <v>8.8281349999999996</v>
      </c>
      <c r="L74" s="31">
        <v>0.150861</v>
      </c>
      <c r="M74" s="32">
        <v>0.43106800000000001</v>
      </c>
      <c r="N74" s="31">
        <v>0.62246199999999996</v>
      </c>
      <c r="O74" s="31">
        <v>101162</v>
      </c>
      <c r="P74" s="31">
        <v>20.5</v>
      </c>
      <c r="Q74" s="31">
        <v>60</v>
      </c>
      <c r="R74" s="31">
        <v>1.1936</v>
      </c>
      <c r="S74" s="31" t="s">
        <v>176</v>
      </c>
      <c r="T74" s="31" t="s">
        <v>177</v>
      </c>
      <c r="U74" s="77">
        <v>1050</v>
      </c>
      <c r="V74" s="34">
        <v>320.34992994384879</v>
      </c>
      <c r="W74" s="2">
        <v>0.48320837975442543</v>
      </c>
      <c r="X74" s="2">
        <v>494.95844734575968</v>
      </c>
      <c r="Y74" s="2">
        <v>-25.918204859306833</v>
      </c>
      <c r="Z74" s="80">
        <f>VLOOKUP(U74,BG!$A$2:$F$55,4)</f>
        <v>14.837765811776757</v>
      </c>
      <c r="AA74" s="80">
        <f>VLOOKUP(U74,BG!$A$2:$F$55,5)</f>
        <v>0.80588918163130463</v>
      </c>
      <c r="AB74" s="4">
        <f>VLOOKUP(U74+1,BG!$A$2:$F$55,4)</f>
        <v>14.837765811776757</v>
      </c>
      <c r="AC74" s="4">
        <f>VLOOKUP(U74+1,BG!$A$2:$F$55,5)</f>
        <v>0.80588918163130463</v>
      </c>
      <c r="AD74" s="3">
        <f>COUNTIF($U$2:U74,U74)</f>
        <v>2</v>
      </c>
      <c r="AE74" s="3">
        <f t="shared" si="5"/>
        <v>18</v>
      </c>
      <c r="AF74" s="3">
        <f t="shared" si="6"/>
        <v>16</v>
      </c>
      <c r="AG74" s="3">
        <f t="shared" si="7"/>
        <v>1</v>
      </c>
      <c r="AH74" s="81">
        <f t="shared" si="8"/>
        <v>14.837765811776757</v>
      </c>
      <c r="AI74" s="81">
        <f t="shared" si="9"/>
        <v>0.80588918163130463</v>
      </c>
    </row>
    <row r="75" spans="1:35" x14ac:dyDescent="0.25">
      <c r="A75">
        <v>4</v>
      </c>
      <c r="B75" s="30">
        <v>20</v>
      </c>
      <c r="C75" s="31" t="s">
        <v>137</v>
      </c>
      <c r="D75" s="31">
        <v>-200.03125</v>
      </c>
      <c r="E75" s="31">
        <v>104.0625</v>
      </c>
      <c r="F75" s="31">
        <v>200</v>
      </c>
      <c r="G75" s="31">
        <v>0.37872699999999998</v>
      </c>
      <c r="H75" s="31">
        <v>0.18168699999999999</v>
      </c>
      <c r="I75" s="31">
        <v>46.520386000000002</v>
      </c>
      <c r="J75" s="31">
        <v>1.5210250000000001</v>
      </c>
      <c r="K75" s="31">
        <v>8.8275199999999998</v>
      </c>
      <c r="L75" s="31">
        <v>0.144345</v>
      </c>
      <c r="M75" s="32">
        <v>0.37872699999999998</v>
      </c>
      <c r="N75" s="31">
        <v>0.60839399999999999</v>
      </c>
      <c r="O75" s="31">
        <v>101163</v>
      </c>
      <c r="P75" s="31">
        <v>20.5</v>
      </c>
      <c r="Q75" s="31">
        <v>60</v>
      </c>
      <c r="R75" s="31">
        <v>1.1937</v>
      </c>
      <c r="S75" s="31" t="s">
        <v>178</v>
      </c>
      <c r="T75" s="31" t="s">
        <v>179</v>
      </c>
      <c r="U75" s="77">
        <v>1050</v>
      </c>
      <c r="V75" s="34">
        <v>272.06661550677336</v>
      </c>
      <c r="W75" s="2">
        <v>0.44553301433106068</v>
      </c>
      <c r="X75" s="2">
        <v>459.32740281975293</v>
      </c>
      <c r="Y75" s="2">
        <v>-26.681159101383308</v>
      </c>
      <c r="Z75" s="80">
        <f>VLOOKUP(U75,BG!$A$2:$F$55,4)</f>
        <v>14.837765811776757</v>
      </c>
      <c r="AA75" s="80">
        <f>VLOOKUP(U75,BG!$A$2:$F$55,5)</f>
        <v>0.80588918163130463</v>
      </c>
      <c r="AB75" s="4">
        <f>VLOOKUP(U75+1,BG!$A$2:$F$55,4)</f>
        <v>14.837765811776757</v>
      </c>
      <c r="AC75" s="4">
        <f>VLOOKUP(U75+1,BG!$A$2:$F$55,5)</f>
        <v>0.80588918163130463</v>
      </c>
      <c r="AD75" s="3">
        <f>COUNTIF($U$2:U75,U75)</f>
        <v>3</v>
      </c>
      <c r="AE75" s="3">
        <f t="shared" si="5"/>
        <v>18</v>
      </c>
      <c r="AF75" s="3">
        <f t="shared" si="6"/>
        <v>15</v>
      </c>
      <c r="AG75" s="3">
        <f t="shared" si="7"/>
        <v>2</v>
      </c>
      <c r="AH75" s="81">
        <f t="shared" si="8"/>
        <v>14.837765811776757</v>
      </c>
      <c r="AI75" s="81">
        <f t="shared" si="9"/>
        <v>0.80588918163130463</v>
      </c>
    </row>
    <row r="76" spans="1:35" x14ac:dyDescent="0.25">
      <c r="A76">
        <v>4</v>
      </c>
      <c r="B76" s="30">
        <v>21</v>
      </c>
      <c r="C76" s="31" t="s">
        <v>137</v>
      </c>
      <c r="D76" s="31">
        <v>-200.03125</v>
      </c>
      <c r="E76" s="31">
        <v>104.0625</v>
      </c>
      <c r="F76" s="31">
        <v>210</v>
      </c>
      <c r="G76" s="31">
        <v>0.30961899999999998</v>
      </c>
      <c r="H76" s="31">
        <v>0.18207100000000001</v>
      </c>
      <c r="I76" s="31">
        <v>46.616599000000001</v>
      </c>
      <c r="J76" s="31">
        <v>1.517147</v>
      </c>
      <c r="K76" s="31">
        <v>8.8368319999999994</v>
      </c>
      <c r="L76" s="31">
        <v>0.143765</v>
      </c>
      <c r="M76" s="32">
        <v>0.30961899999999998</v>
      </c>
      <c r="N76" s="31">
        <v>0.51821799999999996</v>
      </c>
      <c r="O76" s="31">
        <v>101159</v>
      </c>
      <c r="P76" s="31">
        <v>20.5</v>
      </c>
      <c r="Q76" s="31">
        <v>60</v>
      </c>
      <c r="R76" s="31">
        <v>1.1936</v>
      </c>
      <c r="S76" s="31" t="s">
        <v>180</v>
      </c>
      <c r="T76" s="31" t="s">
        <v>181</v>
      </c>
      <c r="U76" s="77">
        <v>1050</v>
      </c>
      <c r="V76" s="34">
        <v>208.6478091373323</v>
      </c>
      <c r="W76" s="2">
        <v>0.41777883892300122</v>
      </c>
      <c r="X76" s="2">
        <v>377.6199126920435</v>
      </c>
      <c r="Y76" s="2">
        <v>-29.006305263894362</v>
      </c>
      <c r="Z76" s="80">
        <f>VLOOKUP(U76,BG!$A$2:$F$55,4)</f>
        <v>14.837765811776757</v>
      </c>
      <c r="AA76" s="80">
        <f>VLOOKUP(U76,BG!$A$2:$F$55,5)</f>
        <v>0.80588918163130463</v>
      </c>
      <c r="AB76" s="4">
        <f>VLOOKUP(U76+1,BG!$A$2:$F$55,4)</f>
        <v>14.837765811776757</v>
      </c>
      <c r="AC76" s="4">
        <f>VLOOKUP(U76+1,BG!$A$2:$F$55,5)</f>
        <v>0.80588918163130463</v>
      </c>
      <c r="AD76" s="3">
        <f>COUNTIF($U$2:U76,U76)</f>
        <v>4</v>
      </c>
      <c r="AE76" s="3">
        <f t="shared" si="5"/>
        <v>18</v>
      </c>
      <c r="AF76" s="3">
        <f t="shared" si="6"/>
        <v>14</v>
      </c>
      <c r="AG76" s="3">
        <f t="shared" si="7"/>
        <v>3</v>
      </c>
      <c r="AH76" s="81">
        <f t="shared" si="8"/>
        <v>14.837765811776755</v>
      </c>
      <c r="AI76" s="81">
        <f t="shared" si="9"/>
        <v>0.80588918163130474</v>
      </c>
    </row>
    <row r="77" spans="1:35" x14ac:dyDescent="0.25">
      <c r="A77">
        <v>4</v>
      </c>
      <c r="B77" s="30">
        <v>22</v>
      </c>
      <c r="C77" s="31" t="s">
        <v>137</v>
      </c>
      <c r="D77" s="31">
        <v>-200.03125</v>
      </c>
      <c r="E77" s="31">
        <v>104.0625</v>
      </c>
      <c r="F77" s="31">
        <v>220</v>
      </c>
      <c r="G77" s="31">
        <v>0.26335900000000001</v>
      </c>
      <c r="H77" s="31">
        <v>0.181949</v>
      </c>
      <c r="I77" s="31">
        <v>46.586129999999997</v>
      </c>
      <c r="J77" s="31">
        <v>1.5339020000000001</v>
      </c>
      <c r="K77" s="31">
        <v>8.8340899999999998</v>
      </c>
      <c r="L77" s="31">
        <v>0.14547199999999999</v>
      </c>
      <c r="M77" s="32">
        <v>0.26335900000000001</v>
      </c>
      <c r="N77" s="31">
        <v>0.47639799999999999</v>
      </c>
      <c r="O77" s="31">
        <v>101155</v>
      </c>
      <c r="P77" s="31">
        <v>20.5</v>
      </c>
      <c r="Q77" s="31">
        <v>60</v>
      </c>
      <c r="R77" s="31">
        <v>1.1936</v>
      </c>
      <c r="S77" s="31" t="s">
        <v>182</v>
      </c>
      <c r="T77" s="31" t="s">
        <v>183</v>
      </c>
      <c r="U77" s="77">
        <v>1050</v>
      </c>
      <c r="V77" s="34">
        <v>165.88244759022027</v>
      </c>
      <c r="W77" s="2">
        <v>0.41698640776551238</v>
      </c>
      <c r="X77" s="2">
        <v>304.98092715316693</v>
      </c>
      <c r="Y77" s="2">
        <v>-29.764566322693188</v>
      </c>
      <c r="Z77" s="80">
        <f>VLOOKUP(U77,BG!$A$2:$F$55,4)</f>
        <v>14.837765811776757</v>
      </c>
      <c r="AA77" s="80">
        <f>VLOOKUP(U77,BG!$A$2:$F$55,5)</f>
        <v>0.80588918163130463</v>
      </c>
      <c r="AB77" s="4">
        <f>VLOOKUP(U77+1,BG!$A$2:$F$55,4)</f>
        <v>14.837765811776757</v>
      </c>
      <c r="AC77" s="4">
        <f>VLOOKUP(U77+1,BG!$A$2:$F$55,5)</f>
        <v>0.80588918163130463</v>
      </c>
      <c r="AD77" s="3">
        <f>COUNTIF($U$2:U77,U77)</f>
        <v>5</v>
      </c>
      <c r="AE77" s="3">
        <f t="shared" si="5"/>
        <v>18</v>
      </c>
      <c r="AF77" s="3">
        <f t="shared" si="6"/>
        <v>13</v>
      </c>
      <c r="AG77" s="3">
        <f t="shared" si="7"/>
        <v>4</v>
      </c>
      <c r="AH77" s="81">
        <f t="shared" si="8"/>
        <v>14.837765811776757</v>
      </c>
      <c r="AI77" s="81">
        <f t="shared" si="9"/>
        <v>0.80588918163130463</v>
      </c>
    </row>
    <row r="78" spans="1:35" x14ac:dyDescent="0.25">
      <c r="A78">
        <v>4</v>
      </c>
      <c r="B78" s="30">
        <v>23</v>
      </c>
      <c r="C78" s="31" t="s">
        <v>137</v>
      </c>
      <c r="D78" s="31">
        <v>-200.03125</v>
      </c>
      <c r="E78" s="31">
        <v>104.0625</v>
      </c>
      <c r="F78" s="31">
        <v>230</v>
      </c>
      <c r="G78" s="31">
        <v>0.223741</v>
      </c>
      <c r="H78" s="31">
        <v>0.18241099999999999</v>
      </c>
      <c r="I78" s="31">
        <v>46.701929999999997</v>
      </c>
      <c r="J78" s="31">
        <v>1.5639989999999999</v>
      </c>
      <c r="K78" s="31">
        <v>8.8449770000000001</v>
      </c>
      <c r="L78" s="31">
        <v>0.14816199999999999</v>
      </c>
      <c r="M78" s="32">
        <v>0.223741</v>
      </c>
      <c r="N78" s="31">
        <v>0.42241299999999998</v>
      </c>
      <c r="O78" s="31">
        <v>101156</v>
      </c>
      <c r="P78" s="31">
        <v>20.5</v>
      </c>
      <c r="Q78" s="31">
        <v>60</v>
      </c>
      <c r="R78" s="31">
        <v>1.1936</v>
      </c>
      <c r="S78" s="31" t="s">
        <v>184</v>
      </c>
      <c r="T78" s="31" t="s">
        <v>185</v>
      </c>
      <c r="U78" s="77">
        <v>1050</v>
      </c>
      <c r="V78" s="34">
        <v>129.12626118440537</v>
      </c>
      <c r="W78" s="2">
        <v>0.43221725525352817</v>
      </c>
      <c r="X78" s="2">
        <v>234.73116431846691</v>
      </c>
      <c r="Y78" s="2">
        <v>-29.931993727572692</v>
      </c>
      <c r="Z78" s="80">
        <f>VLOOKUP(U78,BG!$A$2:$F$55,4)</f>
        <v>14.837765811776757</v>
      </c>
      <c r="AA78" s="80">
        <f>VLOOKUP(U78,BG!$A$2:$F$55,5)</f>
        <v>0.80588918163130463</v>
      </c>
      <c r="AB78" s="4">
        <f>VLOOKUP(U78+1,BG!$A$2:$F$55,4)</f>
        <v>14.837765811776757</v>
      </c>
      <c r="AC78" s="4">
        <f>VLOOKUP(U78+1,BG!$A$2:$F$55,5)</f>
        <v>0.80588918163130463</v>
      </c>
      <c r="AD78" s="3">
        <f>COUNTIF($U$2:U78,U78)</f>
        <v>6</v>
      </c>
      <c r="AE78" s="3">
        <f t="shared" si="5"/>
        <v>18</v>
      </c>
      <c r="AF78" s="3">
        <f t="shared" si="6"/>
        <v>12</v>
      </c>
      <c r="AG78" s="3">
        <f t="shared" si="7"/>
        <v>5</v>
      </c>
      <c r="AH78" s="81">
        <f t="shared" si="8"/>
        <v>14.837765811776757</v>
      </c>
      <c r="AI78" s="81">
        <f t="shared" si="9"/>
        <v>0.80588918163130463</v>
      </c>
    </row>
    <row r="79" spans="1:35" x14ac:dyDescent="0.25">
      <c r="A79">
        <v>4</v>
      </c>
      <c r="B79" s="30">
        <v>24</v>
      </c>
      <c r="C79" s="31" t="s">
        <v>137</v>
      </c>
      <c r="D79" s="31">
        <v>-200.03125</v>
      </c>
      <c r="E79" s="31">
        <v>104.0625</v>
      </c>
      <c r="F79" s="31">
        <v>240</v>
      </c>
      <c r="G79" s="31">
        <v>0.185974</v>
      </c>
      <c r="H79" s="31">
        <v>0.18204899999999999</v>
      </c>
      <c r="I79" s="31">
        <v>46.611234000000003</v>
      </c>
      <c r="J79" s="31">
        <v>1.5838890000000001</v>
      </c>
      <c r="K79" s="31">
        <v>8.8363510000000005</v>
      </c>
      <c r="L79" s="31">
        <v>0.15001500000000001</v>
      </c>
      <c r="M79" s="32">
        <v>0.185974</v>
      </c>
      <c r="N79" s="31">
        <v>0.34609800000000002</v>
      </c>
      <c r="O79" s="31">
        <v>101156</v>
      </c>
      <c r="P79" s="31">
        <v>20.5</v>
      </c>
      <c r="Q79" s="31">
        <v>60</v>
      </c>
      <c r="R79" s="31">
        <v>1.1936</v>
      </c>
      <c r="S79" s="31" t="s">
        <v>186</v>
      </c>
      <c r="T79" s="31" t="s">
        <v>187</v>
      </c>
      <c r="U79" s="77">
        <v>1050</v>
      </c>
      <c r="V79" s="34">
        <v>94.050502830283705</v>
      </c>
      <c r="W79" s="2">
        <v>0.44434336962153853</v>
      </c>
      <c r="X79" s="2">
        <v>170.49420362490736</v>
      </c>
      <c r="Y79" s="2">
        <v>-31.278049095799116</v>
      </c>
      <c r="Z79" s="80">
        <f>VLOOKUP(U79,BG!$A$2:$F$55,4)</f>
        <v>14.837765811776757</v>
      </c>
      <c r="AA79" s="80">
        <f>VLOOKUP(U79,BG!$A$2:$F$55,5)</f>
        <v>0.80588918163130463</v>
      </c>
      <c r="AB79" s="4">
        <f>VLOOKUP(U79+1,BG!$A$2:$F$55,4)</f>
        <v>14.837765811776757</v>
      </c>
      <c r="AC79" s="4">
        <f>VLOOKUP(U79+1,BG!$A$2:$F$55,5)</f>
        <v>0.80588918163130463</v>
      </c>
      <c r="AD79" s="3">
        <f>COUNTIF($U$2:U79,U79)</f>
        <v>7</v>
      </c>
      <c r="AE79" s="3">
        <f t="shared" si="5"/>
        <v>18</v>
      </c>
      <c r="AF79" s="3">
        <f t="shared" si="6"/>
        <v>11</v>
      </c>
      <c r="AG79" s="3">
        <f t="shared" si="7"/>
        <v>6</v>
      </c>
      <c r="AH79" s="81">
        <f t="shared" si="8"/>
        <v>14.837765811776757</v>
      </c>
      <c r="AI79" s="81">
        <f t="shared" si="9"/>
        <v>0.80588918163130463</v>
      </c>
    </row>
    <row r="80" spans="1:35" x14ac:dyDescent="0.25">
      <c r="A80">
        <v>4</v>
      </c>
      <c r="B80" s="30">
        <v>25</v>
      </c>
      <c r="C80" s="31" t="s">
        <v>137</v>
      </c>
      <c r="D80" s="31">
        <v>-200.03125</v>
      </c>
      <c r="E80" s="31">
        <v>104.0625</v>
      </c>
      <c r="F80" s="31">
        <v>250</v>
      </c>
      <c r="G80" s="31">
        <v>0.17180599999999999</v>
      </c>
      <c r="H80" s="31">
        <v>0.18226999999999999</v>
      </c>
      <c r="I80" s="31">
        <v>46.666603000000002</v>
      </c>
      <c r="J80" s="31">
        <v>1.5420940000000001</v>
      </c>
      <c r="K80" s="31">
        <v>8.8415320000000008</v>
      </c>
      <c r="L80" s="31">
        <v>0.14613100000000001</v>
      </c>
      <c r="M80" s="32">
        <v>0.17180599999999999</v>
      </c>
      <c r="N80" s="31">
        <v>0.34848600000000002</v>
      </c>
      <c r="O80" s="31">
        <v>101159</v>
      </c>
      <c r="P80" s="31">
        <v>20.5</v>
      </c>
      <c r="Q80" s="31">
        <v>60</v>
      </c>
      <c r="R80" s="31">
        <v>1.1936</v>
      </c>
      <c r="S80" s="31" t="s">
        <v>188</v>
      </c>
      <c r="T80" s="31" t="s">
        <v>189</v>
      </c>
      <c r="U80" s="77">
        <v>1050</v>
      </c>
      <c r="V80" s="34">
        <v>80.292012310840946</v>
      </c>
      <c r="W80" s="2">
        <v>0.43922346700928</v>
      </c>
      <c r="X80" s="2">
        <v>149.01533696708267</v>
      </c>
      <c r="Y80" s="2">
        <v>-32.427883979061043</v>
      </c>
      <c r="Z80" s="80">
        <f>VLOOKUP(U80,BG!$A$2:$F$55,4)</f>
        <v>14.837765811776757</v>
      </c>
      <c r="AA80" s="80">
        <f>VLOOKUP(U80,BG!$A$2:$F$55,5)</f>
        <v>0.80588918163130463</v>
      </c>
      <c r="AB80" s="4">
        <f>VLOOKUP(U80+1,BG!$A$2:$F$55,4)</f>
        <v>14.837765811776757</v>
      </c>
      <c r="AC80" s="4">
        <f>VLOOKUP(U80+1,BG!$A$2:$F$55,5)</f>
        <v>0.80588918163130463</v>
      </c>
      <c r="AD80" s="3">
        <f>COUNTIF($U$2:U80,U80)</f>
        <v>8</v>
      </c>
      <c r="AE80" s="3">
        <f t="shared" si="5"/>
        <v>18</v>
      </c>
      <c r="AF80" s="3">
        <f t="shared" si="6"/>
        <v>10</v>
      </c>
      <c r="AG80" s="3">
        <f t="shared" si="7"/>
        <v>7</v>
      </c>
      <c r="AH80" s="81">
        <f t="shared" si="8"/>
        <v>14.837765811776755</v>
      </c>
      <c r="AI80" s="81">
        <f t="shared" si="9"/>
        <v>0.80588918163130474</v>
      </c>
    </row>
    <row r="81" spans="1:35" x14ac:dyDescent="0.25">
      <c r="A81">
        <v>4</v>
      </c>
      <c r="B81" s="30">
        <v>26</v>
      </c>
      <c r="C81" s="31" t="s">
        <v>137</v>
      </c>
      <c r="D81" s="31">
        <v>-200.03125</v>
      </c>
      <c r="E81" s="31">
        <v>104.0625</v>
      </c>
      <c r="F81" s="31">
        <v>260</v>
      </c>
      <c r="G81" s="31">
        <v>0.15581600000000001</v>
      </c>
      <c r="H81" s="31">
        <v>0.182092</v>
      </c>
      <c r="I81" s="31">
        <v>46.621873999999998</v>
      </c>
      <c r="J81" s="31">
        <v>1.581628</v>
      </c>
      <c r="K81" s="31">
        <v>8.8372309999999992</v>
      </c>
      <c r="L81" s="31">
        <v>0.14982799999999999</v>
      </c>
      <c r="M81" s="32">
        <v>0.15581600000000001</v>
      </c>
      <c r="N81" s="31">
        <v>0.30528300000000003</v>
      </c>
      <c r="O81" s="31">
        <v>101159</v>
      </c>
      <c r="P81" s="31">
        <v>20.5</v>
      </c>
      <c r="Q81" s="31">
        <v>60</v>
      </c>
      <c r="R81" s="31">
        <v>1.1936</v>
      </c>
      <c r="S81" s="31" t="s">
        <v>190</v>
      </c>
      <c r="T81" s="31" t="s">
        <v>191</v>
      </c>
      <c r="U81" s="77">
        <v>1050</v>
      </c>
      <c r="V81" s="34">
        <v>64.891852591859404</v>
      </c>
      <c r="W81" s="2">
        <v>0.49714415044794397</v>
      </c>
      <c r="X81" s="2">
        <v>112.12683247167433</v>
      </c>
      <c r="Y81" s="2">
        <v>-31.810899793431055</v>
      </c>
      <c r="Z81" s="80">
        <f>VLOOKUP(U81,BG!$A$2:$F$55,4)</f>
        <v>14.837765811776757</v>
      </c>
      <c r="AA81" s="80">
        <f>VLOOKUP(U81,BG!$A$2:$F$55,5)</f>
        <v>0.80588918163130463</v>
      </c>
      <c r="AB81" s="4">
        <f>VLOOKUP(U81+1,BG!$A$2:$F$55,4)</f>
        <v>14.837765811776757</v>
      </c>
      <c r="AC81" s="4">
        <f>VLOOKUP(U81+1,BG!$A$2:$F$55,5)</f>
        <v>0.80588918163130463</v>
      </c>
      <c r="AD81" s="3">
        <f>COUNTIF($U$2:U81,U81)</f>
        <v>9</v>
      </c>
      <c r="AE81" s="3">
        <f t="shared" si="5"/>
        <v>18</v>
      </c>
      <c r="AF81" s="3">
        <f t="shared" si="6"/>
        <v>9</v>
      </c>
      <c r="AG81" s="3">
        <f t="shared" si="7"/>
        <v>8</v>
      </c>
      <c r="AH81" s="81">
        <f t="shared" si="8"/>
        <v>14.837765811776755</v>
      </c>
      <c r="AI81" s="81">
        <f t="shared" si="9"/>
        <v>0.80588918163130463</v>
      </c>
    </row>
    <row r="82" spans="1:35" x14ac:dyDescent="0.25">
      <c r="A82">
        <v>4</v>
      </c>
      <c r="B82" s="30">
        <v>27</v>
      </c>
      <c r="C82" s="31" t="s">
        <v>137</v>
      </c>
      <c r="D82" s="31">
        <v>-200.03125</v>
      </c>
      <c r="E82" s="31">
        <v>104.0625</v>
      </c>
      <c r="F82" s="31">
        <v>270</v>
      </c>
      <c r="G82" s="31">
        <v>0.13581699999999999</v>
      </c>
      <c r="H82" s="31">
        <v>0.18212300000000001</v>
      </c>
      <c r="I82" s="31">
        <v>46.629789000000002</v>
      </c>
      <c r="J82" s="31">
        <v>1.6105449999999999</v>
      </c>
      <c r="K82" s="31">
        <v>8.8380209999999995</v>
      </c>
      <c r="L82" s="31">
        <v>0.15265899999999999</v>
      </c>
      <c r="M82" s="32">
        <v>0.13581699999999999</v>
      </c>
      <c r="N82" s="31">
        <v>0.25132700000000002</v>
      </c>
      <c r="O82" s="31">
        <v>101157</v>
      </c>
      <c r="P82" s="31">
        <v>20.5</v>
      </c>
      <c r="Q82" s="31">
        <v>60</v>
      </c>
      <c r="R82" s="31">
        <v>1.1936</v>
      </c>
      <c r="S82" s="31" t="s">
        <v>192</v>
      </c>
      <c r="T82" s="31" t="s">
        <v>193</v>
      </c>
      <c r="U82" s="77">
        <v>1050</v>
      </c>
      <c r="V82" s="34">
        <v>45.876331936159069</v>
      </c>
      <c r="W82" s="2">
        <v>0.52569577151450231</v>
      </c>
      <c r="X82" s="2">
        <v>78.929116671493802</v>
      </c>
      <c r="Y82" s="2">
        <v>-33.157214965346768</v>
      </c>
      <c r="Z82" s="80">
        <f>VLOOKUP(U82,BG!$A$2:$F$55,4)</f>
        <v>14.837765811776757</v>
      </c>
      <c r="AA82" s="80">
        <f>VLOOKUP(U82,BG!$A$2:$F$55,5)</f>
        <v>0.80588918163130463</v>
      </c>
      <c r="AB82" s="4">
        <f>VLOOKUP(U82+1,BG!$A$2:$F$55,4)</f>
        <v>14.837765811776757</v>
      </c>
      <c r="AC82" s="4">
        <f>VLOOKUP(U82+1,BG!$A$2:$F$55,5)</f>
        <v>0.80588918163130463</v>
      </c>
      <c r="AD82" s="3">
        <f>COUNTIF($U$2:U82,U82)</f>
        <v>10</v>
      </c>
      <c r="AE82" s="3">
        <f t="shared" si="5"/>
        <v>18</v>
      </c>
      <c r="AF82" s="3">
        <f t="shared" si="6"/>
        <v>8</v>
      </c>
      <c r="AG82" s="3">
        <f t="shared" si="7"/>
        <v>9</v>
      </c>
      <c r="AH82" s="81">
        <f t="shared" si="8"/>
        <v>14.837765811776755</v>
      </c>
      <c r="AI82" s="81">
        <f t="shared" si="9"/>
        <v>0.80588918163130463</v>
      </c>
    </row>
    <row r="83" spans="1:35" x14ac:dyDescent="0.25">
      <c r="A83">
        <v>4</v>
      </c>
      <c r="B83" s="30">
        <v>28</v>
      </c>
      <c r="C83" s="31" t="s">
        <v>137</v>
      </c>
      <c r="D83" s="31">
        <v>-200.03125</v>
      </c>
      <c r="E83" s="31">
        <v>104.0625</v>
      </c>
      <c r="F83" s="31">
        <v>280</v>
      </c>
      <c r="G83" s="31">
        <v>0.13200500000000001</v>
      </c>
      <c r="H83" s="31">
        <v>0.18223</v>
      </c>
      <c r="I83" s="31">
        <v>46.656517999999998</v>
      </c>
      <c r="J83" s="31">
        <v>1.5618890000000001</v>
      </c>
      <c r="K83" s="31">
        <v>8.8407660000000003</v>
      </c>
      <c r="L83" s="31">
        <v>0.147954</v>
      </c>
      <c r="M83" s="32">
        <v>0.13200500000000001</v>
      </c>
      <c r="N83" s="31">
        <v>0.25067400000000001</v>
      </c>
      <c r="O83" s="31">
        <v>101154</v>
      </c>
      <c r="P83" s="31">
        <v>20.5</v>
      </c>
      <c r="Q83" s="31">
        <v>60</v>
      </c>
      <c r="R83" s="31">
        <v>1.1936</v>
      </c>
      <c r="S83" s="31" t="s">
        <v>194</v>
      </c>
      <c r="T83" s="31" t="s">
        <v>195</v>
      </c>
      <c r="U83" s="77">
        <v>1050</v>
      </c>
      <c r="V83" s="34">
        <v>41.476229696674551</v>
      </c>
      <c r="W83" s="2">
        <v>0.53977014247048005</v>
      </c>
      <c r="X83" s="2">
        <v>71.590591787438385</v>
      </c>
      <c r="Y83" s="2">
        <v>-33.518484728458411</v>
      </c>
      <c r="Z83" s="80">
        <f>VLOOKUP(U83,BG!$A$2:$F$55,4)</f>
        <v>14.837765811776757</v>
      </c>
      <c r="AA83" s="80">
        <f>VLOOKUP(U83,BG!$A$2:$F$55,5)</f>
        <v>0.80588918163130463</v>
      </c>
      <c r="AB83" s="4">
        <f>VLOOKUP(U83+1,BG!$A$2:$F$55,4)</f>
        <v>14.837765811776757</v>
      </c>
      <c r="AC83" s="4">
        <f>VLOOKUP(U83+1,BG!$A$2:$F$55,5)</f>
        <v>0.80588918163130463</v>
      </c>
      <c r="AD83" s="3">
        <f>COUNTIF($U$2:U83,U83)</f>
        <v>11</v>
      </c>
      <c r="AE83" s="3">
        <f t="shared" si="5"/>
        <v>18</v>
      </c>
      <c r="AF83" s="3">
        <f t="shared" si="6"/>
        <v>7</v>
      </c>
      <c r="AG83" s="3">
        <f t="shared" si="7"/>
        <v>10</v>
      </c>
      <c r="AH83" s="81">
        <f t="shared" si="8"/>
        <v>14.837765811776755</v>
      </c>
      <c r="AI83" s="81">
        <f t="shared" si="9"/>
        <v>0.80588918163130474</v>
      </c>
    </row>
    <row r="84" spans="1:35" x14ac:dyDescent="0.25">
      <c r="A84">
        <v>4</v>
      </c>
      <c r="B84" s="30">
        <v>29</v>
      </c>
      <c r="C84" s="31" t="s">
        <v>137</v>
      </c>
      <c r="D84" s="31">
        <v>-200.03125</v>
      </c>
      <c r="E84" s="31">
        <v>104.0625</v>
      </c>
      <c r="F84" s="31">
        <v>290</v>
      </c>
      <c r="G84" s="31">
        <v>0.114483</v>
      </c>
      <c r="H84" s="31">
        <v>0.18257999999999999</v>
      </c>
      <c r="I84" s="31">
        <v>46.744453999999998</v>
      </c>
      <c r="J84" s="31">
        <v>1.545339</v>
      </c>
      <c r="K84" s="31">
        <v>8.8495179999999998</v>
      </c>
      <c r="L84" s="31">
        <v>0.14637600000000001</v>
      </c>
      <c r="M84" s="32">
        <v>0.114483</v>
      </c>
      <c r="N84" s="31">
        <v>0.189696</v>
      </c>
      <c r="O84" s="31">
        <v>101145</v>
      </c>
      <c r="P84" s="31">
        <v>20.5</v>
      </c>
      <c r="Q84" s="31">
        <v>60</v>
      </c>
      <c r="R84" s="31">
        <v>1.1934</v>
      </c>
      <c r="S84" s="31" t="s">
        <v>196</v>
      </c>
      <c r="T84" s="31" t="s">
        <v>197</v>
      </c>
      <c r="U84" s="77">
        <v>1050</v>
      </c>
      <c r="V84" s="34">
        <v>24.703649148351364</v>
      </c>
      <c r="W84" s="2">
        <v>0.74061923387230988</v>
      </c>
      <c r="X84" s="2">
        <v>37.744891687701895</v>
      </c>
      <c r="Y84" s="2">
        <v>-32.901024852096555</v>
      </c>
      <c r="Z84" s="80">
        <f>VLOOKUP(U84,BG!$A$2:$F$55,4)</f>
        <v>14.837765811776757</v>
      </c>
      <c r="AA84" s="80">
        <f>VLOOKUP(U84,BG!$A$2:$F$55,5)</f>
        <v>0.80588918163130463</v>
      </c>
      <c r="AB84" s="4">
        <f>VLOOKUP(U84+1,BG!$A$2:$F$55,4)</f>
        <v>14.837765811776757</v>
      </c>
      <c r="AC84" s="4">
        <f>VLOOKUP(U84+1,BG!$A$2:$F$55,5)</f>
        <v>0.80588918163130463</v>
      </c>
      <c r="AD84" s="3">
        <f>COUNTIF($U$2:U84,U84)</f>
        <v>12</v>
      </c>
      <c r="AE84" s="3">
        <f t="shared" si="5"/>
        <v>18</v>
      </c>
      <c r="AF84" s="3">
        <f t="shared" si="6"/>
        <v>6</v>
      </c>
      <c r="AG84" s="3">
        <f t="shared" si="7"/>
        <v>11</v>
      </c>
      <c r="AH84" s="81">
        <f t="shared" si="8"/>
        <v>14.837765811776757</v>
      </c>
      <c r="AI84" s="81">
        <f t="shared" si="9"/>
        <v>0.80588918163130463</v>
      </c>
    </row>
    <row r="85" spans="1:35" x14ac:dyDescent="0.25">
      <c r="A85">
        <v>4</v>
      </c>
      <c r="B85" s="30">
        <v>30</v>
      </c>
      <c r="C85" s="31" t="s">
        <v>137</v>
      </c>
      <c r="D85" s="31">
        <v>-200.03125</v>
      </c>
      <c r="E85" s="31">
        <v>104.0625</v>
      </c>
      <c r="F85" s="31">
        <v>300</v>
      </c>
      <c r="G85" s="31">
        <v>0.11296299999999999</v>
      </c>
      <c r="H85" s="31">
        <v>0.18257699999999999</v>
      </c>
      <c r="I85" s="31">
        <v>46.743622999999999</v>
      </c>
      <c r="J85" s="31">
        <v>1.5842620000000001</v>
      </c>
      <c r="K85" s="31">
        <v>8.8492460000000008</v>
      </c>
      <c r="L85" s="31">
        <v>0.150062</v>
      </c>
      <c r="M85" s="32">
        <v>0.11296299999999999</v>
      </c>
      <c r="N85" s="31">
        <v>0.181203</v>
      </c>
      <c r="O85" s="31">
        <v>101148</v>
      </c>
      <c r="P85" s="31">
        <v>20.5</v>
      </c>
      <c r="Q85" s="31">
        <v>60</v>
      </c>
      <c r="R85" s="31">
        <v>1.1935</v>
      </c>
      <c r="S85" s="31" t="s">
        <v>198</v>
      </c>
      <c r="T85" s="31" t="s">
        <v>199</v>
      </c>
      <c r="U85" s="77">
        <v>1050</v>
      </c>
      <c r="V85" s="34">
        <v>22.37548103022554</v>
      </c>
      <c r="W85" s="2">
        <v>0.72567634586088214</v>
      </c>
      <c r="X85" s="2">
        <v>34.735468652836232</v>
      </c>
      <c r="Y85" s="2">
        <v>-34.637398729942802</v>
      </c>
      <c r="Z85" s="80">
        <f>VLOOKUP(U85,BG!$A$2:$F$55,4)</f>
        <v>14.837765811776757</v>
      </c>
      <c r="AA85" s="80">
        <f>VLOOKUP(U85,BG!$A$2:$F$55,5)</f>
        <v>0.80588918163130463</v>
      </c>
      <c r="AB85" s="4">
        <f>VLOOKUP(U85+1,BG!$A$2:$F$55,4)</f>
        <v>14.837765811776757</v>
      </c>
      <c r="AC85" s="4">
        <f>VLOOKUP(U85+1,BG!$A$2:$F$55,5)</f>
        <v>0.80588918163130463</v>
      </c>
      <c r="AD85" s="3">
        <f>COUNTIF($U$2:U85,U85)</f>
        <v>13</v>
      </c>
      <c r="AE85" s="3">
        <f t="shared" si="5"/>
        <v>18</v>
      </c>
      <c r="AF85" s="3">
        <f t="shared" si="6"/>
        <v>5</v>
      </c>
      <c r="AG85" s="3">
        <f t="shared" si="7"/>
        <v>12</v>
      </c>
      <c r="AH85" s="81">
        <f t="shared" si="8"/>
        <v>14.837765811776757</v>
      </c>
      <c r="AI85" s="81">
        <f t="shared" si="9"/>
        <v>0.80588918163130463</v>
      </c>
    </row>
    <row r="86" spans="1:35" x14ac:dyDescent="0.25">
      <c r="A86">
        <v>4</v>
      </c>
      <c r="B86" s="30">
        <v>31</v>
      </c>
      <c r="C86" s="31" t="s">
        <v>137</v>
      </c>
      <c r="D86" s="31">
        <v>-200.03125</v>
      </c>
      <c r="E86" s="31">
        <v>104.0625</v>
      </c>
      <c r="F86" s="31">
        <v>310</v>
      </c>
      <c r="G86" s="31">
        <v>0.106888</v>
      </c>
      <c r="H86" s="31">
        <v>0.182612</v>
      </c>
      <c r="I86" s="31">
        <v>46.75226</v>
      </c>
      <c r="J86" s="31">
        <v>1.5880430000000001</v>
      </c>
      <c r="K86" s="31">
        <v>8.8501449999999995</v>
      </c>
      <c r="L86" s="31">
        <v>0.15044099999999999</v>
      </c>
      <c r="M86" s="32">
        <v>0.106888</v>
      </c>
      <c r="N86" s="31">
        <v>0.139623</v>
      </c>
      <c r="O86" s="31">
        <v>101146</v>
      </c>
      <c r="P86" s="31">
        <v>20.5</v>
      </c>
      <c r="Q86" s="31">
        <v>60</v>
      </c>
      <c r="R86" s="31">
        <v>1.1935</v>
      </c>
      <c r="S86" s="31" t="s">
        <v>200</v>
      </c>
      <c r="T86" s="31" t="s">
        <v>201</v>
      </c>
      <c r="U86" s="77">
        <v>1050</v>
      </c>
      <c r="V86" s="34">
        <v>15.937888560237241</v>
      </c>
      <c r="W86" s="2">
        <v>1.0748417076804933</v>
      </c>
      <c r="X86" s="2">
        <v>22.369620892834025</v>
      </c>
      <c r="Y86" s="2">
        <v>-31.857927447844748</v>
      </c>
      <c r="Z86" s="80">
        <f>VLOOKUP(U86,BG!$A$2:$F$55,4)</f>
        <v>14.837765811776757</v>
      </c>
      <c r="AA86" s="80">
        <f>VLOOKUP(U86,BG!$A$2:$F$55,5)</f>
        <v>0.80588918163130463</v>
      </c>
      <c r="AB86" s="4">
        <f>VLOOKUP(U86+1,BG!$A$2:$F$55,4)</f>
        <v>14.837765811776757</v>
      </c>
      <c r="AC86" s="4">
        <f>VLOOKUP(U86+1,BG!$A$2:$F$55,5)</f>
        <v>0.80588918163130463</v>
      </c>
      <c r="AD86" s="3">
        <f>COUNTIF($U$2:U86,U86)</f>
        <v>14</v>
      </c>
      <c r="AE86" s="3">
        <f t="shared" si="5"/>
        <v>18</v>
      </c>
      <c r="AF86" s="3">
        <f t="shared" si="6"/>
        <v>4</v>
      </c>
      <c r="AG86" s="3">
        <f t="shared" si="7"/>
        <v>13</v>
      </c>
      <c r="AH86" s="81">
        <f t="shared" si="8"/>
        <v>14.837765811776757</v>
      </c>
      <c r="AI86" s="81">
        <f t="shared" si="9"/>
        <v>0.80588918163130463</v>
      </c>
    </row>
    <row r="87" spans="1:35" x14ac:dyDescent="0.25">
      <c r="A87">
        <v>4</v>
      </c>
      <c r="B87" s="30">
        <v>32</v>
      </c>
      <c r="C87" s="31" t="s">
        <v>137</v>
      </c>
      <c r="D87" s="31">
        <v>-200.03125</v>
      </c>
      <c r="E87" s="31">
        <v>104.0625</v>
      </c>
      <c r="F87" s="31">
        <v>320</v>
      </c>
      <c r="G87" s="31">
        <v>0.105679</v>
      </c>
      <c r="H87" s="31">
        <v>0.182259</v>
      </c>
      <c r="I87" s="31">
        <v>46.663837000000001</v>
      </c>
      <c r="J87" s="31">
        <v>1.587426</v>
      </c>
      <c r="K87" s="31">
        <v>8.8419460000000001</v>
      </c>
      <c r="L87" s="31">
        <v>0.15040899999999999</v>
      </c>
      <c r="M87" s="32">
        <v>0.105679</v>
      </c>
      <c r="N87" s="31">
        <v>0.14122799999999999</v>
      </c>
      <c r="O87" s="31">
        <v>101142</v>
      </c>
      <c r="P87" s="31">
        <v>20.5</v>
      </c>
      <c r="Q87" s="31">
        <v>60</v>
      </c>
      <c r="R87" s="31">
        <v>1.1934</v>
      </c>
      <c r="S87" s="31" t="s">
        <v>202</v>
      </c>
      <c r="T87" s="31" t="s">
        <v>203</v>
      </c>
      <c r="U87" s="77">
        <v>1050</v>
      </c>
      <c r="V87" s="34">
        <v>13.891918388245406</v>
      </c>
      <c r="W87" s="2">
        <v>0.9135032105595422</v>
      </c>
      <c r="X87" s="2">
        <v>20.741260193839459</v>
      </c>
      <c r="Y87" s="2">
        <v>-36.150357408453559</v>
      </c>
      <c r="Z87" s="80">
        <f>VLOOKUP(U87,BG!$A$2:$F$55,4)</f>
        <v>14.837765811776757</v>
      </c>
      <c r="AA87" s="80">
        <f>VLOOKUP(U87,BG!$A$2:$F$55,5)</f>
        <v>0.80588918163130463</v>
      </c>
      <c r="AB87" s="4">
        <f>VLOOKUP(U87+1,BG!$A$2:$F$55,4)</f>
        <v>14.837765811776757</v>
      </c>
      <c r="AC87" s="4">
        <f>VLOOKUP(U87+1,BG!$A$2:$F$55,5)</f>
        <v>0.80588918163130463</v>
      </c>
      <c r="AD87" s="3">
        <f>COUNTIF($U$2:U87,U87)</f>
        <v>15</v>
      </c>
      <c r="AE87" s="3">
        <f t="shared" si="5"/>
        <v>18</v>
      </c>
      <c r="AF87" s="3">
        <f t="shared" si="6"/>
        <v>3</v>
      </c>
      <c r="AG87" s="3">
        <f t="shared" si="7"/>
        <v>14</v>
      </c>
      <c r="AH87" s="81">
        <f t="shared" si="8"/>
        <v>14.837765811776755</v>
      </c>
      <c r="AI87" s="81">
        <f t="shared" si="9"/>
        <v>0.80588918163130474</v>
      </c>
    </row>
    <row r="88" spans="1:35" x14ac:dyDescent="0.25">
      <c r="A88">
        <v>4</v>
      </c>
      <c r="B88" s="30">
        <v>33</v>
      </c>
      <c r="C88" s="31" t="s">
        <v>137</v>
      </c>
      <c r="D88" s="31">
        <v>-200.03125</v>
      </c>
      <c r="E88" s="31">
        <v>104.0625</v>
      </c>
      <c r="F88" s="31">
        <v>330</v>
      </c>
      <c r="G88" s="31">
        <v>9.8303000000000001E-2</v>
      </c>
      <c r="H88" s="31">
        <v>0.182503</v>
      </c>
      <c r="I88" s="31">
        <v>46.725123000000004</v>
      </c>
      <c r="J88" s="31">
        <v>1.56999</v>
      </c>
      <c r="K88" s="31">
        <v>8.8478250000000003</v>
      </c>
      <c r="L88" s="31">
        <v>0.14866099999999999</v>
      </c>
      <c r="M88" s="32">
        <v>9.8303000000000001E-2</v>
      </c>
      <c r="N88" s="31">
        <v>8.7364999999999998E-2</v>
      </c>
      <c r="O88" s="31">
        <v>101141</v>
      </c>
      <c r="P88" s="31">
        <v>20.5</v>
      </c>
      <c r="Q88" s="31">
        <v>60</v>
      </c>
      <c r="R88" s="31">
        <v>1.1934</v>
      </c>
      <c r="S88" s="31" t="s">
        <v>204</v>
      </c>
      <c r="T88" s="31" t="s">
        <v>205</v>
      </c>
      <c r="U88" s="77">
        <v>1050</v>
      </c>
      <c r="V88" s="34">
        <v>6.2832848169713458</v>
      </c>
      <c r="W88" s="2">
        <v>1.7457010798479715</v>
      </c>
      <c r="X88" s="2">
        <v>8.809630346676343</v>
      </c>
      <c r="Y88" s="2">
        <v>-34.939072261439399</v>
      </c>
      <c r="Z88" s="80">
        <f>VLOOKUP(U88,BG!$A$2:$F$55,4)</f>
        <v>14.837765811776757</v>
      </c>
      <c r="AA88" s="80">
        <f>VLOOKUP(U88,BG!$A$2:$F$55,5)</f>
        <v>0.80588918163130463</v>
      </c>
      <c r="AB88" s="4">
        <f>VLOOKUP(U88+1,BG!$A$2:$F$55,4)</f>
        <v>14.837765811776757</v>
      </c>
      <c r="AC88" s="4">
        <f>VLOOKUP(U88+1,BG!$A$2:$F$55,5)</f>
        <v>0.80588918163130463</v>
      </c>
      <c r="AD88" s="3">
        <f>COUNTIF($U$2:U88,U88)</f>
        <v>16</v>
      </c>
      <c r="AE88" s="3">
        <f t="shared" si="5"/>
        <v>18</v>
      </c>
      <c r="AF88" s="3">
        <f t="shared" si="6"/>
        <v>2</v>
      </c>
      <c r="AG88" s="3">
        <f t="shared" si="7"/>
        <v>15</v>
      </c>
      <c r="AH88" s="81">
        <f t="shared" si="8"/>
        <v>14.837765811776757</v>
      </c>
      <c r="AI88" s="81">
        <f t="shared" si="9"/>
        <v>0.80588918163130463</v>
      </c>
    </row>
    <row r="89" spans="1:35" x14ac:dyDescent="0.25">
      <c r="A89">
        <v>4</v>
      </c>
      <c r="B89" s="30">
        <v>34</v>
      </c>
      <c r="C89" s="31" t="s">
        <v>137</v>
      </c>
      <c r="D89" s="31">
        <v>-200.03125</v>
      </c>
      <c r="E89" s="31">
        <v>104.0625</v>
      </c>
      <c r="F89" s="31">
        <v>340</v>
      </c>
      <c r="G89" s="31">
        <v>9.6584000000000003E-2</v>
      </c>
      <c r="H89" s="31">
        <v>0.182897</v>
      </c>
      <c r="I89" s="31">
        <v>46.823869999999999</v>
      </c>
      <c r="J89" s="31">
        <v>1.5945959999999999</v>
      </c>
      <c r="K89" s="31">
        <v>8.8573090000000008</v>
      </c>
      <c r="L89" s="31">
        <v>0.15101100000000001</v>
      </c>
      <c r="M89" s="32">
        <v>9.6584000000000003E-2</v>
      </c>
      <c r="N89" s="31">
        <v>5.2478999999999998E-2</v>
      </c>
      <c r="O89" s="31">
        <v>101137</v>
      </c>
      <c r="P89" s="31">
        <v>20.5</v>
      </c>
      <c r="Q89" s="31">
        <v>60</v>
      </c>
      <c r="R89" s="31">
        <v>1.1933</v>
      </c>
      <c r="S89" s="31" t="s">
        <v>206</v>
      </c>
      <c r="T89" s="31" t="s">
        <v>207</v>
      </c>
      <c r="U89" s="77">
        <v>1050</v>
      </c>
      <c r="V89" s="34">
        <v>3.7789613629117511</v>
      </c>
      <c r="W89" s="2">
        <v>2.7478729399864319</v>
      </c>
      <c r="X89" s="2">
        <v>5.1936415165677836</v>
      </c>
      <c r="Y89" s="2">
        <v>-34.909419957697374</v>
      </c>
      <c r="Z89" s="80">
        <f>VLOOKUP(U89,BG!$A$2:$F$55,4)</f>
        <v>14.837765811776757</v>
      </c>
      <c r="AA89" s="80">
        <f>VLOOKUP(U89,BG!$A$2:$F$55,5)</f>
        <v>0.80588918163130463</v>
      </c>
      <c r="AB89" s="4">
        <f>VLOOKUP(U89+1,BG!$A$2:$F$55,4)</f>
        <v>14.837765811776757</v>
      </c>
      <c r="AC89" s="4">
        <f>VLOOKUP(U89+1,BG!$A$2:$F$55,5)</f>
        <v>0.80588918163130463</v>
      </c>
      <c r="AD89" s="3">
        <f>COUNTIF($U$2:U89,U89)</f>
        <v>17</v>
      </c>
      <c r="AE89" s="3">
        <f t="shared" si="5"/>
        <v>18</v>
      </c>
      <c r="AF89" s="3">
        <f t="shared" si="6"/>
        <v>1</v>
      </c>
      <c r="AG89" s="3">
        <f t="shared" si="7"/>
        <v>16</v>
      </c>
      <c r="AH89" s="81">
        <f t="shared" si="8"/>
        <v>14.837765811776757</v>
      </c>
      <c r="AI89" s="81">
        <f t="shared" si="9"/>
        <v>0.80588918163130463</v>
      </c>
    </row>
    <row r="90" spans="1:35" ht="15.75" thickBot="1" x14ac:dyDescent="0.3">
      <c r="A90">
        <v>4</v>
      </c>
      <c r="B90" s="47">
        <v>35</v>
      </c>
      <c r="C90" s="48" t="s">
        <v>137</v>
      </c>
      <c r="D90" s="48">
        <v>-200.03125</v>
      </c>
      <c r="E90" s="48">
        <v>104.0625</v>
      </c>
      <c r="F90" s="48">
        <v>350</v>
      </c>
      <c r="G90" s="48">
        <v>9.7627000000000005E-2</v>
      </c>
      <c r="H90" s="48">
        <v>0.182944</v>
      </c>
      <c r="I90" s="48">
        <v>46.835560999999998</v>
      </c>
      <c r="J90" s="48">
        <v>1.545995</v>
      </c>
      <c r="K90" s="48">
        <v>8.8585829999999994</v>
      </c>
      <c r="L90" s="48">
        <v>0.146262</v>
      </c>
      <c r="M90" s="49">
        <v>9.7627000000000005E-2</v>
      </c>
      <c r="N90" s="48">
        <v>7.0481000000000002E-2</v>
      </c>
      <c r="O90" s="48">
        <v>101135</v>
      </c>
      <c r="P90" s="48">
        <v>20.5</v>
      </c>
      <c r="Q90" s="48">
        <v>60</v>
      </c>
      <c r="R90" s="48">
        <v>1.1933</v>
      </c>
      <c r="S90" s="48" t="s">
        <v>208</v>
      </c>
      <c r="T90" s="48" t="s">
        <v>209</v>
      </c>
      <c r="U90" s="77">
        <v>1050</v>
      </c>
      <c r="V90" s="42">
        <v>3.7661987492864082</v>
      </c>
      <c r="W90" s="2">
        <v>2.3584792500342018</v>
      </c>
      <c r="X90" s="2">
        <v>5.2531579086484177</v>
      </c>
      <c r="Y90" s="2">
        <v>-37.430654386863175</v>
      </c>
      <c r="Z90" s="80">
        <f>VLOOKUP(U90,BG!$A$2:$F$55,4)</f>
        <v>14.837765811776757</v>
      </c>
      <c r="AA90" s="80">
        <f>VLOOKUP(U90,BG!$A$2:$F$55,5)</f>
        <v>0.80588918163130463</v>
      </c>
      <c r="AB90" s="4">
        <f>VLOOKUP(U90+1,BG!$A$2:$F$55,4)</f>
        <v>14.837765811776757</v>
      </c>
      <c r="AC90" s="4">
        <f>VLOOKUP(U90+1,BG!$A$2:$F$55,5)</f>
        <v>0.80588918163130463</v>
      </c>
      <c r="AD90" s="3">
        <f>COUNTIF($U$2:U90,U90)</f>
        <v>18</v>
      </c>
      <c r="AE90" s="3">
        <f t="shared" si="5"/>
        <v>18</v>
      </c>
      <c r="AF90" s="3">
        <f t="shared" si="6"/>
        <v>0</v>
      </c>
      <c r="AG90" s="3">
        <f t="shared" si="7"/>
        <v>17</v>
      </c>
      <c r="AH90" s="81">
        <f t="shared" si="8"/>
        <v>14.837765811776757</v>
      </c>
      <c r="AI90" s="81">
        <f t="shared" si="9"/>
        <v>0.80588918163130463</v>
      </c>
    </row>
    <row r="91" spans="1:35" x14ac:dyDescent="0.25">
      <c r="A91">
        <v>5</v>
      </c>
      <c r="B91" s="33">
        <v>1</v>
      </c>
      <c r="C91" s="34" t="s">
        <v>210</v>
      </c>
      <c r="D91" s="34">
        <v>-200</v>
      </c>
      <c r="E91" s="34">
        <v>-103.9375</v>
      </c>
      <c r="F91" s="34">
        <v>10</v>
      </c>
      <c r="G91" s="34">
        <v>0.24445600000000001</v>
      </c>
      <c r="H91" s="34">
        <v>0.182979</v>
      </c>
      <c r="I91" s="34">
        <v>46.844338999999998</v>
      </c>
      <c r="J91" s="34">
        <v>1.52234</v>
      </c>
      <c r="K91" s="34">
        <v>8.8609749999999998</v>
      </c>
      <c r="L91" s="34">
        <v>0.144035</v>
      </c>
      <c r="M91" s="35">
        <v>0.24445600000000001</v>
      </c>
      <c r="N91" s="34">
        <v>0.154609</v>
      </c>
      <c r="O91" s="34">
        <v>101138</v>
      </c>
      <c r="P91" s="34">
        <v>20.6</v>
      </c>
      <c r="Q91" s="34">
        <v>60</v>
      </c>
      <c r="R91" s="34">
        <v>1.1929000000000001</v>
      </c>
      <c r="S91" s="34" t="s">
        <v>211</v>
      </c>
      <c r="T91" s="34" t="s">
        <v>212</v>
      </c>
      <c r="U91" s="77">
        <v>1060</v>
      </c>
      <c r="V91" s="34">
        <v>145.47483789628708</v>
      </c>
      <c r="W91" s="2">
        <v>1.3333955387567309</v>
      </c>
      <c r="X91" s="2">
        <v>81.992446796458097</v>
      </c>
      <c r="Y91" s="2">
        <v>-34.881003334428556</v>
      </c>
      <c r="Z91" s="80">
        <f>VLOOKUP(U91,BG!$A$2:$F$55,4)</f>
        <v>14.613249673455245</v>
      </c>
      <c r="AA91" s="80">
        <f>VLOOKUP(U91,BG!$A$2:$F$55,5)</f>
        <v>0.72458588542376468</v>
      </c>
      <c r="AB91" s="4">
        <f>VLOOKUP(U91+1,BG!$A$2:$F$55,4)</f>
        <v>17.019146983595888</v>
      </c>
      <c r="AC91" s="4">
        <f>VLOOKUP(U91+1,BG!$A$2:$F$55,5)</f>
        <v>0.81477424704928736</v>
      </c>
      <c r="AD91" s="3">
        <f>COUNTIF($U$2:U91,U91)</f>
        <v>1</v>
      </c>
      <c r="AE91" s="3">
        <f t="shared" si="5"/>
        <v>18</v>
      </c>
      <c r="AF91" s="3">
        <f t="shared" si="6"/>
        <v>17</v>
      </c>
      <c r="AG91" s="3">
        <f t="shared" si="7"/>
        <v>0</v>
      </c>
      <c r="AH91" s="81">
        <f t="shared" si="8"/>
        <v>14.613249673455245</v>
      </c>
      <c r="AI91" s="81">
        <f t="shared" si="9"/>
        <v>0.72458588542376468</v>
      </c>
    </row>
    <row r="92" spans="1:35" x14ac:dyDescent="0.25">
      <c r="A92">
        <v>5</v>
      </c>
      <c r="B92" s="33">
        <v>2</v>
      </c>
      <c r="C92" s="34" t="s">
        <v>210</v>
      </c>
      <c r="D92" s="34">
        <v>-200</v>
      </c>
      <c r="E92" s="34">
        <v>-103.9375</v>
      </c>
      <c r="F92" s="34">
        <v>20</v>
      </c>
      <c r="G92" s="34">
        <v>0.26271299999999997</v>
      </c>
      <c r="H92" s="34">
        <v>0.18270900000000001</v>
      </c>
      <c r="I92" s="34">
        <v>46.776724000000002</v>
      </c>
      <c r="J92" s="34">
        <v>1.5738570000000001</v>
      </c>
      <c r="K92" s="34">
        <v>8.8544929999999997</v>
      </c>
      <c r="L92" s="34">
        <v>0.14904700000000001</v>
      </c>
      <c r="M92" s="35">
        <v>0.26271299999999997</v>
      </c>
      <c r="N92" s="34">
        <v>0.17566899999999999</v>
      </c>
      <c r="O92" s="34">
        <v>101138</v>
      </c>
      <c r="P92" s="34">
        <v>20.6</v>
      </c>
      <c r="Q92" s="34">
        <v>60</v>
      </c>
      <c r="R92" s="34">
        <v>1.1929000000000001</v>
      </c>
      <c r="S92" s="34" t="s">
        <v>213</v>
      </c>
      <c r="T92" s="34" t="s">
        <v>214</v>
      </c>
      <c r="U92" s="77">
        <v>1060</v>
      </c>
      <c r="V92" s="34">
        <v>160.88335085506847</v>
      </c>
      <c r="W92" s="2">
        <v>1.2734043642109629</v>
      </c>
      <c r="X92" s="2">
        <v>93.374194977310509</v>
      </c>
      <c r="Y92" s="2">
        <v>-37.102158859552134</v>
      </c>
      <c r="Z92" s="80">
        <f>VLOOKUP(U92,BG!$A$2:$F$55,4)</f>
        <v>14.613249673455245</v>
      </c>
      <c r="AA92" s="80">
        <f>VLOOKUP(U92,BG!$A$2:$F$55,5)</f>
        <v>0.72458588542376468</v>
      </c>
      <c r="AB92" s="4">
        <f>VLOOKUP(U92+1,BG!$A$2:$F$55,4)</f>
        <v>17.019146983595888</v>
      </c>
      <c r="AC92" s="4">
        <f>VLOOKUP(U92+1,BG!$A$2:$F$55,5)</f>
        <v>0.81477424704928736</v>
      </c>
      <c r="AD92" s="3">
        <f>COUNTIF($U$2:U92,U92)</f>
        <v>2</v>
      </c>
      <c r="AE92" s="3">
        <f t="shared" si="5"/>
        <v>18</v>
      </c>
      <c r="AF92" s="3">
        <f t="shared" si="6"/>
        <v>16</v>
      </c>
      <c r="AG92" s="3">
        <f t="shared" si="7"/>
        <v>1</v>
      </c>
      <c r="AH92" s="81">
        <f t="shared" si="8"/>
        <v>14.75477304463999</v>
      </c>
      <c r="AI92" s="81">
        <f t="shared" si="9"/>
        <v>0.72989108316644247</v>
      </c>
    </row>
    <row r="93" spans="1:35" x14ac:dyDescent="0.25">
      <c r="A93">
        <v>5</v>
      </c>
      <c r="B93" s="33">
        <v>3</v>
      </c>
      <c r="C93" s="34" t="s">
        <v>210</v>
      </c>
      <c r="D93" s="34">
        <v>-200</v>
      </c>
      <c r="E93" s="34">
        <v>-103.9375</v>
      </c>
      <c r="F93" s="34">
        <v>30</v>
      </c>
      <c r="G93" s="34">
        <v>0.276142</v>
      </c>
      <c r="H93" s="34">
        <v>0.182948</v>
      </c>
      <c r="I93" s="34">
        <v>46.836779999999997</v>
      </c>
      <c r="J93" s="34">
        <v>1.587464</v>
      </c>
      <c r="K93" s="34">
        <v>8.8600700000000003</v>
      </c>
      <c r="L93" s="34">
        <v>0.15015000000000001</v>
      </c>
      <c r="M93" s="35">
        <v>0.276142</v>
      </c>
      <c r="N93" s="34">
        <v>0.19894999999999999</v>
      </c>
      <c r="O93" s="34">
        <v>101140</v>
      </c>
      <c r="P93" s="34">
        <v>20.6</v>
      </c>
      <c r="Q93" s="34">
        <v>60</v>
      </c>
      <c r="R93" s="34">
        <v>1.1929000000000001</v>
      </c>
      <c r="S93" s="34" t="s">
        <v>215</v>
      </c>
      <c r="T93" s="34" t="s">
        <v>216</v>
      </c>
      <c r="U93" s="77">
        <v>1060</v>
      </c>
      <c r="V93" s="34">
        <v>171.93688935342118</v>
      </c>
      <c r="W93" s="2">
        <v>1.2093755588391117</v>
      </c>
      <c r="X93" s="2">
        <v>105.45164300700631</v>
      </c>
      <c r="Y93" s="2">
        <v>-37.173748682748858</v>
      </c>
      <c r="Z93" s="80">
        <f>VLOOKUP(U93,BG!$A$2:$F$55,4)</f>
        <v>14.613249673455245</v>
      </c>
      <c r="AA93" s="80">
        <f>VLOOKUP(U93,BG!$A$2:$F$55,5)</f>
        <v>0.72458588542376468</v>
      </c>
      <c r="AB93" s="4">
        <f>VLOOKUP(U93+1,BG!$A$2:$F$55,4)</f>
        <v>17.019146983595888</v>
      </c>
      <c r="AC93" s="4">
        <f>VLOOKUP(U93+1,BG!$A$2:$F$55,5)</f>
        <v>0.81477424704928736</v>
      </c>
      <c r="AD93" s="3">
        <f>COUNTIF($U$2:U93,U93)</f>
        <v>3</v>
      </c>
      <c r="AE93" s="3">
        <f t="shared" si="5"/>
        <v>18</v>
      </c>
      <c r="AF93" s="3">
        <f t="shared" si="6"/>
        <v>15</v>
      </c>
      <c r="AG93" s="3">
        <f t="shared" si="7"/>
        <v>2</v>
      </c>
      <c r="AH93" s="81">
        <f t="shared" si="8"/>
        <v>14.896296415824732</v>
      </c>
      <c r="AI93" s="81">
        <f t="shared" si="9"/>
        <v>0.73519628090912037</v>
      </c>
    </row>
    <row r="94" spans="1:35" x14ac:dyDescent="0.25">
      <c r="A94">
        <v>5</v>
      </c>
      <c r="B94" s="33">
        <v>4</v>
      </c>
      <c r="C94" s="34" t="s">
        <v>210</v>
      </c>
      <c r="D94" s="34">
        <v>-200</v>
      </c>
      <c r="E94" s="34">
        <v>-103.9375</v>
      </c>
      <c r="F94" s="34">
        <v>40</v>
      </c>
      <c r="G94" s="34">
        <v>0.28103600000000001</v>
      </c>
      <c r="H94" s="34">
        <v>0.18299499999999999</v>
      </c>
      <c r="I94" s="34">
        <v>46.848396999999999</v>
      </c>
      <c r="J94" s="34">
        <v>1.566883</v>
      </c>
      <c r="K94" s="34">
        <v>8.8612020000000005</v>
      </c>
      <c r="L94" s="34">
        <v>0.148231</v>
      </c>
      <c r="M94" s="35">
        <v>0.28103600000000001</v>
      </c>
      <c r="N94" s="34">
        <v>0.20566599999999999</v>
      </c>
      <c r="O94" s="34">
        <v>101140</v>
      </c>
      <c r="P94" s="34">
        <v>20.6</v>
      </c>
      <c r="Q94" s="34">
        <v>60</v>
      </c>
      <c r="R94" s="34">
        <v>1.1929000000000001</v>
      </c>
      <c r="S94" s="34" t="s">
        <v>217</v>
      </c>
      <c r="T94" s="34" t="s">
        <v>218</v>
      </c>
      <c r="U94" s="77">
        <v>1060</v>
      </c>
      <c r="V94" s="34">
        <v>175.29302237981801</v>
      </c>
      <c r="W94" s="2">
        <v>1.2118787062233818</v>
      </c>
      <c r="X94" s="2">
        <v>105.88396804407009</v>
      </c>
      <c r="Y94" s="2">
        <v>-39.592510440380138</v>
      </c>
      <c r="Z94" s="80">
        <f>VLOOKUP(U94,BG!$A$2:$F$55,4)</f>
        <v>14.613249673455245</v>
      </c>
      <c r="AA94" s="80">
        <f>VLOOKUP(U94,BG!$A$2:$F$55,5)</f>
        <v>0.72458588542376468</v>
      </c>
      <c r="AB94" s="4">
        <f>VLOOKUP(U94+1,BG!$A$2:$F$55,4)</f>
        <v>17.019146983595888</v>
      </c>
      <c r="AC94" s="4">
        <f>VLOOKUP(U94+1,BG!$A$2:$F$55,5)</f>
        <v>0.81477424704928736</v>
      </c>
      <c r="AD94" s="3">
        <f>COUNTIF($U$2:U94,U94)</f>
        <v>4</v>
      </c>
      <c r="AE94" s="3">
        <f t="shared" si="5"/>
        <v>18</v>
      </c>
      <c r="AF94" s="3">
        <f t="shared" si="6"/>
        <v>14</v>
      </c>
      <c r="AG94" s="3">
        <f t="shared" si="7"/>
        <v>3</v>
      </c>
      <c r="AH94" s="81">
        <f t="shared" si="8"/>
        <v>15.037819787009475</v>
      </c>
      <c r="AI94" s="81">
        <f t="shared" si="9"/>
        <v>0.74050147865179805</v>
      </c>
    </row>
    <row r="95" spans="1:35" x14ac:dyDescent="0.25">
      <c r="A95">
        <v>5</v>
      </c>
      <c r="B95" s="33">
        <v>5</v>
      </c>
      <c r="C95" s="34" t="s">
        <v>210</v>
      </c>
      <c r="D95" s="34">
        <v>-200</v>
      </c>
      <c r="E95" s="34">
        <v>-103.9375</v>
      </c>
      <c r="F95" s="34">
        <v>50</v>
      </c>
      <c r="G95" s="34">
        <v>0.27353</v>
      </c>
      <c r="H95" s="34">
        <v>0.18321200000000001</v>
      </c>
      <c r="I95" s="34">
        <v>46.902932999999997</v>
      </c>
      <c r="J95" s="34">
        <v>1.5815939999999999</v>
      </c>
      <c r="K95" s="34">
        <v>8.8663369999999997</v>
      </c>
      <c r="L95" s="34">
        <v>0.149565</v>
      </c>
      <c r="M95" s="35">
        <v>0.27353</v>
      </c>
      <c r="N95" s="34">
        <v>0.23562</v>
      </c>
      <c r="O95" s="34">
        <v>101140</v>
      </c>
      <c r="P95" s="34">
        <v>20.6</v>
      </c>
      <c r="Q95" s="34">
        <v>60</v>
      </c>
      <c r="R95" s="34">
        <v>1.1929000000000001</v>
      </c>
      <c r="S95" s="34" t="s">
        <v>219</v>
      </c>
      <c r="T95" s="34" t="s">
        <v>220</v>
      </c>
      <c r="U95" s="77">
        <v>1060</v>
      </c>
      <c r="V95" s="34">
        <v>167.46730180638593</v>
      </c>
      <c r="W95" s="2">
        <v>1.0907848809751952</v>
      </c>
      <c r="X95" s="2">
        <v>114.64960635464153</v>
      </c>
      <c r="Y95" s="2">
        <v>-38.09082008237317</v>
      </c>
      <c r="Z95" s="80">
        <f>VLOOKUP(U95,BG!$A$2:$F$55,4)</f>
        <v>14.613249673455245</v>
      </c>
      <c r="AA95" s="80">
        <f>VLOOKUP(U95,BG!$A$2:$F$55,5)</f>
        <v>0.72458588542376468</v>
      </c>
      <c r="AB95" s="4">
        <f>VLOOKUP(U95+1,BG!$A$2:$F$55,4)</f>
        <v>17.019146983595888</v>
      </c>
      <c r="AC95" s="4">
        <f>VLOOKUP(U95+1,BG!$A$2:$F$55,5)</f>
        <v>0.81477424704928736</v>
      </c>
      <c r="AD95" s="3">
        <f>COUNTIF($U$2:U95,U95)</f>
        <v>5</v>
      </c>
      <c r="AE95" s="3">
        <f t="shared" si="5"/>
        <v>18</v>
      </c>
      <c r="AF95" s="3">
        <f t="shared" si="6"/>
        <v>13</v>
      </c>
      <c r="AG95" s="3">
        <f t="shared" si="7"/>
        <v>4</v>
      </c>
      <c r="AH95" s="81">
        <f t="shared" si="8"/>
        <v>15.179343158194222</v>
      </c>
      <c r="AI95" s="81">
        <f t="shared" si="9"/>
        <v>0.74580667639447595</v>
      </c>
    </row>
    <row r="96" spans="1:35" x14ac:dyDescent="0.25">
      <c r="A96">
        <v>5</v>
      </c>
      <c r="B96" s="33">
        <v>6</v>
      </c>
      <c r="C96" s="34" t="s">
        <v>210</v>
      </c>
      <c r="D96" s="34">
        <v>-200</v>
      </c>
      <c r="E96" s="34">
        <v>-103.9375</v>
      </c>
      <c r="F96" s="34">
        <v>60</v>
      </c>
      <c r="G96" s="34">
        <v>0.35459099999999999</v>
      </c>
      <c r="H96" s="34">
        <v>0.18289900000000001</v>
      </c>
      <c r="I96" s="34">
        <v>46.824382</v>
      </c>
      <c r="J96" s="34">
        <v>1.521077</v>
      </c>
      <c r="K96" s="34">
        <v>8.8572989999999994</v>
      </c>
      <c r="L96" s="34">
        <v>0.14390600000000001</v>
      </c>
      <c r="M96" s="35">
        <v>0.35459099999999999</v>
      </c>
      <c r="N96" s="34">
        <v>0.33990399999999998</v>
      </c>
      <c r="O96" s="34">
        <v>101141</v>
      </c>
      <c r="P96" s="34">
        <v>20.5</v>
      </c>
      <c r="Q96" s="34">
        <v>60</v>
      </c>
      <c r="R96" s="34">
        <v>1.1934</v>
      </c>
      <c r="S96" s="34" t="s">
        <v>221</v>
      </c>
      <c r="T96" s="34" t="s">
        <v>222</v>
      </c>
      <c r="U96" s="77">
        <v>1060</v>
      </c>
      <c r="V96" s="34">
        <v>239.50412515884551</v>
      </c>
      <c r="W96" s="2">
        <v>1.027921800789908</v>
      </c>
      <c r="X96" s="2">
        <v>169.28919519700091</v>
      </c>
      <c r="Y96" s="2">
        <v>-41.292691722617015</v>
      </c>
      <c r="Z96" s="80">
        <f>VLOOKUP(U96,BG!$A$2:$F$55,4)</f>
        <v>14.613249673455245</v>
      </c>
      <c r="AA96" s="80">
        <f>VLOOKUP(U96,BG!$A$2:$F$55,5)</f>
        <v>0.72458588542376468</v>
      </c>
      <c r="AB96" s="4">
        <f>VLOOKUP(U96+1,BG!$A$2:$F$55,4)</f>
        <v>17.019146983595888</v>
      </c>
      <c r="AC96" s="4">
        <f>VLOOKUP(U96+1,BG!$A$2:$F$55,5)</f>
        <v>0.81477424704928736</v>
      </c>
      <c r="AD96" s="3">
        <f>COUNTIF($U$2:U96,U96)</f>
        <v>6</v>
      </c>
      <c r="AE96" s="3">
        <f t="shared" si="5"/>
        <v>18</v>
      </c>
      <c r="AF96" s="3">
        <f t="shared" si="6"/>
        <v>12</v>
      </c>
      <c r="AG96" s="3">
        <f t="shared" si="7"/>
        <v>5</v>
      </c>
      <c r="AH96" s="81">
        <f t="shared" si="8"/>
        <v>15.320866529378964</v>
      </c>
      <c r="AI96" s="81">
        <f t="shared" si="9"/>
        <v>0.75111187413715375</v>
      </c>
    </row>
    <row r="97" spans="1:35" x14ac:dyDescent="0.25">
      <c r="A97">
        <v>5</v>
      </c>
      <c r="B97" s="33">
        <v>7</v>
      </c>
      <c r="C97" s="34" t="s">
        <v>210</v>
      </c>
      <c r="D97" s="34">
        <v>-200</v>
      </c>
      <c r="E97" s="34">
        <v>-103.9375</v>
      </c>
      <c r="F97" s="34">
        <v>70</v>
      </c>
      <c r="G97" s="34">
        <v>0.36660799999999999</v>
      </c>
      <c r="H97" s="34">
        <v>0.182786</v>
      </c>
      <c r="I97" s="34">
        <v>46.796115999999998</v>
      </c>
      <c r="J97" s="34">
        <v>1.579172</v>
      </c>
      <c r="K97" s="34">
        <v>8.8561890000000005</v>
      </c>
      <c r="L97" s="34">
        <v>0.14952299999999999</v>
      </c>
      <c r="M97" s="35">
        <v>0.36660799999999999</v>
      </c>
      <c r="N97" s="34">
        <v>0.39910099999999998</v>
      </c>
      <c r="O97" s="34">
        <v>101141</v>
      </c>
      <c r="P97" s="34">
        <v>20.6</v>
      </c>
      <c r="Q97" s="34">
        <v>60</v>
      </c>
      <c r="R97" s="34">
        <v>1.1930000000000001</v>
      </c>
      <c r="S97" s="34" t="s">
        <v>223</v>
      </c>
      <c r="T97" s="34" t="s">
        <v>224</v>
      </c>
      <c r="U97" s="77">
        <v>1060</v>
      </c>
      <c r="V97" s="34">
        <v>249.28027732216739</v>
      </c>
      <c r="W97" s="2">
        <v>0.87023163113330637</v>
      </c>
      <c r="X97" s="2">
        <v>209.2846329895616</v>
      </c>
      <c r="Y97" s="2">
        <v>-40.967345672180642</v>
      </c>
      <c r="Z97" s="80">
        <f>VLOOKUP(U97,BG!$A$2:$F$55,4)</f>
        <v>14.613249673455245</v>
      </c>
      <c r="AA97" s="80">
        <f>VLOOKUP(U97,BG!$A$2:$F$55,5)</f>
        <v>0.72458588542376468</v>
      </c>
      <c r="AB97" s="4">
        <f>VLOOKUP(U97+1,BG!$A$2:$F$55,4)</f>
        <v>17.019146983595888</v>
      </c>
      <c r="AC97" s="4">
        <f>VLOOKUP(U97+1,BG!$A$2:$F$55,5)</f>
        <v>0.81477424704928736</v>
      </c>
      <c r="AD97" s="3">
        <f>COUNTIF($U$2:U97,U97)</f>
        <v>7</v>
      </c>
      <c r="AE97" s="3">
        <f t="shared" si="5"/>
        <v>18</v>
      </c>
      <c r="AF97" s="3">
        <f t="shared" si="6"/>
        <v>11</v>
      </c>
      <c r="AG97" s="3">
        <f t="shared" si="7"/>
        <v>6</v>
      </c>
      <c r="AH97" s="81">
        <f t="shared" si="8"/>
        <v>15.462389900563707</v>
      </c>
      <c r="AI97" s="81">
        <f t="shared" si="9"/>
        <v>0.75641707187983154</v>
      </c>
    </row>
    <row r="98" spans="1:35" x14ac:dyDescent="0.25">
      <c r="A98">
        <v>5</v>
      </c>
      <c r="B98" s="33">
        <v>8</v>
      </c>
      <c r="C98" s="34" t="s">
        <v>210</v>
      </c>
      <c r="D98" s="34">
        <v>-200</v>
      </c>
      <c r="E98" s="34">
        <v>-103.9375</v>
      </c>
      <c r="F98" s="34">
        <v>80</v>
      </c>
      <c r="G98" s="34">
        <v>0.35452499999999998</v>
      </c>
      <c r="H98" s="34">
        <v>0.18271000000000001</v>
      </c>
      <c r="I98" s="34">
        <v>46.776981999999997</v>
      </c>
      <c r="J98" s="34">
        <v>1.6353</v>
      </c>
      <c r="K98" s="34">
        <v>8.8543769999999995</v>
      </c>
      <c r="L98" s="34">
        <v>0.15470200000000001</v>
      </c>
      <c r="M98" s="35">
        <v>0.35452499999999998</v>
      </c>
      <c r="N98" s="34">
        <v>0.36706899999999998</v>
      </c>
      <c r="O98" s="34">
        <v>101139</v>
      </c>
      <c r="P98" s="34">
        <v>20.6</v>
      </c>
      <c r="Q98" s="34">
        <v>60</v>
      </c>
      <c r="R98" s="34">
        <v>1.1929000000000001</v>
      </c>
      <c r="S98" s="34" t="s">
        <v>225</v>
      </c>
      <c r="T98" s="34" t="s">
        <v>226</v>
      </c>
      <c r="U98" s="77">
        <v>1060</v>
      </c>
      <c r="V98" s="34">
        <v>237.32596808155168</v>
      </c>
      <c r="W98" s="2">
        <v>0.84168112430170705</v>
      </c>
      <c r="X98" s="2">
        <v>206.68431407709537</v>
      </c>
      <c r="Y98" s="2">
        <v>-41.423324402449765</v>
      </c>
      <c r="Z98" s="80">
        <f>VLOOKUP(U98,BG!$A$2:$F$55,4)</f>
        <v>14.613249673455245</v>
      </c>
      <c r="AA98" s="80">
        <f>VLOOKUP(U98,BG!$A$2:$F$55,5)</f>
        <v>0.72458588542376468</v>
      </c>
      <c r="AB98" s="4">
        <f>VLOOKUP(U98+1,BG!$A$2:$F$55,4)</f>
        <v>17.019146983595888</v>
      </c>
      <c r="AC98" s="4">
        <f>VLOOKUP(U98+1,BG!$A$2:$F$55,5)</f>
        <v>0.81477424704928736</v>
      </c>
      <c r="AD98" s="3">
        <f>COUNTIF($U$2:U98,U98)</f>
        <v>8</v>
      </c>
      <c r="AE98" s="3">
        <f t="shared" si="5"/>
        <v>18</v>
      </c>
      <c r="AF98" s="3">
        <f t="shared" si="6"/>
        <v>10</v>
      </c>
      <c r="AG98" s="3">
        <f t="shared" si="7"/>
        <v>7</v>
      </c>
      <c r="AH98" s="81">
        <f t="shared" si="8"/>
        <v>15.603913271748452</v>
      </c>
      <c r="AI98" s="81">
        <f t="shared" si="9"/>
        <v>0.76172226962250922</v>
      </c>
    </row>
    <row r="99" spans="1:35" x14ac:dyDescent="0.25">
      <c r="A99">
        <v>5</v>
      </c>
      <c r="B99" s="33">
        <v>9</v>
      </c>
      <c r="C99" s="34" t="s">
        <v>210</v>
      </c>
      <c r="D99" s="34">
        <v>-200</v>
      </c>
      <c r="E99" s="34">
        <v>-103.9375</v>
      </c>
      <c r="F99" s="34">
        <v>90</v>
      </c>
      <c r="G99" s="34">
        <v>0.402223</v>
      </c>
      <c r="H99" s="34">
        <v>0.18257599999999999</v>
      </c>
      <c r="I99" s="34">
        <v>46.743242000000002</v>
      </c>
      <c r="J99" s="34">
        <v>1.594616</v>
      </c>
      <c r="K99" s="34">
        <v>8.8513760000000001</v>
      </c>
      <c r="L99" s="34">
        <v>0.15107000000000001</v>
      </c>
      <c r="M99" s="35">
        <v>0.402223</v>
      </c>
      <c r="N99" s="34">
        <v>0.42975200000000002</v>
      </c>
      <c r="O99" s="34">
        <v>101136</v>
      </c>
      <c r="P99" s="34">
        <v>20.6</v>
      </c>
      <c r="Q99" s="34">
        <v>60</v>
      </c>
      <c r="R99" s="34">
        <v>1.1929000000000001</v>
      </c>
      <c r="S99" s="34" t="s">
        <v>227</v>
      </c>
      <c r="T99" s="34" t="s">
        <v>228</v>
      </c>
      <c r="U99" s="77">
        <v>1060</v>
      </c>
      <c r="V99" s="34">
        <v>279.27223395889774</v>
      </c>
      <c r="W99" s="2">
        <v>0.83417024740459811</v>
      </c>
      <c r="X99" s="2">
        <v>245.0517630130183</v>
      </c>
      <c r="Y99" s="2">
        <v>-41.687612548841415</v>
      </c>
      <c r="Z99" s="80">
        <f>VLOOKUP(U99,BG!$A$2:$F$55,4)</f>
        <v>14.613249673455245</v>
      </c>
      <c r="AA99" s="80">
        <f>VLOOKUP(U99,BG!$A$2:$F$55,5)</f>
        <v>0.72458588542376468</v>
      </c>
      <c r="AB99" s="4">
        <f>VLOOKUP(U99+1,BG!$A$2:$F$55,4)</f>
        <v>17.019146983595888</v>
      </c>
      <c r="AC99" s="4">
        <f>VLOOKUP(U99+1,BG!$A$2:$F$55,5)</f>
        <v>0.81477424704928736</v>
      </c>
      <c r="AD99" s="3">
        <f>COUNTIF($U$2:U99,U99)</f>
        <v>9</v>
      </c>
      <c r="AE99" s="3">
        <f t="shared" si="5"/>
        <v>18</v>
      </c>
      <c r="AF99" s="3">
        <f t="shared" si="6"/>
        <v>9</v>
      </c>
      <c r="AG99" s="3">
        <f t="shared" si="7"/>
        <v>8</v>
      </c>
      <c r="AH99" s="81">
        <f t="shared" si="8"/>
        <v>15.745436642933194</v>
      </c>
      <c r="AI99" s="81">
        <f t="shared" si="9"/>
        <v>0.76702746736518712</v>
      </c>
    </row>
    <row r="100" spans="1:35" x14ac:dyDescent="0.25">
      <c r="A100">
        <v>5</v>
      </c>
      <c r="B100" s="33">
        <v>10</v>
      </c>
      <c r="C100" s="34" t="s">
        <v>210</v>
      </c>
      <c r="D100" s="34">
        <v>-200</v>
      </c>
      <c r="E100" s="34">
        <v>-103.9375</v>
      </c>
      <c r="F100" s="34">
        <v>100</v>
      </c>
      <c r="G100" s="34">
        <v>0.40082099999999998</v>
      </c>
      <c r="H100" s="34">
        <v>0.18269199999999999</v>
      </c>
      <c r="I100" s="34">
        <v>46.772523</v>
      </c>
      <c r="J100" s="34">
        <v>1.62134</v>
      </c>
      <c r="K100" s="34">
        <v>8.8540659999999995</v>
      </c>
      <c r="L100" s="34">
        <v>0.15335599999999999</v>
      </c>
      <c r="M100" s="35">
        <v>0.40082099999999998</v>
      </c>
      <c r="N100" s="34">
        <v>0.43679000000000001</v>
      </c>
      <c r="O100" s="34">
        <v>101137</v>
      </c>
      <c r="P100" s="34">
        <v>20.6</v>
      </c>
      <c r="Q100" s="34">
        <v>60</v>
      </c>
      <c r="R100" s="34">
        <v>1.1929000000000001</v>
      </c>
      <c r="S100" s="34" t="s">
        <v>229</v>
      </c>
      <c r="T100" s="34" t="s">
        <v>230</v>
      </c>
      <c r="U100" s="77">
        <v>1060</v>
      </c>
      <c r="V100" s="34">
        <v>276.94759109181689</v>
      </c>
      <c r="W100" s="2">
        <v>0.7869413238107148</v>
      </c>
      <c r="X100" s="2">
        <v>257.85596921929488</v>
      </c>
      <c r="Y100" s="2">
        <v>-42.338366008968649</v>
      </c>
      <c r="Z100" s="80">
        <f>VLOOKUP(U100,BG!$A$2:$F$55,4)</f>
        <v>14.613249673455245</v>
      </c>
      <c r="AA100" s="80">
        <f>VLOOKUP(U100,BG!$A$2:$F$55,5)</f>
        <v>0.72458588542376468</v>
      </c>
      <c r="AB100" s="4">
        <f>VLOOKUP(U100+1,BG!$A$2:$F$55,4)</f>
        <v>17.019146983595888</v>
      </c>
      <c r="AC100" s="4">
        <f>VLOOKUP(U100+1,BG!$A$2:$F$55,5)</f>
        <v>0.81477424704928736</v>
      </c>
      <c r="AD100" s="3">
        <f>COUNTIF($U$2:U100,U100)</f>
        <v>10</v>
      </c>
      <c r="AE100" s="3">
        <f t="shared" si="5"/>
        <v>18</v>
      </c>
      <c r="AF100" s="3">
        <f t="shared" si="6"/>
        <v>8</v>
      </c>
      <c r="AG100" s="3">
        <f t="shared" si="7"/>
        <v>9</v>
      </c>
      <c r="AH100" s="81">
        <f t="shared" si="8"/>
        <v>15.886960014117937</v>
      </c>
      <c r="AI100" s="81">
        <f t="shared" si="9"/>
        <v>0.77233266510786502</v>
      </c>
    </row>
    <row r="101" spans="1:35" x14ac:dyDescent="0.25">
      <c r="A101">
        <v>5</v>
      </c>
      <c r="B101" s="33">
        <v>11</v>
      </c>
      <c r="C101" s="34" t="s">
        <v>210</v>
      </c>
      <c r="D101" s="34">
        <v>-200</v>
      </c>
      <c r="E101" s="34">
        <v>-103.9375</v>
      </c>
      <c r="F101" s="34">
        <v>110</v>
      </c>
      <c r="G101" s="34">
        <v>0.38538699999999998</v>
      </c>
      <c r="H101" s="34">
        <v>0.182839</v>
      </c>
      <c r="I101" s="34">
        <v>46.809404000000001</v>
      </c>
      <c r="J101" s="34">
        <v>1.5670489999999999</v>
      </c>
      <c r="K101" s="34">
        <v>8.8578189999999992</v>
      </c>
      <c r="L101" s="34">
        <v>0.14832200000000001</v>
      </c>
      <c r="M101" s="35">
        <v>0.38538699999999998</v>
      </c>
      <c r="N101" s="34">
        <v>0.45983000000000002</v>
      </c>
      <c r="O101" s="34">
        <v>101133</v>
      </c>
      <c r="P101" s="34">
        <v>20.6</v>
      </c>
      <c r="Q101" s="34">
        <v>60</v>
      </c>
      <c r="R101" s="34">
        <v>1.1929000000000001</v>
      </c>
      <c r="S101" s="34" t="s">
        <v>231</v>
      </c>
      <c r="T101" s="34" t="s">
        <v>232</v>
      </c>
      <c r="U101" s="77">
        <v>1060</v>
      </c>
      <c r="V101" s="34">
        <v>261.97244074427056</v>
      </c>
      <c r="W101" s="2">
        <v>0.74610462986919934</v>
      </c>
      <c r="X101" s="2">
        <v>257.35358089984783</v>
      </c>
      <c r="Y101" s="2">
        <v>-43.387651037631272</v>
      </c>
      <c r="Z101" s="80">
        <f>VLOOKUP(U101,BG!$A$2:$F$55,4)</f>
        <v>14.613249673455245</v>
      </c>
      <c r="AA101" s="80">
        <f>VLOOKUP(U101,BG!$A$2:$F$55,5)</f>
        <v>0.72458588542376468</v>
      </c>
      <c r="AB101" s="4">
        <f>VLOOKUP(U101+1,BG!$A$2:$F$55,4)</f>
        <v>17.019146983595888</v>
      </c>
      <c r="AC101" s="4">
        <f>VLOOKUP(U101+1,BG!$A$2:$F$55,5)</f>
        <v>0.81477424704928736</v>
      </c>
      <c r="AD101" s="3">
        <f>COUNTIF($U$2:U101,U101)</f>
        <v>11</v>
      </c>
      <c r="AE101" s="3">
        <f t="shared" si="5"/>
        <v>18</v>
      </c>
      <c r="AF101" s="3">
        <f t="shared" si="6"/>
        <v>7</v>
      </c>
      <c r="AG101" s="3">
        <f t="shared" si="7"/>
        <v>10</v>
      </c>
      <c r="AH101" s="81">
        <f t="shared" si="8"/>
        <v>16.028483385302682</v>
      </c>
      <c r="AI101" s="81">
        <f t="shared" si="9"/>
        <v>0.7776378628505427</v>
      </c>
    </row>
    <row r="102" spans="1:35" x14ac:dyDescent="0.25">
      <c r="A102">
        <v>5</v>
      </c>
      <c r="B102" s="33">
        <v>12</v>
      </c>
      <c r="C102" s="34" t="s">
        <v>210</v>
      </c>
      <c r="D102" s="34">
        <v>-200</v>
      </c>
      <c r="E102" s="34">
        <v>-103.9375</v>
      </c>
      <c r="F102" s="34">
        <v>120</v>
      </c>
      <c r="G102" s="34">
        <v>0.41631200000000002</v>
      </c>
      <c r="H102" s="34">
        <v>0.18267900000000001</v>
      </c>
      <c r="I102" s="34">
        <v>46.769300000000001</v>
      </c>
      <c r="J102" s="34">
        <v>1.5920700000000001</v>
      </c>
      <c r="K102" s="34">
        <v>8.8539820000000002</v>
      </c>
      <c r="L102" s="34">
        <v>0.15071799999999999</v>
      </c>
      <c r="M102" s="35">
        <v>0.41631200000000002</v>
      </c>
      <c r="N102" s="34">
        <v>0.45618799999999998</v>
      </c>
      <c r="O102" s="34">
        <v>101133</v>
      </c>
      <c r="P102" s="34">
        <v>20.6</v>
      </c>
      <c r="Q102" s="34">
        <v>60</v>
      </c>
      <c r="R102" s="34">
        <v>1.1929000000000001</v>
      </c>
      <c r="S102" s="34" t="s">
        <v>233</v>
      </c>
      <c r="T102" s="34" t="s">
        <v>234</v>
      </c>
      <c r="U102" s="77">
        <v>1060</v>
      </c>
      <c r="V102" s="34">
        <v>288.79222821011155</v>
      </c>
      <c r="W102" s="2">
        <v>0.75600262957089404</v>
      </c>
      <c r="X102" s="2">
        <v>281.29894922205358</v>
      </c>
      <c r="Y102" s="2">
        <v>-42.665990664392005</v>
      </c>
      <c r="Z102" s="80">
        <f>VLOOKUP(U102,BG!$A$2:$F$55,4)</f>
        <v>14.613249673455245</v>
      </c>
      <c r="AA102" s="80">
        <f>VLOOKUP(U102,BG!$A$2:$F$55,5)</f>
        <v>0.72458588542376468</v>
      </c>
      <c r="AB102" s="4">
        <f>VLOOKUP(U102+1,BG!$A$2:$F$55,4)</f>
        <v>17.019146983595888</v>
      </c>
      <c r="AC102" s="4">
        <f>VLOOKUP(U102+1,BG!$A$2:$F$55,5)</f>
        <v>0.81477424704928736</v>
      </c>
      <c r="AD102" s="3">
        <f>COUNTIF($U$2:U102,U102)</f>
        <v>12</v>
      </c>
      <c r="AE102" s="3">
        <f t="shared" si="5"/>
        <v>18</v>
      </c>
      <c r="AF102" s="3">
        <f t="shared" si="6"/>
        <v>6</v>
      </c>
      <c r="AG102" s="3">
        <f t="shared" si="7"/>
        <v>11</v>
      </c>
      <c r="AH102" s="81">
        <f t="shared" si="8"/>
        <v>16.170006756487425</v>
      </c>
      <c r="AI102" s="81">
        <f t="shared" si="9"/>
        <v>0.7829430605932205</v>
      </c>
    </row>
    <row r="103" spans="1:35" x14ac:dyDescent="0.25">
      <c r="A103">
        <v>5</v>
      </c>
      <c r="B103" s="33">
        <v>13</v>
      </c>
      <c r="C103" s="34" t="s">
        <v>210</v>
      </c>
      <c r="D103" s="34">
        <v>-200</v>
      </c>
      <c r="E103" s="34">
        <v>-103.9375</v>
      </c>
      <c r="F103" s="34">
        <v>130</v>
      </c>
      <c r="G103" s="34">
        <v>0.388291</v>
      </c>
      <c r="H103" s="34">
        <v>0.18329200000000001</v>
      </c>
      <c r="I103" s="34">
        <v>46.923085999999998</v>
      </c>
      <c r="J103" s="34">
        <v>1.5385770000000001</v>
      </c>
      <c r="K103" s="34">
        <v>8.8686629999999997</v>
      </c>
      <c r="L103" s="34">
        <v>0.14544599999999999</v>
      </c>
      <c r="M103" s="35">
        <v>0.388291</v>
      </c>
      <c r="N103" s="34">
        <v>0.42492600000000003</v>
      </c>
      <c r="O103" s="34">
        <v>101132</v>
      </c>
      <c r="P103" s="34">
        <v>20.6</v>
      </c>
      <c r="Q103" s="34">
        <v>60</v>
      </c>
      <c r="R103" s="34">
        <v>1.1928000000000001</v>
      </c>
      <c r="S103" s="34" t="s">
        <v>235</v>
      </c>
      <c r="T103" s="34" t="s">
        <v>236</v>
      </c>
      <c r="U103" s="77">
        <v>1060</v>
      </c>
      <c r="V103" s="34">
        <v>262.47056140875321</v>
      </c>
      <c r="W103" s="2">
        <v>0.7599426143453345</v>
      </c>
      <c r="X103" s="2">
        <v>257.68414145804115</v>
      </c>
      <c r="Y103" s="2">
        <v>-41.557017344307148</v>
      </c>
      <c r="Z103" s="80">
        <f>VLOOKUP(U103,BG!$A$2:$F$55,4)</f>
        <v>14.613249673455245</v>
      </c>
      <c r="AA103" s="80">
        <f>VLOOKUP(U103,BG!$A$2:$F$55,5)</f>
        <v>0.72458588542376468</v>
      </c>
      <c r="AB103" s="4">
        <f>VLOOKUP(U103+1,BG!$A$2:$F$55,4)</f>
        <v>17.019146983595888</v>
      </c>
      <c r="AC103" s="4">
        <f>VLOOKUP(U103+1,BG!$A$2:$F$55,5)</f>
        <v>0.81477424704928736</v>
      </c>
      <c r="AD103" s="3">
        <f>COUNTIF($U$2:U103,U103)</f>
        <v>13</v>
      </c>
      <c r="AE103" s="3">
        <f t="shared" si="5"/>
        <v>18</v>
      </c>
      <c r="AF103" s="3">
        <f t="shared" si="6"/>
        <v>5</v>
      </c>
      <c r="AG103" s="3">
        <f t="shared" si="7"/>
        <v>12</v>
      </c>
      <c r="AH103" s="81">
        <f t="shared" si="8"/>
        <v>16.311530127672171</v>
      </c>
      <c r="AI103" s="81">
        <f t="shared" si="9"/>
        <v>0.78824825833589829</v>
      </c>
    </row>
    <row r="104" spans="1:35" x14ac:dyDescent="0.25">
      <c r="A104">
        <v>5</v>
      </c>
      <c r="B104" s="33">
        <v>14</v>
      </c>
      <c r="C104" s="34" t="s">
        <v>210</v>
      </c>
      <c r="D104" s="34">
        <v>-200</v>
      </c>
      <c r="E104" s="34">
        <v>-103.9375</v>
      </c>
      <c r="F104" s="34">
        <v>140</v>
      </c>
      <c r="G104" s="34">
        <v>0.425676</v>
      </c>
      <c r="H104" s="34">
        <v>0.18340899999999999</v>
      </c>
      <c r="I104" s="34">
        <v>46.952399999999997</v>
      </c>
      <c r="J104" s="34">
        <v>1.6114790000000001</v>
      </c>
      <c r="K104" s="34">
        <v>8.8715010000000003</v>
      </c>
      <c r="L104" s="34">
        <v>0.151974</v>
      </c>
      <c r="M104" s="35">
        <v>0.425676</v>
      </c>
      <c r="N104" s="34">
        <v>0.46741700000000003</v>
      </c>
      <c r="O104" s="34">
        <v>101128</v>
      </c>
      <c r="P104" s="34">
        <v>20.6</v>
      </c>
      <c r="Q104" s="34">
        <v>60</v>
      </c>
      <c r="R104" s="34">
        <v>1.1928000000000001</v>
      </c>
      <c r="S104" s="34" t="s">
        <v>237</v>
      </c>
      <c r="T104" s="34" t="s">
        <v>238</v>
      </c>
      <c r="U104" s="77">
        <v>1060</v>
      </c>
      <c r="V104" s="34">
        <v>295.11196132302359</v>
      </c>
      <c r="W104" s="2">
        <v>0.68434328553530155</v>
      </c>
      <c r="X104" s="2">
        <v>317.23099457244837</v>
      </c>
      <c r="Y104" s="2">
        <v>-44.367724560638202</v>
      </c>
      <c r="Z104" s="80">
        <f>VLOOKUP(U104,BG!$A$2:$F$55,4)</f>
        <v>14.613249673455245</v>
      </c>
      <c r="AA104" s="80">
        <f>VLOOKUP(U104,BG!$A$2:$F$55,5)</f>
        <v>0.72458588542376468</v>
      </c>
      <c r="AB104" s="4">
        <f>VLOOKUP(U104+1,BG!$A$2:$F$55,4)</f>
        <v>17.019146983595888</v>
      </c>
      <c r="AC104" s="4">
        <f>VLOOKUP(U104+1,BG!$A$2:$F$55,5)</f>
        <v>0.81477424704928736</v>
      </c>
      <c r="AD104" s="3">
        <f>COUNTIF($U$2:U104,U104)</f>
        <v>14</v>
      </c>
      <c r="AE104" s="3">
        <f t="shared" si="5"/>
        <v>18</v>
      </c>
      <c r="AF104" s="3">
        <f t="shared" si="6"/>
        <v>4</v>
      </c>
      <c r="AG104" s="3">
        <f t="shared" si="7"/>
        <v>13</v>
      </c>
      <c r="AH104" s="81">
        <f t="shared" si="8"/>
        <v>16.453053498856914</v>
      </c>
      <c r="AI104" s="81">
        <f t="shared" si="9"/>
        <v>0.79355345607857608</v>
      </c>
    </row>
    <row r="105" spans="1:35" x14ac:dyDescent="0.25">
      <c r="A105">
        <v>5</v>
      </c>
      <c r="B105" s="33">
        <v>15</v>
      </c>
      <c r="C105" s="34" t="s">
        <v>210</v>
      </c>
      <c r="D105" s="34">
        <v>-200</v>
      </c>
      <c r="E105" s="34">
        <v>-103.9375</v>
      </c>
      <c r="F105" s="34">
        <v>150</v>
      </c>
      <c r="G105" s="34">
        <v>0.39356600000000003</v>
      </c>
      <c r="H105" s="34">
        <v>0.18299299999999999</v>
      </c>
      <c r="I105" s="34">
        <v>46.847966999999997</v>
      </c>
      <c r="J105" s="34">
        <v>1.5602529999999999</v>
      </c>
      <c r="K105" s="34">
        <v>8.8618319999999997</v>
      </c>
      <c r="L105" s="34">
        <v>0.14760499999999999</v>
      </c>
      <c r="M105" s="35">
        <v>0.39356600000000003</v>
      </c>
      <c r="N105" s="34">
        <v>0.42511399999999999</v>
      </c>
      <c r="O105" s="34">
        <v>101125</v>
      </c>
      <c r="P105" s="34">
        <v>20.6</v>
      </c>
      <c r="Q105" s="34">
        <v>60</v>
      </c>
      <c r="R105" s="34">
        <v>1.1928000000000001</v>
      </c>
      <c r="S105" s="34" t="s">
        <v>239</v>
      </c>
      <c r="T105" s="34" t="s">
        <v>240</v>
      </c>
      <c r="U105" s="77">
        <v>1060</v>
      </c>
      <c r="V105" s="34">
        <v>265.10591557672694</v>
      </c>
      <c r="W105" s="2">
        <v>0.68481726314346314</v>
      </c>
      <c r="X105" s="2">
        <v>287.7330041436615</v>
      </c>
      <c r="Y105" s="2">
        <v>-43.843417432149721</v>
      </c>
      <c r="Z105" s="80">
        <f>VLOOKUP(U105,BG!$A$2:$F$55,4)</f>
        <v>14.613249673455245</v>
      </c>
      <c r="AA105" s="80">
        <f>VLOOKUP(U105,BG!$A$2:$F$55,5)</f>
        <v>0.72458588542376468</v>
      </c>
      <c r="AB105" s="4">
        <f>VLOOKUP(U105+1,BG!$A$2:$F$55,4)</f>
        <v>17.019146983595888</v>
      </c>
      <c r="AC105" s="4">
        <f>VLOOKUP(U105+1,BG!$A$2:$F$55,5)</f>
        <v>0.81477424704928736</v>
      </c>
      <c r="AD105" s="3">
        <f>COUNTIF($U$2:U105,U105)</f>
        <v>15</v>
      </c>
      <c r="AE105" s="3">
        <f t="shared" si="5"/>
        <v>18</v>
      </c>
      <c r="AF105" s="3">
        <f t="shared" si="6"/>
        <v>3</v>
      </c>
      <c r="AG105" s="3">
        <f t="shared" si="7"/>
        <v>14</v>
      </c>
      <c r="AH105" s="81">
        <f t="shared" si="8"/>
        <v>16.59457687004166</v>
      </c>
      <c r="AI105" s="81">
        <f t="shared" si="9"/>
        <v>0.79885865382125387</v>
      </c>
    </row>
    <row r="106" spans="1:35" x14ac:dyDescent="0.25">
      <c r="A106">
        <v>5</v>
      </c>
      <c r="B106" s="33">
        <v>16</v>
      </c>
      <c r="C106" s="34" t="s">
        <v>210</v>
      </c>
      <c r="D106" s="34">
        <v>-200</v>
      </c>
      <c r="E106" s="34">
        <v>-103.9375</v>
      </c>
      <c r="F106" s="34">
        <v>160</v>
      </c>
      <c r="G106" s="34">
        <v>0.36516700000000002</v>
      </c>
      <c r="H106" s="34">
        <v>0.18323300000000001</v>
      </c>
      <c r="I106" s="34">
        <v>46.908279999999998</v>
      </c>
      <c r="J106" s="34">
        <v>1.552708</v>
      </c>
      <c r="K106" s="34">
        <v>8.8676370000000002</v>
      </c>
      <c r="L106" s="34">
        <v>0.146838</v>
      </c>
      <c r="M106" s="35">
        <v>0.36516700000000002</v>
      </c>
      <c r="N106" s="34">
        <v>0.43895200000000001</v>
      </c>
      <c r="O106" s="34">
        <v>101123</v>
      </c>
      <c r="P106" s="34">
        <v>20.6</v>
      </c>
      <c r="Q106" s="34">
        <v>60</v>
      </c>
      <c r="R106" s="34">
        <v>1.1927000000000001</v>
      </c>
      <c r="S106" s="34" t="s">
        <v>241</v>
      </c>
      <c r="T106" s="34" t="s">
        <v>242</v>
      </c>
      <c r="U106" s="77">
        <v>1060</v>
      </c>
      <c r="V106" s="34">
        <v>238.44703640113667</v>
      </c>
      <c r="W106" s="2">
        <v>0.65544357026721867</v>
      </c>
      <c r="X106" s="2">
        <v>273.37764720705758</v>
      </c>
      <c r="Y106" s="2">
        <v>-43.516000050269611</v>
      </c>
      <c r="Z106" s="80">
        <f>VLOOKUP(U106,BG!$A$2:$F$55,4)</f>
        <v>14.613249673455245</v>
      </c>
      <c r="AA106" s="80">
        <f>VLOOKUP(U106,BG!$A$2:$F$55,5)</f>
        <v>0.72458588542376468</v>
      </c>
      <c r="AB106" s="4">
        <f>VLOOKUP(U106+1,BG!$A$2:$F$55,4)</f>
        <v>17.019146983595888</v>
      </c>
      <c r="AC106" s="4">
        <f>VLOOKUP(U106+1,BG!$A$2:$F$55,5)</f>
        <v>0.81477424704928736</v>
      </c>
      <c r="AD106" s="3">
        <f>COUNTIF($U$2:U106,U106)</f>
        <v>16</v>
      </c>
      <c r="AE106" s="3">
        <f t="shared" si="5"/>
        <v>18</v>
      </c>
      <c r="AF106" s="3">
        <f t="shared" si="6"/>
        <v>2</v>
      </c>
      <c r="AG106" s="3">
        <f t="shared" si="7"/>
        <v>15</v>
      </c>
      <c r="AH106" s="81">
        <f t="shared" si="8"/>
        <v>16.736100241226403</v>
      </c>
      <c r="AI106" s="81">
        <f t="shared" si="9"/>
        <v>0.80416385156393178</v>
      </c>
    </row>
    <row r="107" spans="1:35" x14ac:dyDescent="0.25">
      <c r="A107">
        <v>5</v>
      </c>
      <c r="B107" s="33">
        <v>17</v>
      </c>
      <c r="C107" s="34" t="s">
        <v>210</v>
      </c>
      <c r="D107" s="34">
        <v>-200</v>
      </c>
      <c r="E107" s="34">
        <v>-103.9375</v>
      </c>
      <c r="F107" s="34">
        <v>170</v>
      </c>
      <c r="G107" s="34">
        <v>0.38268000000000002</v>
      </c>
      <c r="H107" s="34">
        <v>0.183699</v>
      </c>
      <c r="I107" s="34">
        <v>47.025153000000003</v>
      </c>
      <c r="J107" s="34">
        <v>1.507152</v>
      </c>
      <c r="K107" s="34">
        <v>8.8787090000000006</v>
      </c>
      <c r="L107" s="34">
        <v>0.142402</v>
      </c>
      <c r="M107" s="35">
        <v>0.38268000000000002</v>
      </c>
      <c r="N107" s="34">
        <v>0.45229599999999998</v>
      </c>
      <c r="O107" s="34">
        <v>101124</v>
      </c>
      <c r="P107" s="34">
        <v>20.6</v>
      </c>
      <c r="Q107" s="34">
        <v>60</v>
      </c>
      <c r="R107" s="34">
        <v>1.1927000000000001</v>
      </c>
      <c r="S107" s="34" t="s">
        <v>243</v>
      </c>
      <c r="T107" s="34" t="s">
        <v>244</v>
      </c>
      <c r="U107" s="77">
        <v>1060</v>
      </c>
      <c r="V107" s="34">
        <v>253.1738200186135</v>
      </c>
      <c r="W107" s="2">
        <v>0.60283275147284721</v>
      </c>
      <c r="X107" s="2">
        <v>312.63608192857964</v>
      </c>
      <c r="Y107" s="2">
        <v>-45.543016407679282</v>
      </c>
      <c r="Z107" s="80">
        <f>VLOOKUP(U107,BG!$A$2:$F$55,4)</f>
        <v>14.613249673455245</v>
      </c>
      <c r="AA107" s="80">
        <f>VLOOKUP(U107,BG!$A$2:$F$55,5)</f>
        <v>0.72458588542376468</v>
      </c>
      <c r="AB107" s="4">
        <f>VLOOKUP(U107+1,BG!$A$2:$F$55,4)</f>
        <v>17.019146983595888</v>
      </c>
      <c r="AC107" s="4">
        <f>VLOOKUP(U107+1,BG!$A$2:$F$55,5)</f>
        <v>0.81477424704928736</v>
      </c>
      <c r="AD107" s="3">
        <f>COUNTIF($U$2:U107,U107)</f>
        <v>17</v>
      </c>
      <c r="AE107" s="3">
        <f t="shared" si="5"/>
        <v>18</v>
      </c>
      <c r="AF107" s="3">
        <f t="shared" si="6"/>
        <v>1</v>
      </c>
      <c r="AG107" s="3">
        <f t="shared" si="7"/>
        <v>16</v>
      </c>
      <c r="AH107" s="81">
        <f t="shared" si="8"/>
        <v>16.877623612411146</v>
      </c>
      <c r="AI107" s="81">
        <f t="shared" si="9"/>
        <v>0.80946904930660946</v>
      </c>
    </row>
    <row r="108" spans="1:35" x14ac:dyDescent="0.25">
      <c r="A108">
        <v>5</v>
      </c>
      <c r="B108" s="33">
        <v>18</v>
      </c>
      <c r="C108" s="34" t="s">
        <v>210</v>
      </c>
      <c r="D108" s="34">
        <v>-200</v>
      </c>
      <c r="E108" s="34">
        <v>-103.9375</v>
      </c>
      <c r="F108" s="34">
        <v>180</v>
      </c>
      <c r="G108" s="34">
        <v>0.33643600000000001</v>
      </c>
      <c r="H108" s="34">
        <v>0.18351400000000001</v>
      </c>
      <c r="I108" s="34">
        <v>46.978723000000002</v>
      </c>
      <c r="J108" s="34">
        <v>1.545636</v>
      </c>
      <c r="K108" s="34">
        <v>8.8741760000000003</v>
      </c>
      <c r="L108" s="34">
        <v>0.146008</v>
      </c>
      <c r="M108" s="35">
        <v>0.33643600000000001</v>
      </c>
      <c r="N108" s="34">
        <v>0.40620899999999999</v>
      </c>
      <c r="O108" s="34">
        <v>101126</v>
      </c>
      <c r="P108" s="34">
        <v>20.6</v>
      </c>
      <c r="Q108" s="34">
        <v>60</v>
      </c>
      <c r="R108" s="34">
        <v>1.1928000000000001</v>
      </c>
      <c r="S108" s="34" t="s">
        <v>245</v>
      </c>
      <c r="T108" s="34" t="s">
        <v>246</v>
      </c>
      <c r="U108" s="77">
        <v>1060</v>
      </c>
      <c r="V108" s="34">
        <v>210.43272782350053</v>
      </c>
      <c r="W108" s="2">
        <v>0.96417993685276981</v>
      </c>
      <c r="X108" s="2">
        <v>192.50735329097444</v>
      </c>
      <c r="Y108" s="2">
        <v>-18.750975073506176</v>
      </c>
      <c r="Z108" s="80">
        <f>VLOOKUP(U108,BG!$A$2:$F$55,4)</f>
        <v>14.613249673455245</v>
      </c>
      <c r="AA108" s="80">
        <f>VLOOKUP(U108,BG!$A$2:$F$55,5)</f>
        <v>0.72458588542376468</v>
      </c>
      <c r="AB108" s="4">
        <f>VLOOKUP(U108+1,BG!$A$2:$F$55,4)</f>
        <v>17.019146983595888</v>
      </c>
      <c r="AC108" s="4">
        <f>VLOOKUP(U108+1,BG!$A$2:$F$55,5)</f>
        <v>0.81477424704928736</v>
      </c>
      <c r="AD108" s="3">
        <f>COUNTIF($U$2:U108,U108)</f>
        <v>18</v>
      </c>
      <c r="AE108" s="3">
        <f t="shared" si="5"/>
        <v>18</v>
      </c>
      <c r="AF108" s="3">
        <f t="shared" si="6"/>
        <v>0</v>
      </c>
      <c r="AG108" s="3">
        <f t="shared" si="7"/>
        <v>17</v>
      </c>
      <c r="AH108" s="81">
        <f t="shared" si="8"/>
        <v>17.019146983595888</v>
      </c>
      <c r="AI108" s="81">
        <f t="shared" si="9"/>
        <v>0.81477424704928736</v>
      </c>
    </row>
    <row r="109" spans="1:35" x14ac:dyDescent="0.25">
      <c r="A109">
        <v>5</v>
      </c>
      <c r="B109" s="36">
        <v>18</v>
      </c>
      <c r="C109" s="37" t="s">
        <v>210</v>
      </c>
      <c r="D109" s="37">
        <v>-199.96875</v>
      </c>
      <c r="E109" s="37">
        <v>-104</v>
      </c>
      <c r="F109" s="37">
        <v>180</v>
      </c>
      <c r="G109" s="37">
        <v>0.36232900000000001</v>
      </c>
      <c r="H109" s="37">
        <v>0.183895</v>
      </c>
      <c r="I109" s="37">
        <v>47.074224999999998</v>
      </c>
      <c r="J109" s="37">
        <v>1.645408</v>
      </c>
      <c r="K109" s="37">
        <v>8.8848310000000001</v>
      </c>
      <c r="L109" s="37">
        <v>0.15534999999999999</v>
      </c>
      <c r="M109" s="38">
        <v>0.36232900000000001</v>
      </c>
      <c r="N109" s="37">
        <v>0.43317800000000001</v>
      </c>
      <c r="O109" s="37">
        <v>101123</v>
      </c>
      <c r="P109" s="37">
        <v>20.7</v>
      </c>
      <c r="Q109" s="37">
        <v>60</v>
      </c>
      <c r="R109" s="37">
        <v>1.1922999999999999</v>
      </c>
      <c r="S109" s="37" t="s">
        <v>247</v>
      </c>
      <c r="T109" s="37" t="s">
        <v>248</v>
      </c>
      <c r="U109" s="77">
        <v>1070</v>
      </c>
      <c r="V109" s="34">
        <v>233.77117805408614</v>
      </c>
      <c r="W109" s="2">
        <v>0.59275677575809549</v>
      </c>
      <c r="X109" s="2">
        <v>302.82800033684163</v>
      </c>
      <c r="Y109" s="2">
        <v>-41.492845278037976</v>
      </c>
      <c r="Z109" s="80">
        <f>VLOOKUP(U109,BG!$A$2:$F$55,4)</f>
        <v>17.019146983595888</v>
      </c>
      <c r="AA109" s="80">
        <f>VLOOKUP(U109,BG!$A$2:$F$55,5)</f>
        <v>0.81477424704928736</v>
      </c>
      <c r="AB109" s="4">
        <f>VLOOKUP(U109+1,BG!$A$2:$F$55,4)</f>
        <v>20.250606934658986</v>
      </c>
      <c r="AC109" s="4">
        <f>VLOOKUP(U109+1,BG!$A$2:$F$55,5)</f>
        <v>0.74693211110539326</v>
      </c>
      <c r="AD109" s="3">
        <f>COUNTIF($U$2:U109,U109)</f>
        <v>1</v>
      </c>
      <c r="AE109" s="3">
        <f t="shared" si="5"/>
        <v>18</v>
      </c>
      <c r="AF109" s="3">
        <f t="shared" si="6"/>
        <v>17</v>
      </c>
      <c r="AG109" s="3">
        <f t="shared" si="7"/>
        <v>0</v>
      </c>
      <c r="AH109" s="81">
        <f t="shared" si="8"/>
        <v>17.019146983595888</v>
      </c>
      <c r="AI109" s="81">
        <f t="shared" si="9"/>
        <v>0.81477424704928736</v>
      </c>
    </row>
    <row r="110" spans="1:35" x14ac:dyDescent="0.25">
      <c r="A110">
        <v>5</v>
      </c>
      <c r="B110" s="36">
        <v>19</v>
      </c>
      <c r="C110" s="37" t="s">
        <v>210</v>
      </c>
      <c r="D110" s="37">
        <v>-199.96875</v>
      </c>
      <c r="E110" s="37">
        <v>-104</v>
      </c>
      <c r="F110" s="37">
        <v>190</v>
      </c>
      <c r="G110" s="37">
        <v>0.33887699999999998</v>
      </c>
      <c r="H110" s="37">
        <v>0.183645</v>
      </c>
      <c r="I110" s="37">
        <v>47.011471</v>
      </c>
      <c r="J110" s="37">
        <v>1.6286</v>
      </c>
      <c r="K110" s="37">
        <v>8.8773129999999991</v>
      </c>
      <c r="L110" s="37">
        <v>0.15388099999999999</v>
      </c>
      <c r="M110" s="38">
        <v>0.33887699999999998</v>
      </c>
      <c r="N110" s="37">
        <v>0.43873899999999999</v>
      </c>
      <c r="O110" s="37">
        <v>101122</v>
      </c>
      <c r="P110" s="37">
        <v>20.6</v>
      </c>
      <c r="Q110" s="37">
        <v>60</v>
      </c>
      <c r="R110" s="37">
        <v>1.1927000000000001</v>
      </c>
      <c r="S110" s="37" t="s">
        <v>249</v>
      </c>
      <c r="T110" s="37" t="s">
        <v>250</v>
      </c>
      <c r="U110" s="77">
        <v>1070</v>
      </c>
      <c r="V110" s="34">
        <v>212.044770813225</v>
      </c>
      <c r="W110" s="2">
        <v>0.56535850952564559</v>
      </c>
      <c r="X110" s="2">
        <v>289.1249129543001</v>
      </c>
      <c r="Y110" s="2">
        <v>-42.367470049683973</v>
      </c>
      <c r="Z110" s="80">
        <f>VLOOKUP(U110,BG!$A$2:$F$55,4)</f>
        <v>17.019146983595888</v>
      </c>
      <c r="AA110" s="80">
        <f>VLOOKUP(U110,BG!$A$2:$F$55,5)</f>
        <v>0.81477424704928736</v>
      </c>
      <c r="AB110" s="4">
        <f>VLOOKUP(U110+1,BG!$A$2:$F$55,4)</f>
        <v>20.250606934658986</v>
      </c>
      <c r="AC110" s="4">
        <f>VLOOKUP(U110+1,BG!$A$2:$F$55,5)</f>
        <v>0.74693211110539326</v>
      </c>
      <c r="AD110" s="3">
        <f>COUNTIF($U$2:U110,U110)</f>
        <v>2</v>
      </c>
      <c r="AE110" s="3">
        <f t="shared" si="5"/>
        <v>18</v>
      </c>
      <c r="AF110" s="3">
        <f t="shared" si="6"/>
        <v>16</v>
      </c>
      <c r="AG110" s="3">
        <f t="shared" si="7"/>
        <v>1</v>
      </c>
      <c r="AH110" s="81">
        <f t="shared" si="8"/>
        <v>17.209232863070188</v>
      </c>
      <c r="AI110" s="81">
        <f t="shared" si="9"/>
        <v>0.81078353317023477</v>
      </c>
    </row>
    <row r="111" spans="1:35" x14ac:dyDescent="0.25">
      <c r="A111">
        <v>5</v>
      </c>
      <c r="B111" s="36">
        <v>20</v>
      </c>
      <c r="C111" s="37" t="s">
        <v>210</v>
      </c>
      <c r="D111" s="37">
        <v>-199.96875</v>
      </c>
      <c r="E111" s="37">
        <v>-104</v>
      </c>
      <c r="F111" s="37">
        <v>200</v>
      </c>
      <c r="G111" s="37">
        <v>0.30256499999999997</v>
      </c>
      <c r="H111" s="37">
        <v>0.18355099999999999</v>
      </c>
      <c r="I111" s="37">
        <v>46.987867000000001</v>
      </c>
      <c r="J111" s="37">
        <v>1.6156429999999999</v>
      </c>
      <c r="K111" s="37">
        <v>8.8769419999999997</v>
      </c>
      <c r="L111" s="37">
        <v>0.15267700000000001</v>
      </c>
      <c r="M111" s="38">
        <v>0.30256499999999997</v>
      </c>
      <c r="N111" s="37">
        <v>0.37951400000000002</v>
      </c>
      <c r="O111" s="37">
        <v>101118</v>
      </c>
      <c r="P111" s="37">
        <v>20.7</v>
      </c>
      <c r="Q111" s="37">
        <v>60</v>
      </c>
      <c r="R111" s="37">
        <v>1.1921999999999999</v>
      </c>
      <c r="S111" s="37" t="s">
        <v>251</v>
      </c>
      <c r="T111" s="37" t="s">
        <v>252</v>
      </c>
      <c r="U111" s="77">
        <v>1070</v>
      </c>
      <c r="V111" s="34">
        <v>178.72601546827889</v>
      </c>
      <c r="W111" s="2">
        <v>0.53283719972847643</v>
      </c>
      <c r="X111" s="2">
        <v>260.78358304799735</v>
      </c>
      <c r="Y111" s="2">
        <v>-43.430005163884999</v>
      </c>
      <c r="Z111" s="80">
        <f>VLOOKUP(U111,BG!$A$2:$F$55,4)</f>
        <v>17.019146983595888</v>
      </c>
      <c r="AA111" s="80">
        <f>VLOOKUP(U111,BG!$A$2:$F$55,5)</f>
        <v>0.81477424704928736</v>
      </c>
      <c r="AB111" s="4">
        <f>VLOOKUP(U111+1,BG!$A$2:$F$55,4)</f>
        <v>20.250606934658986</v>
      </c>
      <c r="AC111" s="4">
        <f>VLOOKUP(U111+1,BG!$A$2:$F$55,5)</f>
        <v>0.74693211110539326</v>
      </c>
      <c r="AD111" s="3">
        <f>COUNTIF($U$2:U111,U111)</f>
        <v>3</v>
      </c>
      <c r="AE111" s="3">
        <f t="shared" si="5"/>
        <v>18</v>
      </c>
      <c r="AF111" s="3">
        <f t="shared" si="6"/>
        <v>15</v>
      </c>
      <c r="AG111" s="3">
        <f t="shared" si="7"/>
        <v>2</v>
      </c>
      <c r="AH111" s="81">
        <f t="shared" si="8"/>
        <v>17.399318742544487</v>
      </c>
      <c r="AI111" s="81">
        <f t="shared" si="9"/>
        <v>0.80679281929118218</v>
      </c>
    </row>
    <row r="112" spans="1:35" x14ac:dyDescent="0.25">
      <c r="A112">
        <v>5</v>
      </c>
      <c r="B112" s="36">
        <v>21</v>
      </c>
      <c r="C112" s="37" t="s">
        <v>210</v>
      </c>
      <c r="D112" s="37">
        <v>-199.96875</v>
      </c>
      <c r="E112" s="37">
        <v>-104</v>
      </c>
      <c r="F112" s="37">
        <v>210</v>
      </c>
      <c r="G112" s="37">
        <v>0.29069400000000001</v>
      </c>
      <c r="H112" s="37">
        <v>0.184003</v>
      </c>
      <c r="I112" s="37">
        <v>47.101289999999999</v>
      </c>
      <c r="J112" s="37">
        <v>1.617715</v>
      </c>
      <c r="K112" s="37">
        <v>8.8877849999999992</v>
      </c>
      <c r="L112" s="37">
        <v>0.15270700000000001</v>
      </c>
      <c r="M112" s="38">
        <v>0.29069400000000001</v>
      </c>
      <c r="N112" s="37">
        <v>0.391046</v>
      </c>
      <c r="O112" s="37">
        <v>101115</v>
      </c>
      <c r="P112" s="37">
        <v>20.7</v>
      </c>
      <c r="Q112" s="37">
        <v>60</v>
      </c>
      <c r="R112" s="37">
        <v>1.1921999999999999</v>
      </c>
      <c r="S112" s="37" t="s">
        <v>253</v>
      </c>
      <c r="T112" s="37" t="s">
        <v>254</v>
      </c>
      <c r="U112" s="77">
        <v>1070</v>
      </c>
      <c r="V112" s="34">
        <v>167.4369527043884</v>
      </c>
      <c r="W112" s="2">
        <v>0.51811957986167778</v>
      </c>
      <c r="X112" s="2">
        <v>251.58160674726213</v>
      </c>
      <c r="Y112" s="2">
        <v>-44.307206935203084</v>
      </c>
      <c r="Z112" s="80">
        <f>VLOOKUP(U112,BG!$A$2:$F$55,4)</f>
        <v>17.019146983595888</v>
      </c>
      <c r="AA112" s="80">
        <f>VLOOKUP(U112,BG!$A$2:$F$55,5)</f>
        <v>0.81477424704928736</v>
      </c>
      <c r="AB112" s="4">
        <f>VLOOKUP(U112+1,BG!$A$2:$F$55,4)</f>
        <v>20.250606934658986</v>
      </c>
      <c r="AC112" s="4">
        <f>VLOOKUP(U112+1,BG!$A$2:$F$55,5)</f>
        <v>0.74693211110539326</v>
      </c>
      <c r="AD112" s="3">
        <f>COUNTIF($U$2:U112,U112)</f>
        <v>4</v>
      </c>
      <c r="AE112" s="3">
        <f t="shared" si="5"/>
        <v>18</v>
      </c>
      <c r="AF112" s="3">
        <f t="shared" si="6"/>
        <v>14</v>
      </c>
      <c r="AG112" s="3">
        <f t="shared" si="7"/>
        <v>3</v>
      </c>
      <c r="AH112" s="81">
        <f t="shared" si="8"/>
        <v>17.589404622018787</v>
      </c>
      <c r="AI112" s="81">
        <f t="shared" si="9"/>
        <v>0.80280210541212949</v>
      </c>
    </row>
    <row r="113" spans="1:35" x14ac:dyDescent="0.25">
      <c r="A113">
        <v>5</v>
      </c>
      <c r="B113" s="36">
        <v>22</v>
      </c>
      <c r="C113" s="37" t="s">
        <v>210</v>
      </c>
      <c r="D113" s="37">
        <v>-199.96875</v>
      </c>
      <c r="E113" s="37">
        <v>-104</v>
      </c>
      <c r="F113" s="37">
        <v>220</v>
      </c>
      <c r="G113" s="37">
        <v>0.27365600000000001</v>
      </c>
      <c r="H113" s="37">
        <v>0.18423400000000001</v>
      </c>
      <c r="I113" s="37">
        <v>47.159336000000003</v>
      </c>
      <c r="J113" s="37">
        <v>1.6114630000000001</v>
      </c>
      <c r="K113" s="37">
        <v>8.8933180000000007</v>
      </c>
      <c r="L113" s="37">
        <v>0.15195800000000001</v>
      </c>
      <c r="M113" s="38">
        <v>0.27365600000000001</v>
      </c>
      <c r="N113" s="37">
        <v>0.37034600000000001</v>
      </c>
      <c r="O113" s="37">
        <v>101114</v>
      </c>
      <c r="P113" s="37">
        <v>20.7</v>
      </c>
      <c r="Q113" s="37">
        <v>60</v>
      </c>
      <c r="R113" s="37">
        <v>1.1921999999999999</v>
      </c>
      <c r="S113" s="37" t="s">
        <v>255</v>
      </c>
      <c r="T113" s="37" t="s">
        <v>256</v>
      </c>
      <c r="U113" s="77">
        <v>1070</v>
      </c>
      <c r="V113" s="34">
        <v>151.48998195831419</v>
      </c>
      <c r="W113" s="2">
        <v>0.49990738310847177</v>
      </c>
      <c r="X113" s="2">
        <v>237.67472414253029</v>
      </c>
      <c r="Y113" s="2">
        <v>-44.78875309779734</v>
      </c>
      <c r="Z113" s="80">
        <f>VLOOKUP(U113,BG!$A$2:$F$55,4)</f>
        <v>17.019146983595888</v>
      </c>
      <c r="AA113" s="80">
        <f>VLOOKUP(U113,BG!$A$2:$F$55,5)</f>
        <v>0.81477424704928736</v>
      </c>
      <c r="AB113" s="4">
        <f>VLOOKUP(U113+1,BG!$A$2:$F$55,4)</f>
        <v>20.250606934658986</v>
      </c>
      <c r="AC113" s="4">
        <f>VLOOKUP(U113+1,BG!$A$2:$F$55,5)</f>
        <v>0.74693211110539326</v>
      </c>
      <c r="AD113" s="3">
        <f>COUNTIF($U$2:U113,U113)</f>
        <v>5</v>
      </c>
      <c r="AE113" s="3">
        <f t="shared" si="5"/>
        <v>18</v>
      </c>
      <c r="AF113" s="3">
        <f t="shared" si="6"/>
        <v>13</v>
      </c>
      <c r="AG113" s="3">
        <f t="shared" si="7"/>
        <v>4</v>
      </c>
      <c r="AH113" s="81">
        <f t="shared" si="8"/>
        <v>17.779490501493086</v>
      </c>
      <c r="AI113" s="81">
        <f t="shared" si="9"/>
        <v>0.7988113915330769</v>
      </c>
    </row>
    <row r="114" spans="1:35" x14ac:dyDescent="0.25">
      <c r="A114">
        <v>5</v>
      </c>
      <c r="B114" s="36">
        <v>23</v>
      </c>
      <c r="C114" s="37" t="s">
        <v>210</v>
      </c>
      <c r="D114" s="37">
        <v>-199.96875</v>
      </c>
      <c r="E114" s="37">
        <v>-104</v>
      </c>
      <c r="F114" s="37">
        <v>230</v>
      </c>
      <c r="G114" s="37">
        <v>0.257324</v>
      </c>
      <c r="H114" s="37">
        <v>0.18390300000000001</v>
      </c>
      <c r="I114" s="37">
        <v>47.076205999999999</v>
      </c>
      <c r="J114" s="37">
        <v>1.6106990000000001</v>
      </c>
      <c r="K114" s="37">
        <v>8.8855170000000001</v>
      </c>
      <c r="L114" s="37">
        <v>0.152032</v>
      </c>
      <c r="M114" s="38">
        <v>0.257324</v>
      </c>
      <c r="N114" s="37">
        <v>0.35281400000000002</v>
      </c>
      <c r="O114" s="37">
        <v>101113</v>
      </c>
      <c r="P114" s="37">
        <v>20.7</v>
      </c>
      <c r="Q114" s="37">
        <v>60</v>
      </c>
      <c r="R114" s="37">
        <v>1.1921999999999999</v>
      </c>
      <c r="S114" s="37" t="s">
        <v>257</v>
      </c>
      <c r="T114" s="37" t="s">
        <v>258</v>
      </c>
      <c r="U114" s="77">
        <v>1070</v>
      </c>
      <c r="V114" s="34">
        <v>136.17888942302068</v>
      </c>
      <c r="W114" s="2">
        <v>0.51249456501262114</v>
      </c>
      <c r="X114" s="2">
        <v>210.60139019773396</v>
      </c>
      <c r="Y114" s="2">
        <v>-45.070353241004291</v>
      </c>
      <c r="Z114" s="80">
        <f>VLOOKUP(U114,BG!$A$2:$F$55,4)</f>
        <v>17.019146983595888</v>
      </c>
      <c r="AA114" s="80">
        <f>VLOOKUP(U114,BG!$A$2:$F$55,5)</f>
        <v>0.81477424704928736</v>
      </c>
      <c r="AB114" s="4">
        <f>VLOOKUP(U114+1,BG!$A$2:$F$55,4)</f>
        <v>20.250606934658986</v>
      </c>
      <c r="AC114" s="4">
        <f>VLOOKUP(U114+1,BG!$A$2:$F$55,5)</f>
        <v>0.74693211110539326</v>
      </c>
      <c r="AD114" s="3">
        <f>COUNTIF($U$2:U114,U114)</f>
        <v>6</v>
      </c>
      <c r="AE114" s="3">
        <f t="shared" si="5"/>
        <v>18</v>
      </c>
      <c r="AF114" s="3">
        <f t="shared" si="6"/>
        <v>12</v>
      </c>
      <c r="AG114" s="3">
        <f t="shared" si="7"/>
        <v>5</v>
      </c>
      <c r="AH114" s="81">
        <f t="shared" si="8"/>
        <v>17.969576380967389</v>
      </c>
      <c r="AI114" s="81">
        <f t="shared" si="9"/>
        <v>0.79482067765402431</v>
      </c>
    </row>
    <row r="115" spans="1:35" x14ac:dyDescent="0.25">
      <c r="A115">
        <v>5</v>
      </c>
      <c r="B115" s="36">
        <v>24</v>
      </c>
      <c r="C115" s="37" t="s">
        <v>210</v>
      </c>
      <c r="D115" s="37">
        <v>-199.96875</v>
      </c>
      <c r="E115" s="37">
        <v>-104</v>
      </c>
      <c r="F115" s="37">
        <v>240</v>
      </c>
      <c r="G115" s="37">
        <v>0.23344500000000001</v>
      </c>
      <c r="H115" s="37">
        <v>0.183976</v>
      </c>
      <c r="I115" s="37">
        <v>47.094709000000002</v>
      </c>
      <c r="J115" s="37">
        <v>1.6994180000000001</v>
      </c>
      <c r="K115" s="37">
        <v>8.8871169999999999</v>
      </c>
      <c r="L115" s="37">
        <v>0.160411</v>
      </c>
      <c r="M115" s="38">
        <v>0.23344500000000001</v>
      </c>
      <c r="N115" s="37">
        <v>0.32153100000000001</v>
      </c>
      <c r="O115" s="37">
        <v>101113</v>
      </c>
      <c r="P115" s="37">
        <v>20.7</v>
      </c>
      <c r="Q115" s="37">
        <v>60</v>
      </c>
      <c r="R115" s="37">
        <v>1.1921999999999999</v>
      </c>
      <c r="S115" s="37" t="s">
        <v>259</v>
      </c>
      <c r="T115" s="37" t="s">
        <v>260</v>
      </c>
      <c r="U115" s="77">
        <v>1070</v>
      </c>
      <c r="V115" s="34">
        <v>114.06420065393888</v>
      </c>
      <c r="W115" s="2">
        <v>0.50290016225807388</v>
      </c>
      <c r="X115" s="2">
        <v>180.99477161931878</v>
      </c>
      <c r="Y115" s="2">
        <v>-46.532074768998037</v>
      </c>
      <c r="Z115" s="80">
        <f>VLOOKUP(U115,BG!$A$2:$F$55,4)</f>
        <v>17.019146983595888</v>
      </c>
      <c r="AA115" s="80">
        <f>VLOOKUP(U115,BG!$A$2:$F$55,5)</f>
        <v>0.81477424704928736</v>
      </c>
      <c r="AB115" s="4">
        <f>VLOOKUP(U115+1,BG!$A$2:$F$55,4)</f>
        <v>20.250606934658986</v>
      </c>
      <c r="AC115" s="4">
        <f>VLOOKUP(U115+1,BG!$A$2:$F$55,5)</f>
        <v>0.74693211110539326</v>
      </c>
      <c r="AD115" s="3">
        <f>COUNTIF($U$2:U115,U115)</f>
        <v>7</v>
      </c>
      <c r="AE115" s="3">
        <f t="shared" si="5"/>
        <v>18</v>
      </c>
      <c r="AF115" s="3">
        <f t="shared" si="6"/>
        <v>11</v>
      </c>
      <c r="AG115" s="3">
        <f t="shared" si="7"/>
        <v>6</v>
      </c>
      <c r="AH115" s="81">
        <f t="shared" si="8"/>
        <v>18.159662260441689</v>
      </c>
      <c r="AI115" s="81">
        <f t="shared" si="9"/>
        <v>0.79082996377497183</v>
      </c>
    </row>
    <row r="116" spans="1:35" x14ac:dyDescent="0.25">
      <c r="A116">
        <v>5</v>
      </c>
      <c r="B116" s="36">
        <v>25</v>
      </c>
      <c r="C116" s="37" t="s">
        <v>210</v>
      </c>
      <c r="D116" s="37">
        <v>-199.96875</v>
      </c>
      <c r="E116" s="37">
        <v>-104</v>
      </c>
      <c r="F116" s="37">
        <v>250</v>
      </c>
      <c r="G116" s="37">
        <v>0.221161</v>
      </c>
      <c r="H116" s="37">
        <v>0.18354899999999999</v>
      </c>
      <c r="I116" s="37">
        <v>46.987566000000001</v>
      </c>
      <c r="J116" s="37">
        <v>1.650863</v>
      </c>
      <c r="K116" s="37">
        <v>8.8772090000000006</v>
      </c>
      <c r="L116" s="37">
        <v>0.156031</v>
      </c>
      <c r="M116" s="38">
        <v>0.221161</v>
      </c>
      <c r="N116" s="37">
        <v>0.31157699999999999</v>
      </c>
      <c r="O116" s="37">
        <v>101110</v>
      </c>
      <c r="P116" s="37">
        <v>20.7</v>
      </c>
      <c r="Q116" s="37">
        <v>60</v>
      </c>
      <c r="R116" s="37">
        <v>1.1920999999999999</v>
      </c>
      <c r="S116" s="37" t="s">
        <v>261</v>
      </c>
      <c r="T116" s="37" t="s">
        <v>262</v>
      </c>
      <c r="U116" s="77">
        <v>1070</v>
      </c>
      <c r="V116" s="34">
        <v>102.40104602629398</v>
      </c>
      <c r="W116" s="2">
        <v>0.49375082365063439</v>
      </c>
      <c r="X116" s="2">
        <v>167.96929716216025</v>
      </c>
      <c r="Y116" s="2">
        <v>-46.617243248240129</v>
      </c>
      <c r="Z116" s="80">
        <f>VLOOKUP(U116,BG!$A$2:$F$55,4)</f>
        <v>17.019146983595888</v>
      </c>
      <c r="AA116" s="80">
        <f>VLOOKUP(U116,BG!$A$2:$F$55,5)</f>
        <v>0.81477424704928736</v>
      </c>
      <c r="AB116" s="4">
        <f>VLOOKUP(U116+1,BG!$A$2:$F$55,4)</f>
        <v>20.250606934658986</v>
      </c>
      <c r="AC116" s="4">
        <f>VLOOKUP(U116+1,BG!$A$2:$F$55,5)</f>
        <v>0.74693211110539326</v>
      </c>
      <c r="AD116" s="3">
        <f>COUNTIF($U$2:U116,U116)</f>
        <v>8</v>
      </c>
      <c r="AE116" s="3">
        <f t="shared" si="5"/>
        <v>18</v>
      </c>
      <c r="AF116" s="3">
        <f t="shared" si="6"/>
        <v>10</v>
      </c>
      <c r="AG116" s="3">
        <f t="shared" si="7"/>
        <v>7</v>
      </c>
      <c r="AH116" s="81">
        <f t="shared" si="8"/>
        <v>18.349748139915988</v>
      </c>
      <c r="AI116" s="81">
        <f t="shared" si="9"/>
        <v>0.78683924989591914</v>
      </c>
    </row>
    <row r="117" spans="1:35" x14ac:dyDescent="0.25">
      <c r="A117">
        <v>5</v>
      </c>
      <c r="B117" s="36">
        <v>26</v>
      </c>
      <c r="C117" s="37" t="s">
        <v>210</v>
      </c>
      <c r="D117" s="37">
        <v>-199.96875</v>
      </c>
      <c r="E117" s="37">
        <v>-104</v>
      </c>
      <c r="F117" s="37">
        <v>260</v>
      </c>
      <c r="G117" s="37">
        <v>0.20125399999999999</v>
      </c>
      <c r="H117" s="37">
        <v>0.18316299999999999</v>
      </c>
      <c r="I117" s="37">
        <v>46.890573000000003</v>
      </c>
      <c r="J117" s="37">
        <v>1.619332</v>
      </c>
      <c r="K117" s="37">
        <v>8.8679550000000003</v>
      </c>
      <c r="L117" s="37">
        <v>0.153226</v>
      </c>
      <c r="M117" s="38">
        <v>0.20125399999999999</v>
      </c>
      <c r="N117" s="37">
        <v>0.272897</v>
      </c>
      <c r="O117" s="37">
        <v>101113</v>
      </c>
      <c r="P117" s="37">
        <v>20.7</v>
      </c>
      <c r="Q117" s="37">
        <v>60</v>
      </c>
      <c r="R117" s="37">
        <v>1.1921999999999999</v>
      </c>
      <c r="S117" s="37" t="s">
        <v>263</v>
      </c>
      <c r="T117" s="37" t="s">
        <v>264</v>
      </c>
      <c r="U117" s="77">
        <v>1070</v>
      </c>
      <c r="V117" s="34">
        <v>83.865681048606177</v>
      </c>
      <c r="W117" s="2">
        <v>0.53538894697635264</v>
      </c>
      <c r="X117" s="2">
        <v>131.01841766889976</v>
      </c>
      <c r="Y117" s="2">
        <v>-46.505088427144557</v>
      </c>
      <c r="Z117" s="80">
        <f>VLOOKUP(U117,BG!$A$2:$F$55,4)</f>
        <v>17.019146983595888</v>
      </c>
      <c r="AA117" s="80">
        <f>VLOOKUP(U117,BG!$A$2:$F$55,5)</f>
        <v>0.81477424704928736</v>
      </c>
      <c r="AB117" s="4">
        <f>VLOOKUP(U117+1,BG!$A$2:$F$55,4)</f>
        <v>20.250606934658986</v>
      </c>
      <c r="AC117" s="4">
        <f>VLOOKUP(U117+1,BG!$A$2:$F$55,5)</f>
        <v>0.74693211110539326</v>
      </c>
      <c r="AD117" s="3">
        <f>COUNTIF($U$2:U117,U117)</f>
        <v>9</v>
      </c>
      <c r="AE117" s="3">
        <f t="shared" si="5"/>
        <v>18</v>
      </c>
      <c r="AF117" s="3">
        <f t="shared" si="6"/>
        <v>9</v>
      </c>
      <c r="AG117" s="3">
        <f t="shared" si="7"/>
        <v>8</v>
      </c>
      <c r="AH117" s="81">
        <f t="shared" si="8"/>
        <v>18.539834019390288</v>
      </c>
      <c r="AI117" s="81">
        <f t="shared" si="9"/>
        <v>0.78284853601686666</v>
      </c>
    </row>
    <row r="118" spans="1:35" x14ac:dyDescent="0.25">
      <c r="A118">
        <v>5</v>
      </c>
      <c r="B118" s="36">
        <v>27</v>
      </c>
      <c r="C118" s="37" t="s">
        <v>210</v>
      </c>
      <c r="D118" s="37">
        <v>-199.96875</v>
      </c>
      <c r="E118" s="37">
        <v>-104</v>
      </c>
      <c r="F118" s="37">
        <v>270</v>
      </c>
      <c r="G118" s="37">
        <v>0.18601100000000001</v>
      </c>
      <c r="H118" s="37">
        <v>0.183222</v>
      </c>
      <c r="I118" s="37">
        <v>46.905430000000003</v>
      </c>
      <c r="J118" s="37">
        <v>1.6163829999999999</v>
      </c>
      <c r="K118" s="37">
        <v>8.8694559999999996</v>
      </c>
      <c r="L118" s="37">
        <v>0.152835</v>
      </c>
      <c r="M118" s="38">
        <v>0.18601100000000001</v>
      </c>
      <c r="N118" s="37">
        <v>0.243837</v>
      </c>
      <c r="O118" s="37">
        <v>101111</v>
      </c>
      <c r="P118" s="37">
        <v>20.7</v>
      </c>
      <c r="Q118" s="37">
        <v>60</v>
      </c>
      <c r="R118" s="37">
        <v>1.1920999999999999</v>
      </c>
      <c r="S118" s="37" t="s">
        <v>265</v>
      </c>
      <c r="T118" s="37" t="s">
        <v>266</v>
      </c>
      <c r="U118" s="77">
        <v>1070</v>
      </c>
      <c r="V118" s="34">
        <v>69.534187975782089</v>
      </c>
      <c r="W118" s="2">
        <v>0.54176878751849822</v>
      </c>
      <c r="X118" s="2">
        <v>109.59023623695514</v>
      </c>
      <c r="Y118" s="2">
        <v>-47.377987569573591</v>
      </c>
      <c r="Z118" s="80">
        <f>VLOOKUP(U118,BG!$A$2:$F$55,4)</f>
        <v>17.019146983595888</v>
      </c>
      <c r="AA118" s="80">
        <f>VLOOKUP(U118,BG!$A$2:$F$55,5)</f>
        <v>0.81477424704928736</v>
      </c>
      <c r="AB118" s="4">
        <f>VLOOKUP(U118+1,BG!$A$2:$F$55,4)</f>
        <v>20.250606934658986</v>
      </c>
      <c r="AC118" s="4">
        <f>VLOOKUP(U118+1,BG!$A$2:$F$55,5)</f>
        <v>0.74693211110539326</v>
      </c>
      <c r="AD118" s="3">
        <f>COUNTIF($U$2:U118,U118)</f>
        <v>10</v>
      </c>
      <c r="AE118" s="3">
        <f t="shared" si="5"/>
        <v>18</v>
      </c>
      <c r="AF118" s="3">
        <f t="shared" si="6"/>
        <v>8</v>
      </c>
      <c r="AG118" s="3">
        <f t="shared" si="7"/>
        <v>9</v>
      </c>
      <c r="AH118" s="81">
        <f t="shared" si="8"/>
        <v>18.729919898864587</v>
      </c>
      <c r="AI118" s="81">
        <f t="shared" si="9"/>
        <v>0.77885782213781407</v>
      </c>
    </row>
    <row r="119" spans="1:35" x14ac:dyDescent="0.25">
      <c r="A119">
        <v>5</v>
      </c>
      <c r="B119" s="36">
        <v>28</v>
      </c>
      <c r="C119" s="37" t="s">
        <v>210</v>
      </c>
      <c r="D119" s="37">
        <v>-199.96875</v>
      </c>
      <c r="E119" s="37">
        <v>-104</v>
      </c>
      <c r="F119" s="37">
        <v>280</v>
      </c>
      <c r="G119" s="37">
        <v>0.16789899999999999</v>
      </c>
      <c r="H119" s="37">
        <v>0.183092</v>
      </c>
      <c r="I119" s="37">
        <v>46.872914999999999</v>
      </c>
      <c r="J119" s="37">
        <v>1.5915870000000001</v>
      </c>
      <c r="K119" s="37">
        <v>8.8664620000000003</v>
      </c>
      <c r="L119" s="37">
        <v>0.150612</v>
      </c>
      <c r="M119" s="38">
        <v>0.16789899999999999</v>
      </c>
      <c r="N119" s="37">
        <v>0.22447400000000001</v>
      </c>
      <c r="O119" s="37">
        <v>101110</v>
      </c>
      <c r="P119" s="37">
        <v>20.7</v>
      </c>
      <c r="Q119" s="37">
        <v>60</v>
      </c>
      <c r="R119" s="37">
        <v>1.1920999999999999</v>
      </c>
      <c r="S119" s="37" t="s">
        <v>267</v>
      </c>
      <c r="T119" s="37" t="s">
        <v>268</v>
      </c>
      <c r="U119" s="77">
        <v>1070</v>
      </c>
      <c r="V119" s="34">
        <v>52.615853278854715</v>
      </c>
      <c r="W119" s="2">
        <v>0.60168150599402292</v>
      </c>
      <c r="X119" s="2">
        <v>79.336094185110269</v>
      </c>
      <c r="Y119" s="2">
        <v>-47.273273946053941</v>
      </c>
      <c r="Z119" s="80">
        <f>VLOOKUP(U119,BG!$A$2:$F$55,4)</f>
        <v>17.019146983595888</v>
      </c>
      <c r="AA119" s="80">
        <f>VLOOKUP(U119,BG!$A$2:$F$55,5)</f>
        <v>0.81477424704928736</v>
      </c>
      <c r="AB119" s="4">
        <f>VLOOKUP(U119+1,BG!$A$2:$F$55,4)</f>
        <v>20.250606934658986</v>
      </c>
      <c r="AC119" s="4">
        <f>VLOOKUP(U119+1,BG!$A$2:$F$55,5)</f>
        <v>0.74693211110539326</v>
      </c>
      <c r="AD119" s="3">
        <f>COUNTIF($U$2:U119,U119)</f>
        <v>11</v>
      </c>
      <c r="AE119" s="3">
        <f t="shared" si="5"/>
        <v>18</v>
      </c>
      <c r="AF119" s="3">
        <f t="shared" si="6"/>
        <v>7</v>
      </c>
      <c r="AG119" s="3">
        <f t="shared" si="7"/>
        <v>10</v>
      </c>
      <c r="AH119" s="81">
        <f t="shared" si="8"/>
        <v>18.92000577833889</v>
      </c>
      <c r="AI119" s="81">
        <f t="shared" si="9"/>
        <v>0.77486710825876148</v>
      </c>
    </row>
    <row r="120" spans="1:35" x14ac:dyDescent="0.25">
      <c r="A120">
        <v>5</v>
      </c>
      <c r="B120" s="36">
        <v>29</v>
      </c>
      <c r="C120" s="37" t="s">
        <v>210</v>
      </c>
      <c r="D120" s="37">
        <v>-199.96875</v>
      </c>
      <c r="E120" s="37">
        <v>-104</v>
      </c>
      <c r="F120" s="37">
        <v>290</v>
      </c>
      <c r="G120" s="37">
        <v>0.168044</v>
      </c>
      <c r="H120" s="37">
        <v>0.18346499999999999</v>
      </c>
      <c r="I120" s="37">
        <v>46.966425999999998</v>
      </c>
      <c r="J120" s="37">
        <v>1.603</v>
      </c>
      <c r="K120" s="37">
        <v>8.8752890000000004</v>
      </c>
      <c r="L120" s="37">
        <v>0.151532</v>
      </c>
      <c r="M120" s="38">
        <v>0.168044</v>
      </c>
      <c r="N120" s="37">
        <v>0.219585</v>
      </c>
      <c r="O120" s="37">
        <v>101110</v>
      </c>
      <c r="P120" s="37">
        <v>20.7</v>
      </c>
      <c r="Q120" s="37">
        <v>60</v>
      </c>
      <c r="R120" s="37">
        <v>1.1920999999999999</v>
      </c>
      <c r="S120" s="37" t="s">
        <v>269</v>
      </c>
      <c r="T120" s="37" t="s">
        <v>270</v>
      </c>
      <c r="U120" s="77">
        <v>1070</v>
      </c>
      <c r="V120" s="34">
        <v>52.155726557666846</v>
      </c>
      <c r="W120" s="2">
        <v>0.60603513769118</v>
      </c>
      <c r="X120" s="2">
        <v>78.596316481672133</v>
      </c>
      <c r="Y120" s="2">
        <v>-47.360061361207258</v>
      </c>
      <c r="Z120" s="80">
        <f>VLOOKUP(U120,BG!$A$2:$F$55,4)</f>
        <v>17.019146983595888</v>
      </c>
      <c r="AA120" s="80">
        <f>VLOOKUP(U120,BG!$A$2:$F$55,5)</f>
        <v>0.81477424704928736</v>
      </c>
      <c r="AB120" s="4">
        <f>VLOOKUP(U120+1,BG!$A$2:$F$55,4)</f>
        <v>20.250606934658986</v>
      </c>
      <c r="AC120" s="4">
        <f>VLOOKUP(U120+1,BG!$A$2:$F$55,5)</f>
        <v>0.74693211110539326</v>
      </c>
      <c r="AD120" s="3">
        <f>COUNTIF($U$2:U120,U120)</f>
        <v>12</v>
      </c>
      <c r="AE120" s="3">
        <f t="shared" si="5"/>
        <v>18</v>
      </c>
      <c r="AF120" s="3">
        <f t="shared" si="6"/>
        <v>6</v>
      </c>
      <c r="AG120" s="3">
        <f t="shared" si="7"/>
        <v>11</v>
      </c>
      <c r="AH120" s="81">
        <f t="shared" si="8"/>
        <v>19.110091657813186</v>
      </c>
      <c r="AI120" s="81">
        <f t="shared" si="9"/>
        <v>0.77087639437970878</v>
      </c>
    </row>
    <row r="121" spans="1:35" x14ac:dyDescent="0.25">
      <c r="A121">
        <v>5</v>
      </c>
      <c r="B121" s="36">
        <v>30</v>
      </c>
      <c r="C121" s="37" t="s">
        <v>210</v>
      </c>
      <c r="D121" s="37">
        <v>-199.96875</v>
      </c>
      <c r="E121" s="37">
        <v>-104</v>
      </c>
      <c r="F121" s="37">
        <v>300</v>
      </c>
      <c r="G121" s="37">
        <v>0.159139</v>
      </c>
      <c r="H121" s="37">
        <v>0.183333</v>
      </c>
      <c r="I121" s="37">
        <v>46.933205999999998</v>
      </c>
      <c r="J121" s="37">
        <v>1.6241509999999999</v>
      </c>
      <c r="K121" s="37">
        <v>8.8739059999999998</v>
      </c>
      <c r="L121" s="37">
        <v>0.15359200000000001</v>
      </c>
      <c r="M121" s="38">
        <v>0.159139</v>
      </c>
      <c r="N121" s="37">
        <v>0.19628899999999999</v>
      </c>
      <c r="O121" s="37">
        <v>101107</v>
      </c>
      <c r="P121" s="37">
        <v>20.8</v>
      </c>
      <c r="Q121" s="37">
        <v>60</v>
      </c>
      <c r="R121" s="37">
        <v>1.1917</v>
      </c>
      <c r="S121" s="37" t="s">
        <v>271</v>
      </c>
      <c r="T121" s="37" t="s">
        <v>272</v>
      </c>
      <c r="U121" s="77">
        <v>1070</v>
      </c>
      <c r="V121" s="34">
        <v>43.536838964290943</v>
      </c>
      <c r="W121" s="2">
        <v>0.60893143625927659</v>
      </c>
      <c r="X121" s="2">
        <v>66.572371421379827</v>
      </c>
      <c r="Y121" s="2">
        <v>-48.621707355253093</v>
      </c>
      <c r="Z121" s="80">
        <f>VLOOKUP(U121,BG!$A$2:$F$55,4)</f>
        <v>17.019146983595888</v>
      </c>
      <c r="AA121" s="80">
        <f>VLOOKUP(U121,BG!$A$2:$F$55,5)</f>
        <v>0.81477424704928736</v>
      </c>
      <c r="AB121" s="4">
        <f>VLOOKUP(U121+1,BG!$A$2:$F$55,4)</f>
        <v>20.250606934658986</v>
      </c>
      <c r="AC121" s="4">
        <f>VLOOKUP(U121+1,BG!$A$2:$F$55,5)</f>
        <v>0.74693211110539326</v>
      </c>
      <c r="AD121" s="3">
        <f>COUNTIF($U$2:U121,U121)</f>
        <v>13</v>
      </c>
      <c r="AE121" s="3">
        <f t="shared" si="5"/>
        <v>18</v>
      </c>
      <c r="AF121" s="3">
        <f t="shared" si="6"/>
        <v>5</v>
      </c>
      <c r="AG121" s="3">
        <f t="shared" si="7"/>
        <v>12</v>
      </c>
      <c r="AH121" s="81">
        <f t="shared" si="8"/>
        <v>19.300177537287485</v>
      </c>
      <c r="AI121" s="81">
        <f t="shared" si="9"/>
        <v>0.76688568050065609</v>
      </c>
    </row>
    <row r="122" spans="1:35" x14ac:dyDescent="0.25">
      <c r="A122">
        <v>5</v>
      </c>
      <c r="B122" s="36">
        <v>31</v>
      </c>
      <c r="C122" s="37" t="s">
        <v>210</v>
      </c>
      <c r="D122" s="37">
        <v>-199.96875</v>
      </c>
      <c r="E122" s="37">
        <v>-104</v>
      </c>
      <c r="F122" s="37">
        <v>310</v>
      </c>
      <c r="G122" s="37">
        <v>0.145172</v>
      </c>
      <c r="H122" s="37">
        <v>0.18341399999999999</v>
      </c>
      <c r="I122" s="37">
        <v>46.953660999999997</v>
      </c>
      <c r="J122" s="37">
        <v>1.6097859999999999</v>
      </c>
      <c r="K122" s="37">
        <v>8.8743359999999996</v>
      </c>
      <c r="L122" s="37">
        <v>0.15221199999999999</v>
      </c>
      <c r="M122" s="38">
        <v>0.145172</v>
      </c>
      <c r="N122" s="37">
        <v>0.163131</v>
      </c>
      <c r="O122" s="37">
        <v>101104</v>
      </c>
      <c r="P122" s="37">
        <v>20.7</v>
      </c>
      <c r="Q122" s="37">
        <v>60</v>
      </c>
      <c r="R122" s="37">
        <v>1.1920999999999999</v>
      </c>
      <c r="S122" s="37" t="s">
        <v>273</v>
      </c>
      <c r="T122" s="37" t="s">
        <v>274</v>
      </c>
      <c r="U122" s="77">
        <v>1070</v>
      </c>
      <c r="V122" s="34">
        <v>30.354106439136849</v>
      </c>
      <c r="W122" s="2">
        <v>0.70331384653795626</v>
      </c>
      <c r="X122" s="2">
        <v>44.877538605505499</v>
      </c>
      <c r="Y122" s="2">
        <v>-48.515036383101126</v>
      </c>
      <c r="Z122" s="80">
        <f>VLOOKUP(U122,BG!$A$2:$F$55,4)</f>
        <v>17.019146983595888</v>
      </c>
      <c r="AA122" s="80">
        <f>VLOOKUP(U122,BG!$A$2:$F$55,5)</f>
        <v>0.81477424704928736</v>
      </c>
      <c r="AB122" s="4">
        <f>VLOOKUP(U122+1,BG!$A$2:$F$55,4)</f>
        <v>20.250606934658986</v>
      </c>
      <c r="AC122" s="4">
        <f>VLOOKUP(U122+1,BG!$A$2:$F$55,5)</f>
        <v>0.74693211110539326</v>
      </c>
      <c r="AD122" s="3">
        <f>COUNTIF($U$2:U122,U122)</f>
        <v>14</v>
      </c>
      <c r="AE122" s="3">
        <f t="shared" si="5"/>
        <v>18</v>
      </c>
      <c r="AF122" s="3">
        <f t="shared" si="6"/>
        <v>4</v>
      </c>
      <c r="AG122" s="3">
        <f t="shared" si="7"/>
        <v>13</v>
      </c>
      <c r="AH122" s="81">
        <f t="shared" si="8"/>
        <v>19.490263416761788</v>
      </c>
      <c r="AI122" s="81">
        <f t="shared" si="9"/>
        <v>0.76289496662160372</v>
      </c>
    </row>
    <row r="123" spans="1:35" x14ac:dyDescent="0.25">
      <c r="A123">
        <v>5</v>
      </c>
      <c r="B123" s="36">
        <v>32</v>
      </c>
      <c r="C123" s="37" t="s">
        <v>210</v>
      </c>
      <c r="D123" s="37">
        <v>-199.96875</v>
      </c>
      <c r="E123" s="37">
        <v>-104</v>
      </c>
      <c r="F123" s="37">
        <v>320</v>
      </c>
      <c r="G123" s="37">
        <v>0.13953299999999999</v>
      </c>
      <c r="H123" s="37">
        <v>0.18327299999999999</v>
      </c>
      <c r="I123" s="37">
        <v>46.918348000000002</v>
      </c>
      <c r="J123" s="37">
        <v>1.6161270000000001</v>
      </c>
      <c r="K123" s="37">
        <v>8.8709849999999992</v>
      </c>
      <c r="L123" s="37">
        <v>0.152868</v>
      </c>
      <c r="M123" s="38">
        <v>0.13953299999999999</v>
      </c>
      <c r="N123" s="37">
        <v>0.14560100000000001</v>
      </c>
      <c r="O123" s="37">
        <v>101104</v>
      </c>
      <c r="P123" s="37">
        <v>20.7</v>
      </c>
      <c r="Q123" s="37">
        <v>60</v>
      </c>
      <c r="R123" s="37">
        <v>1.1920999999999999</v>
      </c>
      <c r="S123" s="37" t="s">
        <v>275</v>
      </c>
      <c r="T123" s="37" t="s">
        <v>276</v>
      </c>
      <c r="U123" s="77">
        <v>1070</v>
      </c>
      <c r="V123" s="34">
        <v>24.679037579367268</v>
      </c>
      <c r="W123" s="2">
        <v>0.89521802402680695</v>
      </c>
      <c r="X123" s="2">
        <v>33.401792905677723</v>
      </c>
      <c r="Y123" s="2">
        <v>-46.442341839351712</v>
      </c>
      <c r="Z123" s="80">
        <f>VLOOKUP(U123,BG!$A$2:$F$55,4)</f>
        <v>17.019146983595888</v>
      </c>
      <c r="AA123" s="80">
        <f>VLOOKUP(U123,BG!$A$2:$F$55,5)</f>
        <v>0.81477424704928736</v>
      </c>
      <c r="AB123" s="4">
        <f>VLOOKUP(U123+1,BG!$A$2:$F$55,4)</f>
        <v>20.250606934658986</v>
      </c>
      <c r="AC123" s="4">
        <f>VLOOKUP(U123+1,BG!$A$2:$F$55,5)</f>
        <v>0.74693211110539326</v>
      </c>
      <c r="AD123" s="3">
        <f>COUNTIF($U$2:U123,U123)</f>
        <v>15</v>
      </c>
      <c r="AE123" s="3">
        <f t="shared" si="5"/>
        <v>18</v>
      </c>
      <c r="AF123" s="3">
        <f t="shared" si="6"/>
        <v>3</v>
      </c>
      <c r="AG123" s="3">
        <f t="shared" si="7"/>
        <v>14</v>
      </c>
      <c r="AH123" s="81">
        <f t="shared" si="8"/>
        <v>19.680349296236088</v>
      </c>
      <c r="AI123" s="81">
        <f t="shared" si="9"/>
        <v>0.75890425274255102</v>
      </c>
    </row>
    <row r="124" spans="1:35" x14ac:dyDescent="0.25">
      <c r="A124">
        <v>5</v>
      </c>
      <c r="B124" s="36">
        <v>33</v>
      </c>
      <c r="C124" s="37" t="s">
        <v>210</v>
      </c>
      <c r="D124" s="37">
        <v>-199.96875</v>
      </c>
      <c r="E124" s="37">
        <v>-104</v>
      </c>
      <c r="F124" s="37">
        <v>330</v>
      </c>
      <c r="G124" s="37">
        <v>0.131939</v>
      </c>
      <c r="H124" s="37">
        <v>0.18345800000000001</v>
      </c>
      <c r="I124" s="37">
        <v>46.964612000000002</v>
      </c>
      <c r="J124" s="37">
        <v>1.5928789999999999</v>
      </c>
      <c r="K124" s="37">
        <v>8.8769709999999993</v>
      </c>
      <c r="L124" s="37">
        <v>0.15059400000000001</v>
      </c>
      <c r="M124" s="38">
        <v>0.131939</v>
      </c>
      <c r="N124" s="37">
        <v>0.11758</v>
      </c>
      <c r="O124" s="37">
        <v>101106</v>
      </c>
      <c r="P124" s="37">
        <v>20.8</v>
      </c>
      <c r="Q124" s="37">
        <v>60</v>
      </c>
      <c r="R124" s="37">
        <v>1.1916</v>
      </c>
      <c r="S124" s="37" t="s">
        <v>277</v>
      </c>
      <c r="T124" s="37" t="s">
        <v>278</v>
      </c>
      <c r="U124" s="77">
        <v>1070</v>
      </c>
      <c r="V124" s="34">
        <v>17.241227337361082</v>
      </c>
      <c r="W124" s="2">
        <v>0.95063005999738059</v>
      </c>
      <c r="X124" s="2">
        <v>24.051787252187086</v>
      </c>
      <c r="Y124" s="2">
        <v>-48.497062484806108</v>
      </c>
      <c r="Z124" s="80">
        <f>VLOOKUP(U124,BG!$A$2:$F$55,4)</f>
        <v>17.019146983595888</v>
      </c>
      <c r="AA124" s="80">
        <f>VLOOKUP(U124,BG!$A$2:$F$55,5)</f>
        <v>0.81477424704928736</v>
      </c>
      <c r="AB124" s="4">
        <f>VLOOKUP(U124+1,BG!$A$2:$F$55,4)</f>
        <v>20.250606934658986</v>
      </c>
      <c r="AC124" s="4">
        <f>VLOOKUP(U124+1,BG!$A$2:$F$55,5)</f>
        <v>0.74693211110539326</v>
      </c>
      <c r="AD124" s="3">
        <f>COUNTIF($U$2:U124,U124)</f>
        <v>16</v>
      </c>
      <c r="AE124" s="3">
        <f t="shared" si="5"/>
        <v>18</v>
      </c>
      <c r="AF124" s="3">
        <f t="shared" si="6"/>
        <v>2</v>
      </c>
      <c r="AG124" s="3">
        <f t="shared" si="7"/>
        <v>15</v>
      </c>
      <c r="AH124" s="81">
        <f t="shared" si="8"/>
        <v>19.870435175710387</v>
      </c>
      <c r="AI124" s="81">
        <f t="shared" si="9"/>
        <v>0.75491353886349855</v>
      </c>
    </row>
    <row r="125" spans="1:35" x14ac:dyDescent="0.25">
      <c r="A125">
        <v>5</v>
      </c>
      <c r="B125" s="36">
        <v>34</v>
      </c>
      <c r="C125" s="37" t="s">
        <v>210</v>
      </c>
      <c r="D125" s="37">
        <v>-199.96875</v>
      </c>
      <c r="E125" s="37">
        <v>-104</v>
      </c>
      <c r="F125" s="37">
        <v>340</v>
      </c>
      <c r="G125" s="37">
        <v>0.13015199999999999</v>
      </c>
      <c r="H125" s="37">
        <v>0.18312800000000001</v>
      </c>
      <c r="I125" s="37">
        <v>46.881956000000002</v>
      </c>
      <c r="J125" s="37">
        <v>1.6403719999999999</v>
      </c>
      <c r="K125" s="37">
        <v>8.8673699999999993</v>
      </c>
      <c r="L125" s="37">
        <v>0.15521499999999999</v>
      </c>
      <c r="M125" s="38">
        <v>0.13015199999999999</v>
      </c>
      <c r="N125" s="37">
        <v>0.10380200000000001</v>
      </c>
      <c r="O125" s="37">
        <v>101107</v>
      </c>
      <c r="P125" s="37">
        <v>20.7</v>
      </c>
      <c r="Q125" s="37">
        <v>60</v>
      </c>
      <c r="R125" s="37">
        <v>1.1920999999999999</v>
      </c>
      <c r="S125" s="37" t="s">
        <v>279</v>
      </c>
      <c r="T125" s="37" t="s">
        <v>280</v>
      </c>
      <c r="U125" s="77">
        <v>1070</v>
      </c>
      <c r="V125" s="34">
        <v>15.038636355062446</v>
      </c>
      <c r="W125" s="2">
        <v>1.1016734068812428</v>
      </c>
      <c r="X125" s="2">
        <v>20.602651535254179</v>
      </c>
      <c r="Y125" s="2">
        <v>-47.403762739208361</v>
      </c>
      <c r="Z125" s="80">
        <f>VLOOKUP(U125,BG!$A$2:$F$55,4)</f>
        <v>17.019146983595888</v>
      </c>
      <c r="AA125" s="80">
        <f>VLOOKUP(U125,BG!$A$2:$F$55,5)</f>
        <v>0.81477424704928736</v>
      </c>
      <c r="AB125" s="4">
        <f>VLOOKUP(U125+1,BG!$A$2:$F$55,4)</f>
        <v>20.250606934658986</v>
      </c>
      <c r="AC125" s="4">
        <f>VLOOKUP(U125+1,BG!$A$2:$F$55,5)</f>
        <v>0.74693211110539326</v>
      </c>
      <c r="AD125" s="3">
        <f>COUNTIF($U$2:U125,U125)</f>
        <v>17</v>
      </c>
      <c r="AE125" s="3">
        <f t="shared" si="5"/>
        <v>18</v>
      </c>
      <c r="AF125" s="3">
        <f t="shared" si="6"/>
        <v>1</v>
      </c>
      <c r="AG125" s="3">
        <f t="shared" si="7"/>
        <v>16</v>
      </c>
      <c r="AH125" s="81">
        <f t="shared" si="8"/>
        <v>20.060521055184687</v>
      </c>
      <c r="AI125" s="81">
        <f t="shared" si="9"/>
        <v>0.75092282498444585</v>
      </c>
    </row>
    <row r="126" spans="1:35" x14ac:dyDescent="0.25">
      <c r="A126">
        <v>5</v>
      </c>
      <c r="B126" s="36">
        <v>35</v>
      </c>
      <c r="C126" s="37" t="s">
        <v>210</v>
      </c>
      <c r="D126" s="37">
        <v>-199.96875</v>
      </c>
      <c r="E126" s="37">
        <v>-104</v>
      </c>
      <c r="F126" s="37">
        <v>350</v>
      </c>
      <c r="G126" s="37">
        <v>0.12842400000000001</v>
      </c>
      <c r="H126" s="37">
        <v>0.18340400000000001</v>
      </c>
      <c r="I126" s="37">
        <v>46.951073000000001</v>
      </c>
      <c r="J126" s="37">
        <v>1.6064560000000001</v>
      </c>
      <c r="K126" s="37">
        <v>8.8756249999999994</v>
      </c>
      <c r="L126" s="37">
        <v>0.15190000000000001</v>
      </c>
      <c r="M126" s="38">
        <v>0.12842400000000001</v>
      </c>
      <c r="N126" s="37">
        <v>0.11247500000000001</v>
      </c>
      <c r="O126" s="37">
        <v>101107</v>
      </c>
      <c r="P126" s="37">
        <v>20.8</v>
      </c>
      <c r="Q126" s="37">
        <v>60</v>
      </c>
      <c r="R126" s="37">
        <v>1.1917</v>
      </c>
      <c r="S126" s="37" t="s">
        <v>281</v>
      </c>
      <c r="T126" s="37" t="s">
        <v>282</v>
      </c>
      <c r="U126" s="77">
        <v>1070</v>
      </c>
      <c r="V126" s="34">
        <v>12.889167318849617</v>
      </c>
      <c r="W126" s="2">
        <v>1.0948133142462306</v>
      </c>
      <c r="X126" s="2">
        <v>18.28410968143535</v>
      </c>
      <c r="Y126" s="2">
        <v>-48.867238895635595</v>
      </c>
      <c r="Z126" s="80">
        <f>VLOOKUP(U126,BG!$A$2:$F$55,4)</f>
        <v>17.019146983595888</v>
      </c>
      <c r="AA126" s="80">
        <f>VLOOKUP(U126,BG!$A$2:$F$55,5)</f>
        <v>0.81477424704928736</v>
      </c>
      <c r="AB126" s="4">
        <f>VLOOKUP(U126+1,BG!$A$2:$F$55,4)</f>
        <v>20.250606934658986</v>
      </c>
      <c r="AC126" s="4">
        <f>VLOOKUP(U126+1,BG!$A$2:$F$55,5)</f>
        <v>0.74693211110539326</v>
      </c>
      <c r="AD126" s="3">
        <f>COUNTIF($U$2:U126,U126)</f>
        <v>18</v>
      </c>
      <c r="AE126" s="3">
        <f t="shared" si="5"/>
        <v>18</v>
      </c>
      <c r="AF126" s="3">
        <f t="shared" si="6"/>
        <v>0</v>
      </c>
      <c r="AG126" s="3">
        <f t="shared" si="7"/>
        <v>17</v>
      </c>
      <c r="AH126" s="81">
        <f t="shared" si="8"/>
        <v>20.250606934658986</v>
      </c>
      <c r="AI126" s="81">
        <f t="shared" si="9"/>
        <v>0.74693211110539326</v>
      </c>
    </row>
    <row r="127" spans="1:35" x14ac:dyDescent="0.25">
      <c r="A127">
        <v>6</v>
      </c>
      <c r="B127" s="7">
        <v>1</v>
      </c>
      <c r="C127" s="3" t="s">
        <v>283</v>
      </c>
      <c r="D127" s="3">
        <v>-800</v>
      </c>
      <c r="E127" s="3">
        <v>104</v>
      </c>
      <c r="F127" s="3">
        <v>10</v>
      </c>
      <c r="G127" s="3">
        <v>0.225495</v>
      </c>
      <c r="H127" s="3">
        <v>0.18821499999999999</v>
      </c>
      <c r="I127" s="3">
        <v>48.158146000000002</v>
      </c>
      <c r="J127" s="3">
        <v>1.547274</v>
      </c>
      <c r="K127" s="3">
        <v>9.0680010000000006</v>
      </c>
      <c r="L127" s="3">
        <v>0.145872</v>
      </c>
      <c r="M127" s="50">
        <v>0.225495</v>
      </c>
      <c r="N127" s="3">
        <v>8.4720000000000004E-2</v>
      </c>
      <c r="O127" s="3">
        <v>99700</v>
      </c>
      <c r="P127" s="3">
        <v>21.7</v>
      </c>
      <c r="Q127" s="3">
        <v>60</v>
      </c>
      <c r="R127" s="3">
        <v>1.171</v>
      </c>
      <c r="S127" s="3" t="s">
        <v>284</v>
      </c>
      <c r="T127" s="3" t="s">
        <v>285</v>
      </c>
      <c r="U127" s="77">
        <v>1080</v>
      </c>
      <c r="V127" s="34">
        <v>190.81825745125778</v>
      </c>
      <c r="W127" s="2">
        <v>4.5642146764366993</v>
      </c>
      <c r="X127" s="2">
        <v>28.106868535213163</v>
      </c>
      <c r="Y127" s="2">
        <v>-3.0812533971616336</v>
      </c>
      <c r="Z127" s="80">
        <f>VLOOKUP(U127,BG!$A$2:$F$55,4)</f>
        <v>15.069129644681414</v>
      </c>
      <c r="AA127" s="80">
        <f>VLOOKUP(U127,BG!$A$2:$F$55,5)</f>
        <v>0.97064031469867118</v>
      </c>
      <c r="AB127" s="4">
        <f>VLOOKUP(U127+1,BG!$A$2:$F$55,4)</f>
        <v>15.316755607420955</v>
      </c>
      <c r="AC127" s="4">
        <f>VLOOKUP(U127+1,BG!$A$2:$F$55,5)</f>
        <v>0.92646338453189148</v>
      </c>
      <c r="AD127" s="3">
        <f>COUNTIF($U$2:U127,U127)</f>
        <v>1</v>
      </c>
      <c r="AE127" s="3">
        <f t="shared" si="5"/>
        <v>17</v>
      </c>
      <c r="AF127" s="3">
        <f t="shared" si="6"/>
        <v>16</v>
      </c>
      <c r="AG127" s="3">
        <f t="shared" si="7"/>
        <v>0</v>
      </c>
      <c r="AH127" s="81">
        <f t="shared" si="8"/>
        <v>15.069129644681414</v>
      </c>
      <c r="AI127" s="81">
        <f t="shared" si="9"/>
        <v>0.97064031469867118</v>
      </c>
    </row>
    <row r="128" spans="1:35" x14ac:dyDescent="0.25">
      <c r="A128">
        <v>6</v>
      </c>
      <c r="B128" s="7">
        <v>2</v>
      </c>
      <c r="C128" s="3" t="s">
        <v>283</v>
      </c>
      <c r="D128" s="3">
        <v>-800</v>
      </c>
      <c r="E128" s="3">
        <v>104</v>
      </c>
      <c r="F128" s="3">
        <v>20</v>
      </c>
      <c r="G128" s="3">
        <v>0.232603</v>
      </c>
      <c r="H128" s="3">
        <v>0.188693</v>
      </c>
      <c r="I128" s="3">
        <v>48.278100999999999</v>
      </c>
      <c r="J128" s="3">
        <v>1.462583</v>
      </c>
      <c r="K128" s="3">
        <v>9.0794180000000004</v>
      </c>
      <c r="L128" s="3">
        <v>0.13769200000000001</v>
      </c>
      <c r="M128" s="50">
        <v>0.232603</v>
      </c>
      <c r="N128" s="3">
        <v>8.4138000000000004E-2</v>
      </c>
      <c r="O128" s="3">
        <v>99700</v>
      </c>
      <c r="P128" s="3">
        <v>21.7</v>
      </c>
      <c r="Q128" s="3">
        <v>60</v>
      </c>
      <c r="R128" s="3">
        <v>1.171</v>
      </c>
      <c r="S128" s="3" t="s">
        <v>286</v>
      </c>
      <c r="T128" s="3" t="s">
        <v>287</v>
      </c>
      <c r="U128" s="77">
        <v>1080</v>
      </c>
      <c r="V128" s="34">
        <v>192.58736531615924</v>
      </c>
      <c r="W128" s="2">
        <v>4.7359335444390052</v>
      </c>
      <c r="X128" s="2">
        <v>26.948410889099275</v>
      </c>
      <c r="Y128" s="2">
        <v>-8.3917278570215341</v>
      </c>
      <c r="Z128" s="80">
        <f>VLOOKUP(U128,BG!$A$2:$F$55,4)</f>
        <v>15.069129644681414</v>
      </c>
      <c r="AA128" s="80">
        <f>VLOOKUP(U128,BG!$A$2:$F$55,5)</f>
        <v>0.97064031469867118</v>
      </c>
      <c r="AB128" s="4">
        <f>VLOOKUP(U128+1,BG!$A$2:$F$55,4)</f>
        <v>15.316755607420955</v>
      </c>
      <c r="AC128" s="4">
        <f>VLOOKUP(U128+1,BG!$A$2:$F$55,5)</f>
        <v>0.92646338453189148</v>
      </c>
      <c r="AD128" s="3">
        <f>COUNTIF($U$2:U128,U128)</f>
        <v>2</v>
      </c>
      <c r="AE128" s="3">
        <f t="shared" si="5"/>
        <v>17</v>
      </c>
      <c r="AF128" s="3">
        <f t="shared" si="6"/>
        <v>15</v>
      </c>
      <c r="AG128" s="3">
        <f t="shared" si="7"/>
        <v>1</v>
      </c>
      <c r="AH128" s="81">
        <f t="shared" si="8"/>
        <v>15.084606267352635</v>
      </c>
      <c r="AI128" s="81">
        <f t="shared" si="9"/>
        <v>0.96787925656324736</v>
      </c>
    </row>
    <row r="129" spans="1:35" x14ac:dyDescent="0.25">
      <c r="A129">
        <v>6</v>
      </c>
      <c r="B129" s="7">
        <v>3</v>
      </c>
      <c r="C129" s="3" t="s">
        <v>283</v>
      </c>
      <c r="D129" s="3">
        <v>-800</v>
      </c>
      <c r="E129" s="3">
        <v>104</v>
      </c>
      <c r="F129" s="3">
        <v>30</v>
      </c>
      <c r="G129" s="3">
        <v>0.242669</v>
      </c>
      <c r="H129" s="3">
        <v>0.18897600000000001</v>
      </c>
      <c r="I129" s="3">
        <v>48.349187999999998</v>
      </c>
      <c r="J129" s="3">
        <v>1.343615</v>
      </c>
      <c r="K129" s="3">
        <v>9.0862669999999994</v>
      </c>
      <c r="L129" s="3">
        <v>0.12628500000000001</v>
      </c>
      <c r="M129" s="50">
        <v>0.242669</v>
      </c>
      <c r="N129" s="3">
        <v>7.9072000000000003E-2</v>
      </c>
      <c r="O129" s="3">
        <v>99700</v>
      </c>
      <c r="P129" s="3">
        <v>21.7</v>
      </c>
      <c r="Q129" s="3">
        <v>60</v>
      </c>
      <c r="R129" s="3">
        <v>1.171</v>
      </c>
      <c r="S129" s="3" t="s">
        <v>288</v>
      </c>
      <c r="T129" s="3" t="s">
        <v>289</v>
      </c>
      <c r="U129" s="77">
        <v>1080</v>
      </c>
      <c r="V129" s="34">
        <v>197.1247495429071</v>
      </c>
      <c r="W129" s="2">
        <v>5.3325575306765529</v>
      </c>
      <c r="X129" s="2">
        <v>23.184871988468817</v>
      </c>
      <c r="Y129" s="2">
        <v>-18.969039853589042</v>
      </c>
      <c r="Z129" s="80">
        <f>VLOOKUP(U129,BG!$A$2:$F$55,4)</f>
        <v>15.069129644681414</v>
      </c>
      <c r="AA129" s="80">
        <f>VLOOKUP(U129,BG!$A$2:$F$55,5)</f>
        <v>0.97064031469867118</v>
      </c>
      <c r="AB129" s="4">
        <f>VLOOKUP(U129+1,BG!$A$2:$F$55,4)</f>
        <v>15.316755607420955</v>
      </c>
      <c r="AC129" s="4">
        <f>VLOOKUP(U129+1,BG!$A$2:$F$55,5)</f>
        <v>0.92646338453189148</v>
      </c>
      <c r="AD129" s="3">
        <f>COUNTIF($U$2:U129,U129)</f>
        <v>3</v>
      </c>
      <c r="AE129" s="3">
        <f t="shared" si="5"/>
        <v>17</v>
      </c>
      <c r="AF129" s="3">
        <f t="shared" si="6"/>
        <v>14</v>
      </c>
      <c r="AG129" s="3">
        <f t="shared" si="7"/>
        <v>2</v>
      </c>
      <c r="AH129" s="81">
        <f t="shared" si="8"/>
        <v>15.100082890023858</v>
      </c>
      <c r="AI129" s="81">
        <f t="shared" si="9"/>
        <v>0.96511819842782376</v>
      </c>
    </row>
    <row r="130" spans="1:35" x14ac:dyDescent="0.25">
      <c r="A130">
        <v>6</v>
      </c>
      <c r="B130" s="7">
        <v>4</v>
      </c>
      <c r="C130" s="3" t="s">
        <v>283</v>
      </c>
      <c r="D130" s="3">
        <v>-800</v>
      </c>
      <c r="E130" s="3">
        <v>104</v>
      </c>
      <c r="F130" s="3">
        <v>40</v>
      </c>
      <c r="G130" s="3">
        <v>0.24751899999999999</v>
      </c>
      <c r="H130" s="3">
        <v>0.18940499999999999</v>
      </c>
      <c r="I130" s="3">
        <v>48.456612999999997</v>
      </c>
      <c r="J130" s="3">
        <v>1.533158</v>
      </c>
      <c r="K130" s="3">
        <v>9.0960929999999998</v>
      </c>
      <c r="L130" s="3">
        <v>0.14408199999999999</v>
      </c>
      <c r="M130" s="50">
        <v>0.24751899999999999</v>
      </c>
      <c r="N130" s="3">
        <v>7.6136999999999996E-2</v>
      </c>
      <c r="O130" s="3">
        <v>99700</v>
      </c>
      <c r="P130" s="3">
        <v>21.7</v>
      </c>
      <c r="Q130" s="3">
        <v>60</v>
      </c>
      <c r="R130" s="3">
        <v>1.171</v>
      </c>
      <c r="S130" s="3" t="s">
        <v>290</v>
      </c>
      <c r="T130" s="3" t="s">
        <v>291</v>
      </c>
      <c r="U130" s="77">
        <v>1080</v>
      </c>
      <c r="V130" s="34">
        <v>196.73888572328394</v>
      </c>
      <c r="W130" s="2">
        <v>5.496664485531257</v>
      </c>
      <c r="X130" s="2">
        <v>22.288082638182715</v>
      </c>
      <c r="Y130" s="2">
        <v>-23.15522515515682</v>
      </c>
      <c r="Z130" s="80">
        <f>VLOOKUP(U130,BG!$A$2:$F$55,4)</f>
        <v>15.069129644681414</v>
      </c>
      <c r="AA130" s="80">
        <f>VLOOKUP(U130,BG!$A$2:$F$55,5)</f>
        <v>0.97064031469867118</v>
      </c>
      <c r="AB130" s="4">
        <f>VLOOKUP(U130+1,BG!$A$2:$F$55,4)</f>
        <v>15.316755607420955</v>
      </c>
      <c r="AC130" s="4">
        <f>VLOOKUP(U130+1,BG!$A$2:$F$55,5)</f>
        <v>0.92646338453189148</v>
      </c>
      <c r="AD130" s="3">
        <f>COUNTIF($U$2:U130,U130)</f>
        <v>4</v>
      </c>
      <c r="AE130" s="3">
        <f t="shared" si="5"/>
        <v>17</v>
      </c>
      <c r="AF130" s="3">
        <f t="shared" si="6"/>
        <v>13</v>
      </c>
      <c r="AG130" s="3">
        <f t="shared" si="7"/>
        <v>3</v>
      </c>
      <c r="AH130" s="81">
        <f t="shared" si="8"/>
        <v>15.115559512695079</v>
      </c>
      <c r="AI130" s="81">
        <f t="shared" si="9"/>
        <v>0.96235714029239994</v>
      </c>
    </row>
    <row r="131" spans="1:35" x14ac:dyDescent="0.25">
      <c r="A131">
        <v>6</v>
      </c>
      <c r="B131" s="7">
        <v>5</v>
      </c>
      <c r="C131" s="3" t="s">
        <v>283</v>
      </c>
      <c r="D131" s="3">
        <v>-800</v>
      </c>
      <c r="E131" s="3">
        <v>104</v>
      </c>
      <c r="F131" s="3">
        <v>50</v>
      </c>
      <c r="G131" s="3">
        <v>0.25478499999999998</v>
      </c>
      <c r="H131" s="3">
        <v>0.189997</v>
      </c>
      <c r="I131" s="3">
        <v>48.605218000000001</v>
      </c>
      <c r="J131" s="3">
        <v>1.552136</v>
      </c>
      <c r="K131" s="3">
        <v>9.1100089999999998</v>
      </c>
      <c r="L131" s="3">
        <v>0.145653</v>
      </c>
      <c r="M131" s="50">
        <v>0.25478499999999998</v>
      </c>
      <c r="N131" s="3">
        <v>7.0715E-2</v>
      </c>
      <c r="O131" s="3">
        <v>99700</v>
      </c>
      <c r="P131" s="3">
        <v>21.7</v>
      </c>
      <c r="Q131" s="3">
        <v>60</v>
      </c>
      <c r="R131" s="3">
        <v>1.171</v>
      </c>
      <c r="S131" s="3" t="s">
        <v>292</v>
      </c>
      <c r="T131" s="3" t="s">
        <v>293</v>
      </c>
      <c r="U131" s="77">
        <v>1080</v>
      </c>
      <c r="V131" s="34">
        <v>198.61062802722435</v>
      </c>
      <c r="W131" s="2">
        <v>6.4354081916620371</v>
      </c>
      <c r="X131" s="2">
        <v>18.766140011115326</v>
      </c>
      <c r="Y131" s="2">
        <v>-29.537246027964525</v>
      </c>
      <c r="Z131" s="80">
        <f>VLOOKUP(U131,BG!$A$2:$F$55,4)</f>
        <v>15.069129644681414</v>
      </c>
      <c r="AA131" s="80">
        <f>VLOOKUP(U131,BG!$A$2:$F$55,5)</f>
        <v>0.97064031469867118</v>
      </c>
      <c r="AB131" s="4">
        <f>VLOOKUP(U131+1,BG!$A$2:$F$55,4)</f>
        <v>15.316755607420955</v>
      </c>
      <c r="AC131" s="4">
        <f>VLOOKUP(U131+1,BG!$A$2:$F$55,5)</f>
        <v>0.92646338453189148</v>
      </c>
      <c r="AD131" s="3">
        <f>COUNTIF($U$2:U131,U131)</f>
        <v>5</v>
      </c>
      <c r="AE131" s="3">
        <f t="shared" ref="AE131:AE194" si="10">COUNTIF($U$2:$U$437,U131)</f>
        <v>17</v>
      </c>
      <c r="AF131" s="3">
        <f t="shared" ref="AF131:AF194" si="11">AE131-AD131</f>
        <v>12</v>
      </c>
      <c r="AG131" s="3">
        <f t="shared" ref="AG131:AG194" si="12">AD131-1</f>
        <v>4</v>
      </c>
      <c r="AH131" s="81">
        <f t="shared" ref="AH131:AH194" si="13">(AF131*Z131+AG131*AB131)/(AE131-1)</f>
        <v>15.131036135366301</v>
      </c>
      <c r="AI131" s="81">
        <f t="shared" ref="AI131:AI194" si="14">(AF131*AA131+AG131*AC131)/(AE131-1)</f>
        <v>0.95959608215697623</v>
      </c>
    </row>
    <row r="132" spans="1:35" x14ac:dyDescent="0.25">
      <c r="A132">
        <v>6</v>
      </c>
      <c r="B132" s="7">
        <v>6</v>
      </c>
      <c r="C132" s="3" t="s">
        <v>283</v>
      </c>
      <c r="D132" s="3">
        <v>-800</v>
      </c>
      <c r="E132" s="3">
        <v>104</v>
      </c>
      <c r="F132" s="3">
        <v>60</v>
      </c>
      <c r="G132" s="3">
        <v>0.25997599999999998</v>
      </c>
      <c r="H132" s="3">
        <v>0.19009100000000001</v>
      </c>
      <c r="I132" s="3">
        <v>48.628725000000003</v>
      </c>
      <c r="J132" s="3">
        <v>1.5283150000000001</v>
      </c>
      <c r="K132" s="3">
        <v>9.112247</v>
      </c>
      <c r="L132" s="3">
        <v>0.14344100000000001</v>
      </c>
      <c r="M132" s="50">
        <v>0.25997599999999998</v>
      </c>
      <c r="N132" s="3">
        <v>7.3678999999999994E-2</v>
      </c>
      <c r="O132" s="3">
        <v>99700</v>
      </c>
      <c r="P132" s="3">
        <v>21.7</v>
      </c>
      <c r="Q132" s="3">
        <v>60</v>
      </c>
      <c r="R132" s="3">
        <v>1.171</v>
      </c>
      <c r="S132" s="3" t="s">
        <v>294</v>
      </c>
      <c r="T132" s="3" t="s">
        <v>295</v>
      </c>
      <c r="U132" s="77">
        <v>1080</v>
      </c>
      <c r="V132" s="34">
        <v>198.53887015171509</v>
      </c>
      <c r="W132" s="2">
        <v>5.7923979080243182</v>
      </c>
      <c r="X132" s="2">
        <v>20.662837956845486</v>
      </c>
      <c r="Y132" s="2">
        <v>-33.840040388370454</v>
      </c>
      <c r="Z132" s="80">
        <f>VLOOKUP(U132,BG!$A$2:$F$55,4)</f>
        <v>15.069129644681414</v>
      </c>
      <c r="AA132" s="80">
        <f>VLOOKUP(U132,BG!$A$2:$F$55,5)</f>
        <v>0.97064031469867118</v>
      </c>
      <c r="AB132" s="4">
        <f>VLOOKUP(U132+1,BG!$A$2:$F$55,4)</f>
        <v>15.316755607420955</v>
      </c>
      <c r="AC132" s="4">
        <f>VLOOKUP(U132+1,BG!$A$2:$F$55,5)</f>
        <v>0.92646338453189148</v>
      </c>
      <c r="AD132" s="3">
        <f>COUNTIF($U$2:U132,U132)</f>
        <v>6</v>
      </c>
      <c r="AE132" s="3">
        <f t="shared" si="10"/>
        <v>17</v>
      </c>
      <c r="AF132" s="3">
        <f t="shared" si="11"/>
        <v>11</v>
      </c>
      <c r="AG132" s="3">
        <f t="shared" si="12"/>
        <v>5</v>
      </c>
      <c r="AH132" s="81">
        <f t="shared" si="13"/>
        <v>15.14651275803752</v>
      </c>
      <c r="AI132" s="81">
        <f t="shared" si="14"/>
        <v>0.95683502402155252</v>
      </c>
    </row>
    <row r="133" spans="1:35" x14ac:dyDescent="0.25">
      <c r="A133">
        <v>6</v>
      </c>
      <c r="B133" s="7">
        <v>7</v>
      </c>
      <c r="C133" s="3" t="s">
        <v>283</v>
      </c>
      <c r="D133" s="3">
        <v>-800</v>
      </c>
      <c r="E133" s="3">
        <v>104</v>
      </c>
      <c r="F133" s="3">
        <v>70</v>
      </c>
      <c r="G133" s="3">
        <v>0.25545499999999999</v>
      </c>
      <c r="H133" s="3">
        <v>0.18989800000000001</v>
      </c>
      <c r="I133" s="3">
        <v>48.580433999999997</v>
      </c>
      <c r="J133" s="3">
        <v>1.573626</v>
      </c>
      <c r="K133" s="3">
        <v>9.1076519999999999</v>
      </c>
      <c r="L133" s="3">
        <v>0.14774200000000001</v>
      </c>
      <c r="M133" s="50">
        <v>0.25545499999999999</v>
      </c>
      <c r="N133" s="3">
        <v>7.3809E-2</v>
      </c>
      <c r="O133" s="3">
        <v>99700</v>
      </c>
      <c r="P133" s="3">
        <v>21.7</v>
      </c>
      <c r="Q133" s="3">
        <v>60</v>
      </c>
      <c r="R133" s="3">
        <v>1.171</v>
      </c>
      <c r="S133" s="3" t="s">
        <v>296</v>
      </c>
      <c r="T133" s="3" t="s">
        <v>297</v>
      </c>
      <c r="U133" s="77">
        <v>1080</v>
      </c>
      <c r="V133" s="34">
        <v>189.47654153377022</v>
      </c>
      <c r="W133" s="2">
        <v>5.1890408864994164</v>
      </c>
      <c r="X133" s="2">
        <v>22.050967418197359</v>
      </c>
      <c r="Y133" s="2">
        <v>-35.90233931130485</v>
      </c>
      <c r="Z133" s="80">
        <f>VLOOKUP(U133,BG!$A$2:$F$55,4)</f>
        <v>15.069129644681414</v>
      </c>
      <c r="AA133" s="80">
        <f>VLOOKUP(U133,BG!$A$2:$F$55,5)</f>
        <v>0.97064031469867118</v>
      </c>
      <c r="AB133" s="4">
        <f>VLOOKUP(U133+1,BG!$A$2:$F$55,4)</f>
        <v>15.316755607420955</v>
      </c>
      <c r="AC133" s="4">
        <f>VLOOKUP(U133+1,BG!$A$2:$F$55,5)</f>
        <v>0.92646338453189148</v>
      </c>
      <c r="AD133" s="3">
        <f>COUNTIF($U$2:U133,U133)</f>
        <v>7</v>
      </c>
      <c r="AE133" s="3">
        <f t="shared" si="10"/>
        <v>17</v>
      </c>
      <c r="AF133" s="3">
        <f t="shared" si="11"/>
        <v>10</v>
      </c>
      <c r="AG133" s="3">
        <f t="shared" si="12"/>
        <v>6</v>
      </c>
      <c r="AH133" s="81">
        <f t="shared" si="13"/>
        <v>15.161989380708741</v>
      </c>
      <c r="AI133" s="81">
        <f t="shared" si="14"/>
        <v>0.95407396588612881</v>
      </c>
    </row>
    <row r="134" spans="1:35" x14ac:dyDescent="0.25">
      <c r="A134">
        <v>6</v>
      </c>
      <c r="B134" s="7">
        <v>8</v>
      </c>
      <c r="C134" s="3" t="s">
        <v>283</v>
      </c>
      <c r="D134" s="3">
        <v>-800</v>
      </c>
      <c r="E134" s="3">
        <v>104</v>
      </c>
      <c r="F134" s="3">
        <v>80</v>
      </c>
      <c r="G134" s="3">
        <v>0.264212</v>
      </c>
      <c r="H134" s="3">
        <v>0.190056</v>
      </c>
      <c r="I134" s="3">
        <v>48.619931999999999</v>
      </c>
      <c r="J134" s="3">
        <v>1.5403309999999999</v>
      </c>
      <c r="K134" s="3">
        <v>9.1114090000000001</v>
      </c>
      <c r="L134" s="3">
        <v>0.144316</v>
      </c>
      <c r="M134" s="50">
        <v>0.264212</v>
      </c>
      <c r="N134" s="3">
        <v>6.7764000000000005E-2</v>
      </c>
      <c r="O134" s="3">
        <v>99700</v>
      </c>
      <c r="P134" s="3">
        <v>21.7</v>
      </c>
      <c r="Q134" s="3">
        <v>60</v>
      </c>
      <c r="R134" s="3">
        <v>1.171</v>
      </c>
      <c r="S134" s="3" t="s">
        <v>298</v>
      </c>
      <c r="T134" s="3" t="s">
        <v>299</v>
      </c>
      <c r="U134" s="77">
        <v>1080</v>
      </c>
      <c r="V134" s="34">
        <v>192.72966824451944</v>
      </c>
      <c r="W134" s="2">
        <v>6.4233968169184186</v>
      </c>
      <c r="X134" s="2">
        <v>17.921851878175197</v>
      </c>
      <c r="Y134" s="2">
        <v>-40.752180652501529</v>
      </c>
      <c r="Z134" s="80">
        <f>VLOOKUP(U134,BG!$A$2:$F$55,4)</f>
        <v>15.069129644681414</v>
      </c>
      <c r="AA134" s="80">
        <f>VLOOKUP(U134,BG!$A$2:$F$55,5)</f>
        <v>0.97064031469867118</v>
      </c>
      <c r="AB134" s="4">
        <f>VLOOKUP(U134+1,BG!$A$2:$F$55,4)</f>
        <v>15.316755607420955</v>
      </c>
      <c r="AC134" s="4">
        <f>VLOOKUP(U134+1,BG!$A$2:$F$55,5)</f>
        <v>0.92646338453189148</v>
      </c>
      <c r="AD134" s="3">
        <f>COUNTIF($U$2:U134,U134)</f>
        <v>8</v>
      </c>
      <c r="AE134" s="3">
        <f t="shared" si="10"/>
        <v>17</v>
      </c>
      <c r="AF134" s="3">
        <f t="shared" si="11"/>
        <v>9</v>
      </c>
      <c r="AG134" s="3">
        <f t="shared" si="12"/>
        <v>7</v>
      </c>
      <c r="AH134" s="81">
        <f t="shared" si="13"/>
        <v>15.177466003379964</v>
      </c>
      <c r="AI134" s="81">
        <f t="shared" si="14"/>
        <v>0.95131290775070498</v>
      </c>
    </row>
    <row r="135" spans="1:35" x14ac:dyDescent="0.25">
      <c r="A135">
        <v>6</v>
      </c>
      <c r="B135" s="7">
        <v>9</v>
      </c>
      <c r="C135" s="3" t="s">
        <v>283</v>
      </c>
      <c r="D135" s="3">
        <v>-800</v>
      </c>
      <c r="E135" s="3">
        <v>104</v>
      </c>
      <c r="F135" s="3">
        <v>90</v>
      </c>
      <c r="G135" s="3">
        <v>0.26759500000000003</v>
      </c>
      <c r="H135" s="3">
        <v>0.19006600000000001</v>
      </c>
      <c r="I135" s="3">
        <v>48.622450999999998</v>
      </c>
      <c r="J135" s="3">
        <v>1.4868749999999999</v>
      </c>
      <c r="K135" s="3">
        <v>9.1117190000000008</v>
      </c>
      <c r="L135" s="3">
        <v>0.13956199999999999</v>
      </c>
      <c r="M135" s="50">
        <v>0.26759500000000003</v>
      </c>
      <c r="N135" s="3">
        <v>6.9890999999999995E-2</v>
      </c>
      <c r="O135" s="3">
        <v>99700</v>
      </c>
      <c r="P135" s="3">
        <v>21.7</v>
      </c>
      <c r="Q135" s="3">
        <v>60</v>
      </c>
      <c r="R135" s="3">
        <v>1.171</v>
      </c>
      <c r="S135" s="3" t="s">
        <v>300</v>
      </c>
      <c r="T135" s="3" t="s">
        <v>301</v>
      </c>
      <c r="U135" s="77">
        <v>1080</v>
      </c>
      <c r="V135" s="34">
        <v>191.02120086301471</v>
      </c>
      <c r="W135" s="2">
        <v>5.9490808290948634</v>
      </c>
      <c r="X135" s="2">
        <v>19.311966565279022</v>
      </c>
      <c r="Y135" s="2">
        <v>-42.967519154800357</v>
      </c>
      <c r="Z135" s="80">
        <f>VLOOKUP(U135,BG!$A$2:$F$55,4)</f>
        <v>15.069129644681414</v>
      </c>
      <c r="AA135" s="80">
        <f>VLOOKUP(U135,BG!$A$2:$F$55,5)</f>
        <v>0.97064031469867118</v>
      </c>
      <c r="AB135" s="4">
        <f>VLOOKUP(U135+1,BG!$A$2:$F$55,4)</f>
        <v>15.316755607420955</v>
      </c>
      <c r="AC135" s="4">
        <f>VLOOKUP(U135+1,BG!$A$2:$F$55,5)</f>
        <v>0.92646338453189148</v>
      </c>
      <c r="AD135" s="3">
        <f>COUNTIF($U$2:U135,U135)</f>
        <v>9</v>
      </c>
      <c r="AE135" s="3">
        <f t="shared" si="10"/>
        <v>17</v>
      </c>
      <c r="AF135" s="3">
        <f t="shared" si="11"/>
        <v>8</v>
      </c>
      <c r="AG135" s="3">
        <f t="shared" si="12"/>
        <v>8</v>
      </c>
      <c r="AH135" s="81">
        <f t="shared" si="13"/>
        <v>15.192942626051185</v>
      </c>
      <c r="AI135" s="81">
        <f t="shared" si="14"/>
        <v>0.94855184961528138</v>
      </c>
    </row>
    <row r="136" spans="1:35" x14ac:dyDescent="0.25">
      <c r="A136">
        <v>6</v>
      </c>
      <c r="B136" s="7">
        <v>10</v>
      </c>
      <c r="C136" s="3" t="s">
        <v>283</v>
      </c>
      <c r="D136" s="3">
        <v>-800</v>
      </c>
      <c r="E136" s="3">
        <v>104</v>
      </c>
      <c r="F136" s="3">
        <v>100</v>
      </c>
      <c r="G136" s="3">
        <v>0.27516200000000002</v>
      </c>
      <c r="H136" s="3">
        <v>0.19011700000000001</v>
      </c>
      <c r="I136" s="3">
        <v>48.635311000000002</v>
      </c>
      <c r="J136" s="3">
        <v>1.5104500000000001</v>
      </c>
      <c r="K136" s="3">
        <v>9.1128909999999994</v>
      </c>
      <c r="L136" s="3">
        <v>0.14174300000000001</v>
      </c>
      <c r="M136" s="50">
        <v>0.27516200000000002</v>
      </c>
      <c r="N136" s="3">
        <v>6.9505999999999998E-2</v>
      </c>
      <c r="O136" s="3">
        <v>99700</v>
      </c>
      <c r="P136" s="3">
        <v>21.7</v>
      </c>
      <c r="Q136" s="3">
        <v>60</v>
      </c>
      <c r="R136" s="3">
        <v>1.171</v>
      </c>
      <c r="S136" s="3" t="s">
        <v>302</v>
      </c>
      <c r="T136" s="3" t="s">
        <v>303</v>
      </c>
      <c r="U136" s="77">
        <v>1080</v>
      </c>
      <c r="V136" s="34">
        <v>193.1540856420614</v>
      </c>
      <c r="W136" s="2">
        <v>7.0351966950599314</v>
      </c>
      <c r="X136" s="2">
        <v>16.912152797196132</v>
      </c>
      <c r="Y136" s="2">
        <v>-43.565357335657318</v>
      </c>
      <c r="Z136" s="80">
        <f>VLOOKUP(U136,BG!$A$2:$F$55,4)</f>
        <v>15.069129644681414</v>
      </c>
      <c r="AA136" s="80">
        <f>VLOOKUP(U136,BG!$A$2:$F$55,5)</f>
        <v>0.97064031469867118</v>
      </c>
      <c r="AB136" s="4">
        <f>VLOOKUP(U136+1,BG!$A$2:$F$55,4)</f>
        <v>15.316755607420955</v>
      </c>
      <c r="AC136" s="4">
        <f>VLOOKUP(U136+1,BG!$A$2:$F$55,5)</f>
        <v>0.92646338453189148</v>
      </c>
      <c r="AD136" s="3">
        <f>COUNTIF($U$2:U136,U136)</f>
        <v>10</v>
      </c>
      <c r="AE136" s="3">
        <f t="shared" si="10"/>
        <v>17</v>
      </c>
      <c r="AF136" s="3">
        <f t="shared" si="11"/>
        <v>7</v>
      </c>
      <c r="AG136" s="3">
        <f t="shared" si="12"/>
        <v>9</v>
      </c>
      <c r="AH136" s="81">
        <f t="shared" si="13"/>
        <v>15.208419248722407</v>
      </c>
      <c r="AI136" s="81">
        <f t="shared" si="14"/>
        <v>0.94579079147985756</v>
      </c>
    </row>
    <row r="137" spans="1:35" x14ac:dyDescent="0.25">
      <c r="A137">
        <v>6</v>
      </c>
      <c r="B137" s="7">
        <v>11</v>
      </c>
      <c r="C137" s="3" t="s">
        <v>283</v>
      </c>
      <c r="D137" s="3">
        <v>-800</v>
      </c>
      <c r="E137" s="3">
        <v>104</v>
      </c>
      <c r="F137" s="3">
        <v>110</v>
      </c>
      <c r="G137" s="3">
        <v>0.28694700000000001</v>
      </c>
      <c r="H137" s="3">
        <v>0.19084300000000001</v>
      </c>
      <c r="I137" s="3">
        <v>48.817520000000002</v>
      </c>
      <c r="J137" s="3">
        <v>1.5122089999999999</v>
      </c>
      <c r="K137" s="3">
        <v>9.1299510000000001</v>
      </c>
      <c r="L137" s="3">
        <v>0.141654</v>
      </c>
      <c r="M137" s="50">
        <v>0.28694700000000001</v>
      </c>
      <c r="N137" s="3">
        <v>7.2464000000000001E-2</v>
      </c>
      <c r="O137" s="3">
        <v>99700</v>
      </c>
      <c r="P137" s="3">
        <v>21.7</v>
      </c>
      <c r="Q137" s="3">
        <v>60</v>
      </c>
      <c r="R137" s="3">
        <v>1.171</v>
      </c>
      <c r="S137" s="3" t="s">
        <v>304</v>
      </c>
      <c r="T137" s="3" t="s">
        <v>305</v>
      </c>
      <c r="U137" s="77">
        <v>1080</v>
      </c>
      <c r="V137" s="34">
        <v>199.11439638759995</v>
      </c>
      <c r="W137" s="2">
        <v>6.7257930864558295</v>
      </c>
      <c r="X137" s="2">
        <v>18.553384040853953</v>
      </c>
      <c r="Y137" s="2">
        <v>-45.167757008529726</v>
      </c>
      <c r="Z137" s="80">
        <f>VLOOKUP(U137,BG!$A$2:$F$55,4)</f>
        <v>15.069129644681414</v>
      </c>
      <c r="AA137" s="80">
        <f>VLOOKUP(U137,BG!$A$2:$F$55,5)</f>
        <v>0.97064031469867118</v>
      </c>
      <c r="AB137" s="4">
        <f>VLOOKUP(U137+1,BG!$A$2:$F$55,4)</f>
        <v>15.316755607420955</v>
      </c>
      <c r="AC137" s="4">
        <f>VLOOKUP(U137+1,BG!$A$2:$F$55,5)</f>
        <v>0.92646338453189148</v>
      </c>
      <c r="AD137" s="3">
        <f>COUNTIF($U$2:U137,U137)</f>
        <v>11</v>
      </c>
      <c r="AE137" s="3">
        <f t="shared" si="10"/>
        <v>17</v>
      </c>
      <c r="AF137" s="3">
        <f t="shared" si="11"/>
        <v>6</v>
      </c>
      <c r="AG137" s="3">
        <f t="shared" si="12"/>
        <v>10</v>
      </c>
      <c r="AH137" s="81">
        <f t="shared" si="13"/>
        <v>15.223895871393628</v>
      </c>
      <c r="AI137" s="81">
        <f t="shared" si="14"/>
        <v>0.94302973334443396</v>
      </c>
    </row>
    <row r="138" spans="1:35" x14ac:dyDescent="0.25">
      <c r="A138">
        <v>6</v>
      </c>
      <c r="B138" s="7">
        <v>12</v>
      </c>
      <c r="C138" s="3" t="s">
        <v>283</v>
      </c>
      <c r="D138" s="3">
        <v>-800</v>
      </c>
      <c r="E138" s="3">
        <v>104</v>
      </c>
      <c r="F138" s="3">
        <v>120</v>
      </c>
      <c r="G138" s="3">
        <v>0.27827099999999999</v>
      </c>
      <c r="H138" s="3">
        <v>0.190942</v>
      </c>
      <c r="I138" s="3">
        <v>48.842360999999997</v>
      </c>
      <c r="J138" s="3">
        <v>1.476677</v>
      </c>
      <c r="K138" s="3">
        <v>9.1323240000000006</v>
      </c>
      <c r="L138" s="3">
        <v>0.138401</v>
      </c>
      <c r="M138" s="50">
        <v>0.27827099999999999</v>
      </c>
      <c r="N138" s="3">
        <v>6.5907999999999994E-2</v>
      </c>
      <c r="O138" s="3">
        <v>99700</v>
      </c>
      <c r="P138" s="3">
        <v>21.7</v>
      </c>
      <c r="Q138" s="3">
        <v>60</v>
      </c>
      <c r="R138" s="3">
        <v>1.171</v>
      </c>
      <c r="S138" s="3" t="s">
        <v>306</v>
      </c>
      <c r="T138" s="3" t="s">
        <v>307</v>
      </c>
      <c r="U138" s="77">
        <v>1080</v>
      </c>
      <c r="V138" s="34">
        <v>186.45380203911344</v>
      </c>
      <c r="W138" s="2">
        <v>8.0471496308666293</v>
      </c>
      <c r="X138" s="2">
        <v>15.142315524489963</v>
      </c>
      <c r="Y138" s="2">
        <v>-42.194768391060911</v>
      </c>
      <c r="Z138" s="80">
        <f>VLOOKUP(U138,BG!$A$2:$F$55,4)</f>
        <v>15.069129644681414</v>
      </c>
      <c r="AA138" s="80">
        <f>VLOOKUP(U138,BG!$A$2:$F$55,5)</f>
        <v>0.97064031469867118</v>
      </c>
      <c r="AB138" s="4">
        <f>VLOOKUP(U138+1,BG!$A$2:$F$55,4)</f>
        <v>15.316755607420955</v>
      </c>
      <c r="AC138" s="4">
        <f>VLOOKUP(U138+1,BG!$A$2:$F$55,5)</f>
        <v>0.92646338453189148</v>
      </c>
      <c r="AD138" s="3">
        <f>COUNTIF($U$2:U138,U138)</f>
        <v>12</v>
      </c>
      <c r="AE138" s="3">
        <f t="shared" si="10"/>
        <v>17</v>
      </c>
      <c r="AF138" s="3">
        <f t="shared" si="11"/>
        <v>5</v>
      </c>
      <c r="AG138" s="3">
        <f t="shared" si="12"/>
        <v>11</v>
      </c>
      <c r="AH138" s="81">
        <f t="shared" si="13"/>
        <v>15.239372494064849</v>
      </c>
      <c r="AI138" s="81">
        <f t="shared" si="14"/>
        <v>0.94026867520901014</v>
      </c>
    </row>
    <row r="139" spans="1:35" x14ac:dyDescent="0.25">
      <c r="A139">
        <v>6</v>
      </c>
      <c r="B139" s="7">
        <v>13</v>
      </c>
      <c r="C139" s="3" t="s">
        <v>283</v>
      </c>
      <c r="D139" s="3">
        <v>-800</v>
      </c>
      <c r="E139" s="3">
        <v>104</v>
      </c>
      <c r="F139" s="3">
        <v>130</v>
      </c>
      <c r="G139" s="3">
        <v>0.290599</v>
      </c>
      <c r="H139" s="3">
        <v>0.19176099999999999</v>
      </c>
      <c r="I139" s="3">
        <v>49.047719999999998</v>
      </c>
      <c r="J139" s="3">
        <v>1.466188</v>
      </c>
      <c r="K139" s="3">
        <v>9.1515310000000003</v>
      </c>
      <c r="L139" s="3">
        <v>0.13677700000000001</v>
      </c>
      <c r="M139" s="50">
        <v>0.290599</v>
      </c>
      <c r="N139" s="3">
        <v>7.4587000000000001E-2</v>
      </c>
      <c r="O139" s="3">
        <v>99700</v>
      </c>
      <c r="P139" s="3">
        <v>21.7</v>
      </c>
      <c r="Q139" s="3">
        <v>60</v>
      </c>
      <c r="R139" s="3">
        <v>1.171</v>
      </c>
      <c r="S139" s="3" t="s">
        <v>308</v>
      </c>
      <c r="T139" s="3" t="s">
        <v>309</v>
      </c>
      <c r="U139" s="77">
        <v>1080</v>
      </c>
      <c r="V139" s="34">
        <v>192.88495794674489</v>
      </c>
      <c r="W139" s="2">
        <v>6.9941082741787186</v>
      </c>
      <c r="X139" s="2">
        <v>17.619352866828397</v>
      </c>
      <c r="Y139" s="2">
        <v>-48.506747541885005</v>
      </c>
      <c r="Z139" s="80">
        <f>VLOOKUP(U139,BG!$A$2:$F$55,4)</f>
        <v>15.069129644681414</v>
      </c>
      <c r="AA139" s="80">
        <f>VLOOKUP(U139,BG!$A$2:$F$55,5)</f>
        <v>0.97064031469867118</v>
      </c>
      <c r="AB139" s="4">
        <f>VLOOKUP(U139+1,BG!$A$2:$F$55,4)</f>
        <v>15.316755607420955</v>
      </c>
      <c r="AC139" s="4">
        <f>VLOOKUP(U139+1,BG!$A$2:$F$55,5)</f>
        <v>0.92646338453189148</v>
      </c>
      <c r="AD139" s="3">
        <f>COUNTIF($U$2:U139,U139)</f>
        <v>13</v>
      </c>
      <c r="AE139" s="3">
        <f t="shared" si="10"/>
        <v>17</v>
      </c>
      <c r="AF139" s="3">
        <f t="shared" si="11"/>
        <v>4</v>
      </c>
      <c r="AG139" s="3">
        <f t="shared" si="12"/>
        <v>12</v>
      </c>
      <c r="AH139" s="81">
        <f t="shared" si="13"/>
        <v>15.254849116736068</v>
      </c>
      <c r="AI139" s="81">
        <f t="shared" si="14"/>
        <v>0.93750761707358632</v>
      </c>
    </row>
    <row r="140" spans="1:35" x14ac:dyDescent="0.25">
      <c r="A140">
        <v>6</v>
      </c>
      <c r="B140" s="7">
        <v>14</v>
      </c>
      <c r="C140" s="3" t="s">
        <v>283</v>
      </c>
      <c r="D140" s="3">
        <v>-800</v>
      </c>
      <c r="E140" s="3">
        <v>104</v>
      </c>
      <c r="F140" s="3">
        <v>140</v>
      </c>
      <c r="G140" s="3">
        <v>0.31128800000000001</v>
      </c>
      <c r="H140" s="3">
        <v>0.191825</v>
      </c>
      <c r="I140" s="3">
        <v>49.063889000000003</v>
      </c>
      <c r="J140" s="3">
        <v>1.512114</v>
      </c>
      <c r="K140" s="3">
        <v>9.1529710000000009</v>
      </c>
      <c r="L140" s="3">
        <v>0.14129700000000001</v>
      </c>
      <c r="M140" s="50">
        <v>0.31128800000000001</v>
      </c>
      <c r="N140" s="3">
        <v>9.5925999999999997E-2</v>
      </c>
      <c r="O140" s="3">
        <v>99700</v>
      </c>
      <c r="P140" s="3">
        <v>21.7</v>
      </c>
      <c r="Q140" s="3">
        <v>60</v>
      </c>
      <c r="R140" s="3">
        <v>1.171</v>
      </c>
      <c r="S140" s="3" t="s">
        <v>310</v>
      </c>
      <c r="T140" s="3" t="s">
        <v>311</v>
      </c>
      <c r="U140" s="77">
        <v>1080</v>
      </c>
      <c r="V140" s="34">
        <v>206.7982580192471</v>
      </c>
      <c r="W140" s="2">
        <v>6.0206883504720636</v>
      </c>
      <c r="X140" s="2">
        <v>22.856671718668355</v>
      </c>
      <c r="Y140" s="2">
        <v>-47.126037047851121</v>
      </c>
      <c r="Z140" s="80">
        <f>VLOOKUP(U140,BG!$A$2:$F$55,4)</f>
        <v>15.069129644681414</v>
      </c>
      <c r="AA140" s="80">
        <f>VLOOKUP(U140,BG!$A$2:$F$55,5)</f>
        <v>0.97064031469867118</v>
      </c>
      <c r="AB140" s="4">
        <f>VLOOKUP(U140+1,BG!$A$2:$F$55,4)</f>
        <v>15.316755607420955</v>
      </c>
      <c r="AC140" s="4">
        <f>VLOOKUP(U140+1,BG!$A$2:$F$55,5)</f>
        <v>0.92646338453189148</v>
      </c>
      <c r="AD140" s="3">
        <f>COUNTIF($U$2:U140,U140)</f>
        <v>14</v>
      </c>
      <c r="AE140" s="3">
        <f t="shared" si="10"/>
        <v>17</v>
      </c>
      <c r="AF140" s="3">
        <f t="shared" si="11"/>
        <v>3</v>
      </c>
      <c r="AG140" s="3">
        <f t="shared" si="12"/>
        <v>13</v>
      </c>
      <c r="AH140" s="81">
        <f t="shared" si="13"/>
        <v>15.270325739407291</v>
      </c>
      <c r="AI140" s="81">
        <f t="shared" si="14"/>
        <v>0.93474655893816272</v>
      </c>
    </row>
    <row r="141" spans="1:35" x14ac:dyDescent="0.25">
      <c r="A141">
        <v>6</v>
      </c>
      <c r="B141" s="7">
        <v>15</v>
      </c>
      <c r="C141" s="3" t="s">
        <v>283</v>
      </c>
      <c r="D141" s="3">
        <v>-800</v>
      </c>
      <c r="E141" s="3">
        <v>104</v>
      </c>
      <c r="F141" s="3">
        <v>150</v>
      </c>
      <c r="G141" s="3">
        <v>0.34468100000000002</v>
      </c>
      <c r="H141" s="3">
        <v>0.191356</v>
      </c>
      <c r="I141" s="3">
        <v>48.946078999999997</v>
      </c>
      <c r="J141" s="3">
        <v>1.554897</v>
      </c>
      <c r="K141" s="3">
        <v>9.1419139999999999</v>
      </c>
      <c r="L141" s="3">
        <v>0.14510000000000001</v>
      </c>
      <c r="M141" s="50">
        <v>0.34468100000000002</v>
      </c>
      <c r="N141" s="3">
        <v>0.15809599999999999</v>
      </c>
      <c r="O141" s="3">
        <v>99700</v>
      </c>
      <c r="P141" s="3">
        <v>21.7</v>
      </c>
      <c r="Q141" s="3">
        <v>60</v>
      </c>
      <c r="R141" s="3">
        <v>1.171</v>
      </c>
      <c r="S141" s="3" t="s">
        <v>312</v>
      </c>
      <c r="T141" s="3" t="s">
        <v>313</v>
      </c>
      <c r="U141" s="77">
        <v>1080</v>
      </c>
      <c r="V141" s="34">
        <v>232.0047814251094</v>
      </c>
      <c r="W141" s="2">
        <v>3.2757962244415784</v>
      </c>
      <c r="X141" s="2">
        <v>49.502228079103489</v>
      </c>
      <c r="Y141" s="2">
        <v>-43.598892086520287</v>
      </c>
      <c r="Z141" s="80">
        <f>VLOOKUP(U141,BG!$A$2:$F$55,4)</f>
        <v>15.069129644681414</v>
      </c>
      <c r="AA141" s="80">
        <f>VLOOKUP(U141,BG!$A$2:$F$55,5)</f>
        <v>0.97064031469867118</v>
      </c>
      <c r="AB141" s="4">
        <f>VLOOKUP(U141+1,BG!$A$2:$F$55,4)</f>
        <v>15.316755607420955</v>
      </c>
      <c r="AC141" s="4">
        <f>VLOOKUP(U141+1,BG!$A$2:$F$55,5)</f>
        <v>0.92646338453189148</v>
      </c>
      <c r="AD141" s="3">
        <f>COUNTIF($U$2:U141,U141)</f>
        <v>15</v>
      </c>
      <c r="AE141" s="3">
        <f t="shared" si="10"/>
        <v>17</v>
      </c>
      <c r="AF141" s="3">
        <f t="shared" si="11"/>
        <v>2</v>
      </c>
      <c r="AG141" s="3">
        <f t="shared" si="12"/>
        <v>14</v>
      </c>
      <c r="AH141" s="81">
        <f t="shared" si="13"/>
        <v>15.285802362078512</v>
      </c>
      <c r="AI141" s="81">
        <f t="shared" si="14"/>
        <v>0.9319855008027389</v>
      </c>
    </row>
    <row r="142" spans="1:35" x14ac:dyDescent="0.25">
      <c r="A142">
        <v>6</v>
      </c>
      <c r="B142" s="7">
        <v>16</v>
      </c>
      <c r="C142" s="3" t="s">
        <v>283</v>
      </c>
      <c r="D142" s="3">
        <v>-800</v>
      </c>
      <c r="E142" s="3">
        <v>104</v>
      </c>
      <c r="F142" s="3">
        <v>160</v>
      </c>
      <c r="G142" s="3">
        <v>0.36898900000000001</v>
      </c>
      <c r="H142" s="3">
        <v>0.19159999999999999</v>
      </c>
      <c r="I142" s="3">
        <v>49.007469</v>
      </c>
      <c r="J142" s="3">
        <v>1.5074369999999999</v>
      </c>
      <c r="K142" s="3">
        <v>9.1477120000000003</v>
      </c>
      <c r="L142" s="3">
        <v>0.14091600000000001</v>
      </c>
      <c r="M142" s="50">
        <v>0.36898900000000001</v>
      </c>
      <c r="N142" s="3">
        <v>0.214891</v>
      </c>
      <c r="O142" s="3">
        <v>99700</v>
      </c>
      <c r="P142" s="3">
        <v>21.7</v>
      </c>
      <c r="Q142" s="3">
        <v>60</v>
      </c>
      <c r="R142" s="3">
        <v>1.171</v>
      </c>
      <c r="S142" s="3" t="s">
        <v>314</v>
      </c>
      <c r="T142" s="3" t="s">
        <v>315</v>
      </c>
      <c r="U142" s="77">
        <v>1080</v>
      </c>
      <c r="V142" s="34">
        <v>248.89727814166764</v>
      </c>
      <c r="W142" s="2">
        <v>2.0038407841522896</v>
      </c>
      <c r="X142" s="2">
        <v>87.958326444742937</v>
      </c>
      <c r="Y142" s="2">
        <v>-44.577126261583778</v>
      </c>
      <c r="Z142" s="80">
        <f>VLOOKUP(U142,BG!$A$2:$F$55,4)</f>
        <v>15.069129644681414</v>
      </c>
      <c r="AA142" s="80">
        <f>VLOOKUP(U142,BG!$A$2:$F$55,5)</f>
        <v>0.97064031469867118</v>
      </c>
      <c r="AB142" s="4">
        <f>VLOOKUP(U142+1,BG!$A$2:$F$55,4)</f>
        <v>15.316755607420955</v>
      </c>
      <c r="AC142" s="4">
        <f>VLOOKUP(U142+1,BG!$A$2:$F$55,5)</f>
        <v>0.92646338453189148</v>
      </c>
      <c r="AD142" s="3">
        <f>COUNTIF($U$2:U142,U142)</f>
        <v>16</v>
      </c>
      <c r="AE142" s="3">
        <f t="shared" si="10"/>
        <v>17</v>
      </c>
      <c r="AF142" s="3">
        <f t="shared" si="11"/>
        <v>1</v>
      </c>
      <c r="AG142" s="3">
        <f t="shared" si="12"/>
        <v>15</v>
      </c>
      <c r="AH142" s="81">
        <f t="shared" si="13"/>
        <v>15.301278984749734</v>
      </c>
      <c r="AI142" s="81">
        <f t="shared" si="14"/>
        <v>0.9292244426673153</v>
      </c>
    </row>
    <row r="143" spans="1:35" x14ac:dyDescent="0.25">
      <c r="A143">
        <v>6</v>
      </c>
      <c r="B143" s="7">
        <v>17</v>
      </c>
      <c r="C143" s="3" t="s">
        <v>283</v>
      </c>
      <c r="D143" s="3">
        <v>-800</v>
      </c>
      <c r="E143" s="3">
        <v>104</v>
      </c>
      <c r="F143" s="3">
        <v>170</v>
      </c>
      <c r="G143" s="3">
        <v>0.37601099999999998</v>
      </c>
      <c r="H143" s="3">
        <v>0.19222700000000001</v>
      </c>
      <c r="I143" s="3">
        <v>49.164777999999998</v>
      </c>
      <c r="J143" s="3">
        <v>1.501933</v>
      </c>
      <c r="K143" s="3">
        <v>9.1623979999999996</v>
      </c>
      <c r="L143" s="3">
        <v>0.140098</v>
      </c>
      <c r="M143" s="50">
        <v>0.37601099999999998</v>
      </c>
      <c r="N143" s="3">
        <v>0.23224800000000001</v>
      </c>
      <c r="O143" s="3">
        <v>99700</v>
      </c>
      <c r="P143" s="3">
        <v>21.7</v>
      </c>
      <c r="Q143" s="3">
        <v>60</v>
      </c>
      <c r="R143" s="3">
        <v>1.171</v>
      </c>
      <c r="S143" s="3" t="s">
        <v>316</v>
      </c>
      <c r="T143" s="3" t="s">
        <v>317</v>
      </c>
      <c r="U143" s="77">
        <v>1080</v>
      </c>
      <c r="V143" s="34">
        <v>250.26756942850582</v>
      </c>
      <c r="W143" s="2">
        <v>1.7033884614036527</v>
      </c>
      <c r="X143" s="2">
        <v>105.35540232027692</v>
      </c>
      <c r="Y143" s="2">
        <v>-45.350720042557626</v>
      </c>
      <c r="Z143" s="80">
        <f>VLOOKUP(U143,BG!$A$2:$F$55,4)</f>
        <v>15.069129644681414</v>
      </c>
      <c r="AA143" s="80">
        <f>VLOOKUP(U143,BG!$A$2:$F$55,5)</f>
        <v>0.97064031469867118</v>
      </c>
      <c r="AB143" s="4">
        <f>VLOOKUP(U143+1,BG!$A$2:$F$55,4)</f>
        <v>15.316755607420955</v>
      </c>
      <c r="AC143" s="4">
        <f>VLOOKUP(U143+1,BG!$A$2:$F$55,5)</f>
        <v>0.92646338453189148</v>
      </c>
      <c r="AD143" s="3">
        <f>COUNTIF($U$2:U143,U143)</f>
        <v>17</v>
      </c>
      <c r="AE143" s="3">
        <f t="shared" si="10"/>
        <v>17</v>
      </c>
      <c r="AF143" s="3">
        <f t="shared" si="11"/>
        <v>0</v>
      </c>
      <c r="AG143" s="3">
        <f t="shared" si="12"/>
        <v>16</v>
      </c>
      <c r="AH143" s="81">
        <f t="shared" si="13"/>
        <v>15.316755607420955</v>
      </c>
      <c r="AI143" s="81">
        <f t="shared" si="14"/>
        <v>0.92646338453189148</v>
      </c>
    </row>
    <row r="144" spans="1:35" x14ac:dyDescent="0.25">
      <c r="A144">
        <v>6</v>
      </c>
      <c r="B144" s="52">
        <v>17</v>
      </c>
      <c r="C144" s="5" t="s">
        <v>283</v>
      </c>
      <c r="D144" s="5">
        <v>-800.0625</v>
      </c>
      <c r="E144" s="5">
        <v>104.03125</v>
      </c>
      <c r="F144" s="5">
        <v>170</v>
      </c>
      <c r="G144" s="5">
        <v>0.36868200000000001</v>
      </c>
      <c r="H144" s="5">
        <v>0.19179399999999999</v>
      </c>
      <c r="I144" s="5">
        <v>49.056137999999997</v>
      </c>
      <c r="J144" s="5">
        <v>1.476477</v>
      </c>
      <c r="K144" s="5">
        <v>9.1523000000000003</v>
      </c>
      <c r="L144" s="5">
        <v>0.137876</v>
      </c>
      <c r="M144" s="53">
        <v>0.36868200000000001</v>
      </c>
      <c r="N144" s="5">
        <v>0.229184</v>
      </c>
      <c r="O144" s="5">
        <v>99700</v>
      </c>
      <c r="P144" s="5">
        <v>21.7</v>
      </c>
      <c r="Q144" s="5">
        <v>60</v>
      </c>
      <c r="R144" s="5">
        <v>1.171</v>
      </c>
      <c r="S144" s="5" t="s">
        <v>318</v>
      </c>
      <c r="T144" s="5" t="s">
        <v>319</v>
      </c>
      <c r="U144" s="77">
        <v>1090</v>
      </c>
      <c r="V144" s="34">
        <v>243.74094101445948</v>
      </c>
      <c r="W144" s="2">
        <v>1.6905125250595299</v>
      </c>
      <c r="X144" s="2">
        <v>106.50082725596728</v>
      </c>
      <c r="Y144" s="2">
        <v>-40.128727264956581</v>
      </c>
      <c r="Z144" s="80">
        <f>VLOOKUP(U144,BG!$A$2:$F$55,4)</f>
        <v>15.316755607420955</v>
      </c>
      <c r="AA144" s="80">
        <f>VLOOKUP(U144,BG!$A$2:$F$55,5)</f>
        <v>0.92646338453189148</v>
      </c>
      <c r="AB144" s="4">
        <f>VLOOKUP(U144+1,BG!$A$2:$F$55,4)</f>
        <v>15.080377795035311</v>
      </c>
      <c r="AC144" s="4">
        <f>VLOOKUP(U144+1,BG!$A$2:$F$55,5)</f>
        <v>1.1407859266793348</v>
      </c>
      <c r="AD144" s="3">
        <f>COUNTIF($U$2:U144,U144)</f>
        <v>1</v>
      </c>
      <c r="AE144" s="3">
        <f t="shared" si="10"/>
        <v>19</v>
      </c>
      <c r="AF144" s="3">
        <f t="shared" si="11"/>
        <v>18</v>
      </c>
      <c r="AG144" s="3">
        <f t="shared" si="12"/>
        <v>0</v>
      </c>
      <c r="AH144" s="81">
        <f t="shared" si="13"/>
        <v>15.316755607420955</v>
      </c>
      <c r="AI144" s="81">
        <f t="shared" si="14"/>
        <v>0.92646338453189137</v>
      </c>
    </row>
    <row r="145" spans="1:35" x14ac:dyDescent="0.25">
      <c r="A145">
        <v>6</v>
      </c>
      <c r="B145" s="52">
        <v>18</v>
      </c>
      <c r="C145" s="5" t="s">
        <v>283</v>
      </c>
      <c r="D145" s="5">
        <v>-800</v>
      </c>
      <c r="E145" s="5">
        <v>104.03125</v>
      </c>
      <c r="F145" s="5">
        <v>180</v>
      </c>
      <c r="G145" s="5">
        <v>0.37229000000000001</v>
      </c>
      <c r="H145" s="5">
        <v>0.19159300000000001</v>
      </c>
      <c r="I145" s="5">
        <v>49.005553999999997</v>
      </c>
      <c r="J145" s="5">
        <v>1.4660420000000001</v>
      </c>
      <c r="K145" s="5">
        <v>9.1475919999999995</v>
      </c>
      <c r="L145" s="5">
        <v>0.137045</v>
      </c>
      <c r="M145" s="53">
        <v>0.37229000000000001</v>
      </c>
      <c r="N145" s="5">
        <v>0.246113</v>
      </c>
      <c r="O145" s="5">
        <v>99700</v>
      </c>
      <c r="P145" s="5">
        <v>21.7</v>
      </c>
      <c r="Q145" s="5">
        <v>60</v>
      </c>
      <c r="R145" s="5">
        <v>1.171</v>
      </c>
      <c r="S145" s="5" t="s">
        <v>320</v>
      </c>
      <c r="T145" s="5" t="s">
        <v>321</v>
      </c>
      <c r="U145" s="77">
        <v>1090</v>
      </c>
      <c r="V145" s="34">
        <v>244.16306622872207</v>
      </c>
      <c r="W145" s="2">
        <v>1.5300211642935884</v>
      </c>
      <c r="X145" s="2">
        <v>118.61293211544829</v>
      </c>
      <c r="Y145" s="2">
        <v>-40.701388334959603</v>
      </c>
      <c r="Z145" s="80">
        <f>VLOOKUP(U145,BG!$A$2:$F$55,4)</f>
        <v>15.316755607420955</v>
      </c>
      <c r="AA145" s="80">
        <f>VLOOKUP(U145,BG!$A$2:$F$55,5)</f>
        <v>0.92646338453189148</v>
      </c>
      <c r="AB145" s="4">
        <f>VLOOKUP(U145+1,BG!$A$2:$F$55,4)</f>
        <v>15.080377795035311</v>
      </c>
      <c r="AC145" s="4">
        <f>VLOOKUP(U145+1,BG!$A$2:$F$55,5)</f>
        <v>1.1407859266793348</v>
      </c>
      <c r="AD145" s="3">
        <f>COUNTIF($U$2:U145,U145)</f>
        <v>2</v>
      </c>
      <c r="AE145" s="3">
        <f t="shared" si="10"/>
        <v>19</v>
      </c>
      <c r="AF145" s="3">
        <f t="shared" si="11"/>
        <v>17</v>
      </c>
      <c r="AG145" s="3">
        <f t="shared" si="12"/>
        <v>1</v>
      </c>
      <c r="AH145" s="81">
        <f t="shared" si="13"/>
        <v>15.303623506732862</v>
      </c>
      <c r="AI145" s="81">
        <f t="shared" si="14"/>
        <v>0.93837019242897157</v>
      </c>
    </row>
    <row r="146" spans="1:35" x14ac:dyDescent="0.25">
      <c r="A146">
        <v>6</v>
      </c>
      <c r="B146" s="52">
        <v>19</v>
      </c>
      <c r="C146" s="5" t="s">
        <v>283</v>
      </c>
      <c r="D146" s="5">
        <v>-800</v>
      </c>
      <c r="E146" s="5">
        <v>104.03125</v>
      </c>
      <c r="F146" s="5">
        <v>190</v>
      </c>
      <c r="G146" s="5">
        <v>0.37403900000000001</v>
      </c>
      <c r="H146" s="5">
        <v>0.19155</v>
      </c>
      <c r="I146" s="5">
        <v>48.994959999999999</v>
      </c>
      <c r="J146" s="5">
        <v>1.4764919999999999</v>
      </c>
      <c r="K146" s="5">
        <v>9.1465879999999995</v>
      </c>
      <c r="L146" s="5">
        <v>0.13805600000000001</v>
      </c>
      <c r="M146" s="53">
        <v>0.37403900000000001</v>
      </c>
      <c r="N146" s="5">
        <v>0.246947</v>
      </c>
      <c r="O146" s="5">
        <v>99700</v>
      </c>
      <c r="P146" s="5">
        <v>21.7</v>
      </c>
      <c r="Q146" s="5">
        <v>60</v>
      </c>
      <c r="R146" s="5">
        <v>1.171</v>
      </c>
      <c r="S146" s="5" t="s">
        <v>322</v>
      </c>
      <c r="T146" s="5" t="s">
        <v>323</v>
      </c>
      <c r="U146" s="77">
        <v>1090</v>
      </c>
      <c r="V146" s="34">
        <v>242.92810972994113</v>
      </c>
      <c r="W146" s="2">
        <v>1.3692978828282332</v>
      </c>
      <c r="X146" s="2">
        <v>129.32475190607309</v>
      </c>
      <c r="Y146" s="2">
        <v>-45.932105180168591</v>
      </c>
      <c r="Z146" s="80">
        <f>VLOOKUP(U146,BG!$A$2:$F$55,4)</f>
        <v>15.316755607420955</v>
      </c>
      <c r="AA146" s="80">
        <f>VLOOKUP(U146,BG!$A$2:$F$55,5)</f>
        <v>0.92646338453189148</v>
      </c>
      <c r="AB146" s="4">
        <f>VLOOKUP(U146+1,BG!$A$2:$F$55,4)</f>
        <v>15.080377795035311</v>
      </c>
      <c r="AC146" s="4">
        <f>VLOOKUP(U146+1,BG!$A$2:$F$55,5)</f>
        <v>1.1407859266793348</v>
      </c>
      <c r="AD146" s="3">
        <f>COUNTIF($U$2:U146,U146)</f>
        <v>3</v>
      </c>
      <c r="AE146" s="3">
        <f t="shared" si="10"/>
        <v>19</v>
      </c>
      <c r="AF146" s="3">
        <f t="shared" si="11"/>
        <v>16</v>
      </c>
      <c r="AG146" s="3">
        <f t="shared" si="12"/>
        <v>2</v>
      </c>
      <c r="AH146" s="81">
        <f t="shared" si="13"/>
        <v>15.290491406044772</v>
      </c>
      <c r="AI146" s="81">
        <f t="shared" si="14"/>
        <v>0.95027700032605189</v>
      </c>
    </row>
    <row r="147" spans="1:35" x14ac:dyDescent="0.25">
      <c r="A147">
        <v>6</v>
      </c>
      <c r="B147" s="52">
        <v>20</v>
      </c>
      <c r="C147" s="5" t="s">
        <v>283</v>
      </c>
      <c r="D147" s="5">
        <v>-800</v>
      </c>
      <c r="E147" s="5">
        <v>104.03125</v>
      </c>
      <c r="F147" s="5">
        <v>200</v>
      </c>
      <c r="G147" s="5">
        <v>0.349665</v>
      </c>
      <c r="H147" s="5">
        <v>0.19175</v>
      </c>
      <c r="I147" s="5">
        <v>49.045020000000001</v>
      </c>
      <c r="J147" s="5">
        <v>1.5024999999999999</v>
      </c>
      <c r="K147" s="5">
        <v>9.1512239999999991</v>
      </c>
      <c r="L147" s="5">
        <v>0.14041200000000001</v>
      </c>
      <c r="M147" s="53">
        <v>0.349665</v>
      </c>
      <c r="N147" s="5">
        <v>0.232934</v>
      </c>
      <c r="O147" s="5">
        <v>99700</v>
      </c>
      <c r="P147" s="5">
        <v>21.7</v>
      </c>
      <c r="Q147" s="5">
        <v>60</v>
      </c>
      <c r="R147" s="5">
        <v>1.171</v>
      </c>
      <c r="S147" s="5" t="s">
        <v>324</v>
      </c>
      <c r="T147" s="5" t="s">
        <v>325</v>
      </c>
      <c r="U147" s="77">
        <v>1090</v>
      </c>
      <c r="V147" s="34">
        <v>218.38307960334296</v>
      </c>
      <c r="W147" s="2">
        <v>1.2608350528044669</v>
      </c>
      <c r="X147" s="2">
        <v>126.70574465385553</v>
      </c>
      <c r="Y147" s="2">
        <v>-47.478368881869116</v>
      </c>
      <c r="Z147" s="80">
        <f>VLOOKUP(U147,BG!$A$2:$F$55,4)</f>
        <v>15.316755607420955</v>
      </c>
      <c r="AA147" s="80">
        <f>VLOOKUP(U147,BG!$A$2:$F$55,5)</f>
        <v>0.92646338453189148</v>
      </c>
      <c r="AB147" s="4">
        <f>VLOOKUP(U147+1,BG!$A$2:$F$55,4)</f>
        <v>15.080377795035311</v>
      </c>
      <c r="AC147" s="4">
        <f>VLOOKUP(U147+1,BG!$A$2:$F$55,5)</f>
        <v>1.1407859266793348</v>
      </c>
      <c r="AD147" s="3">
        <f>COUNTIF($U$2:U147,U147)</f>
        <v>4</v>
      </c>
      <c r="AE147" s="3">
        <f t="shared" si="10"/>
        <v>19</v>
      </c>
      <c r="AF147" s="3">
        <f t="shared" si="11"/>
        <v>15</v>
      </c>
      <c r="AG147" s="3">
        <f t="shared" si="12"/>
        <v>3</v>
      </c>
      <c r="AH147" s="81">
        <f t="shared" si="13"/>
        <v>15.277359305356681</v>
      </c>
      <c r="AI147" s="81">
        <f t="shared" si="14"/>
        <v>0.96218380822313199</v>
      </c>
    </row>
    <row r="148" spans="1:35" x14ac:dyDescent="0.25">
      <c r="A148">
        <v>6</v>
      </c>
      <c r="B148" s="52">
        <v>21</v>
      </c>
      <c r="C148" s="5" t="s">
        <v>283</v>
      </c>
      <c r="D148" s="5">
        <v>-800</v>
      </c>
      <c r="E148" s="5">
        <v>104.03125</v>
      </c>
      <c r="F148" s="5">
        <v>210</v>
      </c>
      <c r="G148" s="5">
        <v>0.351053</v>
      </c>
      <c r="H148" s="5">
        <v>0.19192699999999999</v>
      </c>
      <c r="I148" s="5">
        <v>49.089517999999998</v>
      </c>
      <c r="J148" s="5">
        <v>1.5049570000000001</v>
      </c>
      <c r="K148" s="5">
        <v>9.1553740000000001</v>
      </c>
      <c r="L148" s="5">
        <v>0.14052600000000001</v>
      </c>
      <c r="M148" s="53">
        <v>0.351053</v>
      </c>
      <c r="N148" s="5">
        <v>0.24909200000000001</v>
      </c>
      <c r="O148" s="5">
        <v>99700</v>
      </c>
      <c r="P148" s="5">
        <v>21.7</v>
      </c>
      <c r="Q148" s="5">
        <v>60</v>
      </c>
      <c r="R148" s="5">
        <v>1.171</v>
      </c>
      <c r="S148" s="5" t="s">
        <v>326</v>
      </c>
      <c r="T148" s="5" t="s">
        <v>327</v>
      </c>
      <c r="U148" s="77">
        <v>1090</v>
      </c>
      <c r="V148" s="34">
        <v>216.80742399494954</v>
      </c>
      <c r="W148" s="2">
        <v>1.1152466116420954</v>
      </c>
      <c r="X148" s="2">
        <v>141.51895225302422</v>
      </c>
      <c r="Y148" s="2">
        <v>-50.006182406109332</v>
      </c>
      <c r="Z148" s="80">
        <f>VLOOKUP(U148,BG!$A$2:$F$55,4)</f>
        <v>15.316755607420955</v>
      </c>
      <c r="AA148" s="80">
        <f>VLOOKUP(U148,BG!$A$2:$F$55,5)</f>
        <v>0.92646338453189148</v>
      </c>
      <c r="AB148" s="4">
        <f>VLOOKUP(U148+1,BG!$A$2:$F$55,4)</f>
        <v>15.080377795035311</v>
      </c>
      <c r="AC148" s="4">
        <f>VLOOKUP(U148+1,BG!$A$2:$F$55,5)</f>
        <v>1.1407859266793348</v>
      </c>
      <c r="AD148" s="3">
        <f>COUNTIF($U$2:U148,U148)</f>
        <v>5</v>
      </c>
      <c r="AE148" s="3">
        <f t="shared" si="10"/>
        <v>19</v>
      </c>
      <c r="AF148" s="3">
        <f t="shared" si="11"/>
        <v>14</v>
      </c>
      <c r="AG148" s="3">
        <f t="shared" si="12"/>
        <v>4</v>
      </c>
      <c r="AH148" s="81">
        <f t="shared" si="13"/>
        <v>15.264227204668588</v>
      </c>
      <c r="AI148" s="81">
        <f t="shared" si="14"/>
        <v>0.97409061612021219</v>
      </c>
    </row>
    <row r="149" spans="1:35" x14ac:dyDescent="0.25">
      <c r="A149">
        <v>6</v>
      </c>
      <c r="B149" s="52">
        <v>22</v>
      </c>
      <c r="C149" s="5" t="s">
        <v>283</v>
      </c>
      <c r="D149" s="5">
        <v>-800</v>
      </c>
      <c r="E149" s="5">
        <v>104.03125</v>
      </c>
      <c r="F149" s="5">
        <v>220</v>
      </c>
      <c r="G149" s="5">
        <v>0.33524999999999999</v>
      </c>
      <c r="H149" s="5">
        <v>0.19185099999999999</v>
      </c>
      <c r="I149" s="5">
        <v>49.070391000000001</v>
      </c>
      <c r="J149" s="5">
        <v>1.51441</v>
      </c>
      <c r="K149" s="5">
        <v>9.1535740000000008</v>
      </c>
      <c r="L149" s="5">
        <v>0.14153399999999999</v>
      </c>
      <c r="M149" s="53">
        <v>0.33524999999999999</v>
      </c>
      <c r="N149" s="5">
        <v>0.22939999999999999</v>
      </c>
      <c r="O149" s="5">
        <v>99700</v>
      </c>
      <c r="P149" s="5">
        <v>21.7</v>
      </c>
      <c r="Q149" s="5">
        <v>60</v>
      </c>
      <c r="R149" s="5">
        <v>1.171</v>
      </c>
      <c r="S149" s="5" t="s">
        <v>328</v>
      </c>
      <c r="T149" s="5" t="s">
        <v>329</v>
      </c>
      <c r="U149" s="77">
        <v>1090</v>
      </c>
      <c r="V149" s="34">
        <v>199.8709242742199</v>
      </c>
      <c r="W149" s="2">
        <v>1.0639282199453524</v>
      </c>
      <c r="X149" s="2">
        <v>137.33756683725443</v>
      </c>
      <c r="Y149" s="2">
        <v>-51.364486862422659</v>
      </c>
      <c r="Z149" s="80">
        <f>VLOOKUP(U149,BG!$A$2:$F$55,4)</f>
        <v>15.316755607420955</v>
      </c>
      <c r="AA149" s="80">
        <f>VLOOKUP(U149,BG!$A$2:$F$55,5)</f>
        <v>0.92646338453189148</v>
      </c>
      <c r="AB149" s="4">
        <f>VLOOKUP(U149+1,BG!$A$2:$F$55,4)</f>
        <v>15.080377795035311</v>
      </c>
      <c r="AC149" s="4">
        <f>VLOOKUP(U149+1,BG!$A$2:$F$55,5)</f>
        <v>1.1407859266793348</v>
      </c>
      <c r="AD149" s="3">
        <f>COUNTIF($U$2:U149,U149)</f>
        <v>6</v>
      </c>
      <c r="AE149" s="3">
        <f t="shared" si="10"/>
        <v>19</v>
      </c>
      <c r="AF149" s="3">
        <f t="shared" si="11"/>
        <v>13</v>
      </c>
      <c r="AG149" s="3">
        <f t="shared" si="12"/>
        <v>5</v>
      </c>
      <c r="AH149" s="81">
        <f t="shared" si="13"/>
        <v>15.251095103980497</v>
      </c>
      <c r="AI149" s="81">
        <f t="shared" si="14"/>
        <v>0.98599742401729251</v>
      </c>
    </row>
    <row r="150" spans="1:35" x14ac:dyDescent="0.25">
      <c r="A150">
        <v>6</v>
      </c>
      <c r="B150" s="52">
        <v>23</v>
      </c>
      <c r="C150" s="5" t="s">
        <v>283</v>
      </c>
      <c r="D150" s="5">
        <v>-800</v>
      </c>
      <c r="E150" s="5">
        <v>104.03125</v>
      </c>
      <c r="F150" s="5">
        <v>230</v>
      </c>
      <c r="G150" s="5">
        <v>0.33784199999999998</v>
      </c>
      <c r="H150" s="5">
        <v>0.191694</v>
      </c>
      <c r="I150" s="5">
        <v>49.030878999999999</v>
      </c>
      <c r="J150" s="5">
        <v>1.5120420000000001</v>
      </c>
      <c r="K150" s="5">
        <v>9.1498910000000002</v>
      </c>
      <c r="L150" s="5">
        <v>0.14128499999999999</v>
      </c>
      <c r="M150" s="53">
        <v>0.33784199999999998</v>
      </c>
      <c r="N150" s="5">
        <v>0.24527199999999999</v>
      </c>
      <c r="O150" s="5">
        <v>99700</v>
      </c>
      <c r="P150" s="5">
        <v>21.7</v>
      </c>
      <c r="Q150" s="5">
        <v>60</v>
      </c>
      <c r="R150" s="5">
        <v>1.171</v>
      </c>
      <c r="S150" s="5" t="s">
        <v>330</v>
      </c>
      <c r="T150" s="5" t="s">
        <v>331</v>
      </c>
      <c r="U150" s="77">
        <v>1090</v>
      </c>
      <c r="V150" s="34">
        <v>199.35753157933894</v>
      </c>
      <c r="W150" s="2">
        <v>1.0187516736995434</v>
      </c>
      <c r="X150" s="2">
        <v>143.99691808068067</v>
      </c>
      <c r="Y150" s="2">
        <v>-52.145515249080226</v>
      </c>
      <c r="Z150" s="80">
        <f>VLOOKUP(U150,BG!$A$2:$F$55,4)</f>
        <v>15.316755607420955</v>
      </c>
      <c r="AA150" s="80">
        <f>VLOOKUP(U150,BG!$A$2:$F$55,5)</f>
        <v>0.92646338453189148</v>
      </c>
      <c r="AB150" s="4">
        <f>VLOOKUP(U150+1,BG!$A$2:$F$55,4)</f>
        <v>15.080377795035311</v>
      </c>
      <c r="AC150" s="4">
        <f>VLOOKUP(U150+1,BG!$A$2:$F$55,5)</f>
        <v>1.1407859266793348</v>
      </c>
      <c r="AD150" s="3">
        <f>COUNTIF($U$2:U150,U150)</f>
        <v>7</v>
      </c>
      <c r="AE150" s="3">
        <f t="shared" si="10"/>
        <v>19</v>
      </c>
      <c r="AF150" s="3">
        <f t="shared" si="11"/>
        <v>12</v>
      </c>
      <c r="AG150" s="3">
        <f t="shared" si="12"/>
        <v>6</v>
      </c>
      <c r="AH150" s="81">
        <f t="shared" si="13"/>
        <v>15.237963003292407</v>
      </c>
      <c r="AI150" s="81">
        <f t="shared" si="14"/>
        <v>0.9979042319143725</v>
      </c>
    </row>
    <row r="151" spans="1:35" x14ac:dyDescent="0.25">
      <c r="A151">
        <v>6</v>
      </c>
      <c r="B151" s="52">
        <v>24</v>
      </c>
      <c r="C151" s="5" t="s">
        <v>283</v>
      </c>
      <c r="D151" s="5">
        <v>-800</v>
      </c>
      <c r="E151" s="5">
        <v>104.03125</v>
      </c>
      <c r="F151" s="5">
        <v>240</v>
      </c>
      <c r="G151" s="5">
        <v>0.32229200000000002</v>
      </c>
      <c r="H151" s="5">
        <v>0.19184699999999999</v>
      </c>
      <c r="I151" s="5">
        <v>49.069358000000001</v>
      </c>
      <c r="J151" s="5">
        <v>1.5095909999999999</v>
      </c>
      <c r="K151" s="5">
        <v>9.1534859999999991</v>
      </c>
      <c r="L151" s="5">
        <v>0.141014</v>
      </c>
      <c r="M151" s="53">
        <v>0.32229200000000002</v>
      </c>
      <c r="N151" s="5">
        <v>0.23034499999999999</v>
      </c>
      <c r="O151" s="5">
        <v>99700</v>
      </c>
      <c r="P151" s="5">
        <v>21.7</v>
      </c>
      <c r="Q151" s="5">
        <v>60</v>
      </c>
      <c r="R151" s="5">
        <v>1.171</v>
      </c>
      <c r="S151" s="5" t="s">
        <v>332</v>
      </c>
      <c r="T151" s="5" t="s">
        <v>333</v>
      </c>
      <c r="U151" s="77">
        <v>1090</v>
      </c>
      <c r="V151" s="34">
        <v>182.6138972716297</v>
      </c>
      <c r="W151" s="2">
        <v>0.94244317184100868</v>
      </c>
      <c r="X151" s="2">
        <v>142.96398019420025</v>
      </c>
      <c r="Y151" s="2">
        <v>-53.902582341948033</v>
      </c>
      <c r="Z151" s="80">
        <f>VLOOKUP(U151,BG!$A$2:$F$55,4)</f>
        <v>15.316755607420955</v>
      </c>
      <c r="AA151" s="80">
        <f>VLOOKUP(U151,BG!$A$2:$F$55,5)</f>
        <v>0.92646338453189148</v>
      </c>
      <c r="AB151" s="4">
        <f>VLOOKUP(U151+1,BG!$A$2:$F$55,4)</f>
        <v>15.080377795035311</v>
      </c>
      <c r="AC151" s="4">
        <f>VLOOKUP(U151+1,BG!$A$2:$F$55,5)</f>
        <v>1.1407859266793348</v>
      </c>
      <c r="AD151" s="3">
        <f>COUNTIF($U$2:U151,U151)</f>
        <v>8</v>
      </c>
      <c r="AE151" s="3">
        <f t="shared" si="10"/>
        <v>19</v>
      </c>
      <c r="AF151" s="3">
        <f t="shared" si="11"/>
        <v>11</v>
      </c>
      <c r="AG151" s="3">
        <f t="shared" si="12"/>
        <v>7</v>
      </c>
      <c r="AH151" s="81">
        <f t="shared" si="13"/>
        <v>15.224830902604317</v>
      </c>
      <c r="AI151" s="81">
        <f t="shared" si="14"/>
        <v>1.0098110398114528</v>
      </c>
    </row>
    <row r="152" spans="1:35" x14ac:dyDescent="0.25">
      <c r="A152">
        <v>6</v>
      </c>
      <c r="B152" s="52">
        <v>25</v>
      </c>
      <c r="C152" s="5" t="s">
        <v>283</v>
      </c>
      <c r="D152" s="5">
        <v>-800</v>
      </c>
      <c r="E152" s="5">
        <v>104.03125</v>
      </c>
      <c r="F152" s="5">
        <v>250</v>
      </c>
      <c r="G152" s="5">
        <v>0.314193</v>
      </c>
      <c r="H152" s="5">
        <v>0.191938</v>
      </c>
      <c r="I152" s="5">
        <v>49.092292999999998</v>
      </c>
      <c r="J152" s="5">
        <v>1.501657</v>
      </c>
      <c r="K152" s="5">
        <v>9.1556370000000005</v>
      </c>
      <c r="L152" s="5">
        <v>0.140237</v>
      </c>
      <c r="M152" s="53">
        <v>0.314193</v>
      </c>
      <c r="N152" s="5">
        <v>0.22364999999999999</v>
      </c>
      <c r="O152" s="5">
        <v>99700</v>
      </c>
      <c r="P152" s="5">
        <v>21.7</v>
      </c>
      <c r="Q152" s="5">
        <v>60</v>
      </c>
      <c r="R152" s="5">
        <v>1.171</v>
      </c>
      <c r="S152" s="5" t="s">
        <v>334</v>
      </c>
      <c r="T152" s="5" t="s">
        <v>335</v>
      </c>
      <c r="U152" s="77">
        <v>1090</v>
      </c>
      <c r="V152" s="34">
        <v>172.51832000368483</v>
      </c>
      <c r="W152" s="2">
        <v>0.89472567708157058</v>
      </c>
      <c r="X152" s="2">
        <v>142.73356011835361</v>
      </c>
      <c r="Y152" s="2">
        <v>-55.45869496221993</v>
      </c>
      <c r="Z152" s="80">
        <f>VLOOKUP(U152,BG!$A$2:$F$55,4)</f>
        <v>15.316755607420955</v>
      </c>
      <c r="AA152" s="80">
        <f>VLOOKUP(U152,BG!$A$2:$F$55,5)</f>
        <v>0.92646338453189148</v>
      </c>
      <c r="AB152" s="4">
        <f>VLOOKUP(U152+1,BG!$A$2:$F$55,4)</f>
        <v>15.080377795035311</v>
      </c>
      <c r="AC152" s="4">
        <f>VLOOKUP(U152+1,BG!$A$2:$F$55,5)</f>
        <v>1.1407859266793348</v>
      </c>
      <c r="AD152" s="3">
        <f>COUNTIF($U$2:U152,U152)</f>
        <v>9</v>
      </c>
      <c r="AE152" s="3">
        <f t="shared" si="10"/>
        <v>19</v>
      </c>
      <c r="AF152" s="3">
        <f t="shared" si="11"/>
        <v>10</v>
      </c>
      <c r="AG152" s="3">
        <f t="shared" si="12"/>
        <v>8</v>
      </c>
      <c r="AH152" s="81">
        <f t="shared" si="13"/>
        <v>15.211698801916226</v>
      </c>
      <c r="AI152" s="81">
        <f t="shared" si="14"/>
        <v>1.0217178477085329</v>
      </c>
    </row>
    <row r="153" spans="1:35" x14ac:dyDescent="0.25">
      <c r="A153">
        <v>6</v>
      </c>
      <c r="B153" s="52">
        <v>26</v>
      </c>
      <c r="C153" s="5" t="s">
        <v>283</v>
      </c>
      <c r="D153" s="5">
        <v>-800</v>
      </c>
      <c r="E153" s="5">
        <v>104.03125</v>
      </c>
      <c r="F153" s="5">
        <v>260</v>
      </c>
      <c r="G153" s="5">
        <v>0.29663600000000001</v>
      </c>
      <c r="H153" s="5">
        <v>0.19221199999999999</v>
      </c>
      <c r="I153" s="5">
        <v>49.160874999999997</v>
      </c>
      <c r="J153" s="5">
        <v>1.517822</v>
      </c>
      <c r="K153" s="5">
        <v>9.1620089999999994</v>
      </c>
      <c r="L153" s="5">
        <v>0.14169000000000001</v>
      </c>
      <c r="M153" s="53">
        <v>0.29663600000000001</v>
      </c>
      <c r="N153" s="5">
        <v>0.22062300000000001</v>
      </c>
      <c r="O153" s="5">
        <v>99700</v>
      </c>
      <c r="P153" s="5">
        <v>21.7</v>
      </c>
      <c r="Q153" s="5">
        <v>60</v>
      </c>
      <c r="R153" s="5">
        <v>1.171</v>
      </c>
      <c r="S153" s="5" t="s">
        <v>336</v>
      </c>
      <c r="T153" s="5" t="s">
        <v>337</v>
      </c>
      <c r="U153" s="77">
        <v>1090</v>
      </c>
      <c r="V153" s="34">
        <v>153.93752108368847</v>
      </c>
      <c r="W153" s="2">
        <v>0.84273574106348748</v>
      </c>
      <c r="X153" s="2">
        <v>136.48461304639363</v>
      </c>
      <c r="Y153" s="2">
        <v>-56.644878645726429</v>
      </c>
      <c r="Z153" s="80">
        <f>VLOOKUP(U153,BG!$A$2:$F$55,4)</f>
        <v>15.316755607420955</v>
      </c>
      <c r="AA153" s="80">
        <f>VLOOKUP(U153,BG!$A$2:$F$55,5)</f>
        <v>0.92646338453189148</v>
      </c>
      <c r="AB153" s="4">
        <f>VLOOKUP(U153+1,BG!$A$2:$F$55,4)</f>
        <v>15.080377795035311</v>
      </c>
      <c r="AC153" s="4">
        <f>VLOOKUP(U153+1,BG!$A$2:$F$55,5)</f>
        <v>1.1407859266793348</v>
      </c>
      <c r="AD153" s="3">
        <f>COUNTIF($U$2:U153,U153)</f>
        <v>10</v>
      </c>
      <c r="AE153" s="3">
        <f t="shared" si="10"/>
        <v>19</v>
      </c>
      <c r="AF153" s="3">
        <f t="shared" si="11"/>
        <v>9</v>
      </c>
      <c r="AG153" s="3">
        <f t="shared" si="12"/>
        <v>9</v>
      </c>
      <c r="AH153" s="81">
        <f t="shared" si="13"/>
        <v>15.198566701228133</v>
      </c>
      <c r="AI153" s="81">
        <f t="shared" si="14"/>
        <v>1.033624655605613</v>
      </c>
    </row>
    <row r="154" spans="1:35" x14ac:dyDescent="0.25">
      <c r="A154">
        <v>6</v>
      </c>
      <c r="B154" s="52">
        <v>27</v>
      </c>
      <c r="C154" s="5" t="s">
        <v>283</v>
      </c>
      <c r="D154" s="5">
        <v>-800</v>
      </c>
      <c r="E154" s="5">
        <v>104.03125</v>
      </c>
      <c r="F154" s="5">
        <v>270</v>
      </c>
      <c r="G154" s="5">
        <v>0.28929199999999999</v>
      </c>
      <c r="H154" s="5">
        <v>0.192694</v>
      </c>
      <c r="I154" s="5">
        <v>49.281796</v>
      </c>
      <c r="J154" s="5">
        <v>1.513927</v>
      </c>
      <c r="K154" s="5">
        <v>9.1732820000000004</v>
      </c>
      <c r="L154" s="5">
        <v>0.14113200000000001</v>
      </c>
      <c r="M154" s="53">
        <v>0.28929199999999999</v>
      </c>
      <c r="N154" s="5">
        <v>0.22059000000000001</v>
      </c>
      <c r="O154" s="5">
        <v>99700</v>
      </c>
      <c r="P154" s="5">
        <v>21.7</v>
      </c>
      <c r="Q154" s="5">
        <v>60</v>
      </c>
      <c r="R154" s="5">
        <v>1.171</v>
      </c>
      <c r="S154" s="5" t="s">
        <v>338</v>
      </c>
      <c r="T154" s="5" t="s">
        <v>339</v>
      </c>
      <c r="U154" s="77">
        <v>1090</v>
      </c>
      <c r="V154" s="34">
        <v>144.48675353727901</v>
      </c>
      <c r="W154" s="2">
        <v>0.88219230478514921</v>
      </c>
      <c r="X154" s="2">
        <v>126.69148591474737</v>
      </c>
      <c r="Y154" s="2">
        <v>-54.887184366542265</v>
      </c>
      <c r="Z154" s="80">
        <f>VLOOKUP(U154,BG!$A$2:$F$55,4)</f>
        <v>15.316755607420955</v>
      </c>
      <c r="AA154" s="80">
        <f>VLOOKUP(U154,BG!$A$2:$F$55,5)</f>
        <v>0.92646338453189148</v>
      </c>
      <c r="AB154" s="4">
        <f>VLOOKUP(U154+1,BG!$A$2:$F$55,4)</f>
        <v>15.080377795035311</v>
      </c>
      <c r="AC154" s="4">
        <f>VLOOKUP(U154+1,BG!$A$2:$F$55,5)</f>
        <v>1.1407859266793348</v>
      </c>
      <c r="AD154" s="3">
        <f>COUNTIF($U$2:U154,U154)</f>
        <v>11</v>
      </c>
      <c r="AE154" s="3">
        <f t="shared" si="10"/>
        <v>19</v>
      </c>
      <c r="AF154" s="3">
        <f t="shared" si="11"/>
        <v>8</v>
      </c>
      <c r="AG154" s="3">
        <f t="shared" si="12"/>
        <v>10</v>
      </c>
      <c r="AH154" s="81">
        <f t="shared" si="13"/>
        <v>15.18543460054004</v>
      </c>
      <c r="AI154" s="81">
        <f t="shared" si="14"/>
        <v>1.0455314635026933</v>
      </c>
    </row>
    <row r="155" spans="1:35" x14ac:dyDescent="0.25">
      <c r="A155">
        <v>6</v>
      </c>
      <c r="B155" s="52">
        <v>28</v>
      </c>
      <c r="C155" s="5" t="s">
        <v>283</v>
      </c>
      <c r="D155" s="5">
        <v>-800</v>
      </c>
      <c r="E155" s="5">
        <v>104.03125</v>
      </c>
      <c r="F155" s="5">
        <v>280</v>
      </c>
      <c r="G155" s="5">
        <v>0.28111000000000003</v>
      </c>
      <c r="H155" s="5">
        <v>0.19233800000000001</v>
      </c>
      <c r="I155" s="5">
        <v>49.192594999999997</v>
      </c>
      <c r="J155" s="5">
        <v>1.5190170000000001</v>
      </c>
      <c r="K155" s="5">
        <v>9.1649639999999994</v>
      </c>
      <c r="L155" s="5">
        <v>0.14180400000000001</v>
      </c>
      <c r="M155" s="53">
        <v>0.28111000000000003</v>
      </c>
      <c r="N155" s="5">
        <v>0.21329999999999999</v>
      </c>
      <c r="O155" s="5">
        <v>99700</v>
      </c>
      <c r="P155" s="5">
        <v>21.7</v>
      </c>
      <c r="Q155" s="5">
        <v>60</v>
      </c>
      <c r="R155" s="5">
        <v>1.171</v>
      </c>
      <c r="S155" s="5" t="s">
        <v>340</v>
      </c>
      <c r="T155" s="5" t="s">
        <v>341</v>
      </c>
      <c r="U155" s="77">
        <v>1090</v>
      </c>
      <c r="V155" s="34">
        <v>134.27200604065081</v>
      </c>
      <c r="W155" s="2">
        <v>0.85288332072656625</v>
      </c>
      <c r="X155" s="2">
        <v>123.85368814309</v>
      </c>
      <c r="Y155" s="2">
        <v>-55.475717315540876</v>
      </c>
      <c r="Z155" s="80">
        <f>VLOOKUP(U155,BG!$A$2:$F$55,4)</f>
        <v>15.316755607420955</v>
      </c>
      <c r="AA155" s="80">
        <f>VLOOKUP(U155,BG!$A$2:$F$55,5)</f>
        <v>0.92646338453189148</v>
      </c>
      <c r="AB155" s="4">
        <f>VLOOKUP(U155+1,BG!$A$2:$F$55,4)</f>
        <v>15.080377795035311</v>
      </c>
      <c r="AC155" s="4">
        <f>VLOOKUP(U155+1,BG!$A$2:$F$55,5)</f>
        <v>1.1407859266793348</v>
      </c>
      <c r="AD155" s="3">
        <f>COUNTIF($U$2:U155,U155)</f>
        <v>12</v>
      </c>
      <c r="AE155" s="3">
        <f t="shared" si="10"/>
        <v>19</v>
      </c>
      <c r="AF155" s="3">
        <f t="shared" si="11"/>
        <v>7</v>
      </c>
      <c r="AG155" s="3">
        <f t="shared" si="12"/>
        <v>11</v>
      </c>
      <c r="AH155" s="81">
        <f t="shared" si="13"/>
        <v>15.172302499851948</v>
      </c>
      <c r="AI155" s="81">
        <f t="shared" si="14"/>
        <v>1.0574382713997734</v>
      </c>
    </row>
    <row r="156" spans="1:35" x14ac:dyDescent="0.25">
      <c r="A156">
        <v>6</v>
      </c>
      <c r="B156" s="52">
        <v>29</v>
      </c>
      <c r="C156" s="5" t="s">
        <v>283</v>
      </c>
      <c r="D156" s="5">
        <v>-800</v>
      </c>
      <c r="E156" s="5">
        <v>104.03125</v>
      </c>
      <c r="F156" s="5">
        <v>290</v>
      </c>
      <c r="G156" s="5">
        <v>0.26844099999999999</v>
      </c>
      <c r="H156" s="5">
        <v>0.192241</v>
      </c>
      <c r="I156" s="5">
        <v>49.168320999999999</v>
      </c>
      <c r="J156" s="5">
        <v>1.534224</v>
      </c>
      <c r="K156" s="5">
        <v>9.1626790000000007</v>
      </c>
      <c r="L156" s="5">
        <v>0.143233</v>
      </c>
      <c r="M156" s="53">
        <v>0.26844099999999999</v>
      </c>
      <c r="N156" s="5">
        <v>0.198934</v>
      </c>
      <c r="O156" s="5">
        <v>99700</v>
      </c>
      <c r="P156" s="5">
        <v>21.7</v>
      </c>
      <c r="Q156" s="5">
        <v>60</v>
      </c>
      <c r="R156" s="5">
        <v>1.171</v>
      </c>
      <c r="S156" s="5" t="s">
        <v>342</v>
      </c>
      <c r="T156" s="5" t="s">
        <v>343</v>
      </c>
      <c r="U156" s="77">
        <v>1090</v>
      </c>
      <c r="V156" s="34">
        <v>120.01675910317421</v>
      </c>
      <c r="W156" s="2">
        <v>0.79657215911936241</v>
      </c>
      <c r="X156" s="2">
        <v>118.10961337326769</v>
      </c>
      <c r="Y156" s="2">
        <v>-58.612446584794483</v>
      </c>
      <c r="Z156" s="80">
        <f>VLOOKUP(U156,BG!$A$2:$F$55,4)</f>
        <v>15.316755607420955</v>
      </c>
      <c r="AA156" s="80">
        <f>VLOOKUP(U156,BG!$A$2:$F$55,5)</f>
        <v>0.92646338453189148</v>
      </c>
      <c r="AB156" s="4">
        <f>VLOOKUP(U156+1,BG!$A$2:$F$55,4)</f>
        <v>15.080377795035311</v>
      </c>
      <c r="AC156" s="4">
        <f>VLOOKUP(U156+1,BG!$A$2:$F$55,5)</f>
        <v>1.1407859266793348</v>
      </c>
      <c r="AD156" s="3">
        <f>COUNTIF($U$2:U156,U156)</f>
        <v>13</v>
      </c>
      <c r="AE156" s="3">
        <f t="shared" si="10"/>
        <v>19</v>
      </c>
      <c r="AF156" s="3">
        <f t="shared" si="11"/>
        <v>6</v>
      </c>
      <c r="AG156" s="3">
        <f t="shared" si="12"/>
        <v>12</v>
      </c>
      <c r="AH156" s="81">
        <f t="shared" si="13"/>
        <v>15.159170399163859</v>
      </c>
      <c r="AI156" s="81">
        <f t="shared" si="14"/>
        <v>1.0693450792968535</v>
      </c>
    </row>
    <row r="157" spans="1:35" x14ac:dyDescent="0.25">
      <c r="A157">
        <v>6</v>
      </c>
      <c r="B157" s="52">
        <v>30</v>
      </c>
      <c r="C157" s="5" t="s">
        <v>283</v>
      </c>
      <c r="D157" s="5">
        <v>-800</v>
      </c>
      <c r="E157" s="5">
        <v>104.03125</v>
      </c>
      <c r="F157" s="5">
        <v>300</v>
      </c>
      <c r="G157" s="5">
        <v>0.25747599999999998</v>
      </c>
      <c r="H157" s="5">
        <v>0.19202900000000001</v>
      </c>
      <c r="I157" s="5">
        <v>49.115037999999998</v>
      </c>
      <c r="J157" s="5">
        <v>1.4886630000000001</v>
      </c>
      <c r="K157" s="5">
        <v>9.1577760000000001</v>
      </c>
      <c r="L157" s="5">
        <v>0.13907</v>
      </c>
      <c r="M157" s="53">
        <v>0.25747599999999998</v>
      </c>
      <c r="N157" s="5">
        <v>0.18842800000000001</v>
      </c>
      <c r="O157" s="5">
        <v>99700</v>
      </c>
      <c r="P157" s="5">
        <v>21.7</v>
      </c>
      <c r="Q157" s="5">
        <v>60</v>
      </c>
      <c r="R157" s="5">
        <v>1.171</v>
      </c>
      <c r="S157" s="5" t="s">
        <v>344</v>
      </c>
      <c r="T157" s="5" t="s">
        <v>345</v>
      </c>
      <c r="U157" s="77">
        <v>1090</v>
      </c>
      <c r="V157" s="34">
        <v>107.27321012146074</v>
      </c>
      <c r="W157" s="2">
        <v>0.79895704858035399</v>
      </c>
      <c r="X157" s="2">
        <v>108.06947969293002</v>
      </c>
      <c r="Y157" s="2">
        <v>-58.999170092575696</v>
      </c>
      <c r="Z157" s="80">
        <f>VLOOKUP(U157,BG!$A$2:$F$55,4)</f>
        <v>15.316755607420955</v>
      </c>
      <c r="AA157" s="80">
        <f>VLOOKUP(U157,BG!$A$2:$F$55,5)</f>
        <v>0.92646338453189148</v>
      </c>
      <c r="AB157" s="4">
        <f>VLOOKUP(U157+1,BG!$A$2:$F$55,4)</f>
        <v>15.080377795035311</v>
      </c>
      <c r="AC157" s="4">
        <f>VLOOKUP(U157+1,BG!$A$2:$F$55,5)</f>
        <v>1.1407859266793348</v>
      </c>
      <c r="AD157" s="3">
        <f>COUNTIF($U$2:U157,U157)</f>
        <v>14</v>
      </c>
      <c r="AE157" s="3">
        <f t="shared" si="10"/>
        <v>19</v>
      </c>
      <c r="AF157" s="3">
        <f t="shared" si="11"/>
        <v>5</v>
      </c>
      <c r="AG157" s="3">
        <f t="shared" si="12"/>
        <v>13</v>
      </c>
      <c r="AH157" s="81">
        <f t="shared" si="13"/>
        <v>15.146038298475768</v>
      </c>
      <c r="AI157" s="81">
        <f t="shared" si="14"/>
        <v>1.0812518871939338</v>
      </c>
    </row>
    <row r="158" spans="1:35" x14ac:dyDescent="0.25">
      <c r="A158">
        <v>6</v>
      </c>
      <c r="B158" s="52">
        <v>31</v>
      </c>
      <c r="C158" s="5" t="s">
        <v>283</v>
      </c>
      <c r="D158" s="5">
        <v>-800</v>
      </c>
      <c r="E158" s="5">
        <v>104.03125</v>
      </c>
      <c r="F158" s="5">
        <v>310</v>
      </c>
      <c r="G158" s="5">
        <v>0.24834500000000001</v>
      </c>
      <c r="H158" s="5">
        <v>0.192164</v>
      </c>
      <c r="I158" s="5">
        <v>49.148913999999998</v>
      </c>
      <c r="J158" s="5">
        <v>1.5033570000000001</v>
      </c>
      <c r="K158" s="5">
        <v>9.1609149999999993</v>
      </c>
      <c r="L158" s="5">
        <v>0.140377</v>
      </c>
      <c r="M158" s="53">
        <v>0.24834500000000001</v>
      </c>
      <c r="N158" s="5">
        <v>0.17943500000000001</v>
      </c>
      <c r="O158" s="5">
        <v>99700</v>
      </c>
      <c r="P158" s="5">
        <v>21.7</v>
      </c>
      <c r="Q158" s="5">
        <v>60</v>
      </c>
      <c r="R158" s="5">
        <v>1.171</v>
      </c>
      <c r="S158" s="5" t="s">
        <v>346</v>
      </c>
      <c r="T158" s="5" t="s">
        <v>347</v>
      </c>
      <c r="U158" s="77">
        <v>1090</v>
      </c>
      <c r="V158" s="34">
        <v>96.161159105506783</v>
      </c>
      <c r="W158" s="2">
        <v>0.7888447359844718</v>
      </c>
      <c r="X158" s="2">
        <v>100.62333969084061</v>
      </c>
      <c r="Y158" s="2">
        <v>-59.799637210238032</v>
      </c>
      <c r="Z158" s="80">
        <f>VLOOKUP(U158,BG!$A$2:$F$55,4)</f>
        <v>15.316755607420955</v>
      </c>
      <c r="AA158" s="80">
        <f>VLOOKUP(U158,BG!$A$2:$F$55,5)</f>
        <v>0.92646338453189148</v>
      </c>
      <c r="AB158" s="4">
        <f>VLOOKUP(U158+1,BG!$A$2:$F$55,4)</f>
        <v>15.080377795035311</v>
      </c>
      <c r="AC158" s="4">
        <f>VLOOKUP(U158+1,BG!$A$2:$F$55,5)</f>
        <v>1.1407859266793348</v>
      </c>
      <c r="AD158" s="3">
        <f>COUNTIF($U$2:U158,U158)</f>
        <v>15</v>
      </c>
      <c r="AE158" s="3">
        <f t="shared" si="10"/>
        <v>19</v>
      </c>
      <c r="AF158" s="3">
        <f t="shared" si="11"/>
        <v>4</v>
      </c>
      <c r="AG158" s="3">
        <f t="shared" si="12"/>
        <v>14</v>
      </c>
      <c r="AH158" s="81">
        <f t="shared" si="13"/>
        <v>15.132906197787678</v>
      </c>
      <c r="AI158" s="81">
        <f t="shared" si="14"/>
        <v>1.0931586950910139</v>
      </c>
    </row>
    <row r="159" spans="1:35" x14ac:dyDescent="0.25">
      <c r="A159">
        <v>6</v>
      </c>
      <c r="B159" s="52">
        <v>32</v>
      </c>
      <c r="C159" s="5" t="s">
        <v>283</v>
      </c>
      <c r="D159" s="5">
        <v>-800</v>
      </c>
      <c r="E159" s="5">
        <v>104.03125</v>
      </c>
      <c r="F159" s="5">
        <v>320</v>
      </c>
      <c r="G159" s="5">
        <v>0.237178</v>
      </c>
      <c r="H159" s="5">
        <v>0.19222900000000001</v>
      </c>
      <c r="I159" s="5">
        <v>49.165109999999999</v>
      </c>
      <c r="J159" s="5">
        <v>1.540589</v>
      </c>
      <c r="K159" s="5">
        <v>9.1623710000000003</v>
      </c>
      <c r="L159" s="5">
        <v>0.14382200000000001</v>
      </c>
      <c r="M159" s="53">
        <v>0.237178</v>
      </c>
      <c r="N159" s="5">
        <v>0.172934</v>
      </c>
      <c r="O159" s="5">
        <v>99700</v>
      </c>
      <c r="P159" s="5">
        <v>21.7</v>
      </c>
      <c r="Q159" s="5">
        <v>60</v>
      </c>
      <c r="R159" s="5">
        <v>1.171</v>
      </c>
      <c r="S159" s="5" t="s">
        <v>348</v>
      </c>
      <c r="T159" s="5" t="s">
        <v>349</v>
      </c>
      <c r="U159" s="77">
        <v>1090</v>
      </c>
      <c r="V159" s="34">
        <v>83.203613979207546</v>
      </c>
      <c r="W159" s="2">
        <v>0.79961058444270627</v>
      </c>
      <c r="X159" s="2">
        <v>89.647149591033852</v>
      </c>
      <c r="Y159" s="2">
        <v>-59.998334376530728</v>
      </c>
      <c r="Z159" s="80">
        <f>VLOOKUP(U159,BG!$A$2:$F$55,4)</f>
        <v>15.316755607420955</v>
      </c>
      <c r="AA159" s="80">
        <f>VLOOKUP(U159,BG!$A$2:$F$55,5)</f>
        <v>0.92646338453189148</v>
      </c>
      <c r="AB159" s="4">
        <f>VLOOKUP(U159+1,BG!$A$2:$F$55,4)</f>
        <v>15.080377795035311</v>
      </c>
      <c r="AC159" s="4">
        <f>VLOOKUP(U159+1,BG!$A$2:$F$55,5)</f>
        <v>1.1407859266793348</v>
      </c>
      <c r="AD159" s="3">
        <f>COUNTIF($U$2:U159,U159)</f>
        <v>16</v>
      </c>
      <c r="AE159" s="3">
        <f t="shared" si="10"/>
        <v>19</v>
      </c>
      <c r="AF159" s="3">
        <f t="shared" si="11"/>
        <v>3</v>
      </c>
      <c r="AG159" s="3">
        <f t="shared" si="12"/>
        <v>15</v>
      </c>
      <c r="AH159" s="81">
        <f t="shared" si="13"/>
        <v>15.119774097099585</v>
      </c>
      <c r="AI159" s="81">
        <f t="shared" si="14"/>
        <v>1.1050655029880943</v>
      </c>
    </row>
    <row r="160" spans="1:35" x14ac:dyDescent="0.25">
      <c r="A160">
        <v>6</v>
      </c>
      <c r="B160" s="52">
        <v>33</v>
      </c>
      <c r="C160" s="5" t="s">
        <v>283</v>
      </c>
      <c r="D160" s="5">
        <v>-800</v>
      </c>
      <c r="E160" s="5">
        <v>104.03125</v>
      </c>
      <c r="F160" s="5">
        <v>330</v>
      </c>
      <c r="G160" s="5">
        <v>0.23588799999999999</v>
      </c>
      <c r="H160" s="5">
        <v>0.19220999999999999</v>
      </c>
      <c r="I160" s="5">
        <v>49.160513000000002</v>
      </c>
      <c r="J160" s="5">
        <v>1.53609</v>
      </c>
      <c r="K160" s="5">
        <v>9.1619480000000006</v>
      </c>
      <c r="L160" s="5">
        <v>0.143455</v>
      </c>
      <c r="M160" s="53">
        <v>0.23588799999999999</v>
      </c>
      <c r="N160" s="5">
        <v>0.17602999999999999</v>
      </c>
      <c r="O160" s="5">
        <v>99700</v>
      </c>
      <c r="P160" s="5">
        <v>21.7</v>
      </c>
      <c r="Q160" s="5">
        <v>60</v>
      </c>
      <c r="R160" s="5">
        <v>1.171</v>
      </c>
      <c r="S160" s="5" t="s">
        <v>350</v>
      </c>
      <c r="T160" s="5" t="s">
        <v>351</v>
      </c>
      <c r="U160" s="77">
        <v>1090</v>
      </c>
      <c r="V160" s="34">
        <v>79.117051525668288</v>
      </c>
      <c r="W160" s="2">
        <v>0.79503499720220538</v>
      </c>
      <c r="X160" s="2">
        <v>88.195930546261948</v>
      </c>
      <c r="Y160" s="2">
        <v>-60.393028384800331</v>
      </c>
      <c r="Z160" s="80">
        <f>VLOOKUP(U160,BG!$A$2:$F$55,4)</f>
        <v>15.316755607420955</v>
      </c>
      <c r="AA160" s="80">
        <f>VLOOKUP(U160,BG!$A$2:$F$55,5)</f>
        <v>0.92646338453189148</v>
      </c>
      <c r="AB160" s="4">
        <f>VLOOKUP(U160+1,BG!$A$2:$F$55,4)</f>
        <v>15.080377795035311</v>
      </c>
      <c r="AC160" s="4">
        <f>VLOOKUP(U160+1,BG!$A$2:$F$55,5)</f>
        <v>1.1407859266793348</v>
      </c>
      <c r="AD160" s="3">
        <f>COUNTIF($U$2:U160,U160)</f>
        <v>17</v>
      </c>
      <c r="AE160" s="3">
        <f t="shared" si="10"/>
        <v>19</v>
      </c>
      <c r="AF160" s="3">
        <f t="shared" si="11"/>
        <v>2</v>
      </c>
      <c r="AG160" s="3">
        <f t="shared" si="12"/>
        <v>16</v>
      </c>
      <c r="AH160" s="81">
        <f t="shared" si="13"/>
        <v>15.106641996411494</v>
      </c>
      <c r="AI160" s="81">
        <f t="shared" si="14"/>
        <v>1.1169723108851743</v>
      </c>
    </row>
    <row r="161" spans="1:35" x14ac:dyDescent="0.25">
      <c r="A161">
        <v>6</v>
      </c>
      <c r="B161" s="52">
        <v>34</v>
      </c>
      <c r="C161" s="5" t="s">
        <v>283</v>
      </c>
      <c r="D161" s="5">
        <v>-800</v>
      </c>
      <c r="E161" s="5">
        <v>104.03125</v>
      </c>
      <c r="F161" s="5">
        <v>340</v>
      </c>
      <c r="G161" s="5">
        <v>0.22226099999999999</v>
      </c>
      <c r="H161" s="5">
        <v>0.19206599999999999</v>
      </c>
      <c r="I161" s="5">
        <v>49.124271</v>
      </c>
      <c r="J161" s="5">
        <v>1.5237229999999999</v>
      </c>
      <c r="K161" s="5">
        <v>9.1585870000000007</v>
      </c>
      <c r="L161" s="5">
        <v>0.14235400000000001</v>
      </c>
      <c r="M161" s="53">
        <v>0.22226099999999999</v>
      </c>
      <c r="N161" s="5">
        <v>0.15787899999999999</v>
      </c>
      <c r="O161" s="5">
        <v>99700</v>
      </c>
      <c r="P161" s="5">
        <v>21.7</v>
      </c>
      <c r="Q161" s="5">
        <v>60</v>
      </c>
      <c r="R161" s="5">
        <v>1.171</v>
      </c>
      <c r="S161" s="5" t="s">
        <v>352</v>
      </c>
      <c r="T161" s="5" t="s">
        <v>353</v>
      </c>
      <c r="U161" s="77">
        <v>1090</v>
      </c>
      <c r="V161" s="34">
        <v>63.91618713550637</v>
      </c>
      <c r="W161" s="2">
        <v>0.79943288602581331</v>
      </c>
      <c r="X161" s="2">
        <v>73.886812882892414</v>
      </c>
      <c r="Y161" s="2">
        <v>-62.363277977417773</v>
      </c>
      <c r="Z161" s="80">
        <f>VLOOKUP(U161,BG!$A$2:$F$55,4)</f>
        <v>15.316755607420955</v>
      </c>
      <c r="AA161" s="80">
        <f>VLOOKUP(U161,BG!$A$2:$F$55,5)</f>
        <v>0.92646338453189148</v>
      </c>
      <c r="AB161" s="4">
        <f>VLOOKUP(U161+1,BG!$A$2:$F$55,4)</f>
        <v>15.080377795035311</v>
      </c>
      <c r="AC161" s="4">
        <f>VLOOKUP(U161+1,BG!$A$2:$F$55,5)</f>
        <v>1.1407859266793348</v>
      </c>
      <c r="AD161" s="3">
        <f>COUNTIF($U$2:U161,U161)</f>
        <v>18</v>
      </c>
      <c r="AE161" s="3">
        <f t="shared" si="10"/>
        <v>19</v>
      </c>
      <c r="AF161" s="3">
        <f t="shared" si="11"/>
        <v>1</v>
      </c>
      <c r="AG161" s="3">
        <f t="shared" si="12"/>
        <v>17</v>
      </c>
      <c r="AH161" s="81">
        <f t="shared" si="13"/>
        <v>15.0935098957234</v>
      </c>
      <c r="AI161" s="81">
        <f t="shared" si="14"/>
        <v>1.1288791187822547</v>
      </c>
    </row>
    <row r="162" spans="1:35" x14ac:dyDescent="0.25">
      <c r="A162">
        <v>6</v>
      </c>
      <c r="B162" s="52">
        <v>35</v>
      </c>
      <c r="C162" s="5" t="s">
        <v>283</v>
      </c>
      <c r="D162" s="5">
        <v>-800</v>
      </c>
      <c r="E162" s="5">
        <v>104.03125</v>
      </c>
      <c r="F162" s="5">
        <v>350</v>
      </c>
      <c r="G162" s="5">
        <v>0.21946099999999999</v>
      </c>
      <c r="H162" s="5">
        <v>0.192163</v>
      </c>
      <c r="I162" s="5">
        <v>49.148752000000002</v>
      </c>
      <c r="J162" s="5">
        <v>1.4829030000000001</v>
      </c>
      <c r="K162" s="5">
        <v>9.1609280000000002</v>
      </c>
      <c r="L162" s="5">
        <v>0.138493</v>
      </c>
      <c r="M162" s="53">
        <v>0.21946099999999999</v>
      </c>
      <c r="N162" s="5">
        <v>0.14644699999999999</v>
      </c>
      <c r="O162" s="5">
        <v>99700</v>
      </c>
      <c r="P162" s="5">
        <v>21.7</v>
      </c>
      <c r="Q162" s="5">
        <v>60</v>
      </c>
      <c r="R162" s="5">
        <v>1.171</v>
      </c>
      <c r="S162" s="5" t="s">
        <v>354</v>
      </c>
      <c r="T162" s="5" t="s">
        <v>355</v>
      </c>
      <c r="U162" s="77">
        <v>1090</v>
      </c>
      <c r="V162" s="34">
        <v>58.45100684257978</v>
      </c>
      <c r="W162" s="2">
        <v>0.90139129348071234</v>
      </c>
      <c r="X162" s="2">
        <v>64.010671990045438</v>
      </c>
      <c r="Y162" s="2">
        <v>-61.587904387050806</v>
      </c>
      <c r="Z162" s="80">
        <f>VLOOKUP(U162,BG!$A$2:$F$55,4)</f>
        <v>15.316755607420955</v>
      </c>
      <c r="AA162" s="80">
        <f>VLOOKUP(U162,BG!$A$2:$F$55,5)</f>
        <v>0.92646338453189148</v>
      </c>
      <c r="AB162" s="4">
        <f>VLOOKUP(U162+1,BG!$A$2:$F$55,4)</f>
        <v>15.080377795035311</v>
      </c>
      <c r="AC162" s="4">
        <f>VLOOKUP(U162+1,BG!$A$2:$F$55,5)</f>
        <v>1.1407859266793348</v>
      </c>
      <c r="AD162" s="3">
        <f>COUNTIF($U$2:U162,U162)</f>
        <v>19</v>
      </c>
      <c r="AE162" s="3">
        <f t="shared" si="10"/>
        <v>19</v>
      </c>
      <c r="AF162" s="3">
        <f t="shared" si="11"/>
        <v>0</v>
      </c>
      <c r="AG162" s="3">
        <f t="shared" si="12"/>
        <v>18</v>
      </c>
      <c r="AH162" s="81">
        <f t="shared" si="13"/>
        <v>15.080377795035311</v>
      </c>
      <c r="AI162" s="81">
        <f t="shared" si="14"/>
        <v>1.1407859266793348</v>
      </c>
    </row>
    <row r="163" spans="1:35" x14ac:dyDescent="0.25">
      <c r="A163">
        <v>7</v>
      </c>
      <c r="B163" s="20">
        <v>1</v>
      </c>
      <c r="C163" s="21" t="s">
        <v>356</v>
      </c>
      <c r="D163" s="21">
        <v>-800</v>
      </c>
      <c r="E163" s="21">
        <v>-103.96875</v>
      </c>
      <c r="F163" s="21">
        <v>10</v>
      </c>
      <c r="G163" s="21">
        <v>0.33293899999999998</v>
      </c>
      <c r="H163" s="21">
        <v>0.19240299999999999</v>
      </c>
      <c r="I163" s="21">
        <v>49.208837000000003</v>
      </c>
      <c r="J163" s="21">
        <v>1.486982</v>
      </c>
      <c r="K163" s="21">
        <v>9.1665240000000008</v>
      </c>
      <c r="L163" s="21">
        <v>0.138736</v>
      </c>
      <c r="M163" s="54">
        <v>0.33293899999999998</v>
      </c>
      <c r="N163" s="21">
        <v>0.106558</v>
      </c>
      <c r="O163" s="21">
        <v>99700</v>
      </c>
      <c r="P163" s="21">
        <v>21.7</v>
      </c>
      <c r="Q163" s="21">
        <v>60</v>
      </c>
      <c r="R163" s="21">
        <v>1.171</v>
      </c>
      <c r="S163" s="21" t="s">
        <v>357</v>
      </c>
      <c r="T163" s="21" t="s">
        <v>358</v>
      </c>
      <c r="U163" s="77">
        <v>1100</v>
      </c>
      <c r="V163" s="34">
        <v>183.90667256961711</v>
      </c>
      <c r="W163" s="2">
        <v>3.7255086721178814</v>
      </c>
      <c r="X163" s="2">
        <v>34.840069494328439</v>
      </c>
      <c r="Y163" s="2">
        <v>-62.370487153121132</v>
      </c>
      <c r="Z163" s="80">
        <f>VLOOKUP(U163,BG!$A$2:$F$55,4)</f>
        <v>18.368240798356048</v>
      </c>
      <c r="AA163" s="80">
        <f>VLOOKUP(U163,BG!$A$2:$F$55,5)</f>
        <v>1.0354711477153877</v>
      </c>
      <c r="AB163" s="4">
        <f>VLOOKUP(U163+1,BG!$A$2:$F$55,4)</f>
        <v>15.27721318011435</v>
      </c>
      <c r="AC163" s="4">
        <f>VLOOKUP(U163+1,BG!$A$2:$F$55,5)</f>
        <v>1.878864940931628</v>
      </c>
      <c r="AD163" s="3">
        <f>COUNTIF($U$2:U163,U163)</f>
        <v>1</v>
      </c>
      <c r="AE163" s="3">
        <f t="shared" si="10"/>
        <v>18</v>
      </c>
      <c r="AF163" s="3">
        <f t="shared" si="11"/>
        <v>17</v>
      </c>
      <c r="AG163" s="3">
        <f t="shared" si="12"/>
        <v>0</v>
      </c>
      <c r="AH163" s="81">
        <f t="shared" si="13"/>
        <v>18.368240798356048</v>
      </c>
      <c r="AI163" s="81">
        <f t="shared" si="14"/>
        <v>1.0354711477153877</v>
      </c>
    </row>
    <row r="164" spans="1:35" x14ac:dyDescent="0.25">
      <c r="A164">
        <v>7</v>
      </c>
      <c r="B164" s="20">
        <v>2</v>
      </c>
      <c r="C164" s="21" t="s">
        <v>356</v>
      </c>
      <c r="D164" s="21">
        <v>-800</v>
      </c>
      <c r="E164" s="21">
        <v>-103.96875</v>
      </c>
      <c r="F164" s="21">
        <v>20</v>
      </c>
      <c r="G164" s="21">
        <v>0.32700200000000001</v>
      </c>
      <c r="H164" s="21">
        <v>0.192468</v>
      </c>
      <c r="I164" s="21">
        <v>49.225239000000002</v>
      </c>
      <c r="J164" s="21">
        <v>1.4928220000000001</v>
      </c>
      <c r="K164" s="21">
        <v>9.1680430000000008</v>
      </c>
      <c r="L164" s="21">
        <v>0.13933100000000001</v>
      </c>
      <c r="M164" s="54">
        <v>0.32700200000000001</v>
      </c>
      <c r="N164" s="21">
        <v>8.9942999999999995E-2</v>
      </c>
      <c r="O164" s="21">
        <v>99700</v>
      </c>
      <c r="P164" s="21">
        <v>21.7</v>
      </c>
      <c r="Q164" s="21">
        <v>60</v>
      </c>
      <c r="R164" s="21">
        <v>1.171</v>
      </c>
      <c r="S164" s="21" t="s">
        <v>359</v>
      </c>
      <c r="T164" s="21" t="s">
        <v>360</v>
      </c>
      <c r="U164" s="77">
        <v>1100</v>
      </c>
      <c r="V164" s="34">
        <v>175.86034569699007</v>
      </c>
      <c r="W164" s="2">
        <v>4.4217721691322476</v>
      </c>
      <c r="X164" s="2">
        <v>27.595242156847519</v>
      </c>
      <c r="Y164" s="2">
        <v>-66.386942445414235</v>
      </c>
      <c r="Z164" s="80">
        <f>VLOOKUP(U164,BG!$A$2:$F$55,4)</f>
        <v>18.368240798356048</v>
      </c>
      <c r="AA164" s="80">
        <f>VLOOKUP(U164,BG!$A$2:$F$55,5)</f>
        <v>1.0354711477153877</v>
      </c>
      <c r="AB164" s="4">
        <f>VLOOKUP(U164+1,BG!$A$2:$F$55,4)</f>
        <v>15.27721318011435</v>
      </c>
      <c r="AC164" s="4">
        <f>VLOOKUP(U164+1,BG!$A$2:$F$55,5)</f>
        <v>1.878864940931628</v>
      </c>
      <c r="AD164" s="3">
        <f>COUNTIF($U$2:U164,U164)</f>
        <v>2</v>
      </c>
      <c r="AE164" s="3">
        <f t="shared" si="10"/>
        <v>18</v>
      </c>
      <c r="AF164" s="3">
        <f t="shared" si="11"/>
        <v>16</v>
      </c>
      <c r="AG164" s="3">
        <f t="shared" si="12"/>
        <v>1</v>
      </c>
      <c r="AH164" s="81">
        <f t="shared" si="13"/>
        <v>18.186415644341832</v>
      </c>
      <c r="AI164" s="81">
        <f t="shared" si="14"/>
        <v>1.085082547316343</v>
      </c>
    </row>
    <row r="165" spans="1:35" x14ac:dyDescent="0.25">
      <c r="A165">
        <v>7</v>
      </c>
      <c r="B165" s="20">
        <v>3</v>
      </c>
      <c r="C165" s="21" t="s">
        <v>356</v>
      </c>
      <c r="D165" s="21">
        <v>-800</v>
      </c>
      <c r="E165" s="21">
        <v>-103.96875</v>
      </c>
      <c r="F165" s="21">
        <v>30</v>
      </c>
      <c r="G165" s="21">
        <v>0.33302599999999999</v>
      </c>
      <c r="H165" s="21">
        <v>0.19258</v>
      </c>
      <c r="I165" s="21">
        <v>49.253202000000002</v>
      </c>
      <c r="J165" s="21">
        <v>1.481052</v>
      </c>
      <c r="K165" s="21">
        <v>9.1706660000000007</v>
      </c>
      <c r="L165" s="21">
        <v>0.13808899999999999</v>
      </c>
      <c r="M165" s="54">
        <v>0.33302599999999999</v>
      </c>
      <c r="N165" s="21">
        <v>9.9571999999999994E-2</v>
      </c>
      <c r="O165" s="21">
        <v>99700</v>
      </c>
      <c r="P165" s="21">
        <v>21.7</v>
      </c>
      <c r="Q165" s="21">
        <v>60</v>
      </c>
      <c r="R165" s="21">
        <v>1.171</v>
      </c>
      <c r="S165" s="21" t="s">
        <v>361</v>
      </c>
      <c r="T165" s="21" t="s">
        <v>362</v>
      </c>
      <c r="U165" s="77">
        <v>1100</v>
      </c>
      <c r="V165" s="34">
        <v>178.58951149971475</v>
      </c>
      <c r="W165" s="2">
        <v>4.2308727540523527</v>
      </c>
      <c r="X165" s="2">
        <v>29.188408158373012</v>
      </c>
      <c r="Y165" s="2">
        <v>-68.839622326483763</v>
      </c>
      <c r="Z165" s="80">
        <f>VLOOKUP(U165,BG!$A$2:$F$55,4)</f>
        <v>18.368240798356048</v>
      </c>
      <c r="AA165" s="80">
        <f>VLOOKUP(U165,BG!$A$2:$F$55,5)</f>
        <v>1.0354711477153877</v>
      </c>
      <c r="AB165" s="4">
        <f>VLOOKUP(U165+1,BG!$A$2:$F$55,4)</f>
        <v>15.27721318011435</v>
      </c>
      <c r="AC165" s="4">
        <f>VLOOKUP(U165+1,BG!$A$2:$F$55,5)</f>
        <v>1.878864940931628</v>
      </c>
      <c r="AD165" s="3">
        <f>COUNTIF($U$2:U165,U165)</f>
        <v>3</v>
      </c>
      <c r="AE165" s="3">
        <f t="shared" si="10"/>
        <v>18</v>
      </c>
      <c r="AF165" s="3">
        <f t="shared" si="11"/>
        <v>15</v>
      </c>
      <c r="AG165" s="3">
        <f t="shared" si="12"/>
        <v>2</v>
      </c>
      <c r="AH165" s="81">
        <f t="shared" si="13"/>
        <v>18.004590490327615</v>
      </c>
      <c r="AI165" s="81">
        <f t="shared" si="14"/>
        <v>1.1346939469172983</v>
      </c>
    </row>
    <row r="166" spans="1:35" x14ac:dyDescent="0.25">
      <c r="A166">
        <v>7</v>
      </c>
      <c r="B166" s="20">
        <v>4</v>
      </c>
      <c r="C166" s="21" t="s">
        <v>356</v>
      </c>
      <c r="D166" s="21">
        <v>-800</v>
      </c>
      <c r="E166" s="21">
        <v>-103.96875</v>
      </c>
      <c r="F166" s="21">
        <v>40</v>
      </c>
      <c r="G166" s="21">
        <v>0.35748200000000002</v>
      </c>
      <c r="H166" s="21">
        <v>0.19250900000000001</v>
      </c>
      <c r="I166" s="21">
        <v>49.235399999999998</v>
      </c>
      <c r="J166" s="21">
        <v>1.480362</v>
      </c>
      <c r="K166" s="21">
        <v>9.1690070000000006</v>
      </c>
      <c r="L166" s="21">
        <v>0.13811799999999999</v>
      </c>
      <c r="M166" s="54">
        <v>0.35748200000000002</v>
      </c>
      <c r="N166" s="21">
        <v>0.111224</v>
      </c>
      <c r="O166" s="21">
        <v>99700</v>
      </c>
      <c r="P166" s="21">
        <v>21.7</v>
      </c>
      <c r="Q166" s="21">
        <v>60</v>
      </c>
      <c r="R166" s="21">
        <v>1.171</v>
      </c>
      <c r="S166" s="21" t="s">
        <v>363</v>
      </c>
      <c r="T166" s="21" t="s">
        <v>364</v>
      </c>
      <c r="U166" s="77">
        <v>1100</v>
      </c>
      <c r="V166" s="34">
        <v>197.90710514791161</v>
      </c>
      <c r="W166" s="2">
        <v>3.5741874694737246</v>
      </c>
      <c r="X166" s="2">
        <v>34.984881088296653</v>
      </c>
      <c r="Y166" s="2">
        <v>-83.036144387501892</v>
      </c>
      <c r="Z166" s="80">
        <f>VLOOKUP(U166,BG!$A$2:$F$55,4)</f>
        <v>18.368240798356048</v>
      </c>
      <c r="AA166" s="80">
        <f>VLOOKUP(U166,BG!$A$2:$F$55,5)</f>
        <v>1.0354711477153877</v>
      </c>
      <c r="AB166" s="4">
        <f>VLOOKUP(U166+1,BG!$A$2:$F$55,4)</f>
        <v>15.27721318011435</v>
      </c>
      <c r="AC166" s="4">
        <f>VLOOKUP(U166+1,BG!$A$2:$F$55,5)</f>
        <v>1.878864940931628</v>
      </c>
      <c r="AD166" s="3">
        <f>COUNTIF($U$2:U166,U166)</f>
        <v>4</v>
      </c>
      <c r="AE166" s="3">
        <f t="shared" si="10"/>
        <v>18</v>
      </c>
      <c r="AF166" s="3">
        <f t="shared" si="11"/>
        <v>14</v>
      </c>
      <c r="AG166" s="3">
        <f t="shared" si="12"/>
        <v>3</v>
      </c>
      <c r="AH166" s="81">
        <f t="shared" si="13"/>
        <v>17.822765336313395</v>
      </c>
      <c r="AI166" s="81">
        <f t="shared" si="14"/>
        <v>1.1843053465182536</v>
      </c>
    </row>
    <row r="167" spans="1:35" x14ac:dyDescent="0.25">
      <c r="A167">
        <v>7</v>
      </c>
      <c r="B167" s="20">
        <v>5</v>
      </c>
      <c r="C167" s="21" t="s">
        <v>356</v>
      </c>
      <c r="D167" s="21">
        <v>-800</v>
      </c>
      <c r="E167" s="21">
        <v>-103.96875</v>
      </c>
      <c r="F167" s="21">
        <v>50</v>
      </c>
      <c r="G167" s="21">
        <v>0.37104300000000001</v>
      </c>
      <c r="H167" s="21">
        <v>0.19247400000000001</v>
      </c>
      <c r="I167" s="21">
        <v>49.226739000000002</v>
      </c>
      <c r="J167" s="21">
        <v>1.4968300000000001</v>
      </c>
      <c r="K167" s="21">
        <v>9.1681779999999993</v>
      </c>
      <c r="L167" s="21">
        <v>0.13961699999999999</v>
      </c>
      <c r="M167" s="54">
        <v>0.37104300000000001</v>
      </c>
      <c r="N167" s="21">
        <v>0.12684000000000001</v>
      </c>
      <c r="O167" s="21">
        <v>99700</v>
      </c>
      <c r="P167" s="21">
        <v>21.7</v>
      </c>
      <c r="Q167" s="21">
        <v>60</v>
      </c>
      <c r="R167" s="21">
        <v>1.171</v>
      </c>
      <c r="S167" s="21" t="s">
        <v>365</v>
      </c>
      <c r="T167" s="21" t="s">
        <v>366</v>
      </c>
      <c r="U167" s="77">
        <v>1100</v>
      </c>
      <c r="V167" s="34">
        <v>207.40800221853942</v>
      </c>
      <c r="W167" s="2">
        <v>3.7552166582502786</v>
      </c>
      <c r="X167" s="2">
        <v>38.000175466788718</v>
      </c>
      <c r="Y167" s="2">
        <v>-74.133442007303501</v>
      </c>
      <c r="Z167" s="80">
        <f>VLOOKUP(U167,BG!$A$2:$F$55,4)</f>
        <v>18.368240798356048</v>
      </c>
      <c r="AA167" s="80">
        <f>VLOOKUP(U167,BG!$A$2:$F$55,5)</f>
        <v>1.0354711477153877</v>
      </c>
      <c r="AB167" s="4">
        <f>VLOOKUP(U167+1,BG!$A$2:$F$55,4)</f>
        <v>15.27721318011435</v>
      </c>
      <c r="AC167" s="4">
        <f>VLOOKUP(U167+1,BG!$A$2:$F$55,5)</f>
        <v>1.878864940931628</v>
      </c>
      <c r="AD167" s="3">
        <f>COUNTIF($U$2:U167,U167)</f>
        <v>5</v>
      </c>
      <c r="AE167" s="3">
        <f t="shared" si="10"/>
        <v>18</v>
      </c>
      <c r="AF167" s="3">
        <f t="shared" si="11"/>
        <v>13</v>
      </c>
      <c r="AG167" s="3">
        <f t="shared" si="12"/>
        <v>4</v>
      </c>
      <c r="AH167" s="81">
        <f t="shared" si="13"/>
        <v>17.640940182299179</v>
      </c>
      <c r="AI167" s="81">
        <f t="shared" si="14"/>
        <v>1.2339167461192089</v>
      </c>
    </row>
    <row r="168" spans="1:35" x14ac:dyDescent="0.25">
      <c r="A168">
        <v>7</v>
      </c>
      <c r="B168" s="20">
        <v>6</v>
      </c>
      <c r="C168" s="21" t="s">
        <v>356</v>
      </c>
      <c r="D168" s="21">
        <v>-800</v>
      </c>
      <c r="E168" s="21">
        <v>-103.96875</v>
      </c>
      <c r="F168" s="21">
        <v>60</v>
      </c>
      <c r="G168" s="21">
        <v>0.40853099999999998</v>
      </c>
      <c r="H168" s="21">
        <v>0.19223899999999999</v>
      </c>
      <c r="I168" s="21">
        <v>49.167724</v>
      </c>
      <c r="J168" s="21">
        <v>1.5028570000000001</v>
      </c>
      <c r="K168" s="21">
        <v>9.1626689999999993</v>
      </c>
      <c r="L168" s="21">
        <v>0.140292</v>
      </c>
      <c r="M168" s="54">
        <v>0.40853099999999998</v>
      </c>
      <c r="N168" s="21">
        <v>0.167573</v>
      </c>
      <c r="O168" s="21">
        <v>99700</v>
      </c>
      <c r="P168" s="21">
        <v>21.7</v>
      </c>
      <c r="Q168" s="21">
        <v>60</v>
      </c>
      <c r="R168" s="21">
        <v>1.171</v>
      </c>
      <c r="S168" s="21" t="s">
        <v>367</v>
      </c>
      <c r="T168" s="21" t="s">
        <v>368</v>
      </c>
      <c r="U168" s="77">
        <v>1100</v>
      </c>
      <c r="V168" s="34">
        <v>238.42314115927726</v>
      </c>
      <c r="W168" s="2">
        <v>3.1448852586322729</v>
      </c>
      <c r="X168" s="2">
        <v>51.632719960322625</v>
      </c>
      <c r="Y168" s="2">
        <v>-78.525578284436989</v>
      </c>
      <c r="Z168" s="80">
        <f>VLOOKUP(U168,BG!$A$2:$F$55,4)</f>
        <v>18.368240798356048</v>
      </c>
      <c r="AA168" s="80">
        <f>VLOOKUP(U168,BG!$A$2:$F$55,5)</f>
        <v>1.0354711477153877</v>
      </c>
      <c r="AB168" s="4">
        <f>VLOOKUP(U168+1,BG!$A$2:$F$55,4)</f>
        <v>15.27721318011435</v>
      </c>
      <c r="AC168" s="4">
        <f>VLOOKUP(U168+1,BG!$A$2:$F$55,5)</f>
        <v>1.878864940931628</v>
      </c>
      <c r="AD168" s="3">
        <f>COUNTIF($U$2:U168,U168)</f>
        <v>6</v>
      </c>
      <c r="AE168" s="3">
        <f t="shared" si="10"/>
        <v>18</v>
      </c>
      <c r="AF168" s="3">
        <f t="shared" si="11"/>
        <v>12</v>
      </c>
      <c r="AG168" s="3">
        <f t="shared" si="12"/>
        <v>5</v>
      </c>
      <c r="AH168" s="81">
        <f t="shared" si="13"/>
        <v>17.459115028284963</v>
      </c>
      <c r="AI168" s="81">
        <f t="shared" si="14"/>
        <v>1.2835281457201642</v>
      </c>
    </row>
    <row r="169" spans="1:35" x14ac:dyDescent="0.25">
      <c r="A169">
        <v>7</v>
      </c>
      <c r="B169" s="20">
        <v>7</v>
      </c>
      <c r="C169" s="21" t="s">
        <v>356</v>
      </c>
      <c r="D169" s="21">
        <v>-800</v>
      </c>
      <c r="E169" s="21">
        <v>-103.96875</v>
      </c>
      <c r="F169" s="21">
        <v>70</v>
      </c>
      <c r="G169" s="21">
        <v>0.41064699999999998</v>
      </c>
      <c r="H169" s="21">
        <v>0.192214</v>
      </c>
      <c r="I169" s="21">
        <v>49.161383999999998</v>
      </c>
      <c r="J169" s="21">
        <v>1.4957670000000001</v>
      </c>
      <c r="K169" s="21">
        <v>9.1620860000000004</v>
      </c>
      <c r="L169" s="21">
        <v>0.13978599999999999</v>
      </c>
      <c r="M169" s="54">
        <v>0.41064699999999998</v>
      </c>
      <c r="N169" s="21">
        <v>0.17208799999999999</v>
      </c>
      <c r="O169" s="21">
        <v>99700</v>
      </c>
      <c r="P169" s="21">
        <v>21.7</v>
      </c>
      <c r="Q169" s="21">
        <v>60</v>
      </c>
      <c r="R169" s="21">
        <v>1.171</v>
      </c>
      <c r="S169" s="21" t="s">
        <v>369</v>
      </c>
      <c r="T169" s="21" t="s">
        <v>370</v>
      </c>
      <c r="U169" s="77">
        <v>1100</v>
      </c>
      <c r="V169" s="34">
        <v>237.61237868132932</v>
      </c>
      <c r="W169" s="2">
        <v>3.1102770609128374</v>
      </c>
      <c r="X169" s="2">
        <v>54.385549698525232</v>
      </c>
      <c r="Y169" s="2">
        <v>-73.141702112993968</v>
      </c>
      <c r="Z169" s="80">
        <f>VLOOKUP(U169,BG!$A$2:$F$55,4)</f>
        <v>18.368240798356048</v>
      </c>
      <c r="AA169" s="80">
        <f>VLOOKUP(U169,BG!$A$2:$F$55,5)</f>
        <v>1.0354711477153877</v>
      </c>
      <c r="AB169" s="4">
        <f>VLOOKUP(U169+1,BG!$A$2:$F$55,4)</f>
        <v>15.27721318011435</v>
      </c>
      <c r="AC169" s="4">
        <f>VLOOKUP(U169+1,BG!$A$2:$F$55,5)</f>
        <v>1.878864940931628</v>
      </c>
      <c r="AD169" s="3">
        <f>COUNTIF($U$2:U169,U169)</f>
        <v>7</v>
      </c>
      <c r="AE169" s="3">
        <f t="shared" si="10"/>
        <v>18</v>
      </c>
      <c r="AF169" s="3">
        <f t="shared" si="11"/>
        <v>11</v>
      </c>
      <c r="AG169" s="3">
        <f t="shared" si="12"/>
        <v>6</v>
      </c>
      <c r="AH169" s="81">
        <f t="shared" si="13"/>
        <v>17.277289874270743</v>
      </c>
      <c r="AI169" s="81">
        <f t="shared" si="14"/>
        <v>1.3331395453211197</v>
      </c>
    </row>
    <row r="170" spans="1:35" x14ac:dyDescent="0.25">
      <c r="A170">
        <v>7</v>
      </c>
      <c r="B170" s="20">
        <v>8</v>
      </c>
      <c r="C170" s="21" t="s">
        <v>356</v>
      </c>
      <c r="D170" s="21">
        <v>-800</v>
      </c>
      <c r="E170" s="21">
        <v>-103.96875</v>
      </c>
      <c r="F170" s="21">
        <v>80</v>
      </c>
      <c r="G170" s="21">
        <v>0.44535400000000003</v>
      </c>
      <c r="H170" s="21">
        <v>0.192798</v>
      </c>
      <c r="I170" s="21">
        <v>49.307983</v>
      </c>
      <c r="J170" s="21">
        <v>1.4979899999999999</v>
      </c>
      <c r="K170" s="21">
        <v>9.1757419999999996</v>
      </c>
      <c r="L170" s="21">
        <v>0.139651</v>
      </c>
      <c r="M170" s="54">
        <v>0.44535400000000003</v>
      </c>
      <c r="N170" s="21">
        <v>0.18709400000000001</v>
      </c>
      <c r="O170" s="21">
        <v>99700</v>
      </c>
      <c r="P170" s="21">
        <v>21.7</v>
      </c>
      <c r="Q170" s="21">
        <v>60</v>
      </c>
      <c r="R170" s="21">
        <v>1.171</v>
      </c>
      <c r="S170" s="21" t="s">
        <v>371</v>
      </c>
      <c r="T170" s="21" t="s">
        <v>372</v>
      </c>
      <c r="U170" s="77">
        <v>1100</v>
      </c>
      <c r="V170" s="34">
        <v>266.09512896170548</v>
      </c>
      <c r="W170" s="2">
        <v>2.9998820280582823</v>
      </c>
      <c r="X170" s="2">
        <v>61.236908300731727</v>
      </c>
      <c r="Y170" s="2">
        <v>-80.871771537848886</v>
      </c>
      <c r="Z170" s="80">
        <f>VLOOKUP(U170,BG!$A$2:$F$55,4)</f>
        <v>18.368240798356048</v>
      </c>
      <c r="AA170" s="80">
        <f>VLOOKUP(U170,BG!$A$2:$F$55,5)</f>
        <v>1.0354711477153877</v>
      </c>
      <c r="AB170" s="4">
        <f>VLOOKUP(U170+1,BG!$A$2:$F$55,4)</f>
        <v>15.27721318011435</v>
      </c>
      <c r="AC170" s="4">
        <f>VLOOKUP(U170+1,BG!$A$2:$F$55,5)</f>
        <v>1.878864940931628</v>
      </c>
      <c r="AD170" s="3">
        <f>COUNTIF($U$2:U170,U170)</f>
        <v>8</v>
      </c>
      <c r="AE170" s="3">
        <f t="shared" si="10"/>
        <v>18</v>
      </c>
      <c r="AF170" s="3">
        <f t="shared" si="11"/>
        <v>10</v>
      </c>
      <c r="AG170" s="3">
        <f t="shared" si="12"/>
        <v>7</v>
      </c>
      <c r="AH170" s="81">
        <f t="shared" si="13"/>
        <v>17.095464720256526</v>
      </c>
      <c r="AI170" s="81">
        <f t="shared" si="14"/>
        <v>1.3827509449220747</v>
      </c>
    </row>
    <row r="171" spans="1:35" x14ac:dyDescent="0.25">
      <c r="A171">
        <v>7</v>
      </c>
      <c r="B171" s="20">
        <v>9</v>
      </c>
      <c r="C171" s="21" t="s">
        <v>356</v>
      </c>
      <c r="D171" s="21">
        <v>-800</v>
      </c>
      <c r="E171" s="21">
        <v>-103.96875</v>
      </c>
      <c r="F171" s="21">
        <v>90</v>
      </c>
      <c r="G171" s="21">
        <v>0.44245400000000001</v>
      </c>
      <c r="H171" s="21">
        <v>0.192632</v>
      </c>
      <c r="I171" s="21">
        <v>49.266449000000001</v>
      </c>
      <c r="J171" s="21">
        <v>1.4683569999999999</v>
      </c>
      <c r="K171" s="21">
        <v>9.1719159999999995</v>
      </c>
      <c r="L171" s="21">
        <v>0.13695099999999999</v>
      </c>
      <c r="M171" s="54">
        <v>0.44245400000000001</v>
      </c>
      <c r="N171" s="21">
        <v>0.18818499999999999</v>
      </c>
      <c r="O171" s="21">
        <v>99700</v>
      </c>
      <c r="P171" s="21">
        <v>21.7</v>
      </c>
      <c r="Q171" s="21">
        <v>60</v>
      </c>
      <c r="R171" s="21">
        <v>1.171</v>
      </c>
      <c r="S171" s="21" t="s">
        <v>373</v>
      </c>
      <c r="T171" s="21" t="s">
        <v>374</v>
      </c>
      <c r="U171" s="77">
        <v>1100</v>
      </c>
      <c r="V171" s="34">
        <v>260.76830225809124</v>
      </c>
      <c r="W171" s="2">
        <v>2.8334190613744012</v>
      </c>
      <c r="X171" s="2">
        <v>63.742325077037663</v>
      </c>
      <c r="Y171" s="2">
        <v>-82.128937847063099</v>
      </c>
      <c r="Z171" s="80">
        <f>VLOOKUP(U171,BG!$A$2:$F$55,4)</f>
        <v>18.368240798356048</v>
      </c>
      <c r="AA171" s="80">
        <f>VLOOKUP(U171,BG!$A$2:$F$55,5)</f>
        <v>1.0354711477153877</v>
      </c>
      <c r="AB171" s="4">
        <f>VLOOKUP(U171+1,BG!$A$2:$F$55,4)</f>
        <v>15.27721318011435</v>
      </c>
      <c r="AC171" s="4">
        <f>VLOOKUP(U171+1,BG!$A$2:$F$55,5)</f>
        <v>1.878864940931628</v>
      </c>
      <c r="AD171" s="3">
        <f>COUNTIF($U$2:U171,U171)</f>
        <v>9</v>
      </c>
      <c r="AE171" s="3">
        <f t="shared" si="10"/>
        <v>18</v>
      </c>
      <c r="AF171" s="3">
        <f t="shared" si="11"/>
        <v>9</v>
      </c>
      <c r="AG171" s="3">
        <f t="shared" si="12"/>
        <v>8</v>
      </c>
      <c r="AH171" s="81">
        <f t="shared" si="13"/>
        <v>16.91363956624231</v>
      </c>
      <c r="AI171" s="81">
        <f t="shared" si="14"/>
        <v>1.4323623445230302</v>
      </c>
    </row>
    <row r="172" spans="1:35" x14ac:dyDescent="0.25">
      <c r="A172">
        <v>7</v>
      </c>
      <c r="B172" s="20">
        <v>10</v>
      </c>
      <c r="C172" s="21" t="s">
        <v>356</v>
      </c>
      <c r="D172" s="21">
        <v>-800</v>
      </c>
      <c r="E172" s="21">
        <v>-103.96875</v>
      </c>
      <c r="F172" s="21">
        <v>100</v>
      </c>
      <c r="G172" s="21">
        <v>0.46545300000000001</v>
      </c>
      <c r="H172" s="21">
        <v>0.19250900000000001</v>
      </c>
      <c r="I172" s="21">
        <v>49.235398000000004</v>
      </c>
      <c r="J172" s="21">
        <v>1.476221</v>
      </c>
      <c r="K172" s="21">
        <v>9.1690140000000007</v>
      </c>
      <c r="L172" s="21">
        <v>0.137684</v>
      </c>
      <c r="M172" s="54">
        <v>0.46545300000000001</v>
      </c>
      <c r="N172" s="21">
        <v>0.21146699999999999</v>
      </c>
      <c r="O172" s="21">
        <v>99700</v>
      </c>
      <c r="P172" s="21">
        <v>21.7</v>
      </c>
      <c r="Q172" s="21">
        <v>60</v>
      </c>
      <c r="R172" s="21">
        <v>1.171</v>
      </c>
      <c r="S172" s="21" t="s">
        <v>375</v>
      </c>
      <c r="T172" s="21" t="s">
        <v>376</v>
      </c>
      <c r="U172" s="77">
        <v>1100</v>
      </c>
      <c r="V172" s="34">
        <v>278.70684838199179</v>
      </c>
      <c r="W172" s="2">
        <v>2.7358882057431315</v>
      </c>
      <c r="X172" s="2">
        <v>71.016332154051966</v>
      </c>
      <c r="Y172" s="2">
        <v>-83.207415575586325</v>
      </c>
      <c r="Z172" s="80">
        <f>VLOOKUP(U172,BG!$A$2:$F$55,4)</f>
        <v>18.368240798356048</v>
      </c>
      <c r="AA172" s="80">
        <f>VLOOKUP(U172,BG!$A$2:$F$55,5)</f>
        <v>1.0354711477153877</v>
      </c>
      <c r="AB172" s="4">
        <f>VLOOKUP(U172+1,BG!$A$2:$F$55,4)</f>
        <v>15.27721318011435</v>
      </c>
      <c r="AC172" s="4">
        <f>VLOOKUP(U172+1,BG!$A$2:$F$55,5)</f>
        <v>1.878864940931628</v>
      </c>
      <c r="AD172" s="3">
        <f>COUNTIF($U$2:U172,U172)</f>
        <v>10</v>
      </c>
      <c r="AE172" s="3">
        <f t="shared" si="10"/>
        <v>18</v>
      </c>
      <c r="AF172" s="3">
        <f t="shared" si="11"/>
        <v>8</v>
      </c>
      <c r="AG172" s="3">
        <f t="shared" si="12"/>
        <v>9</v>
      </c>
      <c r="AH172" s="81">
        <f t="shared" si="13"/>
        <v>16.73181441222809</v>
      </c>
      <c r="AI172" s="81">
        <f t="shared" si="14"/>
        <v>1.4819737441239855</v>
      </c>
    </row>
    <row r="173" spans="1:35" x14ac:dyDescent="0.25">
      <c r="A173">
        <v>7</v>
      </c>
      <c r="B173" s="20">
        <v>11</v>
      </c>
      <c r="C173" s="21" t="s">
        <v>356</v>
      </c>
      <c r="D173" s="21">
        <v>-800</v>
      </c>
      <c r="E173" s="21">
        <v>-103.96875</v>
      </c>
      <c r="F173" s="21">
        <v>110</v>
      </c>
      <c r="G173" s="21">
        <v>0.46254800000000001</v>
      </c>
      <c r="H173" s="21">
        <v>0.19237399999999999</v>
      </c>
      <c r="I173" s="21">
        <v>49.201560999999998</v>
      </c>
      <c r="J173" s="21">
        <v>1.489779</v>
      </c>
      <c r="K173" s="21">
        <v>9.1658419999999996</v>
      </c>
      <c r="L173" s="21">
        <v>0.13902700000000001</v>
      </c>
      <c r="M173" s="54">
        <v>0.46254800000000001</v>
      </c>
      <c r="N173" s="21">
        <v>0.21274599999999999</v>
      </c>
      <c r="O173" s="21">
        <v>99700</v>
      </c>
      <c r="P173" s="21">
        <v>21.7</v>
      </c>
      <c r="Q173" s="21">
        <v>60</v>
      </c>
      <c r="R173" s="21">
        <v>1.171</v>
      </c>
      <c r="S173" s="21" t="s">
        <v>377</v>
      </c>
      <c r="T173" s="21" t="s">
        <v>378</v>
      </c>
      <c r="U173" s="77">
        <v>1100</v>
      </c>
      <c r="V173" s="34">
        <v>273.37483658681981</v>
      </c>
      <c r="W173" s="2">
        <v>2.6376471536627353</v>
      </c>
      <c r="X173" s="2">
        <v>72.85650572465741</v>
      </c>
      <c r="Y173" s="2">
        <v>-83.493301769537325</v>
      </c>
      <c r="Z173" s="80">
        <f>VLOOKUP(U173,BG!$A$2:$F$55,4)</f>
        <v>18.368240798356048</v>
      </c>
      <c r="AA173" s="80">
        <f>VLOOKUP(U173,BG!$A$2:$F$55,5)</f>
        <v>1.0354711477153877</v>
      </c>
      <c r="AB173" s="4">
        <f>VLOOKUP(U173+1,BG!$A$2:$F$55,4)</f>
        <v>15.27721318011435</v>
      </c>
      <c r="AC173" s="4">
        <f>VLOOKUP(U173+1,BG!$A$2:$F$55,5)</f>
        <v>1.878864940931628</v>
      </c>
      <c r="AD173" s="3">
        <f>COUNTIF($U$2:U173,U173)</f>
        <v>11</v>
      </c>
      <c r="AE173" s="3">
        <f t="shared" si="10"/>
        <v>18</v>
      </c>
      <c r="AF173" s="3">
        <f t="shared" si="11"/>
        <v>7</v>
      </c>
      <c r="AG173" s="3">
        <f t="shared" si="12"/>
        <v>10</v>
      </c>
      <c r="AH173" s="81">
        <f t="shared" si="13"/>
        <v>16.549989258213873</v>
      </c>
      <c r="AI173" s="81">
        <f t="shared" si="14"/>
        <v>1.531585143724941</v>
      </c>
    </row>
    <row r="174" spans="1:35" x14ac:dyDescent="0.25">
      <c r="A174">
        <v>7</v>
      </c>
      <c r="B174" s="20">
        <v>12</v>
      </c>
      <c r="C174" s="21" t="s">
        <v>356</v>
      </c>
      <c r="D174" s="21">
        <v>-800</v>
      </c>
      <c r="E174" s="21">
        <v>-103.96875</v>
      </c>
      <c r="F174" s="21">
        <v>120</v>
      </c>
      <c r="G174" s="21">
        <v>0.47797699999999999</v>
      </c>
      <c r="H174" s="21">
        <v>0.19216900000000001</v>
      </c>
      <c r="I174" s="21">
        <v>49.150168999999998</v>
      </c>
      <c r="J174" s="21">
        <v>1.4916769999999999</v>
      </c>
      <c r="K174" s="21">
        <v>9.1610490000000002</v>
      </c>
      <c r="L174" s="21">
        <v>0.13924900000000001</v>
      </c>
      <c r="M174" s="54">
        <v>0.47797699999999999</v>
      </c>
      <c r="N174" s="21">
        <v>0.22650600000000001</v>
      </c>
      <c r="O174" s="21">
        <v>99700</v>
      </c>
      <c r="P174" s="21">
        <v>21.7</v>
      </c>
      <c r="Q174" s="21">
        <v>60</v>
      </c>
      <c r="R174" s="21">
        <v>1.171</v>
      </c>
      <c r="S174" s="21" t="s">
        <v>379</v>
      </c>
      <c r="T174" s="21" t="s">
        <v>380</v>
      </c>
      <c r="U174" s="77">
        <v>1100</v>
      </c>
      <c r="V174" s="34">
        <v>284.50187750287085</v>
      </c>
      <c r="W174" s="2">
        <v>2.7707166317496692</v>
      </c>
      <c r="X174" s="2">
        <v>74.023119755213088</v>
      </c>
      <c r="Y174" s="2">
        <v>-80.462529894056829</v>
      </c>
      <c r="Z174" s="80">
        <f>VLOOKUP(U174,BG!$A$2:$F$55,4)</f>
        <v>18.368240798356048</v>
      </c>
      <c r="AA174" s="80">
        <f>VLOOKUP(U174,BG!$A$2:$F$55,5)</f>
        <v>1.0354711477153877</v>
      </c>
      <c r="AB174" s="4">
        <f>VLOOKUP(U174+1,BG!$A$2:$F$55,4)</f>
        <v>15.27721318011435</v>
      </c>
      <c r="AC174" s="4">
        <f>VLOOKUP(U174+1,BG!$A$2:$F$55,5)</f>
        <v>1.878864940931628</v>
      </c>
      <c r="AD174" s="3">
        <f>COUNTIF($U$2:U174,U174)</f>
        <v>12</v>
      </c>
      <c r="AE174" s="3">
        <f t="shared" si="10"/>
        <v>18</v>
      </c>
      <c r="AF174" s="3">
        <f t="shared" si="11"/>
        <v>6</v>
      </c>
      <c r="AG174" s="3">
        <f t="shared" si="12"/>
        <v>11</v>
      </c>
      <c r="AH174" s="81">
        <f t="shared" si="13"/>
        <v>16.368164104199657</v>
      </c>
      <c r="AI174" s="81">
        <f t="shared" si="14"/>
        <v>1.5811965433258963</v>
      </c>
    </row>
    <row r="175" spans="1:35" x14ac:dyDescent="0.25">
      <c r="A175">
        <v>7</v>
      </c>
      <c r="B175" s="20">
        <v>13</v>
      </c>
      <c r="C175" s="21" t="s">
        <v>356</v>
      </c>
      <c r="D175" s="21">
        <v>-800</v>
      </c>
      <c r="E175" s="21">
        <v>-103.96875</v>
      </c>
      <c r="F175" s="21">
        <v>130</v>
      </c>
      <c r="G175" s="21">
        <v>0.48254900000000001</v>
      </c>
      <c r="H175" s="21">
        <v>0.19207299999999999</v>
      </c>
      <c r="I175" s="21">
        <v>49.126075</v>
      </c>
      <c r="J175" s="21">
        <v>1.4878530000000001</v>
      </c>
      <c r="K175" s="21">
        <v>9.1588080000000005</v>
      </c>
      <c r="L175" s="21">
        <v>0.13891500000000001</v>
      </c>
      <c r="M175" s="54">
        <v>0.48254900000000001</v>
      </c>
      <c r="N175" s="21">
        <v>0.22200400000000001</v>
      </c>
      <c r="O175" s="21">
        <v>99700</v>
      </c>
      <c r="P175" s="21">
        <v>21.7</v>
      </c>
      <c r="Q175" s="21">
        <v>60</v>
      </c>
      <c r="R175" s="21">
        <v>1.171</v>
      </c>
      <c r="S175" s="21" t="s">
        <v>381</v>
      </c>
      <c r="T175" s="21" t="s">
        <v>382</v>
      </c>
      <c r="U175" s="77">
        <v>1100</v>
      </c>
      <c r="V175" s="34">
        <v>285.88002273392476</v>
      </c>
      <c r="W175" s="2">
        <v>2.5745642784570895</v>
      </c>
      <c r="X175" s="2">
        <v>80.54322405295315</v>
      </c>
      <c r="Y175" s="2">
        <v>-81.143816046047547</v>
      </c>
      <c r="Z175" s="80">
        <f>VLOOKUP(U175,BG!$A$2:$F$55,4)</f>
        <v>18.368240798356048</v>
      </c>
      <c r="AA175" s="80">
        <f>VLOOKUP(U175,BG!$A$2:$F$55,5)</f>
        <v>1.0354711477153877</v>
      </c>
      <c r="AB175" s="4">
        <f>VLOOKUP(U175+1,BG!$A$2:$F$55,4)</f>
        <v>15.27721318011435</v>
      </c>
      <c r="AC175" s="4">
        <f>VLOOKUP(U175+1,BG!$A$2:$F$55,5)</f>
        <v>1.878864940931628</v>
      </c>
      <c r="AD175" s="3">
        <f>COUNTIF($U$2:U175,U175)</f>
        <v>13</v>
      </c>
      <c r="AE175" s="3">
        <f t="shared" si="10"/>
        <v>18</v>
      </c>
      <c r="AF175" s="3">
        <f t="shared" si="11"/>
        <v>5</v>
      </c>
      <c r="AG175" s="3">
        <f t="shared" si="12"/>
        <v>12</v>
      </c>
      <c r="AH175" s="81">
        <f t="shared" si="13"/>
        <v>16.186338950185441</v>
      </c>
      <c r="AI175" s="81">
        <f t="shared" si="14"/>
        <v>1.6308079429268516</v>
      </c>
    </row>
    <row r="176" spans="1:35" x14ac:dyDescent="0.25">
      <c r="A176">
        <v>7</v>
      </c>
      <c r="B176" s="20">
        <v>14</v>
      </c>
      <c r="C176" s="21" t="s">
        <v>356</v>
      </c>
      <c r="D176" s="21">
        <v>-800</v>
      </c>
      <c r="E176" s="21">
        <v>-103.96875</v>
      </c>
      <c r="F176" s="21">
        <v>140</v>
      </c>
      <c r="G176" s="21">
        <v>0.47061900000000001</v>
      </c>
      <c r="H176" s="21">
        <v>0.19228100000000001</v>
      </c>
      <c r="I176" s="21">
        <v>49.178355000000003</v>
      </c>
      <c r="J176" s="21">
        <v>1.479144</v>
      </c>
      <c r="K176" s="21">
        <v>9.1636939999999996</v>
      </c>
      <c r="L176" s="21">
        <v>0.13805400000000001</v>
      </c>
      <c r="M176" s="54">
        <v>0.47061900000000001</v>
      </c>
      <c r="N176" s="21">
        <v>0.211395</v>
      </c>
      <c r="O176" s="21">
        <v>99700</v>
      </c>
      <c r="P176" s="21">
        <v>21.7</v>
      </c>
      <c r="Q176" s="21">
        <v>60</v>
      </c>
      <c r="R176" s="21">
        <v>1.171</v>
      </c>
      <c r="S176" s="21" t="s">
        <v>383</v>
      </c>
      <c r="T176" s="21" t="s">
        <v>384</v>
      </c>
      <c r="U176" s="77">
        <v>1100</v>
      </c>
      <c r="V176" s="34">
        <v>272.45671099859504</v>
      </c>
      <c r="W176" s="2">
        <v>2.4625601613803445</v>
      </c>
      <c r="X176" s="2">
        <v>80.524722093170197</v>
      </c>
      <c r="Y176" s="2">
        <v>-82.594476178135153</v>
      </c>
      <c r="Z176" s="80">
        <f>VLOOKUP(U176,BG!$A$2:$F$55,4)</f>
        <v>18.368240798356048</v>
      </c>
      <c r="AA176" s="80">
        <f>VLOOKUP(U176,BG!$A$2:$F$55,5)</f>
        <v>1.0354711477153877</v>
      </c>
      <c r="AB176" s="4">
        <f>VLOOKUP(U176+1,BG!$A$2:$F$55,4)</f>
        <v>15.27721318011435</v>
      </c>
      <c r="AC176" s="4">
        <f>VLOOKUP(U176+1,BG!$A$2:$F$55,5)</f>
        <v>1.878864940931628</v>
      </c>
      <c r="AD176" s="3">
        <f>COUNTIF($U$2:U176,U176)</f>
        <v>14</v>
      </c>
      <c r="AE176" s="3">
        <f t="shared" si="10"/>
        <v>18</v>
      </c>
      <c r="AF176" s="3">
        <f t="shared" si="11"/>
        <v>4</v>
      </c>
      <c r="AG176" s="3">
        <f t="shared" si="12"/>
        <v>13</v>
      </c>
      <c r="AH176" s="81">
        <f t="shared" si="13"/>
        <v>16.004513796171221</v>
      </c>
      <c r="AI176" s="81">
        <f t="shared" si="14"/>
        <v>1.6804193425278069</v>
      </c>
    </row>
    <row r="177" spans="1:35" x14ac:dyDescent="0.25">
      <c r="A177">
        <v>7</v>
      </c>
      <c r="B177" s="20">
        <v>15</v>
      </c>
      <c r="C177" s="21" t="s">
        <v>356</v>
      </c>
      <c r="D177" s="21">
        <v>-800</v>
      </c>
      <c r="E177" s="21">
        <v>-103.96875</v>
      </c>
      <c r="F177" s="21">
        <v>150</v>
      </c>
      <c r="G177" s="21">
        <v>0.47629700000000003</v>
      </c>
      <c r="H177" s="21">
        <v>0.191889</v>
      </c>
      <c r="I177" s="21">
        <v>49.080027999999999</v>
      </c>
      <c r="J177" s="21">
        <v>1.498729</v>
      </c>
      <c r="K177" s="21">
        <v>9.1544950000000007</v>
      </c>
      <c r="L177" s="21">
        <v>0.14011999999999999</v>
      </c>
      <c r="M177" s="54">
        <v>0.47629700000000003</v>
      </c>
      <c r="N177" s="21">
        <v>0.21873500000000001</v>
      </c>
      <c r="O177" s="21">
        <v>99700</v>
      </c>
      <c r="P177" s="21">
        <v>21.7</v>
      </c>
      <c r="Q177" s="21">
        <v>60</v>
      </c>
      <c r="R177" s="21">
        <v>1.171</v>
      </c>
      <c r="S177" s="21" t="s">
        <v>385</v>
      </c>
      <c r="T177" s="21" t="s">
        <v>386</v>
      </c>
      <c r="U177" s="77">
        <v>1100</v>
      </c>
      <c r="V177" s="34">
        <v>274.82976093462162</v>
      </c>
      <c r="W177" s="2">
        <v>2.3430499563708818</v>
      </c>
      <c r="X177" s="2">
        <v>85.984808204939796</v>
      </c>
      <c r="Y177" s="2">
        <v>-83.081972796406433</v>
      </c>
      <c r="Z177" s="80">
        <f>VLOOKUP(U177,BG!$A$2:$F$55,4)</f>
        <v>18.368240798356048</v>
      </c>
      <c r="AA177" s="80">
        <f>VLOOKUP(U177,BG!$A$2:$F$55,5)</f>
        <v>1.0354711477153877</v>
      </c>
      <c r="AB177" s="4">
        <f>VLOOKUP(U177+1,BG!$A$2:$F$55,4)</f>
        <v>15.27721318011435</v>
      </c>
      <c r="AC177" s="4">
        <f>VLOOKUP(U177+1,BG!$A$2:$F$55,5)</f>
        <v>1.878864940931628</v>
      </c>
      <c r="AD177" s="3">
        <f>COUNTIF($U$2:U177,U177)</f>
        <v>15</v>
      </c>
      <c r="AE177" s="3">
        <f t="shared" si="10"/>
        <v>18</v>
      </c>
      <c r="AF177" s="3">
        <f t="shared" si="11"/>
        <v>3</v>
      </c>
      <c r="AG177" s="3">
        <f t="shared" si="12"/>
        <v>14</v>
      </c>
      <c r="AH177" s="81">
        <f t="shared" si="13"/>
        <v>15.822688642157004</v>
      </c>
      <c r="AI177" s="81">
        <f t="shared" si="14"/>
        <v>1.7300307421287622</v>
      </c>
    </row>
    <row r="178" spans="1:35" x14ac:dyDescent="0.25">
      <c r="A178">
        <v>7</v>
      </c>
      <c r="B178" s="20">
        <v>16</v>
      </c>
      <c r="C178" s="21" t="s">
        <v>356</v>
      </c>
      <c r="D178" s="21">
        <v>-800</v>
      </c>
      <c r="E178" s="21">
        <v>-103.96875</v>
      </c>
      <c r="F178" s="21">
        <v>160</v>
      </c>
      <c r="G178" s="21">
        <v>0.47977599999999998</v>
      </c>
      <c r="H178" s="21">
        <v>0.192078</v>
      </c>
      <c r="I178" s="21">
        <v>49.127366000000002</v>
      </c>
      <c r="J178" s="21">
        <v>1.4872829999999999</v>
      </c>
      <c r="K178" s="21">
        <v>9.1589290000000005</v>
      </c>
      <c r="L178" s="21">
        <v>0.13886200000000001</v>
      </c>
      <c r="M178" s="54">
        <v>0.47977599999999998</v>
      </c>
      <c r="N178" s="21">
        <v>0.236875</v>
      </c>
      <c r="O178" s="21">
        <v>99700</v>
      </c>
      <c r="P178" s="21">
        <v>21.7</v>
      </c>
      <c r="Q178" s="21">
        <v>60</v>
      </c>
      <c r="R178" s="21">
        <v>1.171</v>
      </c>
      <c r="S178" s="21" t="s">
        <v>387</v>
      </c>
      <c r="T178" s="21" t="s">
        <v>388</v>
      </c>
      <c r="U178" s="77">
        <v>1100</v>
      </c>
      <c r="V178" s="34">
        <v>275.23026544065107</v>
      </c>
      <c r="W178" s="2">
        <v>2.1767792180025891</v>
      </c>
      <c r="X178" s="2">
        <v>95.86969813973856</v>
      </c>
      <c r="Y178" s="2">
        <v>-78.104332367925949</v>
      </c>
      <c r="Z178" s="80">
        <f>VLOOKUP(U178,BG!$A$2:$F$55,4)</f>
        <v>18.368240798356048</v>
      </c>
      <c r="AA178" s="80">
        <f>VLOOKUP(U178,BG!$A$2:$F$55,5)</f>
        <v>1.0354711477153877</v>
      </c>
      <c r="AB178" s="4">
        <f>VLOOKUP(U178+1,BG!$A$2:$F$55,4)</f>
        <v>15.27721318011435</v>
      </c>
      <c r="AC178" s="4">
        <f>VLOOKUP(U178+1,BG!$A$2:$F$55,5)</f>
        <v>1.878864940931628</v>
      </c>
      <c r="AD178" s="3">
        <f>COUNTIF($U$2:U178,U178)</f>
        <v>16</v>
      </c>
      <c r="AE178" s="3">
        <f t="shared" si="10"/>
        <v>18</v>
      </c>
      <c r="AF178" s="3">
        <f t="shared" si="11"/>
        <v>2</v>
      </c>
      <c r="AG178" s="3">
        <f t="shared" si="12"/>
        <v>15</v>
      </c>
      <c r="AH178" s="81">
        <f t="shared" si="13"/>
        <v>15.640863488142784</v>
      </c>
      <c r="AI178" s="81">
        <f t="shared" si="14"/>
        <v>1.7796421417297175</v>
      </c>
    </row>
    <row r="179" spans="1:35" x14ac:dyDescent="0.25">
      <c r="A179">
        <v>7</v>
      </c>
      <c r="B179" s="20">
        <v>17</v>
      </c>
      <c r="C179" s="21" t="s">
        <v>356</v>
      </c>
      <c r="D179" s="21">
        <v>-800</v>
      </c>
      <c r="E179" s="21">
        <v>-103.96875</v>
      </c>
      <c r="F179" s="21">
        <v>170</v>
      </c>
      <c r="G179" s="21">
        <v>0.45333200000000001</v>
      </c>
      <c r="H179" s="21">
        <v>0.192047</v>
      </c>
      <c r="I179" s="21">
        <v>49.119683999999999</v>
      </c>
      <c r="J179" s="21">
        <v>1.474799</v>
      </c>
      <c r="K179" s="21">
        <v>9.1582299999999996</v>
      </c>
      <c r="L179" s="21">
        <v>0.137738</v>
      </c>
      <c r="M179" s="54">
        <v>0.45333200000000001</v>
      </c>
      <c r="N179" s="21">
        <v>0.21648999999999999</v>
      </c>
      <c r="O179" s="21">
        <v>99700</v>
      </c>
      <c r="P179" s="21">
        <v>21.7</v>
      </c>
      <c r="Q179" s="21">
        <v>60</v>
      </c>
      <c r="R179" s="21">
        <v>1.171</v>
      </c>
      <c r="S179" s="21" t="s">
        <v>389</v>
      </c>
      <c r="T179" s="21" t="s">
        <v>390</v>
      </c>
      <c r="U179" s="77">
        <v>1100</v>
      </c>
      <c r="V179" s="34">
        <v>248.82139889796966</v>
      </c>
      <c r="W179" s="2">
        <v>2.1407650635410507</v>
      </c>
      <c r="X179" s="2">
        <v>90.196830561574728</v>
      </c>
      <c r="Y179" s="2">
        <v>-76.836023776042666</v>
      </c>
      <c r="Z179" s="80">
        <f>VLOOKUP(U179,BG!$A$2:$F$55,4)</f>
        <v>18.368240798356048</v>
      </c>
      <c r="AA179" s="80">
        <f>VLOOKUP(U179,BG!$A$2:$F$55,5)</f>
        <v>1.0354711477153877</v>
      </c>
      <c r="AB179" s="4">
        <f>VLOOKUP(U179+1,BG!$A$2:$F$55,4)</f>
        <v>15.27721318011435</v>
      </c>
      <c r="AC179" s="4">
        <f>VLOOKUP(U179+1,BG!$A$2:$F$55,5)</f>
        <v>1.878864940931628</v>
      </c>
      <c r="AD179" s="3">
        <f>COUNTIF($U$2:U179,U179)</f>
        <v>17</v>
      </c>
      <c r="AE179" s="3">
        <f t="shared" si="10"/>
        <v>18</v>
      </c>
      <c r="AF179" s="3">
        <f t="shared" si="11"/>
        <v>1</v>
      </c>
      <c r="AG179" s="3">
        <f t="shared" si="12"/>
        <v>16</v>
      </c>
      <c r="AH179" s="81">
        <f t="shared" si="13"/>
        <v>15.459038334128566</v>
      </c>
      <c r="AI179" s="81">
        <f t="shared" si="14"/>
        <v>1.8292535413306727</v>
      </c>
    </row>
    <row r="180" spans="1:35" x14ac:dyDescent="0.25">
      <c r="A180">
        <v>7</v>
      </c>
      <c r="B180" s="20">
        <v>18</v>
      </c>
      <c r="C180" s="21" t="s">
        <v>356</v>
      </c>
      <c r="D180" s="21">
        <v>-800</v>
      </c>
      <c r="E180" s="21">
        <v>-103.96875</v>
      </c>
      <c r="F180" s="21">
        <v>180</v>
      </c>
      <c r="G180" s="21">
        <v>0.45722499999999999</v>
      </c>
      <c r="H180" s="21">
        <v>0.19200400000000001</v>
      </c>
      <c r="I180" s="21">
        <v>49.108663</v>
      </c>
      <c r="J180" s="21">
        <v>1.4683189999999999</v>
      </c>
      <c r="K180" s="21">
        <v>9.1572110000000002</v>
      </c>
      <c r="L180" s="21">
        <v>0.13710900000000001</v>
      </c>
      <c r="M180" s="54">
        <v>0.45722499999999999</v>
      </c>
      <c r="N180" s="21">
        <v>0.22330700000000001</v>
      </c>
      <c r="O180" s="21">
        <v>99700</v>
      </c>
      <c r="P180" s="21">
        <v>21.7</v>
      </c>
      <c r="Q180" s="21">
        <v>60</v>
      </c>
      <c r="R180" s="21">
        <v>1.171</v>
      </c>
      <c r="S180" s="21" t="s">
        <v>391</v>
      </c>
      <c r="T180" s="21" t="s">
        <v>392</v>
      </c>
      <c r="U180" s="77">
        <v>1100</v>
      </c>
      <c r="V180" s="34">
        <v>249.60162533465652</v>
      </c>
      <c r="W180" s="2">
        <v>2.1633494323560112</v>
      </c>
      <c r="X180" s="2">
        <v>92.17365776428025</v>
      </c>
      <c r="Y180" s="2">
        <v>-73.033592863486916</v>
      </c>
      <c r="Z180" s="80">
        <f>VLOOKUP(U180,BG!$A$2:$F$55,4)</f>
        <v>18.368240798356048</v>
      </c>
      <c r="AA180" s="80">
        <f>VLOOKUP(U180,BG!$A$2:$F$55,5)</f>
        <v>1.0354711477153877</v>
      </c>
      <c r="AB180" s="4">
        <f>VLOOKUP(U180+1,BG!$A$2:$F$55,4)</f>
        <v>15.27721318011435</v>
      </c>
      <c r="AC180" s="4">
        <f>VLOOKUP(U180+1,BG!$A$2:$F$55,5)</f>
        <v>1.878864940931628</v>
      </c>
      <c r="AD180" s="3">
        <f>COUNTIF($U$2:U180,U180)</f>
        <v>18</v>
      </c>
      <c r="AE180" s="3">
        <f t="shared" si="10"/>
        <v>18</v>
      </c>
      <c r="AF180" s="3">
        <f t="shared" si="11"/>
        <v>0</v>
      </c>
      <c r="AG180" s="3">
        <f t="shared" si="12"/>
        <v>17</v>
      </c>
      <c r="AH180" s="81">
        <f t="shared" si="13"/>
        <v>15.277213180114348</v>
      </c>
      <c r="AI180" s="81">
        <f t="shared" si="14"/>
        <v>1.878864940931628</v>
      </c>
    </row>
    <row r="181" spans="1:35" x14ac:dyDescent="0.25">
      <c r="A181">
        <v>7</v>
      </c>
      <c r="B181" s="24">
        <v>18</v>
      </c>
      <c r="C181" s="25" t="s">
        <v>356</v>
      </c>
      <c r="D181" s="25">
        <v>-800</v>
      </c>
      <c r="E181" s="25">
        <v>-103.9375</v>
      </c>
      <c r="F181" s="25">
        <v>180</v>
      </c>
      <c r="G181" s="25">
        <v>0.444218</v>
      </c>
      <c r="H181" s="25">
        <v>0.19223499999999999</v>
      </c>
      <c r="I181" s="25">
        <v>49.166724000000002</v>
      </c>
      <c r="J181" s="25">
        <v>1.4755199999999999</v>
      </c>
      <c r="K181" s="25">
        <v>9.1626169999999991</v>
      </c>
      <c r="L181" s="25">
        <v>0.13755999999999999</v>
      </c>
      <c r="M181" s="55">
        <v>0.444218</v>
      </c>
      <c r="N181" s="25">
        <v>0.23164299999999999</v>
      </c>
      <c r="O181" s="25">
        <v>99700</v>
      </c>
      <c r="P181" s="25">
        <v>21.7</v>
      </c>
      <c r="Q181" s="25">
        <v>60</v>
      </c>
      <c r="R181" s="25">
        <v>1.171</v>
      </c>
      <c r="S181" s="25" t="s">
        <v>393</v>
      </c>
      <c r="T181" s="25" t="s">
        <v>394</v>
      </c>
      <c r="U181" s="77">
        <v>1110</v>
      </c>
      <c r="V181" s="34">
        <v>254.81412321564233</v>
      </c>
      <c r="W181" s="2">
        <v>1.9297200437351576</v>
      </c>
      <c r="X181" s="2">
        <v>101.25063883040001</v>
      </c>
      <c r="Y181" s="2">
        <v>-68.753134493751844</v>
      </c>
      <c r="Z181" s="80">
        <f>VLOOKUP(U181,BG!$A$2:$F$55,4)</f>
        <v>14.903289597140027</v>
      </c>
      <c r="AA181" s="80">
        <f>VLOOKUP(U181,BG!$A$2:$F$55,5)</f>
        <v>1.6565452920433761</v>
      </c>
      <c r="AB181" s="4">
        <f>VLOOKUP(U181+1,BG!$A$2:$F$55,4)</f>
        <v>14.540271969019336</v>
      </c>
      <c r="AC181" s="4">
        <f>VLOOKUP(U181+1,BG!$A$2:$F$55,5)</f>
        <v>2.7438535310898708</v>
      </c>
      <c r="AD181" s="3">
        <f>COUNTIF($U$2:U181,U181)</f>
        <v>1</v>
      </c>
      <c r="AE181" s="3">
        <f t="shared" si="10"/>
        <v>18</v>
      </c>
      <c r="AF181" s="3">
        <f t="shared" si="11"/>
        <v>17</v>
      </c>
      <c r="AG181" s="3">
        <f t="shared" si="12"/>
        <v>0</v>
      </c>
      <c r="AH181" s="81">
        <f t="shared" si="13"/>
        <v>14.903289597140027</v>
      </c>
      <c r="AI181" s="81">
        <f t="shared" si="14"/>
        <v>1.6565452920433761</v>
      </c>
    </row>
    <row r="182" spans="1:35" x14ac:dyDescent="0.25">
      <c r="A182">
        <v>7</v>
      </c>
      <c r="B182" s="24">
        <v>18</v>
      </c>
      <c r="C182" s="25" t="s">
        <v>356</v>
      </c>
      <c r="D182" s="25">
        <v>-800</v>
      </c>
      <c r="E182" s="25">
        <v>-103.9375</v>
      </c>
      <c r="F182" s="25">
        <v>190</v>
      </c>
      <c r="G182" s="25">
        <v>0.431421</v>
      </c>
      <c r="H182" s="25">
        <v>0.19178400000000001</v>
      </c>
      <c r="I182" s="25">
        <v>49.053631000000003</v>
      </c>
      <c r="J182" s="25">
        <v>1.451884</v>
      </c>
      <c r="K182" s="25">
        <v>9.1520989999999998</v>
      </c>
      <c r="L182" s="25">
        <v>0.13570199999999999</v>
      </c>
      <c r="M182" s="55">
        <v>0.431421</v>
      </c>
      <c r="N182" s="25">
        <v>0.218719</v>
      </c>
      <c r="O182" s="25">
        <v>99700</v>
      </c>
      <c r="P182" s="25">
        <v>21.7</v>
      </c>
      <c r="Q182" s="25">
        <v>60</v>
      </c>
      <c r="R182" s="25">
        <v>1.171</v>
      </c>
      <c r="S182" s="25" t="s">
        <v>395</v>
      </c>
      <c r="T182" s="25" t="s">
        <v>396</v>
      </c>
      <c r="U182" s="77">
        <v>1110</v>
      </c>
      <c r="V182" s="34">
        <v>243.35289720482183</v>
      </c>
      <c r="W182" s="2">
        <v>1.9079718261320038</v>
      </c>
      <c r="X182" s="2">
        <v>98.021691161957278</v>
      </c>
      <c r="Y182" s="2">
        <v>-68.942495887629548</v>
      </c>
      <c r="Z182" s="80">
        <f>VLOOKUP(U182,BG!$A$2:$F$55,4)</f>
        <v>14.903289597140027</v>
      </c>
      <c r="AA182" s="80">
        <f>VLOOKUP(U182,BG!$A$2:$F$55,5)</f>
        <v>1.6565452920433761</v>
      </c>
      <c r="AB182" s="4">
        <f>VLOOKUP(U182+1,BG!$A$2:$F$55,4)</f>
        <v>14.540271969019336</v>
      </c>
      <c r="AC182" s="4">
        <f>VLOOKUP(U182+1,BG!$A$2:$F$55,5)</f>
        <v>2.7438535310898708</v>
      </c>
      <c r="AD182" s="3">
        <f>COUNTIF($U$2:U182,U182)</f>
        <v>2</v>
      </c>
      <c r="AE182" s="3">
        <f t="shared" si="10"/>
        <v>18</v>
      </c>
      <c r="AF182" s="3">
        <f t="shared" si="11"/>
        <v>16</v>
      </c>
      <c r="AG182" s="3">
        <f t="shared" si="12"/>
        <v>1</v>
      </c>
      <c r="AH182" s="81">
        <f t="shared" si="13"/>
        <v>14.88193561901528</v>
      </c>
      <c r="AI182" s="81">
        <f t="shared" si="14"/>
        <v>1.7205046002225817</v>
      </c>
    </row>
    <row r="183" spans="1:35" x14ac:dyDescent="0.25">
      <c r="A183">
        <v>7</v>
      </c>
      <c r="B183" s="24">
        <v>20</v>
      </c>
      <c r="C183" s="25" t="s">
        <v>356</v>
      </c>
      <c r="D183" s="25">
        <v>-800</v>
      </c>
      <c r="E183" s="25">
        <v>-103.9375</v>
      </c>
      <c r="F183" s="25">
        <v>200</v>
      </c>
      <c r="G183" s="25">
        <v>0.43049799999999999</v>
      </c>
      <c r="H183" s="25">
        <v>0.192107</v>
      </c>
      <c r="I183" s="25">
        <v>49.134526999999999</v>
      </c>
      <c r="J183" s="25">
        <v>1.480653</v>
      </c>
      <c r="K183" s="25">
        <v>9.1596060000000001</v>
      </c>
      <c r="L183" s="25">
        <v>0.138262</v>
      </c>
      <c r="M183" s="55">
        <v>0.43049799999999999</v>
      </c>
      <c r="N183" s="25">
        <v>0.231512</v>
      </c>
      <c r="O183" s="25">
        <v>99700</v>
      </c>
      <c r="P183" s="25">
        <v>21.7</v>
      </c>
      <c r="Q183" s="25">
        <v>60</v>
      </c>
      <c r="R183" s="25">
        <v>1.171</v>
      </c>
      <c r="S183" s="25" t="s">
        <v>397</v>
      </c>
      <c r="T183" s="25" t="s">
        <v>398</v>
      </c>
      <c r="U183" s="77">
        <v>1110</v>
      </c>
      <c r="V183" s="34">
        <v>237.3398230906997</v>
      </c>
      <c r="W183" s="2">
        <v>1.6623680947485506</v>
      </c>
      <c r="X183" s="2">
        <v>107.66129461119944</v>
      </c>
      <c r="Y183" s="2">
        <v>-77.29000976832387</v>
      </c>
      <c r="Z183" s="80">
        <f>VLOOKUP(U183,BG!$A$2:$F$55,4)</f>
        <v>14.903289597140027</v>
      </c>
      <c r="AA183" s="80">
        <f>VLOOKUP(U183,BG!$A$2:$F$55,5)</f>
        <v>1.6565452920433761</v>
      </c>
      <c r="AB183" s="4">
        <f>VLOOKUP(U183+1,BG!$A$2:$F$55,4)</f>
        <v>14.540271969019336</v>
      </c>
      <c r="AC183" s="4">
        <f>VLOOKUP(U183+1,BG!$A$2:$F$55,5)</f>
        <v>2.7438535310898708</v>
      </c>
      <c r="AD183" s="3">
        <f>COUNTIF($U$2:U183,U183)</f>
        <v>3</v>
      </c>
      <c r="AE183" s="3">
        <f t="shared" si="10"/>
        <v>18</v>
      </c>
      <c r="AF183" s="3">
        <f t="shared" si="11"/>
        <v>15</v>
      </c>
      <c r="AG183" s="3">
        <f t="shared" si="12"/>
        <v>2</v>
      </c>
      <c r="AH183" s="81">
        <f t="shared" si="13"/>
        <v>14.860581640890533</v>
      </c>
      <c r="AI183" s="81">
        <f t="shared" si="14"/>
        <v>1.7844639084017873</v>
      </c>
    </row>
    <row r="184" spans="1:35" x14ac:dyDescent="0.25">
      <c r="A184">
        <v>7</v>
      </c>
      <c r="B184" s="24">
        <v>21</v>
      </c>
      <c r="C184" s="25" t="s">
        <v>356</v>
      </c>
      <c r="D184" s="25">
        <v>-800</v>
      </c>
      <c r="E184" s="25">
        <v>-103.9375</v>
      </c>
      <c r="F184" s="25">
        <v>210</v>
      </c>
      <c r="G184" s="25">
        <v>0.44603599999999999</v>
      </c>
      <c r="H184" s="25">
        <v>0.19203000000000001</v>
      </c>
      <c r="I184" s="25">
        <v>49.115226</v>
      </c>
      <c r="J184" s="25">
        <v>1.4656149999999999</v>
      </c>
      <c r="K184" s="25">
        <v>9.1578269999999993</v>
      </c>
      <c r="L184" s="25">
        <v>0.13683699999999999</v>
      </c>
      <c r="M184" s="55">
        <v>0.44603599999999999</v>
      </c>
      <c r="N184" s="25">
        <v>0.24354899999999999</v>
      </c>
      <c r="O184" s="25">
        <v>99700</v>
      </c>
      <c r="P184" s="25">
        <v>21.7</v>
      </c>
      <c r="Q184" s="25">
        <v>60</v>
      </c>
      <c r="R184" s="25">
        <v>1.171</v>
      </c>
      <c r="S184" s="25" t="s">
        <v>399</v>
      </c>
      <c r="T184" s="25" t="s">
        <v>400</v>
      </c>
      <c r="U184" s="77">
        <v>1110</v>
      </c>
      <c r="V184" s="34">
        <v>248.62024581189374</v>
      </c>
      <c r="W184" s="2">
        <v>1.5732701963527049</v>
      </c>
      <c r="X184" s="2">
        <v>118.29484879097734</v>
      </c>
      <c r="Y184" s="2">
        <v>-80.478585906846348</v>
      </c>
      <c r="Z184" s="80">
        <f>VLOOKUP(U184,BG!$A$2:$F$55,4)</f>
        <v>14.903289597140027</v>
      </c>
      <c r="AA184" s="80">
        <f>VLOOKUP(U184,BG!$A$2:$F$55,5)</f>
        <v>1.6565452920433761</v>
      </c>
      <c r="AB184" s="4">
        <f>VLOOKUP(U184+1,BG!$A$2:$F$55,4)</f>
        <v>14.540271969019336</v>
      </c>
      <c r="AC184" s="4">
        <f>VLOOKUP(U184+1,BG!$A$2:$F$55,5)</f>
        <v>2.7438535310898708</v>
      </c>
      <c r="AD184" s="3">
        <f>COUNTIF($U$2:U184,U184)</f>
        <v>4</v>
      </c>
      <c r="AE184" s="3">
        <f t="shared" si="10"/>
        <v>18</v>
      </c>
      <c r="AF184" s="3">
        <f t="shared" si="11"/>
        <v>14</v>
      </c>
      <c r="AG184" s="3">
        <f t="shared" si="12"/>
        <v>3</v>
      </c>
      <c r="AH184" s="81">
        <f t="shared" si="13"/>
        <v>14.839227662765788</v>
      </c>
      <c r="AI184" s="81">
        <f t="shared" si="14"/>
        <v>1.8484232165809928</v>
      </c>
    </row>
    <row r="185" spans="1:35" x14ac:dyDescent="0.25">
      <c r="A185">
        <v>7</v>
      </c>
      <c r="B185" s="24">
        <v>22</v>
      </c>
      <c r="C185" s="25" t="s">
        <v>356</v>
      </c>
      <c r="D185" s="25">
        <v>-800</v>
      </c>
      <c r="E185" s="25">
        <v>-103.9375</v>
      </c>
      <c r="F185" s="25">
        <v>220</v>
      </c>
      <c r="G185" s="25">
        <v>0.43169099999999999</v>
      </c>
      <c r="H185" s="25">
        <v>0.191775</v>
      </c>
      <c r="I185" s="25">
        <v>49.051237999999998</v>
      </c>
      <c r="J185" s="25">
        <v>1.46801</v>
      </c>
      <c r="K185" s="25">
        <v>9.1518529999999991</v>
      </c>
      <c r="L185" s="25">
        <v>0.13720599999999999</v>
      </c>
      <c r="M185" s="55">
        <v>0.43169099999999999</v>
      </c>
      <c r="N185" s="25">
        <v>0.24200199999999999</v>
      </c>
      <c r="O185" s="25">
        <v>99700</v>
      </c>
      <c r="P185" s="25">
        <v>21.7</v>
      </c>
      <c r="Q185" s="25">
        <v>60</v>
      </c>
      <c r="R185" s="25">
        <v>1.171</v>
      </c>
      <c r="S185" s="25" t="s">
        <v>401</v>
      </c>
      <c r="T185" s="25" t="s">
        <v>402</v>
      </c>
      <c r="U185" s="77">
        <v>1110</v>
      </c>
      <c r="V185" s="34">
        <v>233.24245202692899</v>
      </c>
      <c r="W185" s="2">
        <v>1.4696926287929737</v>
      </c>
      <c r="X185" s="2">
        <v>119.21977516081405</v>
      </c>
      <c r="Y185" s="2">
        <v>-82.689078780312329</v>
      </c>
      <c r="Z185" s="80">
        <f>VLOOKUP(U185,BG!$A$2:$F$55,4)</f>
        <v>14.903289597140027</v>
      </c>
      <c r="AA185" s="80">
        <f>VLOOKUP(U185,BG!$A$2:$F$55,5)</f>
        <v>1.6565452920433761</v>
      </c>
      <c r="AB185" s="4">
        <f>VLOOKUP(U185+1,BG!$A$2:$F$55,4)</f>
        <v>14.540271969019336</v>
      </c>
      <c r="AC185" s="4">
        <f>VLOOKUP(U185+1,BG!$A$2:$F$55,5)</f>
        <v>2.7438535310898708</v>
      </c>
      <c r="AD185" s="3">
        <f>COUNTIF($U$2:U185,U185)</f>
        <v>5</v>
      </c>
      <c r="AE185" s="3">
        <f t="shared" si="10"/>
        <v>18</v>
      </c>
      <c r="AF185" s="3">
        <f t="shared" si="11"/>
        <v>13</v>
      </c>
      <c r="AG185" s="3">
        <f t="shared" si="12"/>
        <v>4</v>
      </c>
      <c r="AH185" s="81">
        <f t="shared" si="13"/>
        <v>14.817873684641041</v>
      </c>
      <c r="AI185" s="81">
        <f t="shared" si="14"/>
        <v>1.9123825247601984</v>
      </c>
    </row>
    <row r="186" spans="1:35" x14ac:dyDescent="0.25">
      <c r="A186">
        <v>7</v>
      </c>
      <c r="B186" s="24">
        <v>23</v>
      </c>
      <c r="C186" s="25" t="s">
        <v>356</v>
      </c>
      <c r="D186" s="25">
        <v>-800</v>
      </c>
      <c r="E186" s="25">
        <v>-103.9375</v>
      </c>
      <c r="F186" s="25">
        <v>230</v>
      </c>
      <c r="G186" s="25">
        <v>0.41830600000000001</v>
      </c>
      <c r="H186" s="25">
        <v>0.192132</v>
      </c>
      <c r="I186" s="25">
        <v>49.140877000000003</v>
      </c>
      <c r="J186" s="25">
        <v>1.4324440000000001</v>
      </c>
      <c r="K186" s="25">
        <v>9.1602650000000008</v>
      </c>
      <c r="L186" s="25">
        <v>0.133746</v>
      </c>
      <c r="M186" s="55">
        <v>0.41830600000000001</v>
      </c>
      <c r="N186" s="25">
        <v>0.23322100000000001</v>
      </c>
      <c r="O186" s="25">
        <v>99700</v>
      </c>
      <c r="P186" s="25">
        <v>21.7</v>
      </c>
      <c r="Q186" s="25">
        <v>60</v>
      </c>
      <c r="R186" s="25">
        <v>1.171</v>
      </c>
      <c r="S186" s="25" t="s">
        <v>403</v>
      </c>
      <c r="T186" s="25" t="s">
        <v>404</v>
      </c>
      <c r="U186" s="77">
        <v>1110</v>
      </c>
      <c r="V186" s="34">
        <v>218.75745752274389</v>
      </c>
      <c r="W186" s="2">
        <v>1.4131852619495286</v>
      </c>
      <c r="X186" s="2">
        <v>117.96097009545591</v>
      </c>
      <c r="Y186" s="2">
        <v>-83.152138654685473</v>
      </c>
      <c r="Z186" s="80">
        <f>VLOOKUP(U186,BG!$A$2:$F$55,4)</f>
        <v>14.903289597140027</v>
      </c>
      <c r="AA186" s="80">
        <f>VLOOKUP(U186,BG!$A$2:$F$55,5)</f>
        <v>1.6565452920433761</v>
      </c>
      <c r="AB186" s="4">
        <f>VLOOKUP(U186+1,BG!$A$2:$F$55,4)</f>
        <v>14.540271969019336</v>
      </c>
      <c r="AC186" s="4">
        <f>VLOOKUP(U186+1,BG!$A$2:$F$55,5)</f>
        <v>2.7438535310898708</v>
      </c>
      <c r="AD186" s="3">
        <f>COUNTIF($U$2:U186,U186)</f>
        <v>6</v>
      </c>
      <c r="AE186" s="3">
        <f t="shared" si="10"/>
        <v>18</v>
      </c>
      <c r="AF186" s="3">
        <f t="shared" si="11"/>
        <v>12</v>
      </c>
      <c r="AG186" s="3">
        <f t="shared" si="12"/>
        <v>5</v>
      </c>
      <c r="AH186" s="81">
        <f t="shared" si="13"/>
        <v>14.796519706516293</v>
      </c>
      <c r="AI186" s="81">
        <f t="shared" si="14"/>
        <v>1.9763418329394038</v>
      </c>
    </row>
    <row r="187" spans="1:35" x14ac:dyDescent="0.25">
      <c r="A187">
        <v>7</v>
      </c>
      <c r="B187" s="24">
        <v>24</v>
      </c>
      <c r="C187" s="25" t="s">
        <v>356</v>
      </c>
      <c r="D187" s="25">
        <v>-800</v>
      </c>
      <c r="E187" s="25">
        <v>-103.9375</v>
      </c>
      <c r="F187" s="25">
        <v>240</v>
      </c>
      <c r="G187" s="25">
        <v>0.40786499999999998</v>
      </c>
      <c r="H187" s="25">
        <v>0.19189300000000001</v>
      </c>
      <c r="I187" s="25">
        <v>49.080860000000001</v>
      </c>
      <c r="J187" s="25">
        <v>1.42649</v>
      </c>
      <c r="K187" s="25">
        <v>9.1546749999999992</v>
      </c>
      <c r="L187" s="25">
        <v>0.133247</v>
      </c>
      <c r="M187" s="55">
        <v>0.40786499999999998</v>
      </c>
      <c r="N187" s="25">
        <v>0.23247000000000001</v>
      </c>
      <c r="O187" s="25">
        <v>99700</v>
      </c>
      <c r="P187" s="25">
        <v>21.7</v>
      </c>
      <c r="Q187" s="25">
        <v>60</v>
      </c>
      <c r="R187" s="25">
        <v>1.171</v>
      </c>
      <c r="S187" s="25" t="s">
        <v>405</v>
      </c>
      <c r="T187" s="25" t="s">
        <v>406</v>
      </c>
      <c r="U187" s="77">
        <v>1110</v>
      </c>
      <c r="V187" s="34">
        <v>206.92554748683844</v>
      </c>
      <c r="W187" s="2">
        <v>1.5320921574875455</v>
      </c>
      <c r="X187" s="2">
        <v>108.26620193620215</v>
      </c>
      <c r="Y187" s="2">
        <v>-77.809677403666583</v>
      </c>
      <c r="Z187" s="80">
        <f>VLOOKUP(U187,BG!$A$2:$F$55,4)</f>
        <v>14.903289597140027</v>
      </c>
      <c r="AA187" s="80">
        <f>VLOOKUP(U187,BG!$A$2:$F$55,5)</f>
        <v>1.6565452920433761</v>
      </c>
      <c r="AB187" s="4">
        <f>VLOOKUP(U187+1,BG!$A$2:$F$55,4)</f>
        <v>14.540271969019336</v>
      </c>
      <c r="AC187" s="4">
        <f>VLOOKUP(U187+1,BG!$A$2:$F$55,5)</f>
        <v>2.7438535310898708</v>
      </c>
      <c r="AD187" s="3">
        <f>COUNTIF($U$2:U187,U187)</f>
        <v>7</v>
      </c>
      <c r="AE187" s="3">
        <f t="shared" si="10"/>
        <v>18</v>
      </c>
      <c r="AF187" s="3">
        <f t="shared" si="11"/>
        <v>11</v>
      </c>
      <c r="AG187" s="3">
        <f t="shared" si="12"/>
        <v>6</v>
      </c>
      <c r="AH187" s="81">
        <f t="shared" si="13"/>
        <v>14.775165728391547</v>
      </c>
      <c r="AI187" s="81">
        <f t="shared" si="14"/>
        <v>2.0403011411186092</v>
      </c>
    </row>
    <row r="188" spans="1:35" x14ac:dyDescent="0.25">
      <c r="A188">
        <v>7</v>
      </c>
      <c r="B188" s="24">
        <v>25</v>
      </c>
      <c r="C188" s="25" t="s">
        <v>356</v>
      </c>
      <c r="D188" s="25">
        <v>-800</v>
      </c>
      <c r="E188" s="25">
        <v>-103.9375</v>
      </c>
      <c r="F188" s="25">
        <v>250</v>
      </c>
      <c r="G188" s="25">
        <v>0.40756500000000001</v>
      </c>
      <c r="H188" s="25">
        <v>0.19164400000000001</v>
      </c>
      <c r="I188" s="25">
        <v>49.018543999999999</v>
      </c>
      <c r="J188" s="25">
        <v>1.4336040000000001</v>
      </c>
      <c r="K188" s="25">
        <v>9.1488510000000005</v>
      </c>
      <c r="L188" s="25">
        <v>0.13392499999999999</v>
      </c>
      <c r="M188" s="55">
        <v>0.40756500000000001</v>
      </c>
      <c r="N188" s="25">
        <v>0.23292399999999999</v>
      </c>
      <c r="O188" s="25">
        <v>99700</v>
      </c>
      <c r="P188" s="25">
        <v>21.7</v>
      </c>
      <c r="Q188" s="25">
        <v>60</v>
      </c>
      <c r="R188" s="25">
        <v>1.171</v>
      </c>
      <c r="S188" s="25" t="s">
        <v>407</v>
      </c>
      <c r="T188" s="25" t="s">
        <v>408</v>
      </c>
      <c r="U188" s="77">
        <v>1110</v>
      </c>
      <c r="V188" s="34">
        <v>204.12643168738492</v>
      </c>
      <c r="W188" s="2">
        <v>1.3366439744833551</v>
      </c>
      <c r="X188" s="2">
        <v>119.90169077637681</v>
      </c>
      <c r="Y188" s="2">
        <v>-83.685158751579451</v>
      </c>
      <c r="Z188" s="80">
        <f>VLOOKUP(U188,BG!$A$2:$F$55,4)</f>
        <v>14.903289597140027</v>
      </c>
      <c r="AA188" s="80">
        <f>VLOOKUP(U188,BG!$A$2:$F$55,5)</f>
        <v>1.6565452920433761</v>
      </c>
      <c r="AB188" s="4">
        <f>VLOOKUP(U188+1,BG!$A$2:$F$55,4)</f>
        <v>14.540271969019336</v>
      </c>
      <c r="AC188" s="4">
        <f>VLOOKUP(U188+1,BG!$A$2:$F$55,5)</f>
        <v>2.7438535310898708</v>
      </c>
      <c r="AD188" s="3">
        <f>COUNTIF($U$2:U188,U188)</f>
        <v>8</v>
      </c>
      <c r="AE188" s="3">
        <f t="shared" si="10"/>
        <v>18</v>
      </c>
      <c r="AF188" s="3">
        <f t="shared" si="11"/>
        <v>10</v>
      </c>
      <c r="AG188" s="3">
        <f t="shared" si="12"/>
        <v>7</v>
      </c>
      <c r="AH188" s="81">
        <f t="shared" si="13"/>
        <v>14.753811750266802</v>
      </c>
      <c r="AI188" s="81">
        <f t="shared" si="14"/>
        <v>2.104260449297815</v>
      </c>
    </row>
    <row r="189" spans="1:35" x14ac:dyDescent="0.25">
      <c r="A189">
        <v>7</v>
      </c>
      <c r="B189" s="24">
        <v>26</v>
      </c>
      <c r="C189" s="25" t="s">
        <v>356</v>
      </c>
      <c r="D189" s="25">
        <v>-800</v>
      </c>
      <c r="E189" s="25">
        <v>-103.9375</v>
      </c>
      <c r="F189" s="25">
        <v>260</v>
      </c>
      <c r="G189" s="25">
        <v>0.396567</v>
      </c>
      <c r="H189" s="25">
        <v>0.191523</v>
      </c>
      <c r="I189" s="25">
        <v>48.988045</v>
      </c>
      <c r="J189" s="25">
        <v>1.4357569999999999</v>
      </c>
      <c r="K189" s="25">
        <v>9.1460000000000008</v>
      </c>
      <c r="L189" s="25">
        <v>0.13416600000000001</v>
      </c>
      <c r="M189" s="55">
        <v>0.396567</v>
      </c>
      <c r="N189" s="25">
        <v>0.24811900000000001</v>
      </c>
      <c r="O189" s="25">
        <v>99700</v>
      </c>
      <c r="P189" s="25">
        <v>21.7</v>
      </c>
      <c r="Q189" s="25">
        <v>60</v>
      </c>
      <c r="R189" s="25">
        <v>1.171</v>
      </c>
      <c r="S189" s="25" t="s">
        <v>409</v>
      </c>
      <c r="T189" s="25" t="s">
        <v>410</v>
      </c>
      <c r="U189" s="77">
        <v>1110</v>
      </c>
      <c r="V189" s="34">
        <v>191.84821894378024</v>
      </c>
      <c r="W189" s="2">
        <v>1.3311733348196038</v>
      </c>
      <c r="X189" s="2">
        <v>117.05247017024726</v>
      </c>
      <c r="Y189" s="2">
        <v>-81.637787683514375</v>
      </c>
      <c r="Z189" s="80">
        <f>VLOOKUP(U189,BG!$A$2:$F$55,4)</f>
        <v>14.903289597140027</v>
      </c>
      <c r="AA189" s="80">
        <f>VLOOKUP(U189,BG!$A$2:$F$55,5)</f>
        <v>1.6565452920433761</v>
      </c>
      <c r="AB189" s="4">
        <f>VLOOKUP(U189+1,BG!$A$2:$F$55,4)</f>
        <v>14.540271969019336</v>
      </c>
      <c r="AC189" s="4">
        <f>VLOOKUP(U189+1,BG!$A$2:$F$55,5)</f>
        <v>2.7438535310898708</v>
      </c>
      <c r="AD189" s="3">
        <f>COUNTIF($U$2:U189,U189)</f>
        <v>9</v>
      </c>
      <c r="AE189" s="3">
        <f t="shared" si="10"/>
        <v>18</v>
      </c>
      <c r="AF189" s="3">
        <f t="shared" si="11"/>
        <v>9</v>
      </c>
      <c r="AG189" s="3">
        <f t="shared" si="12"/>
        <v>8</v>
      </c>
      <c r="AH189" s="81">
        <f t="shared" si="13"/>
        <v>14.732457772142055</v>
      </c>
      <c r="AI189" s="81">
        <f t="shared" si="14"/>
        <v>2.1682197574770208</v>
      </c>
    </row>
    <row r="190" spans="1:35" x14ac:dyDescent="0.25">
      <c r="A190">
        <v>7</v>
      </c>
      <c r="B190" s="24">
        <v>27</v>
      </c>
      <c r="C190" s="25" t="s">
        <v>356</v>
      </c>
      <c r="D190" s="25">
        <v>-800</v>
      </c>
      <c r="E190" s="25">
        <v>-103.9375</v>
      </c>
      <c r="F190" s="25">
        <v>270</v>
      </c>
      <c r="G190" s="25">
        <v>0.39020300000000002</v>
      </c>
      <c r="H190" s="25">
        <v>0.191659</v>
      </c>
      <c r="I190" s="25">
        <v>49.022143</v>
      </c>
      <c r="J190" s="25">
        <v>1.4629909999999999</v>
      </c>
      <c r="K190" s="25">
        <v>9.1491439999999997</v>
      </c>
      <c r="L190" s="25">
        <v>0.13677900000000001</v>
      </c>
      <c r="M190" s="55">
        <v>0.39020300000000002</v>
      </c>
      <c r="N190" s="25">
        <v>0.236622</v>
      </c>
      <c r="O190" s="25">
        <v>99700</v>
      </c>
      <c r="P190" s="25">
        <v>21.7</v>
      </c>
      <c r="Q190" s="25">
        <v>60</v>
      </c>
      <c r="R190" s="25">
        <v>1.171</v>
      </c>
      <c r="S190" s="25" t="s">
        <v>411</v>
      </c>
      <c r="T190" s="25" t="s">
        <v>412</v>
      </c>
      <c r="U190" s="77">
        <v>1110</v>
      </c>
      <c r="V190" s="34">
        <v>183.70441630695544</v>
      </c>
      <c r="W190" s="2">
        <v>1.2376402108891975</v>
      </c>
      <c r="X190" s="2">
        <v>120.94123101114981</v>
      </c>
      <c r="Y190" s="2">
        <v>-84.222128323739526</v>
      </c>
      <c r="Z190" s="80">
        <f>VLOOKUP(U190,BG!$A$2:$F$55,4)</f>
        <v>14.903289597140027</v>
      </c>
      <c r="AA190" s="80">
        <f>VLOOKUP(U190,BG!$A$2:$F$55,5)</f>
        <v>1.6565452920433761</v>
      </c>
      <c r="AB190" s="4">
        <f>VLOOKUP(U190+1,BG!$A$2:$F$55,4)</f>
        <v>14.540271969019336</v>
      </c>
      <c r="AC190" s="4">
        <f>VLOOKUP(U190+1,BG!$A$2:$F$55,5)</f>
        <v>2.7438535310898708</v>
      </c>
      <c r="AD190" s="3">
        <f>COUNTIF($U$2:U190,U190)</f>
        <v>10</v>
      </c>
      <c r="AE190" s="3">
        <f t="shared" si="10"/>
        <v>18</v>
      </c>
      <c r="AF190" s="3">
        <f t="shared" si="11"/>
        <v>8</v>
      </c>
      <c r="AG190" s="3">
        <f t="shared" si="12"/>
        <v>9</v>
      </c>
      <c r="AH190" s="81">
        <f t="shared" si="13"/>
        <v>14.711103794017308</v>
      </c>
      <c r="AI190" s="81">
        <f t="shared" si="14"/>
        <v>2.2321790656562266</v>
      </c>
    </row>
    <row r="191" spans="1:35" x14ac:dyDescent="0.25">
      <c r="A191">
        <v>7</v>
      </c>
      <c r="B191" s="24">
        <v>28</v>
      </c>
      <c r="C191" s="25" t="s">
        <v>356</v>
      </c>
      <c r="D191" s="25">
        <v>-800</v>
      </c>
      <c r="E191" s="25">
        <v>-103.9375</v>
      </c>
      <c r="F191" s="25">
        <v>280</v>
      </c>
      <c r="G191" s="25">
        <v>0.378492</v>
      </c>
      <c r="H191" s="25">
        <v>0.192277</v>
      </c>
      <c r="I191" s="25">
        <v>49.177387000000003</v>
      </c>
      <c r="J191" s="25">
        <v>1.43031</v>
      </c>
      <c r="K191" s="25">
        <v>9.1636710000000008</v>
      </c>
      <c r="L191" s="25">
        <v>0.13350500000000001</v>
      </c>
      <c r="M191" s="55">
        <v>0.378492</v>
      </c>
      <c r="N191" s="25">
        <v>0.234323</v>
      </c>
      <c r="O191" s="25">
        <v>99700</v>
      </c>
      <c r="P191" s="25">
        <v>21.7</v>
      </c>
      <c r="Q191" s="25">
        <v>60</v>
      </c>
      <c r="R191" s="25">
        <v>1.171</v>
      </c>
      <c r="S191" s="25" t="s">
        <v>413</v>
      </c>
      <c r="T191" s="25" t="s">
        <v>414</v>
      </c>
      <c r="U191" s="77">
        <v>1110</v>
      </c>
      <c r="V191" s="34">
        <v>170.8513096946792</v>
      </c>
      <c r="W191" s="2">
        <v>1.2577239417027932</v>
      </c>
      <c r="X191" s="2">
        <v>113.90954412843728</v>
      </c>
      <c r="Y191" s="2">
        <v>-83.721252924062838</v>
      </c>
      <c r="Z191" s="80">
        <f>VLOOKUP(U191,BG!$A$2:$F$55,4)</f>
        <v>14.903289597140027</v>
      </c>
      <c r="AA191" s="80">
        <f>VLOOKUP(U191,BG!$A$2:$F$55,5)</f>
        <v>1.6565452920433761</v>
      </c>
      <c r="AB191" s="4">
        <f>VLOOKUP(U191+1,BG!$A$2:$F$55,4)</f>
        <v>14.540271969019336</v>
      </c>
      <c r="AC191" s="4">
        <f>VLOOKUP(U191+1,BG!$A$2:$F$55,5)</f>
        <v>2.7438535310898708</v>
      </c>
      <c r="AD191" s="3">
        <f>COUNTIF($U$2:U191,U191)</f>
        <v>11</v>
      </c>
      <c r="AE191" s="3">
        <f t="shared" si="10"/>
        <v>18</v>
      </c>
      <c r="AF191" s="3">
        <f t="shared" si="11"/>
        <v>7</v>
      </c>
      <c r="AG191" s="3">
        <f t="shared" si="12"/>
        <v>10</v>
      </c>
      <c r="AH191" s="81">
        <f t="shared" si="13"/>
        <v>14.689749815892561</v>
      </c>
      <c r="AI191" s="81">
        <f t="shared" si="14"/>
        <v>2.296138373835432</v>
      </c>
    </row>
    <row r="192" spans="1:35" x14ac:dyDescent="0.25">
      <c r="A192">
        <v>7</v>
      </c>
      <c r="B192" s="24">
        <v>29</v>
      </c>
      <c r="C192" s="25" t="s">
        <v>356</v>
      </c>
      <c r="D192" s="25">
        <v>-800</v>
      </c>
      <c r="E192" s="25">
        <v>-103.9375</v>
      </c>
      <c r="F192" s="25">
        <v>290</v>
      </c>
      <c r="G192" s="25">
        <v>0.367475</v>
      </c>
      <c r="H192" s="25">
        <v>0.19227900000000001</v>
      </c>
      <c r="I192" s="25">
        <v>49.177667</v>
      </c>
      <c r="J192" s="25">
        <v>1.4795750000000001</v>
      </c>
      <c r="K192" s="25">
        <v>9.1636310000000005</v>
      </c>
      <c r="L192" s="25">
        <v>0.13795399999999999</v>
      </c>
      <c r="M192" s="55">
        <v>0.367475</v>
      </c>
      <c r="N192" s="25">
        <v>0.244508</v>
      </c>
      <c r="O192" s="25">
        <v>99700</v>
      </c>
      <c r="P192" s="25">
        <v>21.7</v>
      </c>
      <c r="Q192" s="25">
        <v>60</v>
      </c>
      <c r="R192" s="25">
        <v>1.171</v>
      </c>
      <c r="S192" s="25" t="s">
        <v>415</v>
      </c>
      <c r="T192" s="25" t="s">
        <v>416</v>
      </c>
      <c r="U192" s="77">
        <v>1110</v>
      </c>
      <c r="V192" s="34">
        <v>158.64312721435331</v>
      </c>
      <c r="W192" s="2">
        <v>1.2551727048174246</v>
      </c>
      <c r="X192" s="2">
        <v>109.54540001007157</v>
      </c>
      <c r="Y192" s="2">
        <v>-83.023632086735446</v>
      </c>
      <c r="Z192" s="80">
        <f>VLOOKUP(U192,BG!$A$2:$F$55,4)</f>
        <v>14.903289597140027</v>
      </c>
      <c r="AA192" s="80">
        <f>VLOOKUP(U192,BG!$A$2:$F$55,5)</f>
        <v>1.6565452920433761</v>
      </c>
      <c r="AB192" s="4">
        <f>VLOOKUP(U192+1,BG!$A$2:$F$55,4)</f>
        <v>14.540271969019336</v>
      </c>
      <c r="AC192" s="4">
        <f>VLOOKUP(U192+1,BG!$A$2:$F$55,5)</f>
        <v>2.7438535310898708</v>
      </c>
      <c r="AD192" s="3">
        <f>COUNTIF($U$2:U192,U192)</f>
        <v>12</v>
      </c>
      <c r="AE192" s="3">
        <f t="shared" si="10"/>
        <v>18</v>
      </c>
      <c r="AF192" s="3">
        <f t="shared" si="11"/>
        <v>6</v>
      </c>
      <c r="AG192" s="3">
        <f t="shared" si="12"/>
        <v>11</v>
      </c>
      <c r="AH192" s="81">
        <f t="shared" si="13"/>
        <v>14.668395837767816</v>
      </c>
      <c r="AI192" s="81">
        <f t="shared" si="14"/>
        <v>2.3600976820146373</v>
      </c>
    </row>
    <row r="193" spans="1:35" x14ac:dyDescent="0.25">
      <c r="A193">
        <v>7</v>
      </c>
      <c r="B193" s="24">
        <v>30</v>
      </c>
      <c r="C193" s="25" t="s">
        <v>356</v>
      </c>
      <c r="D193" s="25">
        <v>-800</v>
      </c>
      <c r="E193" s="25">
        <v>-103.9375</v>
      </c>
      <c r="F193" s="25">
        <v>300</v>
      </c>
      <c r="G193" s="25">
        <v>0.36157699999999998</v>
      </c>
      <c r="H193" s="25">
        <v>0.192298</v>
      </c>
      <c r="I193" s="25">
        <v>49.182605000000002</v>
      </c>
      <c r="J193" s="25">
        <v>1.4242619999999999</v>
      </c>
      <c r="K193" s="25">
        <v>9.1641659999999998</v>
      </c>
      <c r="L193" s="25">
        <v>0.13290099999999999</v>
      </c>
      <c r="M193" s="55">
        <v>0.36157699999999998</v>
      </c>
      <c r="N193" s="25">
        <v>0.24146000000000001</v>
      </c>
      <c r="O193" s="25">
        <v>99700</v>
      </c>
      <c r="P193" s="25">
        <v>21.7</v>
      </c>
      <c r="Q193" s="25">
        <v>60</v>
      </c>
      <c r="R193" s="25">
        <v>1.171</v>
      </c>
      <c r="S193" s="25" t="s">
        <v>417</v>
      </c>
      <c r="T193" s="25" t="s">
        <v>418</v>
      </c>
      <c r="U193" s="77">
        <v>1110</v>
      </c>
      <c r="V193" s="34">
        <v>150.98177029152168</v>
      </c>
      <c r="W193" s="2">
        <v>1.2061753975277869</v>
      </c>
      <c r="X193" s="2">
        <v>110.30237026260185</v>
      </c>
      <c r="Y193" s="2">
        <v>-84.243251061890689</v>
      </c>
      <c r="Z193" s="80">
        <f>VLOOKUP(U193,BG!$A$2:$F$55,4)</f>
        <v>14.903289597140027</v>
      </c>
      <c r="AA193" s="80">
        <f>VLOOKUP(U193,BG!$A$2:$F$55,5)</f>
        <v>1.6565452920433761</v>
      </c>
      <c r="AB193" s="4">
        <f>VLOOKUP(U193+1,BG!$A$2:$F$55,4)</f>
        <v>14.540271969019336</v>
      </c>
      <c r="AC193" s="4">
        <f>VLOOKUP(U193+1,BG!$A$2:$F$55,5)</f>
        <v>2.7438535310898708</v>
      </c>
      <c r="AD193" s="3">
        <f>COUNTIF($U$2:U193,U193)</f>
        <v>13</v>
      </c>
      <c r="AE193" s="3">
        <f t="shared" si="10"/>
        <v>18</v>
      </c>
      <c r="AF193" s="3">
        <f t="shared" si="11"/>
        <v>5</v>
      </c>
      <c r="AG193" s="3">
        <f t="shared" si="12"/>
        <v>12</v>
      </c>
      <c r="AH193" s="81">
        <f t="shared" si="13"/>
        <v>14.647041859643068</v>
      </c>
      <c r="AI193" s="81">
        <f t="shared" si="14"/>
        <v>2.4240569901938431</v>
      </c>
    </row>
    <row r="194" spans="1:35" x14ac:dyDescent="0.25">
      <c r="A194">
        <v>7</v>
      </c>
      <c r="B194" s="24">
        <v>31</v>
      </c>
      <c r="C194" s="25" t="s">
        <v>356</v>
      </c>
      <c r="D194" s="25">
        <v>-800</v>
      </c>
      <c r="E194" s="25">
        <v>-103.9375</v>
      </c>
      <c r="F194" s="25">
        <v>310</v>
      </c>
      <c r="G194" s="25">
        <v>0.35036099999999998</v>
      </c>
      <c r="H194" s="25">
        <v>0.19187100000000001</v>
      </c>
      <c r="I194" s="25">
        <v>49.075412999999998</v>
      </c>
      <c r="J194" s="25">
        <v>1.432863</v>
      </c>
      <c r="K194" s="25">
        <v>9.1541569999999997</v>
      </c>
      <c r="L194" s="25">
        <v>0.13392999999999999</v>
      </c>
      <c r="M194" s="55">
        <v>0.35036099999999998</v>
      </c>
      <c r="N194" s="25">
        <v>0.21945100000000001</v>
      </c>
      <c r="O194" s="25">
        <v>99700</v>
      </c>
      <c r="P194" s="25">
        <v>21.7</v>
      </c>
      <c r="Q194" s="25">
        <v>60</v>
      </c>
      <c r="R194" s="25">
        <v>1.171</v>
      </c>
      <c r="S194" s="25" t="s">
        <v>419</v>
      </c>
      <c r="T194" s="25" t="s">
        <v>420</v>
      </c>
      <c r="U194" s="77">
        <v>1110</v>
      </c>
      <c r="V194" s="34">
        <v>138.65292443602598</v>
      </c>
      <c r="W194" s="2">
        <v>1.1703052394555746</v>
      </c>
      <c r="X194" s="2">
        <v>104.7407669910681</v>
      </c>
      <c r="Y194" s="2">
        <v>-88.159871769967253</v>
      </c>
      <c r="Z194" s="80">
        <f>VLOOKUP(U194,BG!$A$2:$F$55,4)</f>
        <v>14.903289597140027</v>
      </c>
      <c r="AA194" s="80">
        <f>VLOOKUP(U194,BG!$A$2:$F$55,5)</f>
        <v>1.6565452920433761</v>
      </c>
      <c r="AB194" s="4">
        <f>VLOOKUP(U194+1,BG!$A$2:$F$55,4)</f>
        <v>14.540271969019336</v>
      </c>
      <c r="AC194" s="4">
        <f>VLOOKUP(U194+1,BG!$A$2:$F$55,5)</f>
        <v>2.7438535310898708</v>
      </c>
      <c r="AD194" s="3">
        <f>COUNTIF($U$2:U194,U194)</f>
        <v>14</v>
      </c>
      <c r="AE194" s="3">
        <f t="shared" si="10"/>
        <v>18</v>
      </c>
      <c r="AF194" s="3">
        <f t="shared" si="11"/>
        <v>4</v>
      </c>
      <c r="AG194" s="3">
        <f t="shared" si="12"/>
        <v>13</v>
      </c>
      <c r="AH194" s="81">
        <f t="shared" si="13"/>
        <v>14.625687881518321</v>
      </c>
      <c r="AI194" s="81">
        <f t="shared" si="14"/>
        <v>2.4880162983730485</v>
      </c>
    </row>
    <row r="195" spans="1:35" x14ac:dyDescent="0.25">
      <c r="A195">
        <v>7</v>
      </c>
      <c r="B195" s="24">
        <v>32</v>
      </c>
      <c r="C195" s="25" t="s">
        <v>356</v>
      </c>
      <c r="D195" s="25">
        <v>-800</v>
      </c>
      <c r="E195" s="25">
        <v>-103.9375</v>
      </c>
      <c r="F195" s="25">
        <v>320</v>
      </c>
      <c r="G195" s="25">
        <v>0.33698</v>
      </c>
      <c r="H195" s="25">
        <v>0.19173100000000001</v>
      </c>
      <c r="I195" s="25">
        <v>49.040227000000002</v>
      </c>
      <c r="J195" s="25">
        <v>1.439235</v>
      </c>
      <c r="K195" s="25">
        <v>9.1508620000000001</v>
      </c>
      <c r="L195" s="25">
        <v>0.13475200000000001</v>
      </c>
      <c r="M195" s="55">
        <v>0.33698</v>
      </c>
      <c r="N195" s="25">
        <v>0.22007299999999999</v>
      </c>
      <c r="O195" s="25">
        <v>99700</v>
      </c>
      <c r="P195" s="25">
        <v>21.7</v>
      </c>
      <c r="Q195" s="25">
        <v>60</v>
      </c>
      <c r="R195" s="25">
        <v>1.171</v>
      </c>
      <c r="S195" s="25" t="s">
        <v>421</v>
      </c>
      <c r="T195" s="25" t="s">
        <v>422</v>
      </c>
      <c r="U195" s="77">
        <v>1110</v>
      </c>
      <c r="V195" s="34">
        <v>124.44897527131552</v>
      </c>
      <c r="W195" s="2">
        <v>1.1178562082040748</v>
      </c>
      <c r="X195" s="2">
        <v>100.81341030326021</v>
      </c>
      <c r="Y195" s="2">
        <v>-90.141347188871194</v>
      </c>
      <c r="Z195" s="80">
        <f>VLOOKUP(U195,BG!$A$2:$F$55,4)</f>
        <v>14.903289597140027</v>
      </c>
      <c r="AA195" s="80">
        <f>VLOOKUP(U195,BG!$A$2:$F$55,5)</f>
        <v>1.6565452920433761</v>
      </c>
      <c r="AB195" s="4">
        <f>VLOOKUP(U195+1,BG!$A$2:$F$55,4)</f>
        <v>14.540271969019336</v>
      </c>
      <c r="AC195" s="4">
        <f>VLOOKUP(U195+1,BG!$A$2:$F$55,5)</f>
        <v>2.7438535310898708</v>
      </c>
      <c r="AD195" s="3">
        <f>COUNTIF($U$2:U195,U195)</f>
        <v>15</v>
      </c>
      <c r="AE195" s="3">
        <f t="shared" ref="AE195:AE258" si="15">COUNTIF($U$2:$U$437,U195)</f>
        <v>18</v>
      </c>
      <c r="AF195" s="3">
        <f t="shared" ref="AF195:AF258" si="16">AE195-AD195</f>
        <v>3</v>
      </c>
      <c r="AG195" s="3">
        <f t="shared" ref="AG195:AG258" si="17">AD195-1</f>
        <v>14</v>
      </c>
      <c r="AH195" s="81">
        <f t="shared" ref="AH195:AH258" si="18">(AF195*Z195+AG195*AB195)/(AE195-1)</f>
        <v>14.604333903393577</v>
      </c>
      <c r="AI195" s="81">
        <f t="shared" ref="AI195:AI258" si="19">(AF195*AA195+AG195*AC195)/(AE195-1)</f>
        <v>2.5519756065522539</v>
      </c>
    </row>
    <row r="196" spans="1:35" x14ac:dyDescent="0.25">
      <c r="A196">
        <v>7</v>
      </c>
      <c r="B196" s="24">
        <v>33</v>
      </c>
      <c r="C196" s="25" t="s">
        <v>356</v>
      </c>
      <c r="D196" s="25">
        <v>-800</v>
      </c>
      <c r="E196" s="25">
        <v>-103.9375</v>
      </c>
      <c r="F196" s="25">
        <v>330</v>
      </c>
      <c r="G196" s="25">
        <v>0.33011699999999999</v>
      </c>
      <c r="H196" s="25">
        <v>0.19137699999999999</v>
      </c>
      <c r="I196" s="25">
        <v>48.951433000000002</v>
      </c>
      <c r="J196" s="25">
        <v>1.427567</v>
      </c>
      <c r="K196" s="25">
        <v>9.1425900000000002</v>
      </c>
      <c r="L196" s="25">
        <v>0.13353599999999999</v>
      </c>
      <c r="M196" s="55">
        <v>0.33011699999999999</v>
      </c>
      <c r="N196" s="25">
        <v>0.21932699999999999</v>
      </c>
      <c r="O196" s="25">
        <v>99700</v>
      </c>
      <c r="P196" s="25">
        <v>21.7</v>
      </c>
      <c r="Q196" s="25">
        <v>60</v>
      </c>
      <c r="R196" s="25">
        <v>1.171</v>
      </c>
      <c r="S196" s="25" t="s">
        <v>423</v>
      </c>
      <c r="T196" s="25" t="s">
        <v>424</v>
      </c>
      <c r="U196" s="77">
        <v>1110</v>
      </c>
      <c r="V196" s="34">
        <v>116.00977422021697</v>
      </c>
      <c r="W196" s="2">
        <v>1.3851238294846737</v>
      </c>
      <c r="X196" s="2">
        <v>85.474944967364408</v>
      </c>
      <c r="Y196" s="2">
        <v>-80.637258272251259</v>
      </c>
      <c r="Z196" s="80">
        <f>VLOOKUP(U196,BG!$A$2:$F$55,4)</f>
        <v>14.903289597140027</v>
      </c>
      <c r="AA196" s="80">
        <f>VLOOKUP(U196,BG!$A$2:$F$55,5)</f>
        <v>1.6565452920433761</v>
      </c>
      <c r="AB196" s="4">
        <f>VLOOKUP(U196+1,BG!$A$2:$F$55,4)</f>
        <v>14.540271969019336</v>
      </c>
      <c r="AC196" s="4">
        <f>VLOOKUP(U196+1,BG!$A$2:$F$55,5)</f>
        <v>2.7438535310898708</v>
      </c>
      <c r="AD196" s="3">
        <f>COUNTIF($U$2:U196,U196)</f>
        <v>16</v>
      </c>
      <c r="AE196" s="3">
        <f t="shared" si="15"/>
        <v>18</v>
      </c>
      <c r="AF196" s="3">
        <f t="shared" si="16"/>
        <v>2</v>
      </c>
      <c r="AG196" s="3">
        <f t="shared" si="17"/>
        <v>15</v>
      </c>
      <c r="AH196" s="81">
        <f t="shared" si="18"/>
        <v>14.58297992526883</v>
      </c>
      <c r="AI196" s="81">
        <f t="shared" si="19"/>
        <v>2.6159349147314597</v>
      </c>
    </row>
    <row r="197" spans="1:35" x14ac:dyDescent="0.25">
      <c r="A197">
        <v>7</v>
      </c>
      <c r="B197" s="24">
        <v>34</v>
      </c>
      <c r="C197" s="25" t="s">
        <v>356</v>
      </c>
      <c r="D197" s="25">
        <v>-800</v>
      </c>
      <c r="E197" s="25">
        <v>-103.9375</v>
      </c>
      <c r="F197" s="25">
        <v>340</v>
      </c>
      <c r="G197" s="25">
        <v>0.32087399999999999</v>
      </c>
      <c r="H197" s="25">
        <v>0.19192600000000001</v>
      </c>
      <c r="I197" s="25">
        <v>49.089092000000001</v>
      </c>
      <c r="J197" s="25">
        <v>1.4518880000000001</v>
      </c>
      <c r="K197" s="25">
        <v>9.1554079999999995</v>
      </c>
      <c r="L197" s="25">
        <v>0.13562299999999999</v>
      </c>
      <c r="M197" s="55">
        <v>0.32087399999999999</v>
      </c>
      <c r="N197" s="25">
        <v>0.210836</v>
      </c>
      <c r="O197" s="25">
        <v>99700</v>
      </c>
      <c r="P197" s="25">
        <v>21.7</v>
      </c>
      <c r="Q197" s="25">
        <v>60</v>
      </c>
      <c r="R197" s="25">
        <v>1.171</v>
      </c>
      <c r="S197" s="25" t="s">
        <v>425</v>
      </c>
      <c r="T197" s="25" t="s">
        <v>426</v>
      </c>
      <c r="U197" s="77">
        <v>1110</v>
      </c>
      <c r="V197" s="34">
        <v>105.50174509374673</v>
      </c>
      <c r="W197" s="2">
        <v>1.1905288075905758</v>
      </c>
      <c r="X197" s="2">
        <v>87.246019391534603</v>
      </c>
      <c r="Y197" s="2">
        <v>-89.888230343579195</v>
      </c>
      <c r="Z197" s="80">
        <f>VLOOKUP(U197,BG!$A$2:$F$55,4)</f>
        <v>14.903289597140027</v>
      </c>
      <c r="AA197" s="80">
        <f>VLOOKUP(U197,BG!$A$2:$F$55,5)</f>
        <v>1.6565452920433761</v>
      </c>
      <c r="AB197" s="4">
        <f>VLOOKUP(U197+1,BG!$A$2:$F$55,4)</f>
        <v>14.540271969019336</v>
      </c>
      <c r="AC197" s="4">
        <f>VLOOKUP(U197+1,BG!$A$2:$F$55,5)</f>
        <v>2.7438535310898708</v>
      </c>
      <c r="AD197" s="3">
        <f>COUNTIF($U$2:U197,U197)</f>
        <v>17</v>
      </c>
      <c r="AE197" s="3">
        <f t="shared" si="15"/>
        <v>18</v>
      </c>
      <c r="AF197" s="3">
        <f t="shared" si="16"/>
        <v>1</v>
      </c>
      <c r="AG197" s="3">
        <f t="shared" si="17"/>
        <v>16</v>
      </c>
      <c r="AH197" s="81">
        <f t="shared" si="18"/>
        <v>14.561625947144083</v>
      </c>
      <c r="AI197" s="81">
        <f t="shared" si="19"/>
        <v>2.679894222910665</v>
      </c>
    </row>
    <row r="198" spans="1:35" x14ac:dyDescent="0.25">
      <c r="A198">
        <v>7</v>
      </c>
      <c r="B198" s="24">
        <v>35</v>
      </c>
      <c r="C198" s="25" t="s">
        <v>356</v>
      </c>
      <c r="D198" s="25">
        <v>-800</v>
      </c>
      <c r="E198" s="25">
        <v>-103.9375</v>
      </c>
      <c r="F198" s="25">
        <v>350</v>
      </c>
      <c r="G198" s="25">
        <v>0.31483100000000003</v>
      </c>
      <c r="H198" s="25">
        <v>0.192053</v>
      </c>
      <c r="I198" s="25">
        <v>49.120967</v>
      </c>
      <c r="J198" s="25">
        <v>1.464744</v>
      </c>
      <c r="K198" s="25">
        <v>9.1583640000000006</v>
      </c>
      <c r="L198" s="25">
        <v>0.13677500000000001</v>
      </c>
      <c r="M198" s="55">
        <v>0.31483100000000003</v>
      </c>
      <c r="N198" s="25">
        <v>0.20230400000000001</v>
      </c>
      <c r="O198" s="25">
        <v>99700</v>
      </c>
      <c r="P198" s="25">
        <v>21.7</v>
      </c>
      <c r="Q198" s="25">
        <v>60</v>
      </c>
      <c r="R198" s="25">
        <v>1.171</v>
      </c>
      <c r="S198" s="25" t="s">
        <v>427</v>
      </c>
      <c r="T198" s="25" t="s">
        <v>428</v>
      </c>
      <c r="U198" s="77">
        <v>1110</v>
      </c>
      <c r="V198" s="34">
        <v>97.825640053930513</v>
      </c>
      <c r="W198" s="2">
        <v>1.1460209362307279</v>
      </c>
      <c r="X198" s="2">
        <v>84.231302525716202</v>
      </c>
      <c r="Y198" s="2">
        <v>-93.95152444368513</v>
      </c>
      <c r="Z198" s="80">
        <f>VLOOKUP(U198,BG!$A$2:$F$55,4)</f>
        <v>14.903289597140027</v>
      </c>
      <c r="AA198" s="80">
        <f>VLOOKUP(U198,BG!$A$2:$F$55,5)</f>
        <v>1.6565452920433761</v>
      </c>
      <c r="AB198" s="4">
        <f>VLOOKUP(U198+1,BG!$A$2:$F$55,4)</f>
        <v>14.540271969019336</v>
      </c>
      <c r="AC198" s="4">
        <f>VLOOKUP(U198+1,BG!$A$2:$F$55,5)</f>
        <v>2.7438535310898708</v>
      </c>
      <c r="AD198" s="3">
        <f>COUNTIF($U$2:U198,U198)</f>
        <v>18</v>
      </c>
      <c r="AE198" s="3">
        <f t="shared" si="15"/>
        <v>18</v>
      </c>
      <c r="AF198" s="3">
        <f t="shared" si="16"/>
        <v>0</v>
      </c>
      <c r="AG198" s="3">
        <f t="shared" si="17"/>
        <v>17</v>
      </c>
      <c r="AH198" s="81">
        <f t="shared" si="18"/>
        <v>14.540271969019336</v>
      </c>
      <c r="AI198" s="81">
        <f t="shared" si="19"/>
        <v>2.7438535310898708</v>
      </c>
    </row>
    <row r="199" spans="1:35" x14ac:dyDescent="0.25">
      <c r="A199">
        <v>8</v>
      </c>
      <c r="B199" s="27">
        <v>1</v>
      </c>
      <c r="C199" s="28" t="s">
        <v>429</v>
      </c>
      <c r="D199" s="28">
        <v>-800.03125</v>
      </c>
      <c r="E199" s="28">
        <v>-571.96875</v>
      </c>
      <c r="F199" s="28">
        <v>50</v>
      </c>
      <c r="G199" s="28">
        <v>0.12732299999999999</v>
      </c>
      <c r="H199" s="28">
        <v>0.191467</v>
      </c>
      <c r="I199" s="28">
        <v>48.974004000000001</v>
      </c>
      <c r="J199" s="28">
        <v>1.4273720000000001</v>
      </c>
      <c r="K199" s="28">
        <v>9.1446970000000007</v>
      </c>
      <c r="L199" s="28">
        <v>0.13356999999999999</v>
      </c>
      <c r="M199" s="56">
        <v>0.12732299999999999</v>
      </c>
      <c r="N199" s="28">
        <v>1.4966999999999999E-2</v>
      </c>
      <c r="O199" s="28">
        <v>99700</v>
      </c>
      <c r="P199" s="28">
        <v>21.7</v>
      </c>
      <c r="Q199" s="28">
        <v>60</v>
      </c>
      <c r="R199" s="28">
        <v>1.171</v>
      </c>
      <c r="S199" s="28" t="s">
        <v>430</v>
      </c>
      <c r="T199" s="28" t="s">
        <v>431</v>
      </c>
      <c r="U199" s="79">
        <v>1120</v>
      </c>
      <c r="V199" s="34">
        <v>14.635525309705262</v>
      </c>
      <c r="W199" s="2">
        <v>5.3957688832699748</v>
      </c>
      <c r="X199" s="2">
        <v>3.098410796563984</v>
      </c>
      <c r="Y199" s="2">
        <v>-56.568053233236441</v>
      </c>
      <c r="Z199" s="80">
        <f>VLOOKUP(U199,BG!$A$2:$F$55,4)</f>
        <v>13.523777013690172</v>
      </c>
      <c r="AA199" s="80">
        <f>VLOOKUP(U199,BG!$A$2:$F$55,5)</f>
        <v>0.72272757179171632</v>
      </c>
      <c r="AB199" s="4">
        <f>VLOOKUP(U199+1,BG!$A$2:$F$55,4)</f>
        <v>14.624277443164019</v>
      </c>
      <c r="AC199" s="4">
        <f>VLOOKUP(U199+1,BG!$A$2:$F$55,5)</f>
        <v>0.65273455056328211</v>
      </c>
      <c r="AD199" s="3">
        <f>COUNTIF($U$2:U199,U199)</f>
        <v>1</v>
      </c>
      <c r="AE199" s="3">
        <f t="shared" si="15"/>
        <v>19</v>
      </c>
      <c r="AF199" s="3">
        <f t="shared" si="16"/>
        <v>18</v>
      </c>
      <c r="AG199" s="3">
        <f t="shared" si="17"/>
        <v>0</v>
      </c>
      <c r="AH199" s="81">
        <f t="shared" si="18"/>
        <v>13.523777013690172</v>
      </c>
      <c r="AI199" s="81">
        <f t="shared" si="19"/>
        <v>0.72272757179171632</v>
      </c>
    </row>
    <row r="200" spans="1:35" x14ac:dyDescent="0.25">
      <c r="A200">
        <v>8</v>
      </c>
      <c r="B200" s="27">
        <v>2</v>
      </c>
      <c r="C200" s="28" t="s">
        <v>429</v>
      </c>
      <c r="D200" s="28">
        <v>-800.03125</v>
      </c>
      <c r="E200" s="28">
        <v>-520</v>
      </c>
      <c r="F200" s="28">
        <v>50</v>
      </c>
      <c r="G200" s="28">
        <v>0.14269799999999999</v>
      </c>
      <c r="H200" s="28">
        <v>0.19137799999999999</v>
      </c>
      <c r="I200" s="28">
        <v>48.951597999999997</v>
      </c>
      <c r="J200" s="28">
        <v>1.4303429999999999</v>
      </c>
      <c r="K200" s="28">
        <v>9.1425990000000006</v>
      </c>
      <c r="L200" s="28">
        <v>0.13394900000000001</v>
      </c>
      <c r="M200" s="56">
        <v>0.14269799999999999</v>
      </c>
      <c r="N200" s="28">
        <v>6.7613000000000006E-2</v>
      </c>
      <c r="O200" s="28">
        <v>99700</v>
      </c>
      <c r="P200" s="28">
        <v>21.7</v>
      </c>
      <c r="Q200" s="28">
        <v>60</v>
      </c>
      <c r="R200" s="28">
        <v>1.171</v>
      </c>
      <c r="S200" s="28" t="s">
        <v>432</v>
      </c>
      <c r="T200" s="28" t="s">
        <v>433</v>
      </c>
      <c r="U200" s="79">
        <v>1120</v>
      </c>
      <c r="V200" s="34">
        <v>24.929361117075889</v>
      </c>
      <c r="W200" s="2">
        <v>2.7841555956521589</v>
      </c>
      <c r="X200" s="2">
        <v>7.5311840193019695</v>
      </c>
      <c r="Y200" s="2">
        <v>-61.834110694287304</v>
      </c>
      <c r="Z200" s="80">
        <f>VLOOKUP(U200,BG!$A$2:$F$55,4)</f>
        <v>13.523777013690172</v>
      </c>
      <c r="AA200" s="80">
        <f>VLOOKUP(U200,BG!$A$2:$F$55,5)</f>
        <v>0.72272757179171632</v>
      </c>
      <c r="AB200" s="4">
        <f>VLOOKUP(U200+1,BG!$A$2:$F$55,4)</f>
        <v>14.624277443164019</v>
      </c>
      <c r="AC200" s="4">
        <f>VLOOKUP(U200+1,BG!$A$2:$F$55,5)</f>
        <v>0.65273455056328211</v>
      </c>
      <c r="AD200" s="3">
        <f>COUNTIF($U$2:U200,U200)</f>
        <v>2</v>
      </c>
      <c r="AE200" s="3">
        <f t="shared" si="15"/>
        <v>19</v>
      </c>
      <c r="AF200" s="3">
        <f t="shared" si="16"/>
        <v>17</v>
      </c>
      <c r="AG200" s="3">
        <f t="shared" si="17"/>
        <v>1</v>
      </c>
      <c r="AH200" s="81">
        <f t="shared" si="18"/>
        <v>13.584915926438718</v>
      </c>
      <c r="AI200" s="81">
        <f t="shared" si="19"/>
        <v>0.71883907061235897</v>
      </c>
    </row>
    <row r="201" spans="1:35" x14ac:dyDescent="0.25">
      <c r="A201">
        <v>8</v>
      </c>
      <c r="B201" s="27">
        <v>3</v>
      </c>
      <c r="C201" s="28" t="s">
        <v>429</v>
      </c>
      <c r="D201" s="28">
        <v>-800.03125</v>
      </c>
      <c r="E201" s="28">
        <v>-468</v>
      </c>
      <c r="F201" s="28">
        <v>50</v>
      </c>
      <c r="G201" s="28">
        <v>0.15396599999999999</v>
      </c>
      <c r="H201" s="28">
        <v>0.19145899999999999</v>
      </c>
      <c r="I201" s="28">
        <v>48.972037999999998</v>
      </c>
      <c r="J201" s="28">
        <v>1.436569</v>
      </c>
      <c r="K201" s="28">
        <v>9.1445030000000003</v>
      </c>
      <c r="L201" s="28">
        <v>0.13434099999999999</v>
      </c>
      <c r="M201" s="56">
        <v>0.15396599999999999</v>
      </c>
      <c r="N201" s="28">
        <v>2.9009E-2</v>
      </c>
      <c r="O201" s="28">
        <v>99700</v>
      </c>
      <c r="P201" s="28">
        <v>21.7</v>
      </c>
      <c r="Q201" s="28">
        <v>60</v>
      </c>
      <c r="R201" s="28">
        <v>1.171</v>
      </c>
      <c r="S201" s="28" t="s">
        <v>434</v>
      </c>
      <c r="T201" s="28" t="s">
        <v>435</v>
      </c>
      <c r="U201" s="79">
        <v>1120</v>
      </c>
      <c r="V201" s="34">
        <v>31.608391493423444</v>
      </c>
      <c r="W201" s="2">
        <v>2.9413433723668372</v>
      </c>
      <c r="X201" s="2">
        <v>8.1523730881703251</v>
      </c>
      <c r="Y201" s="2">
        <v>-65.772494099417983</v>
      </c>
      <c r="Z201" s="80">
        <f>VLOOKUP(U201,BG!$A$2:$F$55,4)</f>
        <v>13.523777013690172</v>
      </c>
      <c r="AA201" s="80">
        <f>VLOOKUP(U201,BG!$A$2:$F$55,5)</f>
        <v>0.72272757179171632</v>
      </c>
      <c r="AB201" s="4">
        <f>VLOOKUP(U201+1,BG!$A$2:$F$55,4)</f>
        <v>14.624277443164019</v>
      </c>
      <c r="AC201" s="4">
        <f>VLOOKUP(U201+1,BG!$A$2:$F$55,5)</f>
        <v>0.65273455056328211</v>
      </c>
      <c r="AD201" s="3">
        <f>COUNTIF($U$2:U201,U201)</f>
        <v>3</v>
      </c>
      <c r="AE201" s="3">
        <f t="shared" si="15"/>
        <v>19</v>
      </c>
      <c r="AF201" s="3">
        <f t="shared" si="16"/>
        <v>16</v>
      </c>
      <c r="AG201" s="3">
        <f t="shared" si="17"/>
        <v>2</v>
      </c>
      <c r="AH201" s="81">
        <f t="shared" si="18"/>
        <v>13.646054839187265</v>
      </c>
      <c r="AI201" s="81">
        <f t="shared" si="19"/>
        <v>0.71495056943300139</v>
      </c>
    </row>
    <row r="202" spans="1:35" x14ac:dyDescent="0.25">
      <c r="A202">
        <v>8</v>
      </c>
      <c r="B202" s="27">
        <v>4</v>
      </c>
      <c r="C202" s="28" t="s">
        <v>429</v>
      </c>
      <c r="D202" s="28">
        <v>-800.03125</v>
      </c>
      <c r="E202" s="28">
        <v>-416</v>
      </c>
      <c r="F202" s="28">
        <v>50</v>
      </c>
      <c r="G202" s="28">
        <v>0.18277099999999999</v>
      </c>
      <c r="H202" s="28">
        <v>0.19125900000000001</v>
      </c>
      <c r="I202" s="28">
        <v>48.921959000000001</v>
      </c>
      <c r="J202" s="28">
        <v>1.5031140000000001</v>
      </c>
      <c r="K202" s="28">
        <v>9.1397279999999999</v>
      </c>
      <c r="L202" s="28">
        <v>0.14075399999999999</v>
      </c>
      <c r="M202" s="56">
        <v>0.18277099999999999</v>
      </c>
      <c r="N202" s="28">
        <v>4.5156000000000002E-2</v>
      </c>
      <c r="O202" s="28">
        <v>99700</v>
      </c>
      <c r="P202" s="28">
        <v>21.7</v>
      </c>
      <c r="Q202" s="28">
        <v>60</v>
      </c>
      <c r="R202" s="28">
        <v>1.171</v>
      </c>
      <c r="S202" s="28" t="s">
        <v>436</v>
      </c>
      <c r="T202" s="28" t="s">
        <v>437</v>
      </c>
      <c r="U202" s="79">
        <v>1120</v>
      </c>
      <c r="V202" s="34">
        <v>53.606355471524481</v>
      </c>
      <c r="W202" s="2">
        <v>2.3241352124080255</v>
      </c>
      <c r="X202" s="2">
        <v>15.822356717324141</v>
      </c>
      <c r="Y202" s="2">
        <v>-70.828312605966772</v>
      </c>
      <c r="Z202" s="80">
        <f>VLOOKUP(U202,BG!$A$2:$F$55,4)</f>
        <v>13.523777013690172</v>
      </c>
      <c r="AA202" s="80">
        <f>VLOOKUP(U202,BG!$A$2:$F$55,5)</f>
        <v>0.72272757179171632</v>
      </c>
      <c r="AB202" s="4">
        <f>VLOOKUP(U202+1,BG!$A$2:$F$55,4)</f>
        <v>14.624277443164019</v>
      </c>
      <c r="AC202" s="4">
        <f>VLOOKUP(U202+1,BG!$A$2:$F$55,5)</f>
        <v>0.65273455056328211</v>
      </c>
      <c r="AD202" s="3">
        <f>COUNTIF($U$2:U202,U202)</f>
        <v>4</v>
      </c>
      <c r="AE202" s="3">
        <f t="shared" si="15"/>
        <v>19</v>
      </c>
      <c r="AF202" s="3">
        <f t="shared" si="16"/>
        <v>15</v>
      </c>
      <c r="AG202" s="3">
        <f t="shared" si="17"/>
        <v>3</v>
      </c>
      <c r="AH202" s="81">
        <f t="shared" si="18"/>
        <v>13.707193751935812</v>
      </c>
      <c r="AI202" s="81">
        <f t="shared" si="19"/>
        <v>0.71106206825364393</v>
      </c>
    </row>
    <row r="203" spans="1:35" x14ac:dyDescent="0.25">
      <c r="A203">
        <v>8</v>
      </c>
      <c r="B203" s="27">
        <v>5</v>
      </c>
      <c r="C203" s="28" t="s">
        <v>429</v>
      </c>
      <c r="D203" s="28">
        <v>-800.03125</v>
      </c>
      <c r="E203" s="28">
        <v>-364</v>
      </c>
      <c r="F203" s="28">
        <v>50</v>
      </c>
      <c r="G203" s="28">
        <v>0.20507400000000001</v>
      </c>
      <c r="H203" s="28">
        <v>0.19120000000000001</v>
      </c>
      <c r="I203" s="28">
        <v>48.907077000000001</v>
      </c>
      <c r="J203" s="28">
        <v>1.4385589999999999</v>
      </c>
      <c r="K203" s="28">
        <v>9.1384279999999993</v>
      </c>
      <c r="L203" s="28">
        <v>0.13475999999999999</v>
      </c>
      <c r="M203" s="56">
        <v>0.20507400000000001</v>
      </c>
      <c r="N203" s="28">
        <v>5.1399E-2</v>
      </c>
      <c r="O203" s="28">
        <v>99700</v>
      </c>
      <c r="P203" s="28">
        <v>21.7</v>
      </c>
      <c r="Q203" s="28">
        <v>60</v>
      </c>
      <c r="R203" s="28">
        <v>1.171</v>
      </c>
      <c r="S203" s="28" t="s">
        <v>438</v>
      </c>
      <c r="T203" s="28" t="s">
        <v>439</v>
      </c>
      <c r="U203" s="79">
        <v>1120</v>
      </c>
      <c r="V203" s="34">
        <v>69.881580496778838</v>
      </c>
      <c r="W203" s="2">
        <v>2.7194816194129237</v>
      </c>
      <c r="X203" s="2">
        <v>17.287477077099179</v>
      </c>
      <c r="Y203" s="2">
        <v>-74.362503046667712</v>
      </c>
      <c r="Z203" s="80">
        <f>VLOOKUP(U203,BG!$A$2:$F$55,4)</f>
        <v>13.523777013690172</v>
      </c>
      <c r="AA203" s="80">
        <f>VLOOKUP(U203,BG!$A$2:$F$55,5)</f>
        <v>0.72272757179171632</v>
      </c>
      <c r="AB203" s="4">
        <f>VLOOKUP(U203+1,BG!$A$2:$F$55,4)</f>
        <v>14.624277443164019</v>
      </c>
      <c r="AC203" s="4">
        <f>VLOOKUP(U203+1,BG!$A$2:$F$55,5)</f>
        <v>0.65273455056328211</v>
      </c>
      <c r="AD203" s="3">
        <f>COUNTIF($U$2:U203,U203)</f>
        <v>5</v>
      </c>
      <c r="AE203" s="3">
        <f t="shared" si="15"/>
        <v>19</v>
      </c>
      <c r="AF203" s="3">
        <f t="shared" si="16"/>
        <v>14</v>
      </c>
      <c r="AG203" s="3">
        <f t="shared" si="17"/>
        <v>4</v>
      </c>
      <c r="AH203" s="81">
        <f t="shared" si="18"/>
        <v>13.76833266468436</v>
      </c>
      <c r="AI203" s="81">
        <f t="shared" si="19"/>
        <v>0.70717356707428658</v>
      </c>
    </row>
    <row r="204" spans="1:35" x14ac:dyDescent="0.25">
      <c r="A204">
        <v>8</v>
      </c>
      <c r="B204" s="27">
        <v>6</v>
      </c>
      <c r="C204" s="28" t="s">
        <v>429</v>
      </c>
      <c r="D204" s="28">
        <v>-800.03125</v>
      </c>
      <c r="E204" s="28">
        <v>-312</v>
      </c>
      <c r="F204" s="28">
        <v>50</v>
      </c>
      <c r="G204" s="28">
        <v>0.23114699999999999</v>
      </c>
      <c r="H204" s="28">
        <v>0.19119900000000001</v>
      </c>
      <c r="I204" s="28">
        <v>48.906689</v>
      </c>
      <c r="J204" s="28">
        <v>1.414819</v>
      </c>
      <c r="K204" s="28">
        <v>9.1384249999999998</v>
      </c>
      <c r="L204" s="28">
        <v>0.13250600000000001</v>
      </c>
      <c r="M204" s="56">
        <v>0.23114699999999999</v>
      </c>
      <c r="N204" s="28">
        <v>7.1429999999999993E-2</v>
      </c>
      <c r="O204" s="28">
        <v>99700</v>
      </c>
      <c r="P204" s="28">
        <v>21.7</v>
      </c>
      <c r="Q204" s="28">
        <v>60</v>
      </c>
      <c r="R204" s="28">
        <v>1.171</v>
      </c>
      <c r="S204" s="28" t="s">
        <v>440</v>
      </c>
      <c r="T204" s="28" t="s">
        <v>441</v>
      </c>
      <c r="U204" s="79">
        <v>1120</v>
      </c>
      <c r="V204" s="34">
        <v>89.413885335178662</v>
      </c>
      <c r="W204" s="2">
        <v>2.1416897284282914</v>
      </c>
      <c r="X204" s="2">
        <v>27.197348814542302</v>
      </c>
      <c r="Y204" s="2">
        <v>-79.212791386403822</v>
      </c>
      <c r="Z204" s="80">
        <f>VLOOKUP(U204,BG!$A$2:$F$55,4)</f>
        <v>13.523777013690172</v>
      </c>
      <c r="AA204" s="80">
        <f>VLOOKUP(U204,BG!$A$2:$F$55,5)</f>
        <v>0.72272757179171632</v>
      </c>
      <c r="AB204" s="4">
        <f>VLOOKUP(U204+1,BG!$A$2:$F$55,4)</f>
        <v>14.624277443164019</v>
      </c>
      <c r="AC204" s="4">
        <f>VLOOKUP(U204+1,BG!$A$2:$F$55,5)</f>
        <v>0.65273455056328211</v>
      </c>
      <c r="AD204" s="3">
        <f>COUNTIF($U$2:U204,U204)</f>
        <v>6</v>
      </c>
      <c r="AE204" s="3">
        <f t="shared" si="15"/>
        <v>19</v>
      </c>
      <c r="AF204" s="3">
        <f t="shared" si="16"/>
        <v>13</v>
      </c>
      <c r="AG204" s="3">
        <f t="shared" si="17"/>
        <v>5</v>
      </c>
      <c r="AH204" s="81">
        <f t="shared" si="18"/>
        <v>13.829471577432905</v>
      </c>
      <c r="AI204" s="81">
        <f t="shared" si="19"/>
        <v>0.70328506589492912</v>
      </c>
    </row>
    <row r="205" spans="1:35" x14ac:dyDescent="0.25">
      <c r="A205">
        <v>8</v>
      </c>
      <c r="B205" s="27">
        <v>7</v>
      </c>
      <c r="C205" s="28" t="s">
        <v>429</v>
      </c>
      <c r="D205" s="28">
        <v>-800.03125</v>
      </c>
      <c r="E205" s="28">
        <v>-260</v>
      </c>
      <c r="F205" s="28">
        <v>50</v>
      </c>
      <c r="G205" s="28">
        <v>0.27518199999999998</v>
      </c>
      <c r="H205" s="28">
        <v>0.19112599999999999</v>
      </c>
      <c r="I205" s="28">
        <v>48.888415000000002</v>
      </c>
      <c r="J205" s="28">
        <v>1.442537</v>
      </c>
      <c r="K205" s="28">
        <v>9.1366790000000009</v>
      </c>
      <c r="L205" s="28">
        <v>0.135072</v>
      </c>
      <c r="M205" s="56">
        <v>0.27518199999999998</v>
      </c>
      <c r="N205" s="28">
        <v>8.7290000000000006E-2</v>
      </c>
      <c r="O205" s="28">
        <v>99700</v>
      </c>
      <c r="P205" s="28">
        <v>21.7</v>
      </c>
      <c r="Q205" s="28">
        <v>60</v>
      </c>
      <c r="R205" s="28">
        <v>1.171</v>
      </c>
      <c r="S205" s="28" t="s">
        <v>442</v>
      </c>
      <c r="T205" s="28" t="s">
        <v>443</v>
      </c>
      <c r="U205" s="79">
        <v>1120</v>
      </c>
      <c r="V205" s="34">
        <v>124.56433147088961</v>
      </c>
      <c r="W205" s="2">
        <v>2.2950461197505532</v>
      </c>
      <c r="X205" s="2">
        <v>35.872287675649432</v>
      </c>
      <c r="Y205" s="2">
        <v>-82.347428691696891</v>
      </c>
      <c r="Z205" s="80">
        <f>VLOOKUP(U205,BG!$A$2:$F$55,4)</f>
        <v>13.523777013690172</v>
      </c>
      <c r="AA205" s="80">
        <f>VLOOKUP(U205,BG!$A$2:$F$55,5)</f>
        <v>0.72272757179171632</v>
      </c>
      <c r="AB205" s="4">
        <f>VLOOKUP(U205+1,BG!$A$2:$F$55,4)</f>
        <v>14.624277443164019</v>
      </c>
      <c r="AC205" s="4">
        <f>VLOOKUP(U205+1,BG!$A$2:$F$55,5)</f>
        <v>0.65273455056328211</v>
      </c>
      <c r="AD205" s="3">
        <f>COUNTIF($U$2:U205,U205)</f>
        <v>7</v>
      </c>
      <c r="AE205" s="3">
        <f t="shared" si="15"/>
        <v>19</v>
      </c>
      <c r="AF205" s="3">
        <f t="shared" si="16"/>
        <v>12</v>
      </c>
      <c r="AG205" s="3">
        <f t="shared" si="17"/>
        <v>6</v>
      </c>
      <c r="AH205" s="81">
        <f t="shared" si="18"/>
        <v>13.890610490181453</v>
      </c>
      <c r="AI205" s="81">
        <f t="shared" si="19"/>
        <v>0.69939656471557166</v>
      </c>
    </row>
    <row r="206" spans="1:35" x14ac:dyDescent="0.25">
      <c r="A206">
        <v>8</v>
      </c>
      <c r="B206" s="27">
        <v>8</v>
      </c>
      <c r="C206" s="28" t="s">
        <v>429</v>
      </c>
      <c r="D206" s="28">
        <v>-800.03125</v>
      </c>
      <c r="E206" s="28">
        <v>-208</v>
      </c>
      <c r="F206" s="28">
        <v>50</v>
      </c>
      <c r="G206" s="28">
        <v>0.32740900000000001</v>
      </c>
      <c r="H206" s="28">
        <v>0.19122800000000001</v>
      </c>
      <c r="I206" s="28">
        <v>48.914020000000001</v>
      </c>
      <c r="J206" s="28">
        <v>1.398687</v>
      </c>
      <c r="K206" s="28">
        <v>9.1391329999999993</v>
      </c>
      <c r="L206" s="28">
        <v>0.13089999999999999</v>
      </c>
      <c r="M206" s="56">
        <v>0.32740900000000001</v>
      </c>
      <c r="N206" s="28">
        <v>0.103341</v>
      </c>
      <c r="O206" s="28">
        <v>99700</v>
      </c>
      <c r="P206" s="28">
        <v>21.7</v>
      </c>
      <c r="Q206" s="28">
        <v>60</v>
      </c>
      <c r="R206" s="28">
        <v>1.171</v>
      </c>
      <c r="S206" s="28" t="s">
        <v>444</v>
      </c>
      <c r="T206" s="28" t="s">
        <v>445</v>
      </c>
      <c r="U206" s="79">
        <v>1120</v>
      </c>
      <c r="V206" s="34">
        <v>166.77859725046318</v>
      </c>
      <c r="W206" s="2">
        <v>2.9853495332507589</v>
      </c>
      <c r="X206" s="2">
        <v>36.949993774435356</v>
      </c>
      <c r="Y206" s="2">
        <v>-86.622686395991934</v>
      </c>
      <c r="Z206" s="80">
        <f>VLOOKUP(U206,BG!$A$2:$F$55,4)</f>
        <v>13.523777013690172</v>
      </c>
      <c r="AA206" s="80">
        <f>VLOOKUP(U206,BG!$A$2:$F$55,5)</f>
        <v>0.72272757179171632</v>
      </c>
      <c r="AB206" s="4">
        <f>VLOOKUP(U206+1,BG!$A$2:$F$55,4)</f>
        <v>14.624277443164019</v>
      </c>
      <c r="AC206" s="4">
        <f>VLOOKUP(U206+1,BG!$A$2:$F$55,5)</f>
        <v>0.65273455056328211</v>
      </c>
      <c r="AD206" s="3">
        <f>COUNTIF($U$2:U206,U206)</f>
        <v>8</v>
      </c>
      <c r="AE206" s="3">
        <f t="shared" si="15"/>
        <v>19</v>
      </c>
      <c r="AF206" s="3">
        <f t="shared" si="16"/>
        <v>11</v>
      </c>
      <c r="AG206" s="3">
        <f t="shared" si="17"/>
        <v>7</v>
      </c>
      <c r="AH206" s="81">
        <f t="shared" si="18"/>
        <v>13.951749402930002</v>
      </c>
      <c r="AI206" s="81">
        <f t="shared" si="19"/>
        <v>0.69550806353621419</v>
      </c>
    </row>
    <row r="207" spans="1:35" x14ac:dyDescent="0.25">
      <c r="A207">
        <v>8</v>
      </c>
      <c r="B207" s="27">
        <v>9</v>
      </c>
      <c r="C207" s="28" t="s">
        <v>429</v>
      </c>
      <c r="D207" s="28">
        <v>-800.03125</v>
      </c>
      <c r="E207" s="28">
        <v>-156</v>
      </c>
      <c r="F207" s="28">
        <v>50</v>
      </c>
      <c r="G207" s="28">
        <v>0.36535499999999999</v>
      </c>
      <c r="H207" s="28">
        <v>0.19165499999999999</v>
      </c>
      <c r="I207" s="28">
        <v>49.021284000000001</v>
      </c>
      <c r="J207" s="28">
        <v>1.4834849999999999</v>
      </c>
      <c r="K207" s="28">
        <v>9.1490390000000001</v>
      </c>
      <c r="L207" s="28">
        <v>0.13847799999999999</v>
      </c>
      <c r="M207" s="56">
        <v>0.36535499999999999</v>
      </c>
      <c r="N207" s="28">
        <v>0.13284199999999999</v>
      </c>
      <c r="O207" s="28">
        <v>99700</v>
      </c>
      <c r="P207" s="28">
        <v>21.7</v>
      </c>
      <c r="Q207" s="28">
        <v>60</v>
      </c>
      <c r="R207" s="28">
        <v>1.171</v>
      </c>
      <c r="S207" s="28" t="s">
        <v>446</v>
      </c>
      <c r="T207" s="28" t="s">
        <v>447</v>
      </c>
      <c r="U207" s="79">
        <v>1120</v>
      </c>
      <c r="V207" s="34">
        <v>196.48543380231908</v>
      </c>
      <c r="W207" s="2">
        <v>3.2153336344753933</v>
      </c>
      <c r="X207" s="2">
        <v>41.178733821296156</v>
      </c>
      <c r="Y207" s="2">
        <v>-87.853506455657154</v>
      </c>
      <c r="Z207" s="80">
        <f>VLOOKUP(U207,BG!$A$2:$F$55,4)</f>
        <v>13.523777013690172</v>
      </c>
      <c r="AA207" s="80">
        <f>VLOOKUP(U207,BG!$A$2:$F$55,5)</f>
        <v>0.72272757179171632</v>
      </c>
      <c r="AB207" s="4">
        <f>VLOOKUP(U207+1,BG!$A$2:$F$55,4)</f>
        <v>14.624277443164019</v>
      </c>
      <c r="AC207" s="4">
        <f>VLOOKUP(U207+1,BG!$A$2:$F$55,5)</f>
        <v>0.65273455056328211</v>
      </c>
      <c r="AD207" s="3">
        <f>COUNTIF($U$2:U207,U207)</f>
        <v>9</v>
      </c>
      <c r="AE207" s="3">
        <f t="shared" si="15"/>
        <v>19</v>
      </c>
      <c r="AF207" s="3">
        <f t="shared" si="16"/>
        <v>10</v>
      </c>
      <c r="AG207" s="3">
        <f t="shared" si="17"/>
        <v>8</v>
      </c>
      <c r="AH207" s="81">
        <f t="shared" si="18"/>
        <v>14.012888315678547</v>
      </c>
      <c r="AI207" s="81">
        <f t="shared" si="19"/>
        <v>0.69161956235685673</v>
      </c>
    </row>
    <row r="208" spans="1:35" x14ac:dyDescent="0.25">
      <c r="A208">
        <v>8</v>
      </c>
      <c r="B208" s="27">
        <v>10</v>
      </c>
      <c r="C208" s="28" t="s">
        <v>429</v>
      </c>
      <c r="D208" s="28">
        <v>-800.03125</v>
      </c>
      <c r="E208" s="28">
        <v>-104</v>
      </c>
      <c r="F208" s="28">
        <v>50</v>
      </c>
      <c r="G208" s="28">
        <v>0.38524799999999998</v>
      </c>
      <c r="H208" s="28">
        <v>0.19128800000000001</v>
      </c>
      <c r="I208" s="28">
        <v>48.929240999999998</v>
      </c>
      <c r="J208" s="28">
        <v>1.43937</v>
      </c>
      <c r="K208" s="28">
        <v>9.1404990000000002</v>
      </c>
      <c r="L208" s="28">
        <v>0.13473299999999999</v>
      </c>
      <c r="M208" s="56">
        <v>0.38524799999999998</v>
      </c>
      <c r="N208" s="28">
        <v>0.13633500000000001</v>
      </c>
      <c r="O208" s="28">
        <v>99700</v>
      </c>
      <c r="P208" s="28">
        <v>21.7</v>
      </c>
      <c r="Q208" s="28">
        <v>60</v>
      </c>
      <c r="R208" s="28">
        <v>1.171</v>
      </c>
      <c r="S208" s="28" t="s">
        <v>448</v>
      </c>
      <c r="T208" s="28" t="s">
        <v>449</v>
      </c>
      <c r="U208" s="79">
        <v>1120</v>
      </c>
      <c r="V208" s="34">
        <v>210.44386704864385</v>
      </c>
      <c r="W208" s="2">
        <v>3.8028564794015547</v>
      </c>
      <c r="X208" s="2">
        <v>37.775082389724332</v>
      </c>
      <c r="Y208" s="2">
        <v>-88.708999162315934</v>
      </c>
      <c r="Z208" s="80">
        <f>VLOOKUP(U208,BG!$A$2:$F$55,4)</f>
        <v>13.523777013690172</v>
      </c>
      <c r="AA208" s="80">
        <f>VLOOKUP(U208,BG!$A$2:$F$55,5)</f>
        <v>0.72272757179171632</v>
      </c>
      <c r="AB208" s="4">
        <f>VLOOKUP(U208+1,BG!$A$2:$F$55,4)</f>
        <v>14.624277443164019</v>
      </c>
      <c r="AC208" s="4">
        <f>VLOOKUP(U208+1,BG!$A$2:$F$55,5)</f>
        <v>0.65273455056328211</v>
      </c>
      <c r="AD208" s="3">
        <f>COUNTIF($U$2:U208,U208)</f>
        <v>10</v>
      </c>
      <c r="AE208" s="3">
        <f t="shared" si="15"/>
        <v>19</v>
      </c>
      <c r="AF208" s="3">
        <f t="shared" si="16"/>
        <v>9</v>
      </c>
      <c r="AG208" s="3">
        <f t="shared" si="17"/>
        <v>9</v>
      </c>
      <c r="AH208" s="81">
        <f t="shared" si="18"/>
        <v>14.074027228427095</v>
      </c>
      <c r="AI208" s="81">
        <f t="shared" si="19"/>
        <v>0.68773106117749927</v>
      </c>
    </row>
    <row r="209" spans="1:35" x14ac:dyDescent="0.25">
      <c r="A209">
        <v>8</v>
      </c>
      <c r="B209" s="27">
        <v>11</v>
      </c>
      <c r="C209" s="28" t="s">
        <v>429</v>
      </c>
      <c r="D209" s="28">
        <v>-800.03125</v>
      </c>
      <c r="E209" s="28">
        <v>-52</v>
      </c>
      <c r="F209" s="28">
        <v>50</v>
      </c>
      <c r="G209" s="28">
        <v>0.38199499999999997</v>
      </c>
      <c r="H209" s="28">
        <v>0.191167</v>
      </c>
      <c r="I209" s="28">
        <v>48.898876999999999</v>
      </c>
      <c r="J209" s="28">
        <v>1.401211</v>
      </c>
      <c r="K209" s="28">
        <v>9.137715</v>
      </c>
      <c r="L209" s="28">
        <v>0.131104</v>
      </c>
      <c r="M209" s="56">
        <v>0.38199499999999997</v>
      </c>
      <c r="N209" s="28">
        <v>0.12653200000000001</v>
      </c>
      <c r="O209" s="28">
        <v>99700</v>
      </c>
      <c r="P209" s="28">
        <v>21.7</v>
      </c>
      <c r="Q209" s="28">
        <v>60</v>
      </c>
      <c r="R209" s="28">
        <v>1.171</v>
      </c>
      <c r="S209" s="28" t="s">
        <v>450</v>
      </c>
      <c r="T209" s="28" t="s">
        <v>451</v>
      </c>
      <c r="U209" s="79">
        <v>1120</v>
      </c>
      <c r="V209" s="34">
        <v>204.27884351644471</v>
      </c>
      <c r="W209" s="2">
        <v>3.5389301896007943</v>
      </c>
      <c r="X209" s="2">
        <v>37.368608102639932</v>
      </c>
      <c r="Y209" s="2">
        <v>-97.860142985283005</v>
      </c>
      <c r="Z209" s="80">
        <f>VLOOKUP(U209,BG!$A$2:$F$55,4)</f>
        <v>13.523777013690172</v>
      </c>
      <c r="AA209" s="80">
        <f>VLOOKUP(U209,BG!$A$2:$F$55,5)</f>
        <v>0.72272757179171632</v>
      </c>
      <c r="AB209" s="4">
        <f>VLOOKUP(U209+1,BG!$A$2:$F$55,4)</f>
        <v>14.624277443164019</v>
      </c>
      <c r="AC209" s="4">
        <f>VLOOKUP(U209+1,BG!$A$2:$F$55,5)</f>
        <v>0.65273455056328211</v>
      </c>
      <c r="AD209" s="3">
        <f>COUNTIF($U$2:U209,U209)</f>
        <v>11</v>
      </c>
      <c r="AE209" s="3">
        <f t="shared" si="15"/>
        <v>19</v>
      </c>
      <c r="AF209" s="3">
        <f t="shared" si="16"/>
        <v>8</v>
      </c>
      <c r="AG209" s="3">
        <f t="shared" si="17"/>
        <v>10</v>
      </c>
      <c r="AH209" s="81">
        <f t="shared" si="18"/>
        <v>14.135166141175642</v>
      </c>
      <c r="AI209" s="81">
        <f t="shared" si="19"/>
        <v>0.68384255999814181</v>
      </c>
    </row>
    <row r="210" spans="1:35" x14ac:dyDescent="0.25">
      <c r="A210">
        <v>8</v>
      </c>
      <c r="B210" s="27">
        <v>12</v>
      </c>
      <c r="C210" s="28" t="s">
        <v>429</v>
      </c>
      <c r="D210" s="28">
        <v>-800.03125</v>
      </c>
      <c r="E210" s="28">
        <v>0</v>
      </c>
      <c r="F210" s="28">
        <v>50</v>
      </c>
      <c r="G210" s="28">
        <v>0.35807099999999997</v>
      </c>
      <c r="H210" s="28">
        <v>0.19100300000000001</v>
      </c>
      <c r="I210" s="28">
        <v>48.857635999999999</v>
      </c>
      <c r="J210" s="28">
        <v>1.497709</v>
      </c>
      <c r="K210" s="28">
        <v>9.1337270000000004</v>
      </c>
      <c r="L210" s="28">
        <v>0.14007800000000001</v>
      </c>
      <c r="M210" s="56">
        <v>0.35807099999999997</v>
      </c>
      <c r="N210" s="28">
        <v>9.3150999999999998E-2</v>
      </c>
      <c r="O210" s="28">
        <v>99700</v>
      </c>
      <c r="P210" s="28">
        <v>21.7</v>
      </c>
      <c r="Q210" s="28">
        <v>60</v>
      </c>
      <c r="R210" s="28">
        <v>1.171</v>
      </c>
      <c r="S210" s="28" t="s">
        <v>452</v>
      </c>
      <c r="T210" s="28" t="s">
        <v>453</v>
      </c>
      <c r="U210" s="79">
        <v>1120</v>
      </c>
      <c r="V210" s="34">
        <v>180.19680848468997</v>
      </c>
      <c r="W210" s="2">
        <v>4.8036046786057316</v>
      </c>
      <c r="X210" s="2">
        <v>25.052783138426911</v>
      </c>
      <c r="Y210" s="2">
        <v>-94.745506505831756</v>
      </c>
      <c r="Z210" s="80">
        <f>VLOOKUP(U210,BG!$A$2:$F$55,4)</f>
        <v>13.523777013690172</v>
      </c>
      <c r="AA210" s="80">
        <f>VLOOKUP(U210,BG!$A$2:$F$55,5)</f>
        <v>0.72272757179171632</v>
      </c>
      <c r="AB210" s="4">
        <f>VLOOKUP(U210+1,BG!$A$2:$F$55,4)</f>
        <v>14.624277443164019</v>
      </c>
      <c r="AC210" s="4">
        <f>VLOOKUP(U210+1,BG!$A$2:$F$55,5)</f>
        <v>0.65273455056328211</v>
      </c>
      <c r="AD210" s="3">
        <f>COUNTIF($U$2:U210,U210)</f>
        <v>12</v>
      </c>
      <c r="AE210" s="3">
        <f t="shared" si="15"/>
        <v>19</v>
      </c>
      <c r="AF210" s="3">
        <f t="shared" si="16"/>
        <v>7</v>
      </c>
      <c r="AG210" s="3">
        <f t="shared" si="17"/>
        <v>11</v>
      </c>
      <c r="AH210" s="81">
        <f t="shared" si="18"/>
        <v>14.196305053924188</v>
      </c>
      <c r="AI210" s="81">
        <f t="shared" si="19"/>
        <v>0.67995405881878435</v>
      </c>
    </row>
    <row r="211" spans="1:35" x14ac:dyDescent="0.25">
      <c r="A211">
        <v>8</v>
      </c>
      <c r="B211" s="27">
        <v>13</v>
      </c>
      <c r="C211" s="28" t="s">
        <v>429</v>
      </c>
      <c r="D211" s="28">
        <v>-800.03125</v>
      </c>
      <c r="E211" s="28">
        <v>52</v>
      </c>
      <c r="F211" s="28">
        <v>50</v>
      </c>
      <c r="G211" s="28">
        <v>0.32405400000000001</v>
      </c>
      <c r="H211" s="28">
        <v>0.19132099999999999</v>
      </c>
      <c r="I211" s="28">
        <v>48.937497999999998</v>
      </c>
      <c r="J211" s="28">
        <v>1.4912259999999999</v>
      </c>
      <c r="K211" s="28">
        <v>9.1411960000000008</v>
      </c>
      <c r="L211" s="28">
        <v>0.13968700000000001</v>
      </c>
      <c r="M211" s="56">
        <v>0.32405400000000001</v>
      </c>
      <c r="N211" s="28">
        <v>8.1889000000000003E-2</v>
      </c>
      <c r="O211" s="28">
        <v>99700</v>
      </c>
      <c r="P211" s="28">
        <v>21.7</v>
      </c>
      <c r="Q211" s="28">
        <v>60</v>
      </c>
      <c r="R211" s="28">
        <v>1.171</v>
      </c>
      <c r="S211" s="28" t="s">
        <v>454</v>
      </c>
      <c r="T211" s="28" t="s">
        <v>455</v>
      </c>
      <c r="U211" s="79">
        <v>1120</v>
      </c>
      <c r="V211" s="34">
        <v>147.41676015075845</v>
      </c>
      <c r="W211" s="2">
        <v>3.8015454080180606</v>
      </c>
      <c r="X211" s="2">
        <v>26.049038714213371</v>
      </c>
      <c r="Y211" s="2">
        <v>-94.827673314461478</v>
      </c>
      <c r="Z211" s="80">
        <f>VLOOKUP(U211,BG!$A$2:$F$55,4)</f>
        <v>13.523777013690172</v>
      </c>
      <c r="AA211" s="80">
        <f>VLOOKUP(U211,BG!$A$2:$F$55,5)</f>
        <v>0.72272757179171632</v>
      </c>
      <c r="AB211" s="4">
        <f>VLOOKUP(U211+1,BG!$A$2:$F$55,4)</f>
        <v>14.624277443164019</v>
      </c>
      <c r="AC211" s="4">
        <f>VLOOKUP(U211+1,BG!$A$2:$F$55,5)</f>
        <v>0.65273455056328211</v>
      </c>
      <c r="AD211" s="3">
        <f>COUNTIF($U$2:U211,U211)</f>
        <v>13</v>
      </c>
      <c r="AE211" s="3">
        <f t="shared" si="15"/>
        <v>19</v>
      </c>
      <c r="AF211" s="3">
        <f t="shared" si="16"/>
        <v>6</v>
      </c>
      <c r="AG211" s="3">
        <f t="shared" si="17"/>
        <v>12</v>
      </c>
      <c r="AH211" s="81">
        <f t="shared" si="18"/>
        <v>14.257443966672737</v>
      </c>
      <c r="AI211" s="81">
        <f t="shared" si="19"/>
        <v>0.67606555763942688</v>
      </c>
    </row>
    <row r="212" spans="1:35" x14ac:dyDescent="0.25">
      <c r="A212">
        <v>8</v>
      </c>
      <c r="B212" s="27">
        <v>14</v>
      </c>
      <c r="C212" s="28" t="s">
        <v>429</v>
      </c>
      <c r="D212" s="28">
        <v>-800.03125</v>
      </c>
      <c r="E212" s="28">
        <v>104</v>
      </c>
      <c r="F212" s="28">
        <v>50</v>
      </c>
      <c r="G212" s="28">
        <v>0.31778699999999999</v>
      </c>
      <c r="H212" s="28">
        <v>0.191274</v>
      </c>
      <c r="I212" s="28">
        <v>48.925521000000003</v>
      </c>
      <c r="J212" s="28">
        <v>1.436995</v>
      </c>
      <c r="K212" s="28">
        <v>9.1401540000000008</v>
      </c>
      <c r="L212" s="28">
        <v>0.134552</v>
      </c>
      <c r="M212" s="56">
        <v>0.31778699999999999</v>
      </c>
      <c r="N212" s="28">
        <v>8.2286999999999999E-2</v>
      </c>
      <c r="O212" s="28">
        <v>99700</v>
      </c>
      <c r="P212" s="28">
        <v>21.7</v>
      </c>
      <c r="Q212" s="28">
        <v>60</v>
      </c>
      <c r="R212" s="28">
        <v>1.171</v>
      </c>
      <c r="S212" s="28" t="s">
        <v>456</v>
      </c>
      <c r="T212" s="28" t="s">
        <v>457</v>
      </c>
      <c r="U212" s="79">
        <v>1120</v>
      </c>
      <c r="V212" s="34">
        <v>138.72316974287418</v>
      </c>
      <c r="W212" s="2">
        <v>3.4042765913426134</v>
      </c>
      <c r="X212" s="2">
        <v>27.647988529637313</v>
      </c>
      <c r="Y212" s="2">
        <v>-95.673308096938484</v>
      </c>
      <c r="Z212" s="80">
        <f>VLOOKUP(U212,BG!$A$2:$F$55,4)</f>
        <v>13.523777013690172</v>
      </c>
      <c r="AA212" s="80">
        <f>VLOOKUP(U212,BG!$A$2:$F$55,5)</f>
        <v>0.72272757179171632</v>
      </c>
      <c r="AB212" s="4">
        <f>VLOOKUP(U212+1,BG!$A$2:$F$55,4)</f>
        <v>14.624277443164019</v>
      </c>
      <c r="AC212" s="4">
        <f>VLOOKUP(U212+1,BG!$A$2:$F$55,5)</f>
        <v>0.65273455056328211</v>
      </c>
      <c r="AD212" s="3">
        <f>COUNTIF($U$2:U212,U212)</f>
        <v>14</v>
      </c>
      <c r="AE212" s="3">
        <f t="shared" si="15"/>
        <v>19</v>
      </c>
      <c r="AF212" s="3">
        <f t="shared" si="16"/>
        <v>5</v>
      </c>
      <c r="AG212" s="3">
        <f t="shared" si="17"/>
        <v>13</v>
      </c>
      <c r="AH212" s="81">
        <f t="shared" si="18"/>
        <v>14.318582879421285</v>
      </c>
      <c r="AI212" s="81">
        <f t="shared" si="19"/>
        <v>0.67217705646006942</v>
      </c>
    </row>
    <row r="213" spans="1:35" x14ac:dyDescent="0.25">
      <c r="A213">
        <v>8</v>
      </c>
      <c r="B213" s="27">
        <v>15</v>
      </c>
      <c r="C213" s="28" t="s">
        <v>429</v>
      </c>
      <c r="D213" s="28">
        <v>-800.03125</v>
      </c>
      <c r="E213" s="28">
        <v>156</v>
      </c>
      <c r="F213" s="28">
        <v>50</v>
      </c>
      <c r="G213" s="28">
        <v>0.28059800000000001</v>
      </c>
      <c r="H213" s="28">
        <v>0.19075</v>
      </c>
      <c r="I213" s="28">
        <v>48.794204999999998</v>
      </c>
      <c r="J213" s="28">
        <v>1.450037</v>
      </c>
      <c r="K213" s="28">
        <v>9.1278579999999998</v>
      </c>
      <c r="L213" s="28">
        <v>0.13585</v>
      </c>
      <c r="M213" s="56">
        <v>0.28059800000000001</v>
      </c>
      <c r="N213" s="28">
        <v>6.8325999999999998E-2</v>
      </c>
      <c r="O213" s="28">
        <v>99700</v>
      </c>
      <c r="P213" s="28">
        <v>21.7</v>
      </c>
      <c r="Q213" s="28">
        <v>60</v>
      </c>
      <c r="R213" s="28">
        <v>1.171</v>
      </c>
      <c r="S213" s="28" t="s">
        <v>458</v>
      </c>
      <c r="T213" s="28" t="s">
        <v>459</v>
      </c>
      <c r="U213" s="79">
        <v>1120</v>
      </c>
      <c r="V213" s="34">
        <v>103.30557672137553</v>
      </c>
      <c r="W213" s="2">
        <v>3.2127750425011596</v>
      </c>
      <c r="X213" s="2">
        <v>22.718192586627161</v>
      </c>
      <c r="Y213" s="2">
        <v>-93.687729505399162</v>
      </c>
      <c r="Z213" s="80">
        <f>VLOOKUP(U213,BG!$A$2:$F$55,4)</f>
        <v>13.523777013690172</v>
      </c>
      <c r="AA213" s="80">
        <f>VLOOKUP(U213,BG!$A$2:$F$55,5)</f>
        <v>0.72272757179171632</v>
      </c>
      <c r="AB213" s="4">
        <f>VLOOKUP(U213+1,BG!$A$2:$F$55,4)</f>
        <v>14.624277443164019</v>
      </c>
      <c r="AC213" s="4">
        <f>VLOOKUP(U213+1,BG!$A$2:$F$55,5)</f>
        <v>0.65273455056328211</v>
      </c>
      <c r="AD213" s="3">
        <f>COUNTIF($U$2:U213,U213)</f>
        <v>15</v>
      </c>
      <c r="AE213" s="3">
        <f t="shared" si="15"/>
        <v>19</v>
      </c>
      <c r="AF213" s="3">
        <f t="shared" si="16"/>
        <v>4</v>
      </c>
      <c r="AG213" s="3">
        <f t="shared" si="17"/>
        <v>14</v>
      </c>
      <c r="AH213" s="81">
        <f t="shared" si="18"/>
        <v>14.37972179216983</v>
      </c>
      <c r="AI213" s="81">
        <f t="shared" si="19"/>
        <v>0.66828855528071196</v>
      </c>
    </row>
    <row r="214" spans="1:35" x14ac:dyDescent="0.25">
      <c r="A214">
        <v>8</v>
      </c>
      <c r="B214" s="27">
        <v>16</v>
      </c>
      <c r="C214" s="28" t="s">
        <v>429</v>
      </c>
      <c r="D214" s="28">
        <v>-800.03125</v>
      </c>
      <c r="E214" s="28">
        <v>208</v>
      </c>
      <c r="F214" s="28">
        <v>50</v>
      </c>
      <c r="G214" s="28">
        <v>0.260847</v>
      </c>
      <c r="H214" s="28">
        <v>0.19101399999999999</v>
      </c>
      <c r="I214" s="28">
        <v>48.860489999999999</v>
      </c>
      <c r="J214" s="28">
        <v>1.436445</v>
      </c>
      <c r="K214" s="28">
        <v>9.1340769999999996</v>
      </c>
      <c r="L214" s="28">
        <v>0.13450799999999999</v>
      </c>
      <c r="M214" s="56">
        <v>0.260847</v>
      </c>
      <c r="N214" s="28">
        <v>6.3346E-2</v>
      </c>
      <c r="O214" s="28">
        <v>99700</v>
      </c>
      <c r="P214" s="28">
        <v>21.7</v>
      </c>
      <c r="Q214" s="28">
        <v>60</v>
      </c>
      <c r="R214" s="28">
        <v>1.171</v>
      </c>
      <c r="S214" s="28" t="s">
        <v>460</v>
      </c>
      <c r="T214" s="28" t="s">
        <v>461</v>
      </c>
      <c r="U214" s="79">
        <v>1120</v>
      </c>
      <c r="V214" s="34">
        <v>83.023202056667841</v>
      </c>
      <c r="W214" s="2">
        <v>2.4119038031914788</v>
      </c>
      <c r="X214" s="2">
        <v>24.877603460116962</v>
      </c>
      <c r="Y214" s="2">
        <v>-94.336471231069353</v>
      </c>
      <c r="Z214" s="80">
        <f>VLOOKUP(U214,BG!$A$2:$F$55,4)</f>
        <v>13.523777013690172</v>
      </c>
      <c r="AA214" s="80">
        <f>VLOOKUP(U214,BG!$A$2:$F$55,5)</f>
        <v>0.72272757179171632</v>
      </c>
      <c r="AB214" s="4">
        <f>VLOOKUP(U214+1,BG!$A$2:$F$55,4)</f>
        <v>14.624277443164019</v>
      </c>
      <c r="AC214" s="4">
        <f>VLOOKUP(U214+1,BG!$A$2:$F$55,5)</f>
        <v>0.65273455056328211</v>
      </c>
      <c r="AD214" s="3">
        <f>COUNTIF($U$2:U214,U214)</f>
        <v>16</v>
      </c>
      <c r="AE214" s="3">
        <f t="shared" si="15"/>
        <v>19</v>
      </c>
      <c r="AF214" s="3">
        <f t="shared" si="16"/>
        <v>3</v>
      </c>
      <c r="AG214" s="3">
        <f t="shared" si="17"/>
        <v>15</v>
      </c>
      <c r="AH214" s="81">
        <f t="shared" si="18"/>
        <v>14.440860704918375</v>
      </c>
      <c r="AI214" s="81">
        <f t="shared" si="19"/>
        <v>0.6644000541013545</v>
      </c>
    </row>
    <row r="215" spans="1:35" x14ac:dyDescent="0.25">
      <c r="A215">
        <v>8</v>
      </c>
      <c r="B215" s="27">
        <v>17</v>
      </c>
      <c r="C215" s="28" t="s">
        <v>429</v>
      </c>
      <c r="D215" s="28">
        <v>-800.03125</v>
      </c>
      <c r="E215" s="28">
        <v>260</v>
      </c>
      <c r="F215" s="28">
        <v>50</v>
      </c>
      <c r="G215" s="28">
        <v>0.22250600000000001</v>
      </c>
      <c r="H215" s="28">
        <v>0.190752</v>
      </c>
      <c r="I215" s="28">
        <v>48.794643999999998</v>
      </c>
      <c r="J215" s="28">
        <v>1.4226449999999999</v>
      </c>
      <c r="K215" s="28">
        <v>9.1279369999999993</v>
      </c>
      <c r="L215" s="28">
        <v>0.13331599999999999</v>
      </c>
      <c r="M215" s="56">
        <v>0.22250600000000001</v>
      </c>
      <c r="N215" s="28">
        <v>4.8410000000000002E-2</v>
      </c>
      <c r="O215" s="28">
        <v>99700</v>
      </c>
      <c r="P215" s="28">
        <v>21.7</v>
      </c>
      <c r="Q215" s="28">
        <v>60</v>
      </c>
      <c r="R215" s="28">
        <v>1.171</v>
      </c>
      <c r="S215" s="28" t="s">
        <v>462</v>
      </c>
      <c r="T215" s="28" t="s">
        <v>463</v>
      </c>
      <c r="U215" s="79">
        <v>1120</v>
      </c>
      <c r="V215" s="34">
        <v>46.735900409298928</v>
      </c>
      <c r="W215" s="2">
        <v>1.9374288605230423</v>
      </c>
      <c r="X215" s="2">
        <v>18.28150065364445</v>
      </c>
      <c r="Y215" s="2">
        <v>-95.174402870819861</v>
      </c>
      <c r="Z215" s="80">
        <f>VLOOKUP(U215,BG!$A$2:$F$55,4)</f>
        <v>13.523777013690172</v>
      </c>
      <c r="AA215" s="80">
        <f>VLOOKUP(U215,BG!$A$2:$F$55,5)</f>
        <v>0.72272757179171632</v>
      </c>
      <c r="AB215" s="4">
        <f>VLOOKUP(U215+1,BG!$A$2:$F$55,4)</f>
        <v>14.624277443164019</v>
      </c>
      <c r="AC215" s="4">
        <f>VLOOKUP(U215+1,BG!$A$2:$F$55,5)</f>
        <v>0.65273455056328211</v>
      </c>
      <c r="AD215" s="3">
        <f>COUNTIF($U$2:U215,U215)</f>
        <v>17</v>
      </c>
      <c r="AE215" s="3">
        <f t="shared" si="15"/>
        <v>19</v>
      </c>
      <c r="AF215" s="3">
        <f t="shared" si="16"/>
        <v>2</v>
      </c>
      <c r="AG215" s="3">
        <f t="shared" si="17"/>
        <v>16</v>
      </c>
      <c r="AH215" s="81">
        <f t="shared" si="18"/>
        <v>14.501999617666923</v>
      </c>
      <c r="AI215" s="81">
        <f t="shared" si="19"/>
        <v>0.66051155292199704</v>
      </c>
    </row>
    <row r="216" spans="1:35" x14ac:dyDescent="0.25">
      <c r="A216">
        <v>8</v>
      </c>
      <c r="B216" s="27">
        <v>18</v>
      </c>
      <c r="C216" s="28" t="s">
        <v>429</v>
      </c>
      <c r="D216" s="28">
        <v>-800.03125</v>
      </c>
      <c r="E216" s="28">
        <v>312</v>
      </c>
      <c r="F216" s="28">
        <v>50</v>
      </c>
      <c r="G216" s="28">
        <v>0.218276</v>
      </c>
      <c r="H216" s="28">
        <v>0.19071099999999999</v>
      </c>
      <c r="I216" s="28">
        <v>48.784363999999997</v>
      </c>
      <c r="J216" s="28">
        <v>1.4520439999999999</v>
      </c>
      <c r="K216" s="28">
        <v>9.1269329999999993</v>
      </c>
      <c r="L216" s="28">
        <v>0.13616700000000001</v>
      </c>
      <c r="M216" s="56">
        <v>0.218276</v>
      </c>
      <c r="N216" s="28">
        <v>5.1948000000000001E-2</v>
      </c>
      <c r="O216" s="28">
        <v>99700</v>
      </c>
      <c r="P216" s="28">
        <v>21.7</v>
      </c>
      <c r="Q216" s="28">
        <v>60</v>
      </c>
      <c r="R216" s="28">
        <v>1.171</v>
      </c>
      <c r="S216" s="28" t="s">
        <v>464</v>
      </c>
      <c r="T216" s="28" t="s">
        <v>465</v>
      </c>
      <c r="U216" s="79">
        <v>1120</v>
      </c>
      <c r="V216" s="34">
        <v>39.931920103593107</v>
      </c>
      <c r="W216" s="2">
        <v>1.8269960267911682</v>
      </c>
      <c r="X216" s="2">
        <v>18.04782778069729</v>
      </c>
      <c r="Y216" s="2">
        <v>-94.889801799167969</v>
      </c>
      <c r="Z216" s="80">
        <f>VLOOKUP(U216,BG!$A$2:$F$55,4)</f>
        <v>13.523777013690172</v>
      </c>
      <c r="AA216" s="80">
        <f>VLOOKUP(U216,BG!$A$2:$F$55,5)</f>
        <v>0.72272757179171632</v>
      </c>
      <c r="AB216" s="4">
        <f>VLOOKUP(U216+1,BG!$A$2:$F$55,4)</f>
        <v>14.624277443164019</v>
      </c>
      <c r="AC216" s="4">
        <f>VLOOKUP(U216+1,BG!$A$2:$F$55,5)</f>
        <v>0.65273455056328211</v>
      </c>
      <c r="AD216" s="3">
        <f>COUNTIF($U$2:U216,U216)</f>
        <v>18</v>
      </c>
      <c r="AE216" s="3">
        <f t="shared" si="15"/>
        <v>19</v>
      </c>
      <c r="AF216" s="3">
        <f t="shared" si="16"/>
        <v>1</v>
      </c>
      <c r="AG216" s="3">
        <f t="shared" si="17"/>
        <v>17</v>
      </c>
      <c r="AH216" s="81">
        <f t="shared" si="18"/>
        <v>14.563138530415472</v>
      </c>
      <c r="AI216" s="81">
        <f t="shared" si="19"/>
        <v>0.65662305174263969</v>
      </c>
    </row>
    <row r="217" spans="1:35" x14ac:dyDescent="0.25">
      <c r="A217">
        <v>8</v>
      </c>
      <c r="B217" s="27">
        <v>19</v>
      </c>
      <c r="C217" s="28" t="s">
        <v>429</v>
      </c>
      <c r="D217" s="28">
        <v>-800.03125</v>
      </c>
      <c r="E217" s="28">
        <v>364</v>
      </c>
      <c r="F217" s="28">
        <v>50</v>
      </c>
      <c r="G217" s="28">
        <v>0.205817</v>
      </c>
      <c r="H217" s="28">
        <v>0.190944</v>
      </c>
      <c r="I217" s="28">
        <v>48.842725000000002</v>
      </c>
      <c r="J217" s="28">
        <v>1.4419390000000001</v>
      </c>
      <c r="K217" s="28">
        <v>9.1324070000000006</v>
      </c>
      <c r="L217" s="28">
        <v>0.13511100000000001</v>
      </c>
      <c r="M217" s="56">
        <v>0.205817</v>
      </c>
      <c r="N217" s="28">
        <v>3.4826000000000003E-2</v>
      </c>
      <c r="O217" s="28">
        <v>99700</v>
      </c>
      <c r="P217" s="28">
        <v>21.7</v>
      </c>
      <c r="Q217" s="28">
        <v>60</v>
      </c>
      <c r="R217" s="28">
        <v>1.171</v>
      </c>
      <c r="S217" s="28" t="s">
        <v>466</v>
      </c>
      <c r="T217" s="28" t="s">
        <v>467</v>
      </c>
      <c r="U217" s="79">
        <v>1120</v>
      </c>
      <c r="V217" s="34">
        <v>26.052891072431414</v>
      </c>
      <c r="W217" s="2">
        <v>2.348963425353773</v>
      </c>
      <c r="X217" s="2">
        <v>10.607867901935077</v>
      </c>
      <c r="Y217" s="2">
        <v>-95.164679987336285</v>
      </c>
      <c r="Z217" s="80">
        <f>VLOOKUP(U217,BG!$A$2:$F$55,4)</f>
        <v>13.523777013690172</v>
      </c>
      <c r="AA217" s="80">
        <f>VLOOKUP(U217,BG!$A$2:$F$55,5)</f>
        <v>0.72272757179171632</v>
      </c>
      <c r="AB217" s="4">
        <f>VLOOKUP(U217+1,BG!$A$2:$F$55,4)</f>
        <v>14.624277443164019</v>
      </c>
      <c r="AC217" s="4">
        <f>VLOOKUP(U217+1,BG!$A$2:$F$55,5)</f>
        <v>0.65273455056328211</v>
      </c>
      <c r="AD217" s="3">
        <f>COUNTIF($U$2:U217,U217)</f>
        <v>19</v>
      </c>
      <c r="AE217" s="3">
        <f t="shared" si="15"/>
        <v>19</v>
      </c>
      <c r="AF217" s="3">
        <f t="shared" si="16"/>
        <v>0</v>
      </c>
      <c r="AG217" s="3">
        <f t="shared" si="17"/>
        <v>18</v>
      </c>
      <c r="AH217" s="81">
        <f t="shared" si="18"/>
        <v>14.62427744316402</v>
      </c>
      <c r="AI217" s="81">
        <f t="shared" si="19"/>
        <v>0.65273455056328211</v>
      </c>
    </row>
    <row r="218" spans="1:35" x14ac:dyDescent="0.25">
      <c r="A218">
        <v>9</v>
      </c>
      <c r="B218" s="30">
        <v>1</v>
      </c>
      <c r="C218" s="31" t="s">
        <v>429</v>
      </c>
      <c r="D218" s="31">
        <v>-800</v>
      </c>
      <c r="E218" s="31">
        <v>-572</v>
      </c>
      <c r="F218" s="31">
        <v>120</v>
      </c>
      <c r="G218" s="31">
        <v>0.15967899999999999</v>
      </c>
      <c r="H218" s="31">
        <v>0.19234599999999999</v>
      </c>
      <c r="I218" s="31">
        <v>49.194609999999997</v>
      </c>
      <c r="J218" s="31">
        <v>1.4648699999999999</v>
      </c>
      <c r="K218" s="31">
        <v>9.1652319999999996</v>
      </c>
      <c r="L218" s="31">
        <v>0.136518</v>
      </c>
      <c r="M218" s="57">
        <v>0.15967899999999999</v>
      </c>
      <c r="N218" s="31">
        <v>1.6693E-2</v>
      </c>
      <c r="O218" s="31">
        <v>99700</v>
      </c>
      <c r="P218" s="31">
        <v>21.7</v>
      </c>
      <c r="Q218" s="31">
        <v>60</v>
      </c>
      <c r="R218" s="31">
        <v>1.171</v>
      </c>
      <c r="S218" s="31" t="s">
        <v>468</v>
      </c>
      <c r="T218" s="31" t="s">
        <v>469</v>
      </c>
      <c r="U218" s="77">
        <v>1130</v>
      </c>
      <c r="V218" s="34">
        <v>4.5826212764203973</v>
      </c>
      <c r="W218" s="2">
        <v>9.8278142607068677</v>
      </c>
      <c r="X218" s="2">
        <v>1.7115691770958734</v>
      </c>
      <c r="Y218" s="2">
        <v>-74.928594645528477</v>
      </c>
      <c r="Z218" s="80">
        <f>VLOOKUP(U218,BG!$A$2:$F$55,4)</f>
        <v>32.744260072672837</v>
      </c>
      <c r="AA218" s="80">
        <f>VLOOKUP(U218,BG!$A$2:$F$55,5)</f>
        <v>0.42391844719064559</v>
      </c>
      <c r="AB218" s="4">
        <f>VLOOKUP(U218+1,BG!$A$2:$F$55,4)</f>
        <v>30.162090090437076</v>
      </c>
      <c r="AC218" s="4">
        <f>VLOOKUP(U218+1,BG!$A$2:$F$55,5)</f>
        <v>0.46376937354159786</v>
      </c>
      <c r="AD218" s="3">
        <f>COUNTIF($U$2:U218,U218)</f>
        <v>1</v>
      </c>
      <c r="AE218" s="3">
        <f t="shared" si="15"/>
        <v>19</v>
      </c>
      <c r="AF218" s="3">
        <f t="shared" si="16"/>
        <v>18</v>
      </c>
      <c r="AG218" s="3">
        <f t="shared" si="17"/>
        <v>0</v>
      </c>
      <c r="AH218" s="81">
        <f t="shared" si="18"/>
        <v>32.744260072672837</v>
      </c>
      <c r="AI218" s="81">
        <f t="shared" si="19"/>
        <v>0.42391844719064559</v>
      </c>
    </row>
    <row r="219" spans="1:35" x14ac:dyDescent="0.25">
      <c r="A219">
        <v>9</v>
      </c>
      <c r="B219" s="30">
        <v>2</v>
      </c>
      <c r="C219" s="31" t="s">
        <v>429</v>
      </c>
      <c r="D219" s="31">
        <v>-800</v>
      </c>
      <c r="E219" s="31">
        <v>-519.96875</v>
      </c>
      <c r="F219" s="31">
        <v>120</v>
      </c>
      <c r="G219" s="31">
        <v>0.166682</v>
      </c>
      <c r="H219" s="31">
        <v>0.19203700000000001</v>
      </c>
      <c r="I219" s="31">
        <v>49.117047999999997</v>
      </c>
      <c r="J219" s="31">
        <v>1.4256470000000001</v>
      </c>
      <c r="K219" s="31">
        <v>9.1580519999999996</v>
      </c>
      <c r="L219" s="31">
        <v>0.133158</v>
      </c>
      <c r="M219" s="57">
        <v>0.166682</v>
      </c>
      <c r="N219" s="31">
        <v>2.5378999999999999E-2</v>
      </c>
      <c r="O219" s="31">
        <v>99700</v>
      </c>
      <c r="P219" s="31">
        <v>21.7</v>
      </c>
      <c r="Q219" s="31">
        <v>60</v>
      </c>
      <c r="R219" s="31">
        <v>1.171</v>
      </c>
      <c r="S219" s="31" t="s">
        <v>470</v>
      </c>
      <c r="T219" s="31" t="s">
        <v>471</v>
      </c>
      <c r="U219" s="77">
        <v>1130</v>
      </c>
      <c r="V219" s="34">
        <v>8.2237347967413097</v>
      </c>
      <c r="W219" s="2">
        <v>4.817630233749016</v>
      </c>
      <c r="X219" s="2">
        <v>2.8650555610564243</v>
      </c>
      <c r="Y219" s="2">
        <v>-82.216510984086625</v>
      </c>
      <c r="Z219" s="80">
        <f>VLOOKUP(U219,BG!$A$2:$F$55,4)</f>
        <v>32.744260072672837</v>
      </c>
      <c r="AA219" s="80">
        <f>VLOOKUP(U219,BG!$A$2:$F$55,5)</f>
        <v>0.42391844719064559</v>
      </c>
      <c r="AB219" s="4">
        <f>VLOOKUP(U219+1,BG!$A$2:$F$55,4)</f>
        <v>30.162090090437076</v>
      </c>
      <c r="AC219" s="4">
        <f>VLOOKUP(U219+1,BG!$A$2:$F$55,5)</f>
        <v>0.46376937354159786</v>
      </c>
      <c r="AD219" s="3">
        <f>COUNTIF($U$2:U219,U219)</f>
        <v>2</v>
      </c>
      <c r="AE219" s="3">
        <f t="shared" si="15"/>
        <v>19</v>
      </c>
      <c r="AF219" s="3">
        <f t="shared" si="16"/>
        <v>17</v>
      </c>
      <c r="AG219" s="3">
        <f t="shared" si="17"/>
        <v>1</v>
      </c>
      <c r="AH219" s="81">
        <f t="shared" si="18"/>
        <v>32.600806184770853</v>
      </c>
      <c r="AI219" s="81">
        <f t="shared" si="19"/>
        <v>0.42613238754347627</v>
      </c>
    </row>
    <row r="220" spans="1:35" x14ac:dyDescent="0.25">
      <c r="A220">
        <v>9</v>
      </c>
      <c r="B220" s="30">
        <v>3</v>
      </c>
      <c r="C220" s="31" t="s">
        <v>429</v>
      </c>
      <c r="D220" s="31">
        <v>-800</v>
      </c>
      <c r="E220" s="31">
        <v>-467.96875</v>
      </c>
      <c r="F220" s="31">
        <v>120</v>
      </c>
      <c r="G220" s="31">
        <v>0.17552899999999999</v>
      </c>
      <c r="H220" s="31">
        <v>0.192055</v>
      </c>
      <c r="I220" s="31">
        <v>49.121493999999998</v>
      </c>
      <c r="J220" s="31">
        <v>1.4310149999999999</v>
      </c>
      <c r="K220" s="31">
        <v>9.1584579999999995</v>
      </c>
      <c r="L220" s="31">
        <v>0.133715</v>
      </c>
      <c r="M220" s="57">
        <v>0.17552899999999999</v>
      </c>
      <c r="N220" s="31">
        <v>3.8302000000000003E-2</v>
      </c>
      <c r="O220" s="31">
        <v>99700</v>
      </c>
      <c r="P220" s="31">
        <v>21.7</v>
      </c>
      <c r="Q220" s="31">
        <v>60</v>
      </c>
      <c r="R220" s="31">
        <v>1.171</v>
      </c>
      <c r="S220" s="31" t="s">
        <v>472</v>
      </c>
      <c r="T220" s="31" t="s">
        <v>473</v>
      </c>
      <c r="U220" s="77">
        <v>1130</v>
      </c>
      <c r="V220" s="34">
        <v>13.444143259661789</v>
      </c>
      <c r="W220" s="2">
        <v>2.5516891480085686</v>
      </c>
      <c r="X220" s="2">
        <v>5.9906136370696261</v>
      </c>
      <c r="Y220" s="2">
        <v>-86.121346804158378</v>
      </c>
      <c r="Z220" s="80">
        <f>VLOOKUP(U220,BG!$A$2:$F$55,4)</f>
        <v>32.744260072672837</v>
      </c>
      <c r="AA220" s="80">
        <f>VLOOKUP(U220,BG!$A$2:$F$55,5)</f>
        <v>0.42391844719064559</v>
      </c>
      <c r="AB220" s="4">
        <f>VLOOKUP(U220+1,BG!$A$2:$F$55,4)</f>
        <v>30.162090090437076</v>
      </c>
      <c r="AC220" s="4">
        <f>VLOOKUP(U220+1,BG!$A$2:$F$55,5)</f>
        <v>0.46376937354159786</v>
      </c>
      <c r="AD220" s="3">
        <f>COUNTIF($U$2:U220,U220)</f>
        <v>3</v>
      </c>
      <c r="AE220" s="3">
        <f t="shared" si="15"/>
        <v>19</v>
      </c>
      <c r="AF220" s="3">
        <f t="shared" si="16"/>
        <v>16</v>
      </c>
      <c r="AG220" s="3">
        <f t="shared" si="17"/>
        <v>2</v>
      </c>
      <c r="AH220" s="81">
        <f t="shared" si="18"/>
        <v>32.457352296868862</v>
      </c>
      <c r="AI220" s="81">
        <f t="shared" si="19"/>
        <v>0.42834632789630694</v>
      </c>
    </row>
    <row r="221" spans="1:35" x14ac:dyDescent="0.25">
      <c r="A221">
        <v>9</v>
      </c>
      <c r="B221" s="30">
        <v>4</v>
      </c>
      <c r="C221" s="31" t="s">
        <v>429</v>
      </c>
      <c r="D221" s="31">
        <v>-800</v>
      </c>
      <c r="E221" s="31">
        <v>-415.96875</v>
      </c>
      <c r="F221" s="31">
        <v>120</v>
      </c>
      <c r="G221" s="31">
        <v>0.19833999999999999</v>
      </c>
      <c r="H221" s="31">
        <v>0.19248699999999999</v>
      </c>
      <c r="I221" s="31">
        <v>49.229843000000002</v>
      </c>
      <c r="J221" s="31">
        <v>1.4467669999999999</v>
      </c>
      <c r="K221" s="31">
        <v>9.1685350000000003</v>
      </c>
      <c r="L221" s="31">
        <v>0.135072</v>
      </c>
      <c r="M221" s="57">
        <v>0.19833999999999999</v>
      </c>
      <c r="N221" s="31">
        <v>3.8586000000000002E-2</v>
      </c>
      <c r="O221" s="31">
        <v>99700</v>
      </c>
      <c r="P221" s="31">
        <v>21.7</v>
      </c>
      <c r="Q221" s="31">
        <v>60</v>
      </c>
      <c r="R221" s="31">
        <v>1.171</v>
      </c>
      <c r="S221" s="31" t="s">
        <v>474</v>
      </c>
      <c r="T221" s="31" t="s">
        <v>475</v>
      </c>
      <c r="U221" s="77">
        <v>1130</v>
      </c>
      <c r="V221" s="34">
        <v>30.652548397499636</v>
      </c>
      <c r="W221" s="2">
        <v>2.9088170020650317</v>
      </c>
      <c r="X221" s="2">
        <v>10.181315862654335</v>
      </c>
      <c r="Y221" s="2">
        <v>-85.720721523368681</v>
      </c>
      <c r="Z221" s="80">
        <f>VLOOKUP(U221,BG!$A$2:$F$55,4)</f>
        <v>32.744260072672837</v>
      </c>
      <c r="AA221" s="80">
        <f>VLOOKUP(U221,BG!$A$2:$F$55,5)</f>
        <v>0.42391844719064559</v>
      </c>
      <c r="AB221" s="4">
        <f>VLOOKUP(U221+1,BG!$A$2:$F$55,4)</f>
        <v>30.162090090437076</v>
      </c>
      <c r="AC221" s="4">
        <f>VLOOKUP(U221+1,BG!$A$2:$F$55,5)</f>
        <v>0.46376937354159786</v>
      </c>
      <c r="AD221" s="3">
        <f>COUNTIF($U$2:U221,U221)</f>
        <v>4</v>
      </c>
      <c r="AE221" s="3">
        <f t="shared" si="15"/>
        <v>19</v>
      </c>
      <c r="AF221" s="3">
        <f t="shared" si="16"/>
        <v>15</v>
      </c>
      <c r="AG221" s="3">
        <f t="shared" si="17"/>
        <v>3</v>
      </c>
      <c r="AH221" s="81">
        <f t="shared" si="18"/>
        <v>32.313898408966878</v>
      </c>
      <c r="AI221" s="81">
        <f t="shared" si="19"/>
        <v>0.43056026824913762</v>
      </c>
    </row>
    <row r="222" spans="1:35" x14ac:dyDescent="0.25">
      <c r="A222">
        <v>9</v>
      </c>
      <c r="B222" s="30">
        <v>5</v>
      </c>
      <c r="C222" s="31" t="s">
        <v>429</v>
      </c>
      <c r="D222" s="31">
        <v>-800</v>
      </c>
      <c r="E222" s="31">
        <v>-363.96875</v>
      </c>
      <c r="F222" s="31">
        <v>120</v>
      </c>
      <c r="G222" s="31">
        <v>0.247034</v>
      </c>
      <c r="H222" s="31">
        <v>0.19228700000000001</v>
      </c>
      <c r="I222" s="31">
        <v>49.179755999999998</v>
      </c>
      <c r="J222" s="31">
        <v>1.4287859999999999</v>
      </c>
      <c r="K222" s="31">
        <v>9.1638940000000009</v>
      </c>
      <c r="L222" s="31">
        <v>0.13336799999999999</v>
      </c>
      <c r="M222" s="57">
        <v>0.247034</v>
      </c>
      <c r="N222" s="31">
        <v>5.6674000000000002E-2</v>
      </c>
      <c r="O222" s="31">
        <v>99700</v>
      </c>
      <c r="P222" s="31">
        <v>21.7</v>
      </c>
      <c r="Q222" s="31">
        <v>60</v>
      </c>
      <c r="R222" s="31">
        <v>1.171</v>
      </c>
      <c r="S222" s="31" t="s">
        <v>476</v>
      </c>
      <c r="T222" s="31" t="s">
        <v>477</v>
      </c>
      <c r="U222" s="77">
        <v>1130</v>
      </c>
      <c r="V222" s="34">
        <v>70.04888337644654</v>
      </c>
      <c r="W222" s="2">
        <v>2.4268646050587321</v>
      </c>
      <c r="X222" s="2">
        <v>20.161393331928529</v>
      </c>
      <c r="Y222" s="2">
        <v>-96.147912955401424</v>
      </c>
      <c r="Z222" s="80">
        <f>VLOOKUP(U222,BG!$A$2:$F$55,4)</f>
        <v>32.744260072672837</v>
      </c>
      <c r="AA222" s="80">
        <f>VLOOKUP(U222,BG!$A$2:$F$55,5)</f>
        <v>0.42391844719064559</v>
      </c>
      <c r="AB222" s="4">
        <f>VLOOKUP(U222+1,BG!$A$2:$F$55,4)</f>
        <v>30.162090090437076</v>
      </c>
      <c r="AC222" s="4">
        <f>VLOOKUP(U222+1,BG!$A$2:$F$55,5)</f>
        <v>0.46376937354159786</v>
      </c>
      <c r="AD222" s="3">
        <f>COUNTIF($U$2:U222,U222)</f>
        <v>5</v>
      </c>
      <c r="AE222" s="3">
        <f t="shared" si="15"/>
        <v>19</v>
      </c>
      <c r="AF222" s="3">
        <f t="shared" si="16"/>
        <v>14</v>
      </c>
      <c r="AG222" s="3">
        <f t="shared" si="17"/>
        <v>4</v>
      </c>
      <c r="AH222" s="81">
        <f t="shared" si="18"/>
        <v>32.170444521064887</v>
      </c>
      <c r="AI222" s="81">
        <f t="shared" si="19"/>
        <v>0.4327742086019683</v>
      </c>
    </row>
    <row r="223" spans="1:35" x14ac:dyDescent="0.25">
      <c r="A223">
        <v>9</v>
      </c>
      <c r="B223" s="30">
        <v>6</v>
      </c>
      <c r="C223" s="31" t="s">
        <v>429</v>
      </c>
      <c r="D223" s="31">
        <v>-800</v>
      </c>
      <c r="E223" s="31">
        <v>-311.96875</v>
      </c>
      <c r="F223" s="31">
        <v>120</v>
      </c>
      <c r="G223" s="31">
        <v>0.28673599999999999</v>
      </c>
      <c r="H223" s="31">
        <v>0.19225700000000001</v>
      </c>
      <c r="I223" s="31">
        <v>49.172199999999997</v>
      </c>
      <c r="J223" s="31">
        <v>1.437398</v>
      </c>
      <c r="K223" s="31">
        <v>9.1631780000000003</v>
      </c>
      <c r="L223" s="31">
        <v>0.13414699999999999</v>
      </c>
      <c r="M223" s="57">
        <v>0.28673599999999999</v>
      </c>
      <c r="N223" s="31">
        <v>7.9544000000000004E-2</v>
      </c>
      <c r="O223" s="31">
        <v>99700</v>
      </c>
      <c r="P223" s="31">
        <v>21.7</v>
      </c>
      <c r="Q223" s="31">
        <v>60</v>
      </c>
      <c r="R223" s="31">
        <v>1.171</v>
      </c>
      <c r="S223" s="31" t="s">
        <v>478</v>
      </c>
      <c r="T223" s="31" t="s">
        <v>479</v>
      </c>
      <c r="U223" s="77">
        <v>1130</v>
      </c>
      <c r="V223" s="34">
        <v>101.66472080914323</v>
      </c>
      <c r="W223" s="2">
        <v>2.5041502296699343</v>
      </c>
      <c r="X223" s="2">
        <v>28.246365440266789</v>
      </c>
      <c r="Y223" s="2">
        <v>-98.531145735432546</v>
      </c>
      <c r="Z223" s="80">
        <f>VLOOKUP(U223,BG!$A$2:$F$55,4)</f>
        <v>32.744260072672837</v>
      </c>
      <c r="AA223" s="80">
        <f>VLOOKUP(U223,BG!$A$2:$F$55,5)</f>
        <v>0.42391844719064559</v>
      </c>
      <c r="AB223" s="4">
        <f>VLOOKUP(U223+1,BG!$A$2:$F$55,4)</f>
        <v>30.162090090437076</v>
      </c>
      <c r="AC223" s="4">
        <f>VLOOKUP(U223+1,BG!$A$2:$F$55,5)</f>
        <v>0.46376937354159786</v>
      </c>
      <c r="AD223" s="3">
        <f>COUNTIF($U$2:U223,U223)</f>
        <v>6</v>
      </c>
      <c r="AE223" s="3">
        <f t="shared" si="15"/>
        <v>19</v>
      </c>
      <c r="AF223" s="3">
        <f t="shared" si="16"/>
        <v>13</v>
      </c>
      <c r="AG223" s="3">
        <f t="shared" si="17"/>
        <v>5</v>
      </c>
      <c r="AH223" s="81">
        <f t="shared" si="18"/>
        <v>32.02699063316291</v>
      </c>
      <c r="AI223" s="81">
        <f t="shared" si="19"/>
        <v>0.43498814895479904</v>
      </c>
    </row>
    <row r="224" spans="1:35" x14ac:dyDescent="0.25">
      <c r="A224">
        <v>9</v>
      </c>
      <c r="B224" s="30">
        <v>7</v>
      </c>
      <c r="C224" s="31" t="s">
        <v>429</v>
      </c>
      <c r="D224" s="31">
        <v>-800</v>
      </c>
      <c r="E224" s="31">
        <v>-259.96875</v>
      </c>
      <c r="F224" s="31">
        <v>120</v>
      </c>
      <c r="G224" s="31">
        <v>0.33243899999999998</v>
      </c>
      <c r="H224" s="31">
        <v>0.192299</v>
      </c>
      <c r="I224" s="31">
        <v>49.182906000000003</v>
      </c>
      <c r="J224" s="31">
        <v>1.419324</v>
      </c>
      <c r="K224" s="31">
        <v>9.1641999999999992</v>
      </c>
      <c r="L224" s="31">
        <v>0.132517</v>
      </c>
      <c r="M224" s="57">
        <v>0.33243899999999998</v>
      </c>
      <c r="N224" s="31">
        <v>8.9122000000000007E-2</v>
      </c>
      <c r="O224" s="31">
        <v>99700</v>
      </c>
      <c r="P224" s="31">
        <v>21.7</v>
      </c>
      <c r="Q224" s="31">
        <v>60</v>
      </c>
      <c r="R224" s="31">
        <v>1.171</v>
      </c>
      <c r="S224" s="31" t="s">
        <v>480</v>
      </c>
      <c r="T224" s="31" t="s">
        <v>481</v>
      </c>
      <c r="U224" s="77">
        <v>1130</v>
      </c>
      <c r="V224" s="34">
        <v>138.36791765605849</v>
      </c>
      <c r="W224" s="2">
        <v>3.3241540537097172</v>
      </c>
      <c r="X224" s="2">
        <v>28.368203673266077</v>
      </c>
      <c r="Y224" s="2">
        <v>-102.78128282979213</v>
      </c>
      <c r="Z224" s="80">
        <f>VLOOKUP(U224,BG!$A$2:$F$55,4)</f>
        <v>32.744260072672837</v>
      </c>
      <c r="AA224" s="80">
        <f>VLOOKUP(U224,BG!$A$2:$F$55,5)</f>
        <v>0.42391844719064559</v>
      </c>
      <c r="AB224" s="4">
        <f>VLOOKUP(U224+1,BG!$A$2:$F$55,4)</f>
        <v>30.162090090437076</v>
      </c>
      <c r="AC224" s="4">
        <f>VLOOKUP(U224+1,BG!$A$2:$F$55,5)</f>
        <v>0.46376937354159786</v>
      </c>
      <c r="AD224" s="3">
        <f>COUNTIF($U$2:U224,U224)</f>
        <v>7</v>
      </c>
      <c r="AE224" s="3">
        <f t="shared" si="15"/>
        <v>19</v>
      </c>
      <c r="AF224" s="3">
        <f t="shared" si="16"/>
        <v>12</v>
      </c>
      <c r="AG224" s="3">
        <f t="shared" si="17"/>
        <v>6</v>
      </c>
      <c r="AH224" s="81">
        <f t="shared" si="18"/>
        <v>31.883536745260919</v>
      </c>
      <c r="AI224" s="81">
        <f t="shared" si="19"/>
        <v>0.43720208930762966</v>
      </c>
    </row>
    <row r="225" spans="1:35" x14ac:dyDescent="0.25">
      <c r="A225">
        <v>9</v>
      </c>
      <c r="B225" s="30">
        <v>8</v>
      </c>
      <c r="C225" s="31" t="s">
        <v>429</v>
      </c>
      <c r="D225" s="31">
        <v>-800</v>
      </c>
      <c r="E225" s="31">
        <v>-207.96875</v>
      </c>
      <c r="F225" s="31">
        <v>120</v>
      </c>
      <c r="G225" s="31">
        <v>0.43094100000000002</v>
      </c>
      <c r="H225" s="31">
        <v>0.19212799999999999</v>
      </c>
      <c r="I225" s="31">
        <v>49.139912000000002</v>
      </c>
      <c r="J225" s="31">
        <v>1.423292</v>
      </c>
      <c r="K225" s="31">
        <v>9.1601870000000005</v>
      </c>
      <c r="L225" s="31">
        <v>0.13291</v>
      </c>
      <c r="M225" s="57">
        <v>0.43094100000000002</v>
      </c>
      <c r="N225" s="31">
        <v>0.17447099999999999</v>
      </c>
      <c r="O225" s="31">
        <v>99700</v>
      </c>
      <c r="P225" s="31">
        <v>21.7</v>
      </c>
      <c r="Q225" s="31">
        <v>60</v>
      </c>
      <c r="R225" s="31">
        <v>1.171</v>
      </c>
      <c r="S225" s="31" t="s">
        <v>482</v>
      </c>
      <c r="T225" s="31" t="s">
        <v>483</v>
      </c>
      <c r="U225" s="77">
        <v>1130</v>
      </c>
      <c r="V225" s="34">
        <v>220.21187339483819</v>
      </c>
      <c r="W225" s="2">
        <v>2.5177966575142028</v>
      </c>
      <c r="X225" s="2">
        <v>59.669226822110581</v>
      </c>
      <c r="Y225" s="2">
        <v>-106.84430302811556</v>
      </c>
      <c r="Z225" s="80">
        <f>VLOOKUP(U225,BG!$A$2:$F$55,4)</f>
        <v>32.744260072672837</v>
      </c>
      <c r="AA225" s="80">
        <f>VLOOKUP(U225,BG!$A$2:$F$55,5)</f>
        <v>0.42391844719064559</v>
      </c>
      <c r="AB225" s="4">
        <f>VLOOKUP(U225+1,BG!$A$2:$F$55,4)</f>
        <v>30.162090090437076</v>
      </c>
      <c r="AC225" s="4">
        <f>VLOOKUP(U225+1,BG!$A$2:$F$55,5)</f>
        <v>0.46376937354159786</v>
      </c>
      <c r="AD225" s="3">
        <f>COUNTIF($U$2:U225,U225)</f>
        <v>8</v>
      </c>
      <c r="AE225" s="3">
        <f t="shared" si="15"/>
        <v>19</v>
      </c>
      <c r="AF225" s="3">
        <f t="shared" si="16"/>
        <v>11</v>
      </c>
      <c r="AG225" s="3">
        <f t="shared" si="17"/>
        <v>7</v>
      </c>
      <c r="AH225" s="81">
        <f t="shared" si="18"/>
        <v>31.740082857358932</v>
      </c>
      <c r="AI225" s="81">
        <f t="shared" si="19"/>
        <v>0.43941602966046039</v>
      </c>
    </row>
    <row r="226" spans="1:35" x14ac:dyDescent="0.25">
      <c r="A226">
        <v>9</v>
      </c>
      <c r="B226" s="30">
        <v>9</v>
      </c>
      <c r="C226" s="31" t="s">
        <v>429</v>
      </c>
      <c r="D226" s="31">
        <v>-800</v>
      </c>
      <c r="E226" s="31">
        <v>-155.96875</v>
      </c>
      <c r="F226" s="31">
        <v>120</v>
      </c>
      <c r="G226" s="31">
        <v>0.475136</v>
      </c>
      <c r="H226" s="31">
        <v>0.192166</v>
      </c>
      <c r="I226" s="31">
        <v>49.149538999999997</v>
      </c>
      <c r="J226" s="31">
        <v>1.4222619999999999</v>
      </c>
      <c r="K226" s="31">
        <v>9.1610870000000002</v>
      </c>
      <c r="L226" s="31">
        <v>0.13272999999999999</v>
      </c>
      <c r="M226" s="57">
        <v>0.475136</v>
      </c>
      <c r="N226" s="31">
        <v>0.20888000000000001</v>
      </c>
      <c r="O226" s="31">
        <v>99700</v>
      </c>
      <c r="P226" s="31">
        <v>21.7</v>
      </c>
      <c r="Q226" s="31">
        <v>60</v>
      </c>
      <c r="R226" s="31">
        <v>1.171</v>
      </c>
      <c r="S226" s="31" t="s">
        <v>484</v>
      </c>
      <c r="T226" s="31" t="s">
        <v>485</v>
      </c>
      <c r="U226" s="77">
        <v>1130</v>
      </c>
      <c r="V226" s="34">
        <v>255.45863865653001</v>
      </c>
      <c r="W226" s="2">
        <v>2.2371754472532355</v>
      </c>
      <c r="X226" s="2">
        <v>80.13965925613816</v>
      </c>
      <c r="Y226" s="2">
        <v>-104.55553451463571</v>
      </c>
      <c r="Z226" s="80">
        <f>VLOOKUP(U226,BG!$A$2:$F$55,4)</f>
        <v>32.744260072672837</v>
      </c>
      <c r="AA226" s="80">
        <f>VLOOKUP(U226,BG!$A$2:$F$55,5)</f>
        <v>0.42391844719064559</v>
      </c>
      <c r="AB226" s="4">
        <f>VLOOKUP(U226+1,BG!$A$2:$F$55,4)</f>
        <v>30.162090090437076</v>
      </c>
      <c r="AC226" s="4">
        <f>VLOOKUP(U226+1,BG!$A$2:$F$55,5)</f>
        <v>0.46376937354159786</v>
      </c>
      <c r="AD226" s="3">
        <f>COUNTIF($U$2:U226,U226)</f>
        <v>9</v>
      </c>
      <c r="AE226" s="3">
        <f t="shared" si="15"/>
        <v>19</v>
      </c>
      <c r="AF226" s="3">
        <f t="shared" si="16"/>
        <v>10</v>
      </c>
      <c r="AG226" s="3">
        <f t="shared" si="17"/>
        <v>8</v>
      </c>
      <c r="AH226" s="81">
        <f t="shared" si="18"/>
        <v>31.59662896945694</v>
      </c>
      <c r="AI226" s="81">
        <f t="shared" si="19"/>
        <v>0.44162997001329107</v>
      </c>
    </row>
    <row r="227" spans="1:35" x14ac:dyDescent="0.25">
      <c r="A227">
        <v>9</v>
      </c>
      <c r="B227" s="30">
        <v>10</v>
      </c>
      <c r="C227" s="31" t="s">
        <v>429</v>
      </c>
      <c r="D227" s="31">
        <v>-800</v>
      </c>
      <c r="E227" s="31">
        <v>-103.96875</v>
      </c>
      <c r="F227" s="31">
        <v>120</v>
      </c>
      <c r="G227" s="31">
        <v>0.48918600000000001</v>
      </c>
      <c r="H227" s="31">
        <v>0.19178100000000001</v>
      </c>
      <c r="I227" s="31">
        <v>49.052911000000002</v>
      </c>
      <c r="J227" s="31">
        <v>1.4397549999999999</v>
      </c>
      <c r="K227" s="31">
        <v>9.1520489999999999</v>
      </c>
      <c r="L227" s="31">
        <v>0.13455600000000001</v>
      </c>
      <c r="M227" s="57">
        <v>0.48918600000000001</v>
      </c>
      <c r="N227" s="31">
        <v>0.21957699999999999</v>
      </c>
      <c r="O227" s="31">
        <v>99700</v>
      </c>
      <c r="P227" s="31">
        <v>21.7</v>
      </c>
      <c r="Q227" s="31">
        <v>60</v>
      </c>
      <c r="R227" s="31">
        <v>1.171</v>
      </c>
      <c r="S227" s="31" t="s">
        <v>486</v>
      </c>
      <c r="T227" s="31" t="s">
        <v>487</v>
      </c>
      <c r="U227" s="77">
        <v>1130</v>
      </c>
      <c r="V227" s="34">
        <v>264.88006093765216</v>
      </c>
      <c r="W227" s="2">
        <v>2.6044976708699727</v>
      </c>
      <c r="X227" s="2">
        <v>72.35027523618497</v>
      </c>
      <c r="Y227" s="2">
        <v>-103.77600447512337</v>
      </c>
      <c r="Z227" s="80">
        <f>VLOOKUP(U227,BG!$A$2:$F$55,4)</f>
        <v>32.744260072672837</v>
      </c>
      <c r="AA227" s="80">
        <f>VLOOKUP(U227,BG!$A$2:$F$55,5)</f>
        <v>0.42391844719064559</v>
      </c>
      <c r="AB227" s="4">
        <f>VLOOKUP(U227+1,BG!$A$2:$F$55,4)</f>
        <v>30.162090090437076</v>
      </c>
      <c r="AC227" s="4">
        <f>VLOOKUP(U227+1,BG!$A$2:$F$55,5)</f>
        <v>0.46376937354159786</v>
      </c>
      <c r="AD227" s="3">
        <f>COUNTIF($U$2:U227,U227)</f>
        <v>10</v>
      </c>
      <c r="AE227" s="3">
        <f t="shared" si="15"/>
        <v>19</v>
      </c>
      <c r="AF227" s="3">
        <f t="shared" si="16"/>
        <v>9</v>
      </c>
      <c r="AG227" s="3">
        <f t="shared" si="17"/>
        <v>9</v>
      </c>
      <c r="AH227" s="81">
        <f t="shared" si="18"/>
        <v>31.45317508155496</v>
      </c>
      <c r="AI227" s="81">
        <f t="shared" si="19"/>
        <v>0.4438439103661217</v>
      </c>
    </row>
    <row r="228" spans="1:35" x14ac:dyDescent="0.25">
      <c r="A228">
        <v>9</v>
      </c>
      <c r="B228" s="30">
        <v>11</v>
      </c>
      <c r="C228" s="31" t="s">
        <v>429</v>
      </c>
      <c r="D228" s="31">
        <v>-800</v>
      </c>
      <c r="E228" s="31">
        <v>-51.96875</v>
      </c>
      <c r="F228" s="31">
        <v>120</v>
      </c>
      <c r="G228" s="31">
        <v>0.499334</v>
      </c>
      <c r="H228" s="31">
        <v>0.191743</v>
      </c>
      <c r="I228" s="31">
        <v>49.043202000000001</v>
      </c>
      <c r="J228" s="31">
        <v>1.4634039999999999</v>
      </c>
      <c r="K228" s="31">
        <v>9.1511110000000002</v>
      </c>
      <c r="L228" s="31">
        <v>0.13671700000000001</v>
      </c>
      <c r="M228" s="57">
        <v>0.499334</v>
      </c>
      <c r="N228" s="31">
        <v>0.217721</v>
      </c>
      <c r="O228" s="31">
        <v>99700</v>
      </c>
      <c r="P228" s="31">
        <v>21.7</v>
      </c>
      <c r="Q228" s="31">
        <v>60</v>
      </c>
      <c r="R228" s="31">
        <v>1.171</v>
      </c>
      <c r="S228" s="31" t="s">
        <v>488</v>
      </c>
      <c r="T228" s="31" t="s">
        <v>489</v>
      </c>
      <c r="U228" s="77">
        <v>1130</v>
      </c>
      <c r="V228" s="34">
        <v>270.953105148448</v>
      </c>
      <c r="W228" s="2">
        <v>2.7015180979745002</v>
      </c>
      <c r="X228" s="2">
        <v>71.290807923983223</v>
      </c>
      <c r="Y228" s="2">
        <v>-105.58917428837434</v>
      </c>
      <c r="Z228" s="80">
        <f>VLOOKUP(U228,BG!$A$2:$F$55,4)</f>
        <v>32.744260072672837</v>
      </c>
      <c r="AA228" s="80">
        <f>VLOOKUP(U228,BG!$A$2:$F$55,5)</f>
        <v>0.42391844719064559</v>
      </c>
      <c r="AB228" s="4">
        <f>VLOOKUP(U228+1,BG!$A$2:$F$55,4)</f>
        <v>30.162090090437076</v>
      </c>
      <c r="AC228" s="4">
        <f>VLOOKUP(U228+1,BG!$A$2:$F$55,5)</f>
        <v>0.46376937354159786</v>
      </c>
      <c r="AD228" s="3">
        <f>COUNTIF($U$2:U228,U228)</f>
        <v>11</v>
      </c>
      <c r="AE228" s="3">
        <f t="shared" si="15"/>
        <v>19</v>
      </c>
      <c r="AF228" s="3">
        <f t="shared" si="16"/>
        <v>8</v>
      </c>
      <c r="AG228" s="3">
        <f t="shared" si="17"/>
        <v>10</v>
      </c>
      <c r="AH228" s="81">
        <f t="shared" si="18"/>
        <v>31.309721193652965</v>
      </c>
      <c r="AI228" s="81">
        <f t="shared" si="19"/>
        <v>0.44605785071895238</v>
      </c>
    </row>
    <row r="229" spans="1:35" x14ac:dyDescent="0.25">
      <c r="A229">
        <v>9</v>
      </c>
      <c r="B229" s="30">
        <v>12</v>
      </c>
      <c r="C229" s="31" t="s">
        <v>429</v>
      </c>
      <c r="D229" s="31">
        <v>-800</v>
      </c>
      <c r="E229" s="31">
        <v>3.125E-2</v>
      </c>
      <c r="F229" s="31">
        <v>120</v>
      </c>
      <c r="G229" s="31">
        <v>0.45900200000000002</v>
      </c>
      <c r="H229" s="31">
        <v>0.19145000000000001</v>
      </c>
      <c r="I229" s="31">
        <v>48.969726999999999</v>
      </c>
      <c r="J229" s="31">
        <v>1.4338340000000001</v>
      </c>
      <c r="K229" s="31">
        <v>9.1442890000000006</v>
      </c>
      <c r="L229" s="31">
        <v>0.13420599999999999</v>
      </c>
      <c r="M229" s="57">
        <v>0.45900200000000002</v>
      </c>
      <c r="N229" s="31">
        <v>0.167043</v>
      </c>
      <c r="O229" s="31">
        <v>99700</v>
      </c>
      <c r="P229" s="31">
        <v>21.7</v>
      </c>
      <c r="Q229" s="31">
        <v>60</v>
      </c>
      <c r="R229" s="31">
        <v>1.171</v>
      </c>
      <c r="S229" s="31" t="s">
        <v>490</v>
      </c>
      <c r="T229" s="31" t="s">
        <v>491</v>
      </c>
      <c r="U229" s="77">
        <v>1130</v>
      </c>
      <c r="V229" s="34">
        <v>233.94613802027854</v>
      </c>
      <c r="W229" s="2">
        <v>3.4219331121909748</v>
      </c>
      <c r="X229" s="2">
        <v>47.05940049595813</v>
      </c>
      <c r="Y229" s="2">
        <v>-112.40487788199734</v>
      </c>
      <c r="Z229" s="80">
        <f>VLOOKUP(U229,BG!$A$2:$F$55,4)</f>
        <v>32.744260072672837</v>
      </c>
      <c r="AA229" s="80">
        <f>VLOOKUP(U229,BG!$A$2:$F$55,5)</f>
        <v>0.42391844719064559</v>
      </c>
      <c r="AB229" s="4">
        <f>VLOOKUP(U229+1,BG!$A$2:$F$55,4)</f>
        <v>30.162090090437076</v>
      </c>
      <c r="AC229" s="4">
        <f>VLOOKUP(U229+1,BG!$A$2:$F$55,5)</f>
        <v>0.46376937354159786</v>
      </c>
      <c r="AD229" s="3">
        <f>COUNTIF($U$2:U229,U229)</f>
        <v>12</v>
      </c>
      <c r="AE229" s="3">
        <f t="shared" si="15"/>
        <v>19</v>
      </c>
      <c r="AF229" s="3">
        <f t="shared" si="16"/>
        <v>7</v>
      </c>
      <c r="AG229" s="3">
        <f t="shared" si="17"/>
        <v>11</v>
      </c>
      <c r="AH229" s="81">
        <f t="shared" si="18"/>
        <v>31.166267305750985</v>
      </c>
      <c r="AI229" s="81">
        <f t="shared" si="19"/>
        <v>0.44827179107178305</v>
      </c>
    </row>
    <row r="230" spans="1:35" x14ac:dyDescent="0.25">
      <c r="A230">
        <v>9</v>
      </c>
      <c r="B230" s="30">
        <v>13</v>
      </c>
      <c r="C230" s="31" t="s">
        <v>429</v>
      </c>
      <c r="D230" s="31">
        <v>-800</v>
      </c>
      <c r="E230" s="31">
        <v>52.03125</v>
      </c>
      <c r="F230" s="31">
        <v>120</v>
      </c>
      <c r="G230" s="31">
        <v>0.38347799999999999</v>
      </c>
      <c r="H230" s="31">
        <v>0.19141900000000001</v>
      </c>
      <c r="I230" s="31">
        <v>48.961928</v>
      </c>
      <c r="J230" s="31">
        <v>1.4347810000000001</v>
      </c>
      <c r="K230" s="31">
        <v>9.143561</v>
      </c>
      <c r="L230" s="31">
        <v>0.13417399999999999</v>
      </c>
      <c r="M230" s="57">
        <v>0.38347799999999999</v>
      </c>
      <c r="N230" s="31">
        <v>9.3836000000000003E-2</v>
      </c>
      <c r="O230" s="31">
        <v>99700</v>
      </c>
      <c r="P230" s="31">
        <v>21.7</v>
      </c>
      <c r="Q230" s="31">
        <v>60</v>
      </c>
      <c r="R230" s="31">
        <v>1.171</v>
      </c>
      <c r="S230" s="31" t="s">
        <v>492</v>
      </c>
      <c r="T230" s="31" t="s">
        <v>493</v>
      </c>
      <c r="U230" s="77">
        <v>1130</v>
      </c>
      <c r="V230" s="34">
        <v>167.00328763277318</v>
      </c>
      <c r="W230" s="2">
        <v>4.6236985894926894</v>
      </c>
      <c r="X230" s="2">
        <v>24.792876091639183</v>
      </c>
      <c r="Y230" s="2">
        <v>-112.73290598090107</v>
      </c>
      <c r="Z230" s="80">
        <f>VLOOKUP(U230,BG!$A$2:$F$55,4)</f>
        <v>32.744260072672837</v>
      </c>
      <c r="AA230" s="80">
        <f>VLOOKUP(U230,BG!$A$2:$F$55,5)</f>
        <v>0.42391844719064559</v>
      </c>
      <c r="AB230" s="4">
        <f>VLOOKUP(U230+1,BG!$A$2:$F$55,4)</f>
        <v>30.162090090437076</v>
      </c>
      <c r="AC230" s="4">
        <f>VLOOKUP(U230+1,BG!$A$2:$F$55,5)</f>
        <v>0.46376937354159786</v>
      </c>
      <c r="AD230" s="3">
        <f>COUNTIF($U$2:U230,U230)</f>
        <v>13</v>
      </c>
      <c r="AE230" s="3">
        <f t="shared" si="15"/>
        <v>19</v>
      </c>
      <c r="AF230" s="3">
        <f t="shared" si="16"/>
        <v>6</v>
      </c>
      <c r="AG230" s="3">
        <f t="shared" si="17"/>
        <v>12</v>
      </c>
      <c r="AH230" s="81">
        <f t="shared" si="18"/>
        <v>31.022813417848997</v>
      </c>
      <c r="AI230" s="81">
        <f t="shared" si="19"/>
        <v>0.45048573142461379</v>
      </c>
    </row>
    <row r="231" spans="1:35" x14ac:dyDescent="0.25">
      <c r="A231">
        <v>9</v>
      </c>
      <c r="B231" s="30">
        <v>14</v>
      </c>
      <c r="C231" s="31" t="s">
        <v>429</v>
      </c>
      <c r="D231" s="31">
        <v>-800</v>
      </c>
      <c r="E231" s="31">
        <v>104.03125</v>
      </c>
      <c r="F231" s="31">
        <v>120</v>
      </c>
      <c r="G231" s="31">
        <v>0.34966900000000001</v>
      </c>
      <c r="H231" s="31">
        <v>0.19126499999999999</v>
      </c>
      <c r="I231" s="31">
        <v>48.923412999999996</v>
      </c>
      <c r="J231" s="31">
        <v>1.4413640000000001</v>
      </c>
      <c r="K231" s="31">
        <v>9.1399539999999995</v>
      </c>
      <c r="L231" s="31">
        <v>0.13475599999999999</v>
      </c>
      <c r="M231" s="57">
        <v>0.34966900000000001</v>
      </c>
      <c r="N231" s="31">
        <v>8.2596000000000003E-2</v>
      </c>
      <c r="O231" s="31">
        <v>99700</v>
      </c>
      <c r="P231" s="31">
        <v>21.7</v>
      </c>
      <c r="Q231" s="31">
        <v>60</v>
      </c>
      <c r="R231" s="31">
        <v>1.171</v>
      </c>
      <c r="S231" s="31" t="s">
        <v>494</v>
      </c>
      <c r="T231" s="31" t="s">
        <v>495</v>
      </c>
      <c r="U231" s="77">
        <v>1130</v>
      </c>
      <c r="V231" s="34">
        <v>135.70579096327279</v>
      </c>
      <c r="W231" s="2">
        <v>3.8115279994273079</v>
      </c>
      <c r="X231" s="2">
        <v>25.491429794972074</v>
      </c>
      <c r="Y231" s="2">
        <v>-109.52396481588426</v>
      </c>
      <c r="Z231" s="80">
        <f>VLOOKUP(U231,BG!$A$2:$F$55,4)</f>
        <v>32.744260072672837</v>
      </c>
      <c r="AA231" s="80">
        <f>VLOOKUP(U231,BG!$A$2:$F$55,5)</f>
        <v>0.42391844719064559</v>
      </c>
      <c r="AB231" s="4">
        <f>VLOOKUP(U231+1,BG!$A$2:$F$55,4)</f>
        <v>30.162090090437076</v>
      </c>
      <c r="AC231" s="4">
        <f>VLOOKUP(U231+1,BG!$A$2:$F$55,5)</f>
        <v>0.46376937354159786</v>
      </c>
      <c r="AD231" s="3">
        <f>COUNTIF($U$2:U231,U231)</f>
        <v>14</v>
      </c>
      <c r="AE231" s="3">
        <f t="shared" si="15"/>
        <v>19</v>
      </c>
      <c r="AF231" s="3">
        <f t="shared" si="16"/>
        <v>5</v>
      </c>
      <c r="AG231" s="3">
        <f t="shared" si="17"/>
        <v>13</v>
      </c>
      <c r="AH231" s="81">
        <f t="shared" si="18"/>
        <v>30.87935952994701</v>
      </c>
      <c r="AI231" s="81">
        <f t="shared" si="19"/>
        <v>0.45269967177744452</v>
      </c>
    </row>
    <row r="232" spans="1:35" x14ac:dyDescent="0.25">
      <c r="A232">
        <v>9</v>
      </c>
      <c r="B232" s="30">
        <v>15</v>
      </c>
      <c r="C232" s="31" t="s">
        <v>429</v>
      </c>
      <c r="D232" s="31">
        <v>-800</v>
      </c>
      <c r="E232" s="31">
        <v>156.03125</v>
      </c>
      <c r="F232" s="31">
        <v>120</v>
      </c>
      <c r="G232" s="31">
        <v>0.32189200000000001</v>
      </c>
      <c r="H232" s="31">
        <v>0.19123399999999999</v>
      </c>
      <c r="I232" s="31">
        <v>48.915534999999998</v>
      </c>
      <c r="J232" s="31">
        <v>1.4259059999999999</v>
      </c>
      <c r="K232" s="31">
        <v>9.1392369999999996</v>
      </c>
      <c r="L232" s="31">
        <v>0.133493</v>
      </c>
      <c r="M232" s="57">
        <v>0.32189200000000001</v>
      </c>
      <c r="N232" s="31">
        <v>7.7202999999999994E-2</v>
      </c>
      <c r="O232" s="31">
        <v>99700</v>
      </c>
      <c r="P232" s="31">
        <v>21.7</v>
      </c>
      <c r="Q232" s="31">
        <v>60</v>
      </c>
      <c r="R232" s="31">
        <v>1.171</v>
      </c>
      <c r="S232" s="31" t="s">
        <v>496</v>
      </c>
      <c r="T232" s="31" t="s">
        <v>497</v>
      </c>
      <c r="U232" s="77">
        <v>1130</v>
      </c>
      <c r="V232" s="34">
        <v>109.59547405232185</v>
      </c>
      <c r="W232" s="2">
        <v>3.0188185971487469</v>
      </c>
      <c r="X232" s="2">
        <v>25.902002963379125</v>
      </c>
      <c r="Y232" s="2">
        <v>-111.52160272282551</v>
      </c>
      <c r="Z232" s="80">
        <f>VLOOKUP(U232,BG!$A$2:$F$55,4)</f>
        <v>32.744260072672837</v>
      </c>
      <c r="AA232" s="80">
        <f>VLOOKUP(U232,BG!$A$2:$F$55,5)</f>
        <v>0.42391844719064559</v>
      </c>
      <c r="AB232" s="4">
        <f>VLOOKUP(U232+1,BG!$A$2:$F$55,4)</f>
        <v>30.162090090437076</v>
      </c>
      <c r="AC232" s="4">
        <f>VLOOKUP(U232+1,BG!$A$2:$F$55,5)</f>
        <v>0.46376937354159786</v>
      </c>
      <c r="AD232" s="3">
        <f>COUNTIF($U$2:U232,U232)</f>
        <v>15</v>
      </c>
      <c r="AE232" s="3">
        <f t="shared" si="15"/>
        <v>19</v>
      </c>
      <c r="AF232" s="3">
        <f t="shared" si="16"/>
        <v>4</v>
      </c>
      <c r="AG232" s="3">
        <f t="shared" si="17"/>
        <v>14</v>
      </c>
      <c r="AH232" s="81">
        <f t="shared" si="18"/>
        <v>30.735905642045022</v>
      </c>
      <c r="AI232" s="81">
        <f t="shared" si="19"/>
        <v>0.45491361213027509</v>
      </c>
    </row>
    <row r="233" spans="1:35" x14ac:dyDescent="0.25">
      <c r="A233">
        <v>9</v>
      </c>
      <c r="B233" s="30">
        <v>16</v>
      </c>
      <c r="C233" s="31" t="s">
        <v>429</v>
      </c>
      <c r="D233" s="31">
        <v>-800</v>
      </c>
      <c r="E233" s="31">
        <v>208.03125</v>
      </c>
      <c r="F233" s="31">
        <v>120</v>
      </c>
      <c r="G233" s="31">
        <v>0.26321800000000001</v>
      </c>
      <c r="H233" s="31">
        <v>0.19112699999999999</v>
      </c>
      <c r="I233" s="31">
        <v>48.888666999999998</v>
      </c>
      <c r="J233" s="31">
        <v>1.4282010000000001</v>
      </c>
      <c r="K233" s="31">
        <v>9.1367229999999999</v>
      </c>
      <c r="L233" s="31">
        <v>0.13372000000000001</v>
      </c>
      <c r="M233" s="57">
        <v>0.26321800000000001</v>
      </c>
      <c r="N233" s="31">
        <v>5.7142999999999999E-2</v>
      </c>
      <c r="O233" s="31">
        <v>99700</v>
      </c>
      <c r="P233" s="31">
        <v>21.7</v>
      </c>
      <c r="Q233" s="31">
        <v>60</v>
      </c>
      <c r="R233" s="31">
        <v>1.171</v>
      </c>
      <c r="S233" s="31" t="s">
        <v>498</v>
      </c>
      <c r="T233" s="31" t="s">
        <v>499</v>
      </c>
      <c r="U233" s="77">
        <v>1130</v>
      </c>
      <c r="V233" s="34">
        <v>57.259756101088584</v>
      </c>
      <c r="W233" s="2">
        <v>2.1630102635454773</v>
      </c>
      <c r="X233" s="2">
        <v>21.304510928730561</v>
      </c>
      <c r="Y233" s="2">
        <v>-107.95382735431595</v>
      </c>
      <c r="Z233" s="80">
        <f>VLOOKUP(U233,BG!$A$2:$F$55,4)</f>
        <v>32.744260072672837</v>
      </c>
      <c r="AA233" s="80">
        <f>VLOOKUP(U233,BG!$A$2:$F$55,5)</f>
        <v>0.42391844719064559</v>
      </c>
      <c r="AB233" s="4">
        <f>VLOOKUP(U233+1,BG!$A$2:$F$55,4)</f>
        <v>30.162090090437076</v>
      </c>
      <c r="AC233" s="4">
        <f>VLOOKUP(U233+1,BG!$A$2:$F$55,5)</f>
        <v>0.46376937354159786</v>
      </c>
      <c r="AD233" s="3">
        <f>COUNTIF($U$2:U233,U233)</f>
        <v>16</v>
      </c>
      <c r="AE233" s="3">
        <f t="shared" si="15"/>
        <v>19</v>
      </c>
      <c r="AF233" s="3">
        <f t="shared" si="16"/>
        <v>3</v>
      </c>
      <c r="AG233" s="3">
        <f t="shared" si="17"/>
        <v>15</v>
      </c>
      <c r="AH233" s="81">
        <f t="shared" si="18"/>
        <v>30.592451754143035</v>
      </c>
      <c r="AI233" s="81">
        <f t="shared" si="19"/>
        <v>0.45712755248310583</v>
      </c>
    </row>
    <row r="234" spans="1:35" x14ac:dyDescent="0.25">
      <c r="A234">
        <v>9</v>
      </c>
      <c r="B234" s="30">
        <v>17</v>
      </c>
      <c r="C234" s="31" t="s">
        <v>429</v>
      </c>
      <c r="D234" s="31">
        <v>-800</v>
      </c>
      <c r="E234" s="31">
        <v>260.03125</v>
      </c>
      <c r="F234" s="31">
        <v>120</v>
      </c>
      <c r="G234" s="31">
        <v>0.23943900000000001</v>
      </c>
      <c r="H234" s="31">
        <v>0.19159200000000001</v>
      </c>
      <c r="I234" s="31">
        <v>49.005302</v>
      </c>
      <c r="J234" s="31">
        <v>1.3881730000000001</v>
      </c>
      <c r="K234" s="31">
        <v>9.1476729999999993</v>
      </c>
      <c r="L234" s="31">
        <v>0.12984399999999999</v>
      </c>
      <c r="M234" s="57">
        <v>0.23943900000000001</v>
      </c>
      <c r="N234" s="31">
        <v>8.1179000000000001E-2</v>
      </c>
      <c r="O234" s="31">
        <v>99700</v>
      </c>
      <c r="P234" s="31">
        <v>21.7</v>
      </c>
      <c r="Q234" s="31">
        <v>60</v>
      </c>
      <c r="R234" s="31">
        <v>1.171</v>
      </c>
      <c r="S234" s="31" t="s">
        <v>500</v>
      </c>
      <c r="T234" s="31" t="s">
        <v>501</v>
      </c>
      <c r="U234" s="77">
        <v>1130</v>
      </c>
      <c r="V234" s="34">
        <v>34.658373792997537</v>
      </c>
      <c r="W234" s="2">
        <v>1.6142099255379154</v>
      </c>
      <c r="X234" s="2">
        <v>23.037007916132438</v>
      </c>
      <c r="Y234" s="2">
        <v>-102.36590660800226</v>
      </c>
      <c r="Z234" s="80">
        <f>VLOOKUP(U234,BG!$A$2:$F$55,4)</f>
        <v>32.744260072672837</v>
      </c>
      <c r="AA234" s="80">
        <f>VLOOKUP(U234,BG!$A$2:$F$55,5)</f>
        <v>0.42391844719064559</v>
      </c>
      <c r="AB234" s="4">
        <f>VLOOKUP(U234+1,BG!$A$2:$F$55,4)</f>
        <v>30.162090090437076</v>
      </c>
      <c r="AC234" s="4">
        <f>VLOOKUP(U234+1,BG!$A$2:$F$55,5)</f>
        <v>0.46376937354159786</v>
      </c>
      <c r="AD234" s="3">
        <f>COUNTIF($U$2:U234,U234)</f>
        <v>17</v>
      </c>
      <c r="AE234" s="3">
        <f t="shared" si="15"/>
        <v>19</v>
      </c>
      <c r="AF234" s="3">
        <f t="shared" si="16"/>
        <v>2</v>
      </c>
      <c r="AG234" s="3">
        <f t="shared" si="17"/>
        <v>16</v>
      </c>
      <c r="AH234" s="81">
        <f t="shared" si="18"/>
        <v>30.448997866241047</v>
      </c>
      <c r="AI234" s="81">
        <f t="shared" si="19"/>
        <v>0.4593414928359365</v>
      </c>
    </row>
    <row r="235" spans="1:35" x14ac:dyDescent="0.25">
      <c r="A235">
        <v>9</v>
      </c>
      <c r="B235" s="30">
        <v>18</v>
      </c>
      <c r="C235" s="31" t="s">
        <v>429</v>
      </c>
      <c r="D235" s="31">
        <v>-800</v>
      </c>
      <c r="E235" s="31">
        <v>312.03125</v>
      </c>
      <c r="F235" s="31">
        <v>120</v>
      </c>
      <c r="G235" s="31">
        <v>0.226742</v>
      </c>
      <c r="H235" s="31">
        <v>0.19106699999999999</v>
      </c>
      <c r="I235" s="31">
        <v>48.873645000000003</v>
      </c>
      <c r="J235" s="31">
        <v>1.4127590000000001</v>
      </c>
      <c r="K235" s="31">
        <v>9.1353399999999993</v>
      </c>
      <c r="L235" s="31">
        <v>0.13225500000000001</v>
      </c>
      <c r="M235" s="57">
        <v>0.226742</v>
      </c>
      <c r="N235" s="31">
        <v>6.9205000000000003E-2</v>
      </c>
      <c r="O235" s="31">
        <v>99700</v>
      </c>
      <c r="P235" s="31">
        <v>21.7</v>
      </c>
      <c r="Q235" s="31">
        <v>60</v>
      </c>
      <c r="R235" s="31">
        <v>1.171</v>
      </c>
      <c r="S235" s="31" t="s">
        <v>502</v>
      </c>
      <c r="T235" s="31" t="s">
        <v>503</v>
      </c>
      <c r="U235" s="77">
        <v>1130</v>
      </c>
      <c r="V235" s="34">
        <v>21.502227579922732</v>
      </c>
      <c r="W235" s="2">
        <v>1.55206661037567</v>
      </c>
      <c r="X235" s="2">
        <v>16.968567209073594</v>
      </c>
      <c r="Y235" s="2">
        <v>-105.46437814183162</v>
      </c>
      <c r="Z235" s="80">
        <f>VLOOKUP(U235,BG!$A$2:$F$55,4)</f>
        <v>32.744260072672837</v>
      </c>
      <c r="AA235" s="80">
        <f>VLOOKUP(U235,BG!$A$2:$F$55,5)</f>
        <v>0.42391844719064559</v>
      </c>
      <c r="AB235" s="4">
        <f>VLOOKUP(U235+1,BG!$A$2:$F$55,4)</f>
        <v>30.162090090437076</v>
      </c>
      <c r="AC235" s="4">
        <f>VLOOKUP(U235+1,BG!$A$2:$F$55,5)</f>
        <v>0.46376937354159786</v>
      </c>
      <c r="AD235" s="3">
        <f>COUNTIF($U$2:U235,U235)</f>
        <v>18</v>
      </c>
      <c r="AE235" s="3">
        <f t="shared" si="15"/>
        <v>19</v>
      </c>
      <c r="AF235" s="3">
        <f t="shared" si="16"/>
        <v>1</v>
      </c>
      <c r="AG235" s="3">
        <f t="shared" si="17"/>
        <v>17</v>
      </c>
      <c r="AH235" s="81">
        <f t="shared" si="18"/>
        <v>30.305543978339067</v>
      </c>
      <c r="AI235" s="81">
        <f t="shared" si="19"/>
        <v>0.46155543318876713</v>
      </c>
    </row>
    <row r="236" spans="1:35" x14ac:dyDescent="0.25">
      <c r="A236">
        <v>9</v>
      </c>
      <c r="B236" s="30">
        <v>19</v>
      </c>
      <c r="C236" s="31" t="s">
        <v>429</v>
      </c>
      <c r="D236" s="31">
        <v>-800</v>
      </c>
      <c r="E236" s="31">
        <v>364.03125</v>
      </c>
      <c r="F236" s="31">
        <v>120</v>
      </c>
      <c r="G236" s="31">
        <v>0.21898000000000001</v>
      </c>
      <c r="H236" s="31">
        <v>0.19095500000000001</v>
      </c>
      <c r="I236" s="31">
        <v>48.845466999999999</v>
      </c>
      <c r="J236" s="31">
        <v>1.3802570000000001</v>
      </c>
      <c r="K236" s="31">
        <v>9.1327490000000004</v>
      </c>
      <c r="L236" s="31">
        <v>0.12924099999999999</v>
      </c>
      <c r="M236" s="57">
        <v>0.21898000000000001</v>
      </c>
      <c r="N236" s="31">
        <v>4.8300999999999997E-2</v>
      </c>
      <c r="O236" s="31">
        <v>99700</v>
      </c>
      <c r="P236" s="31">
        <v>21.7</v>
      </c>
      <c r="Q236" s="31">
        <v>60</v>
      </c>
      <c r="R236" s="31">
        <v>1.171</v>
      </c>
      <c r="S236" s="31" t="s">
        <v>504</v>
      </c>
      <c r="T236" s="31" t="s">
        <v>505</v>
      </c>
      <c r="U236" s="77">
        <v>1130</v>
      </c>
      <c r="V236" s="34">
        <v>12.553902383026964</v>
      </c>
      <c r="W236" s="2">
        <v>3.0327480171481436</v>
      </c>
      <c r="X236" s="2">
        <v>8.4073992789904857</v>
      </c>
      <c r="Y236" s="2">
        <v>-101.53795546161075</v>
      </c>
      <c r="Z236" s="80">
        <f>VLOOKUP(U236,BG!$A$2:$F$55,4)</f>
        <v>32.744260072672837</v>
      </c>
      <c r="AA236" s="80">
        <f>VLOOKUP(U236,BG!$A$2:$F$55,5)</f>
        <v>0.42391844719064559</v>
      </c>
      <c r="AB236" s="4">
        <f>VLOOKUP(U236+1,BG!$A$2:$F$55,4)</f>
        <v>30.162090090437076</v>
      </c>
      <c r="AC236" s="4">
        <f>VLOOKUP(U236+1,BG!$A$2:$F$55,5)</f>
        <v>0.46376937354159786</v>
      </c>
      <c r="AD236" s="3">
        <f>COUNTIF($U$2:U236,U236)</f>
        <v>19</v>
      </c>
      <c r="AE236" s="3">
        <f t="shared" si="15"/>
        <v>19</v>
      </c>
      <c r="AF236" s="3">
        <f t="shared" si="16"/>
        <v>0</v>
      </c>
      <c r="AG236" s="3">
        <f t="shared" si="17"/>
        <v>18</v>
      </c>
      <c r="AH236" s="81">
        <f t="shared" si="18"/>
        <v>30.162090090437076</v>
      </c>
      <c r="AI236" s="81">
        <f t="shared" si="19"/>
        <v>0.46376937354159786</v>
      </c>
    </row>
    <row r="237" spans="1:35" x14ac:dyDescent="0.25">
      <c r="A237">
        <v>10</v>
      </c>
      <c r="B237" s="33">
        <v>1</v>
      </c>
      <c r="C237" s="34" t="s">
        <v>506</v>
      </c>
      <c r="D237" s="34">
        <v>-800.03125</v>
      </c>
      <c r="E237" s="34">
        <v>-364</v>
      </c>
      <c r="F237" s="34">
        <v>120</v>
      </c>
      <c r="G237" s="34">
        <v>0.21607699999999999</v>
      </c>
      <c r="H237" s="34">
        <v>0.19199099999999999</v>
      </c>
      <c r="I237" s="34">
        <v>49.105480999999997</v>
      </c>
      <c r="J237" s="34">
        <v>1.3657539999999999</v>
      </c>
      <c r="K237" s="34">
        <v>9.1570520000000002</v>
      </c>
      <c r="L237" s="34">
        <v>0.12757399999999999</v>
      </c>
      <c r="M237" s="58">
        <v>0.21607699999999999</v>
      </c>
      <c r="N237" s="34">
        <v>4.0075E-2</v>
      </c>
      <c r="O237" s="34">
        <v>99700</v>
      </c>
      <c r="P237" s="34">
        <v>21.7</v>
      </c>
      <c r="Q237" s="34">
        <v>60</v>
      </c>
      <c r="R237" s="34">
        <v>1.171</v>
      </c>
      <c r="S237" s="34" t="s">
        <v>507</v>
      </c>
      <c r="T237" s="34" t="s">
        <v>508</v>
      </c>
      <c r="U237" s="77">
        <v>1140</v>
      </c>
      <c r="V237" s="34">
        <v>34.219412359328352</v>
      </c>
      <c r="W237" s="2">
        <v>2.4521665726740176</v>
      </c>
      <c r="X237" s="2">
        <v>12.991115549118636</v>
      </c>
      <c r="Y237" s="2">
        <v>-93.425802050631674</v>
      </c>
      <c r="Z237" s="80">
        <f>VLOOKUP(U237,BG!$A$2:$F$55,4)</f>
        <v>26.195668687979527</v>
      </c>
      <c r="AA237" s="80">
        <f>VLOOKUP(U237,BG!$A$2:$F$55,5)</f>
        <v>0.45272959950887282</v>
      </c>
      <c r="AB237" s="4">
        <f>VLOOKUP(U237+1,BG!$A$2:$F$55,4)</f>
        <v>18.141976712050507</v>
      </c>
      <c r="AC237" s="4">
        <f>VLOOKUP(U237+1,BG!$A$2:$F$55,5)</f>
        <v>0.57567780357447917</v>
      </c>
      <c r="AD237" s="3">
        <f>COUNTIF($U$2:U237,U237)</f>
        <v>1</v>
      </c>
      <c r="AE237" s="3">
        <f t="shared" si="15"/>
        <v>19</v>
      </c>
      <c r="AF237" s="3">
        <f t="shared" si="16"/>
        <v>18</v>
      </c>
      <c r="AG237" s="3">
        <f t="shared" si="17"/>
        <v>0</v>
      </c>
      <c r="AH237" s="81">
        <f t="shared" si="18"/>
        <v>26.195668687979527</v>
      </c>
      <c r="AI237" s="81">
        <f t="shared" si="19"/>
        <v>0.45272959950887276</v>
      </c>
    </row>
    <row r="238" spans="1:35" x14ac:dyDescent="0.25">
      <c r="A238">
        <v>10</v>
      </c>
      <c r="B238" s="33">
        <v>2</v>
      </c>
      <c r="C238" s="34" t="s">
        <v>506</v>
      </c>
      <c r="D238" s="34">
        <v>-800.03125</v>
      </c>
      <c r="E238" s="34">
        <v>-311.96875</v>
      </c>
      <c r="F238" s="34">
        <v>120</v>
      </c>
      <c r="G238" s="34">
        <v>0.242009</v>
      </c>
      <c r="H238" s="34">
        <v>0.19182299999999999</v>
      </c>
      <c r="I238" s="34">
        <v>49.063473000000002</v>
      </c>
      <c r="J238" s="34">
        <v>1.4364269999999999</v>
      </c>
      <c r="K238" s="34">
        <v>9.1530380000000005</v>
      </c>
      <c r="L238" s="34">
        <v>0.13431699999999999</v>
      </c>
      <c r="M238" s="58">
        <v>0.242009</v>
      </c>
      <c r="N238" s="34">
        <v>4.7639000000000001E-2</v>
      </c>
      <c r="O238" s="34">
        <v>99700</v>
      </c>
      <c r="P238" s="34">
        <v>21.7</v>
      </c>
      <c r="Q238" s="34">
        <v>60</v>
      </c>
      <c r="R238" s="34">
        <v>1.171</v>
      </c>
      <c r="S238" s="34" t="s">
        <v>509</v>
      </c>
      <c r="T238" s="34" t="s">
        <v>510</v>
      </c>
      <c r="U238" s="77">
        <v>1140</v>
      </c>
      <c r="V238" s="34">
        <v>54.384547103301543</v>
      </c>
      <c r="W238" s="2">
        <v>2.5492927888909915</v>
      </c>
      <c r="X238" s="2">
        <v>16.765430688877675</v>
      </c>
      <c r="Y238" s="2">
        <v>-98.223476846234874</v>
      </c>
      <c r="Z238" s="80">
        <f>VLOOKUP(U238,BG!$A$2:$F$55,4)</f>
        <v>26.195668687979527</v>
      </c>
      <c r="AA238" s="80">
        <f>VLOOKUP(U238,BG!$A$2:$F$55,5)</f>
        <v>0.45272959950887282</v>
      </c>
      <c r="AB238" s="4">
        <f>VLOOKUP(U238+1,BG!$A$2:$F$55,4)</f>
        <v>18.141976712050507</v>
      </c>
      <c r="AC238" s="4">
        <f>VLOOKUP(U238+1,BG!$A$2:$F$55,5)</f>
        <v>0.57567780357447917</v>
      </c>
      <c r="AD238" s="3">
        <f>COUNTIF($U$2:U238,U238)</f>
        <v>2</v>
      </c>
      <c r="AE238" s="3">
        <f t="shared" si="15"/>
        <v>19</v>
      </c>
      <c r="AF238" s="3">
        <f t="shared" si="16"/>
        <v>17</v>
      </c>
      <c r="AG238" s="3">
        <f t="shared" si="17"/>
        <v>1</v>
      </c>
      <c r="AH238" s="81">
        <f t="shared" si="18"/>
        <v>25.74824135598347</v>
      </c>
      <c r="AI238" s="81">
        <f t="shared" si="19"/>
        <v>0.45956005529029537</v>
      </c>
    </row>
    <row r="239" spans="1:35" x14ac:dyDescent="0.25">
      <c r="A239">
        <v>10</v>
      </c>
      <c r="B239" s="33">
        <v>3</v>
      </c>
      <c r="C239" s="34" t="s">
        <v>506</v>
      </c>
      <c r="D239" s="34">
        <v>-800.03125</v>
      </c>
      <c r="E239" s="34">
        <v>-259.96875</v>
      </c>
      <c r="F239" s="34">
        <v>120</v>
      </c>
      <c r="G239" s="34">
        <v>0.26972699999999999</v>
      </c>
      <c r="H239" s="34">
        <v>0.19196099999999999</v>
      </c>
      <c r="I239" s="34">
        <v>49.098101999999997</v>
      </c>
      <c r="J239" s="34">
        <v>1.3805419999999999</v>
      </c>
      <c r="K239" s="34">
        <v>9.156345</v>
      </c>
      <c r="L239" s="34">
        <v>0.12893399999999999</v>
      </c>
      <c r="M239" s="58">
        <v>0.26972699999999999</v>
      </c>
      <c r="N239" s="34">
        <v>5.7079999999999999E-2</v>
      </c>
      <c r="O239" s="34">
        <v>99700</v>
      </c>
      <c r="P239" s="34">
        <v>21.7</v>
      </c>
      <c r="Q239" s="34">
        <v>60</v>
      </c>
      <c r="R239" s="34">
        <v>1.171</v>
      </c>
      <c r="S239" s="34" t="s">
        <v>511</v>
      </c>
      <c r="T239" s="34" t="s">
        <v>512</v>
      </c>
      <c r="U239" s="77">
        <v>1140</v>
      </c>
      <c r="V239" s="34">
        <v>76.068903321406026</v>
      </c>
      <c r="W239" s="2">
        <v>3.2074272135285047</v>
      </c>
      <c r="X239" s="2">
        <v>17.803791506603346</v>
      </c>
      <c r="Y239" s="2">
        <v>-100.61451470804356</v>
      </c>
      <c r="Z239" s="80">
        <f>VLOOKUP(U239,BG!$A$2:$F$55,4)</f>
        <v>26.195668687979527</v>
      </c>
      <c r="AA239" s="80">
        <f>VLOOKUP(U239,BG!$A$2:$F$55,5)</f>
        <v>0.45272959950887282</v>
      </c>
      <c r="AB239" s="4">
        <f>VLOOKUP(U239+1,BG!$A$2:$F$55,4)</f>
        <v>18.141976712050507</v>
      </c>
      <c r="AC239" s="4">
        <f>VLOOKUP(U239+1,BG!$A$2:$F$55,5)</f>
        <v>0.57567780357447917</v>
      </c>
      <c r="AD239" s="3">
        <f>COUNTIF($U$2:U239,U239)</f>
        <v>3</v>
      </c>
      <c r="AE239" s="3">
        <f t="shared" si="15"/>
        <v>19</v>
      </c>
      <c r="AF239" s="3">
        <f t="shared" si="16"/>
        <v>16</v>
      </c>
      <c r="AG239" s="3">
        <f t="shared" si="17"/>
        <v>2</v>
      </c>
      <c r="AH239" s="81">
        <f t="shared" si="18"/>
        <v>25.300814023987414</v>
      </c>
      <c r="AI239" s="81">
        <f t="shared" si="19"/>
        <v>0.46639051107171803</v>
      </c>
    </row>
    <row r="240" spans="1:35" x14ac:dyDescent="0.25">
      <c r="A240">
        <v>10</v>
      </c>
      <c r="B240" s="33">
        <v>4</v>
      </c>
      <c r="C240" s="34" t="s">
        <v>506</v>
      </c>
      <c r="D240" s="34">
        <v>-800.03125</v>
      </c>
      <c r="E240" s="34">
        <v>-207.96875</v>
      </c>
      <c r="F240" s="34">
        <v>120</v>
      </c>
      <c r="G240" s="34">
        <v>0.32202900000000001</v>
      </c>
      <c r="H240" s="34">
        <v>0.19178600000000001</v>
      </c>
      <c r="I240" s="34">
        <v>49.054029</v>
      </c>
      <c r="J240" s="34">
        <v>1.4218900000000001</v>
      </c>
      <c r="K240" s="34">
        <v>9.152177</v>
      </c>
      <c r="L240" s="34">
        <v>0.132936</v>
      </c>
      <c r="M240" s="58">
        <v>0.32202900000000001</v>
      </c>
      <c r="N240" s="34">
        <v>0.106375</v>
      </c>
      <c r="O240" s="34">
        <v>99700</v>
      </c>
      <c r="P240" s="34">
        <v>21.7</v>
      </c>
      <c r="Q240" s="34">
        <v>60</v>
      </c>
      <c r="R240" s="34">
        <v>1.171</v>
      </c>
      <c r="S240" s="34" t="s">
        <v>513</v>
      </c>
      <c r="T240" s="34" t="s">
        <v>514</v>
      </c>
      <c r="U240" s="77">
        <v>1140</v>
      </c>
      <c r="V240" s="34">
        <v>118.61326673304077</v>
      </c>
      <c r="W240" s="2">
        <v>2.2953145031121673</v>
      </c>
      <c r="X240" s="2">
        <v>36.810977217185311</v>
      </c>
      <c r="Y240" s="2">
        <v>-104.85349456880026</v>
      </c>
      <c r="Z240" s="80">
        <f>VLOOKUP(U240,BG!$A$2:$F$55,4)</f>
        <v>26.195668687979527</v>
      </c>
      <c r="AA240" s="80">
        <f>VLOOKUP(U240,BG!$A$2:$F$55,5)</f>
        <v>0.45272959950887282</v>
      </c>
      <c r="AB240" s="4">
        <f>VLOOKUP(U240+1,BG!$A$2:$F$55,4)</f>
        <v>18.141976712050507</v>
      </c>
      <c r="AC240" s="4">
        <f>VLOOKUP(U240+1,BG!$A$2:$F$55,5)</f>
        <v>0.57567780357447917</v>
      </c>
      <c r="AD240" s="3">
        <f>COUNTIF($U$2:U240,U240)</f>
        <v>4</v>
      </c>
      <c r="AE240" s="3">
        <f t="shared" si="15"/>
        <v>19</v>
      </c>
      <c r="AF240" s="3">
        <f t="shared" si="16"/>
        <v>15</v>
      </c>
      <c r="AG240" s="3">
        <f t="shared" si="17"/>
        <v>3</v>
      </c>
      <c r="AH240" s="81">
        <f t="shared" si="18"/>
        <v>24.853386691991357</v>
      </c>
      <c r="AI240" s="81">
        <f t="shared" si="19"/>
        <v>0.47322096685314058</v>
      </c>
    </row>
    <row r="241" spans="1:35" x14ac:dyDescent="0.25">
      <c r="A241">
        <v>10</v>
      </c>
      <c r="B241" s="33">
        <v>5</v>
      </c>
      <c r="C241" s="34" t="s">
        <v>506</v>
      </c>
      <c r="D241" s="34">
        <v>-800.03125</v>
      </c>
      <c r="E241" s="34">
        <v>-155.96875</v>
      </c>
      <c r="F241" s="34">
        <v>120</v>
      </c>
      <c r="G241" s="34">
        <v>0.37141200000000002</v>
      </c>
      <c r="H241" s="34">
        <v>0.19189700000000001</v>
      </c>
      <c r="I241" s="34">
        <v>49.081822000000003</v>
      </c>
      <c r="J241" s="34">
        <v>1.430148</v>
      </c>
      <c r="K241" s="34">
        <v>9.1547610000000006</v>
      </c>
      <c r="L241" s="34">
        <v>0.13350999999999999</v>
      </c>
      <c r="M241" s="58">
        <v>0.37141200000000002</v>
      </c>
      <c r="N241" s="34">
        <v>0.130301</v>
      </c>
      <c r="O241" s="34">
        <v>99700</v>
      </c>
      <c r="P241" s="34">
        <v>21.7</v>
      </c>
      <c r="Q241" s="34">
        <v>60</v>
      </c>
      <c r="R241" s="34">
        <v>1.171</v>
      </c>
      <c r="S241" s="34" t="s">
        <v>515</v>
      </c>
      <c r="T241" s="34" t="s">
        <v>516</v>
      </c>
      <c r="U241" s="77">
        <v>1140</v>
      </c>
      <c r="V241" s="34">
        <v>158.6900689516165</v>
      </c>
      <c r="W241" s="2">
        <v>2.2882377941820295</v>
      </c>
      <c r="X241" s="2">
        <v>49.657112270753416</v>
      </c>
      <c r="Y241" s="2">
        <v>-105.58384763544422</v>
      </c>
      <c r="Z241" s="80">
        <f>VLOOKUP(U241,BG!$A$2:$F$55,4)</f>
        <v>26.195668687979527</v>
      </c>
      <c r="AA241" s="80">
        <f>VLOOKUP(U241,BG!$A$2:$F$55,5)</f>
        <v>0.45272959950887282</v>
      </c>
      <c r="AB241" s="4">
        <f>VLOOKUP(U241+1,BG!$A$2:$F$55,4)</f>
        <v>18.141976712050507</v>
      </c>
      <c r="AC241" s="4">
        <f>VLOOKUP(U241+1,BG!$A$2:$F$55,5)</f>
        <v>0.57567780357447917</v>
      </c>
      <c r="AD241" s="3">
        <f>COUNTIF($U$2:U241,U241)</f>
        <v>5</v>
      </c>
      <c r="AE241" s="3">
        <f t="shared" si="15"/>
        <v>19</v>
      </c>
      <c r="AF241" s="3">
        <f t="shared" si="16"/>
        <v>14</v>
      </c>
      <c r="AG241" s="3">
        <f t="shared" si="17"/>
        <v>4</v>
      </c>
      <c r="AH241" s="81">
        <f t="shared" si="18"/>
        <v>24.4059593599953</v>
      </c>
      <c r="AI241" s="81">
        <f t="shared" si="19"/>
        <v>0.48005142263456313</v>
      </c>
    </row>
    <row r="242" spans="1:35" x14ac:dyDescent="0.25">
      <c r="A242">
        <v>10</v>
      </c>
      <c r="B242" s="33">
        <v>6</v>
      </c>
      <c r="C242" s="34" t="s">
        <v>506</v>
      </c>
      <c r="D242" s="34">
        <v>-800.03125</v>
      </c>
      <c r="E242" s="34">
        <v>-103.96875</v>
      </c>
      <c r="F242" s="34">
        <v>120</v>
      </c>
      <c r="G242" s="34">
        <v>0.42748399999999998</v>
      </c>
      <c r="H242" s="34">
        <v>0.19151000000000001</v>
      </c>
      <c r="I242" s="34">
        <v>48.984791999999999</v>
      </c>
      <c r="J242" s="34">
        <v>1.410593</v>
      </c>
      <c r="K242" s="34">
        <v>9.1457300000000004</v>
      </c>
      <c r="L242" s="34">
        <v>0.131859</v>
      </c>
      <c r="M242" s="58">
        <v>0.42748399999999998</v>
      </c>
      <c r="N242" s="34">
        <v>0.16344400000000001</v>
      </c>
      <c r="O242" s="34">
        <v>99700</v>
      </c>
      <c r="P242" s="34">
        <v>21.7</v>
      </c>
      <c r="Q242" s="34">
        <v>60</v>
      </c>
      <c r="R242" s="34">
        <v>1.171</v>
      </c>
      <c r="S242" s="34" t="s">
        <v>517</v>
      </c>
      <c r="T242" s="34" t="s">
        <v>518</v>
      </c>
      <c r="U242" s="77">
        <v>1140</v>
      </c>
      <c r="V242" s="34">
        <v>204.45103695623123</v>
      </c>
      <c r="W242" s="2">
        <v>2.3813480252685348</v>
      </c>
      <c r="X242" s="2">
        <v>60.334426080284956</v>
      </c>
      <c r="Y242" s="2">
        <v>-109.45479478563226</v>
      </c>
      <c r="Z242" s="80">
        <f>VLOOKUP(U242,BG!$A$2:$F$55,4)</f>
        <v>26.195668687979527</v>
      </c>
      <c r="AA242" s="80">
        <f>VLOOKUP(U242,BG!$A$2:$F$55,5)</f>
        <v>0.45272959950887282</v>
      </c>
      <c r="AB242" s="4">
        <f>VLOOKUP(U242+1,BG!$A$2:$F$55,4)</f>
        <v>18.141976712050507</v>
      </c>
      <c r="AC242" s="4">
        <f>VLOOKUP(U242+1,BG!$A$2:$F$55,5)</f>
        <v>0.57567780357447917</v>
      </c>
      <c r="AD242" s="3">
        <f>COUNTIF($U$2:U242,U242)</f>
        <v>6</v>
      </c>
      <c r="AE242" s="3">
        <f t="shared" si="15"/>
        <v>19</v>
      </c>
      <c r="AF242" s="3">
        <f t="shared" si="16"/>
        <v>13</v>
      </c>
      <c r="AG242" s="3">
        <f t="shared" si="17"/>
        <v>5</v>
      </c>
      <c r="AH242" s="81">
        <f t="shared" si="18"/>
        <v>23.958532027999244</v>
      </c>
      <c r="AI242" s="81">
        <f t="shared" si="19"/>
        <v>0.48688187841598574</v>
      </c>
    </row>
    <row r="243" spans="1:35" x14ac:dyDescent="0.25">
      <c r="A243">
        <v>10</v>
      </c>
      <c r="B243" s="33">
        <v>7</v>
      </c>
      <c r="C243" s="34" t="s">
        <v>506</v>
      </c>
      <c r="D243" s="34">
        <v>-800.03125</v>
      </c>
      <c r="E243" s="34">
        <v>-51.96875</v>
      </c>
      <c r="F243" s="34">
        <v>120</v>
      </c>
      <c r="G243" s="34">
        <v>0.44149100000000002</v>
      </c>
      <c r="H243" s="34">
        <v>0.19167500000000001</v>
      </c>
      <c r="I243" s="34">
        <v>49.026221</v>
      </c>
      <c r="J243" s="34">
        <v>1.4390130000000001</v>
      </c>
      <c r="K243" s="34">
        <v>9.149559</v>
      </c>
      <c r="L243" s="34">
        <v>0.13445499999999999</v>
      </c>
      <c r="M243" s="58">
        <v>0.44149100000000002</v>
      </c>
      <c r="N243" s="34">
        <v>0.15501899999999999</v>
      </c>
      <c r="O243" s="34">
        <v>99700</v>
      </c>
      <c r="P243" s="34">
        <v>21.7</v>
      </c>
      <c r="Q243" s="34">
        <v>60</v>
      </c>
      <c r="R243" s="34">
        <v>1.171</v>
      </c>
      <c r="S243" s="34" t="s">
        <v>519</v>
      </c>
      <c r="T243" s="34" t="s">
        <v>520</v>
      </c>
      <c r="U243" s="77">
        <v>1140</v>
      </c>
      <c r="V243" s="34">
        <v>214.52522048638846</v>
      </c>
      <c r="W243" s="2">
        <v>2.9176744721159098</v>
      </c>
      <c r="X243" s="2">
        <v>51.393327343497141</v>
      </c>
      <c r="Y243" s="2">
        <v>-111.66560309072382</v>
      </c>
      <c r="Z243" s="80">
        <f>VLOOKUP(U243,BG!$A$2:$F$55,4)</f>
        <v>26.195668687979527</v>
      </c>
      <c r="AA243" s="80">
        <f>VLOOKUP(U243,BG!$A$2:$F$55,5)</f>
        <v>0.45272959950887282</v>
      </c>
      <c r="AB243" s="4">
        <f>VLOOKUP(U243+1,BG!$A$2:$F$55,4)</f>
        <v>18.141976712050507</v>
      </c>
      <c r="AC243" s="4">
        <f>VLOOKUP(U243+1,BG!$A$2:$F$55,5)</f>
        <v>0.57567780357447917</v>
      </c>
      <c r="AD243" s="3">
        <f>COUNTIF($U$2:U243,U243)</f>
        <v>7</v>
      </c>
      <c r="AE243" s="3">
        <f t="shared" si="15"/>
        <v>19</v>
      </c>
      <c r="AF243" s="3">
        <f t="shared" si="16"/>
        <v>12</v>
      </c>
      <c r="AG243" s="3">
        <f t="shared" si="17"/>
        <v>6</v>
      </c>
      <c r="AH243" s="81">
        <f t="shared" si="18"/>
        <v>23.511104696003187</v>
      </c>
      <c r="AI243" s="81">
        <f t="shared" si="19"/>
        <v>0.49371233419740829</v>
      </c>
    </row>
    <row r="244" spans="1:35" x14ac:dyDescent="0.25">
      <c r="A244">
        <v>10</v>
      </c>
      <c r="B244" s="33">
        <v>8</v>
      </c>
      <c r="C244" s="34" t="s">
        <v>506</v>
      </c>
      <c r="D244" s="34">
        <v>-800.03125</v>
      </c>
      <c r="E244" s="34">
        <v>3.125E-2</v>
      </c>
      <c r="F244" s="34">
        <v>120</v>
      </c>
      <c r="G244" s="34">
        <v>0.43610100000000002</v>
      </c>
      <c r="H244" s="34">
        <v>0.19153100000000001</v>
      </c>
      <c r="I244" s="34">
        <v>48.990008000000003</v>
      </c>
      <c r="J244" s="34">
        <v>1.4222729999999999</v>
      </c>
      <c r="K244" s="34">
        <v>9.1461989999999993</v>
      </c>
      <c r="L244" s="34">
        <v>0.13306000000000001</v>
      </c>
      <c r="M244" s="58">
        <v>0.43610100000000002</v>
      </c>
      <c r="N244" s="34">
        <v>0.125337</v>
      </c>
      <c r="O244" s="34">
        <v>99700</v>
      </c>
      <c r="P244" s="34">
        <v>21.7</v>
      </c>
      <c r="Q244" s="34">
        <v>60</v>
      </c>
      <c r="R244" s="34">
        <v>1.171</v>
      </c>
      <c r="S244" s="34" t="s">
        <v>521</v>
      </c>
      <c r="T244" s="34" t="s">
        <v>522</v>
      </c>
      <c r="U244" s="77">
        <v>1140</v>
      </c>
      <c r="V244" s="34">
        <v>208.13945682866981</v>
      </c>
      <c r="W244" s="2">
        <v>4.3217812588534761</v>
      </c>
      <c r="X244" s="2">
        <v>33.390082969435817</v>
      </c>
      <c r="Y244" s="2">
        <v>-114.06221796120759</v>
      </c>
      <c r="Z244" s="80">
        <f>VLOOKUP(U244,BG!$A$2:$F$55,4)</f>
        <v>26.195668687979527</v>
      </c>
      <c r="AA244" s="80">
        <f>VLOOKUP(U244,BG!$A$2:$F$55,5)</f>
        <v>0.45272959950887282</v>
      </c>
      <c r="AB244" s="4">
        <f>VLOOKUP(U244+1,BG!$A$2:$F$55,4)</f>
        <v>18.141976712050507</v>
      </c>
      <c r="AC244" s="4">
        <f>VLOOKUP(U244+1,BG!$A$2:$F$55,5)</f>
        <v>0.57567780357447917</v>
      </c>
      <c r="AD244" s="3">
        <f>COUNTIF($U$2:U244,U244)</f>
        <v>8</v>
      </c>
      <c r="AE244" s="3">
        <f t="shared" si="15"/>
        <v>19</v>
      </c>
      <c r="AF244" s="3">
        <f t="shared" si="16"/>
        <v>11</v>
      </c>
      <c r="AG244" s="3">
        <f t="shared" si="17"/>
        <v>7</v>
      </c>
      <c r="AH244" s="81">
        <f t="shared" si="18"/>
        <v>23.06367736400713</v>
      </c>
      <c r="AI244" s="81">
        <f t="shared" si="19"/>
        <v>0.50054278997883084</v>
      </c>
    </row>
    <row r="245" spans="1:35" x14ac:dyDescent="0.25">
      <c r="A245">
        <v>10</v>
      </c>
      <c r="B245" s="33">
        <v>9</v>
      </c>
      <c r="C245" s="34" t="s">
        <v>506</v>
      </c>
      <c r="D245" s="34">
        <v>-800.03125</v>
      </c>
      <c r="E245" s="34">
        <v>52.03125</v>
      </c>
      <c r="F245" s="34">
        <v>120</v>
      </c>
      <c r="G245" s="34">
        <v>0.40935500000000002</v>
      </c>
      <c r="H245" s="34">
        <v>0.19142899999999999</v>
      </c>
      <c r="I245" s="34">
        <v>48.964567000000002</v>
      </c>
      <c r="J245" s="34">
        <v>1.4130050000000001</v>
      </c>
      <c r="K245" s="34">
        <v>9.1438369999999995</v>
      </c>
      <c r="L245" s="34">
        <v>0.13209899999999999</v>
      </c>
      <c r="M245" s="58">
        <v>0.40935500000000002</v>
      </c>
      <c r="N245" s="34">
        <v>7.1604000000000001E-2</v>
      </c>
      <c r="O245" s="34">
        <v>99700</v>
      </c>
      <c r="P245" s="34">
        <v>21.7</v>
      </c>
      <c r="Q245" s="34">
        <v>60</v>
      </c>
      <c r="R245" s="34">
        <v>1.171</v>
      </c>
      <c r="S245" s="34" t="s">
        <v>523</v>
      </c>
      <c r="T245" s="34" t="s">
        <v>524</v>
      </c>
      <c r="U245" s="77">
        <v>1140</v>
      </c>
      <c r="V245" s="34">
        <v>183.62576626836551</v>
      </c>
      <c r="W245" s="2">
        <v>6.7447391703967643</v>
      </c>
      <c r="X245" s="2">
        <v>16.863078461348902</v>
      </c>
      <c r="Y245" s="2">
        <v>-128.4620552707641</v>
      </c>
      <c r="Z245" s="80">
        <f>VLOOKUP(U245,BG!$A$2:$F$55,4)</f>
        <v>26.195668687979527</v>
      </c>
      <c r="AA245" s="80">
        <f>VLOOKUP(U245,BG!$A$2:$F$55,5)</f>
        <v>0.45272959950887282</v>
      </c>
      <c r="AB245" s="4">
        <f>VLOOKUP(U245+1,BG!$A$2:$F$55,4)</f>
        <v>18.141976712050507</v>
      </c>
      <c r="AC245" s="4">
        <f>VLOOKUP(U245+1,BG!$A$2:$F$55,5)</f>
        <v>0.57567780357447917</v>
      </c>
      <c r="AD245" s="3">
        <f>COUNTIF($U$2:U245,U245)</f>
        <v>9</v>
      </c>
      <c r="AE245" s="3">
        <f t="shared" si="15"/>
        <v>19</v>
      </c>
      <c r="AF245" s="3">
        <f t="shared" si="16"/>
        <v>10</v>
      </c>
      <c r="AG245" s="3">
        <f t="shared" si="17"/>
        <v>8</v>
      </c>
      <c r="AH245" s="81">
        <f t="shared" si="18"/>
        <v>22.616250032011074</v>
      </c>
      <c r="AI245" s="81">
        <f t="shared" si="19"/>
        <v>0.50737324576025344</v>
      </c>
    </row>
    <row r="246" spans="1:35" x14ac:dyDescent="0.25">
      <c r="A246">
        <v>10</v>
      </c>
      <c r="B246" s="33">
        <v>10</v>
      </c>
      <c r="C246" s="34" t="s">
        <v>506</v>
      </c>
      <c r="D246" s="34">
        <v>-800.03125</v>
      </c>
      <c r="E246" s="34">
        <v>104.03125</v>
      </c>
      <c r="F246" s="34">
        <v>120</v>
      </c>
      <c r="G246" s="34">
        <v>0.396148</v>
      </c>
      <c r="H246" s="34">
        <v>0.19125200000000001</v>
      </c>
      <c r="I246" s="34">
        <v>48.920175</v>
      </c>
      <c r="J246" s="34">
        <v>1.419333</v>
      </c>
      <c r="K246" s="34">
        <v>9.1396789999999992</v>
      </c>
      <c r="L246" s="34">
        <v>0.132879</v>
      </c>
      <c r="M246" s="58">
        <v>0.396148</v>
      </c>
      <c r="N246" s="34">
        <v>6.8418999999999994E-2</v>
      </c>
      <c r="O246" s="34">
        <v>99700</v>
      </c>
      <c r="P246" s="34">
        <v>21.7</v>
      </c>
      <c r="Q246" s="34">
        <v>60</v>
      </c>
      <c r="R246" s="34">
        <v>1.171</v>
      </c>
      <c r="S246" s="34" t="s">
        <v>525</v>
      </c>
      <c r="T246" s="34" t="s">
        <v>526</v>
      </c>
      <c r="U246" s="77">
        <v>1140</v>
      </c>
      <c r="V246" s="34">
        <v>170.59976249109562</v>
      </c>
      <c r="W246" s="2">
        <v>6.9506058224761897</v>
      </c>
      <c r="X246" s="2">
        <v>15.959647412393023</v>
      </c>
      <c r="Y246" s="2">
        <v>-123.2902978700849</v>
      </c>
      <c r="Z246" s="80">
        <f>VLOOKUP(U246,BG!$A$2:$F$55,4)</f>
        <v>26.195668687979527</v>
      </c>
      <c r="AA246" s="80">
        <f>VLOOKUP(U246,BG!$A$2:$F$55,5)</f>
        <v>0.45272959950887282</v>
      </c>
      <c r="AB246" s="4">
        <f>VLOOKUP(U246+1,BG!$A$2:$F$55,4)</f>
        <v>18.141976712050507</v>
      </c>
      <c r="AC246" s="4">
        <f>VLOOKUP(U246+1,BG!$A$2:$F$55,5)</f>
        <v>0.57567780357447917</v>
      </c>
      <c r="AD246" s="3">
        <f>COUNTIF($U$2:U246,U246)</f>
        <v>10</v>
      </c>
      <c r="AE246" s="3">
        <f t="shared" si="15"/>
        <v>19</v>
      </c>
      <c r="AF246" s="3">
        <f t="shared" si="16"/>
        <v>9</v>
      </c>
      <c r="AG246" s="3">
        <f t="shared" si="17"/>
        <v>9</v>
      </c>
      <c r="AH246" s="81">
        <f t="shared" si="18"/>
        <v>22.168822700015014</v>
      </c>
      <c r="AI246" s="81">
        <f t="shared" si="19"/>
        <v>0.51420370154167594</v>
      </c>
    </row>
    <row r="247" spans="1:35" x14ac:dyDescent="0.25">
      <c r="A247">
        <v>10</v>
      </c>
      <c r="B247" s="33">
        <v>11</v>
      </c>
      <c r="C247" s="34" t="s">
        <v>506</v>
      </c>
      <c r="D247" s="34">
        <v>-800.03125</v>
      </c>
      <c r="E247" s="34">
        <v>156.03125</v>
      </c>
      <c r="F247" s="34">
        <v>120</v>
      </c>
      <c r="G247" s="34">
        <v>0.379496</v>
      </c>
      <c r="H247" s="34">
        <v>0.19125600000000001</v>
      </c>
      <c r="I247" s="34">
        <v>48.921171000000001</v>
      </c>
      <c r="J247" s="34">
        <v>1.414925</v>
      </c>
      <c r="K247" s="34">
        <v>9.1397790000000008</v>
      </c>
      <c r="L247" s="34">
        <v>0.13242399999999999</v>
      </c>
      <c r="M247" s="58">
        <v>0.379496</v>
      </c>
      <c r="N247" s="34">
        <v>6.7555000000000004E-2</v>
      </c>
      <c r="O247" s="34">
        <v>99700</v>
      </c>
      <c r="P247" s="34">
        <v>21.7</v>
      </c>
      <c r="Q247" s="34">
        <v>60</v>
      </c>
      <c r="R247" s="34">
        <v>1.171</v>
      </c>
      <c r="S247" s="34" t="s">
        <v>527</v>
      </c>
      <c r="T247" s="34" t="s">
        <v>528</v>
      </c>
      <c r="U247" s="77">
        <v>1140</v>
      </c>
      <c r="V247" s="34">
        <v>154.646335638831</v>
      </c>
      <c r="W247" s="2">
        <v>5.9969377470678928</v>
      </c>
      <c r="X247" s="2">
        <v>17.158022181654491</v>
      </c>
      <c r="Y247" s="2">
        <v>-121.25091213064154</v>
      </c>
      <c r="Z247" s="80">
        <f>VLOOKUP(U247,BG!$A$2:$F$55,4)</f>
        <v>26.195668687979527</v>
      </c>
      <c r="AA247" s="80">
        <f>VLOOKUP(U247,BG!$A$2:$F$55,5)</f>
        <v>0.45272959950887282</v>
      </c>
      <c r="AB247" s="4">
        <f>VLOOKUP(U247+1,BG!$A$2:$F$55,4)</f>
        <v>18.141976712050507</v>
      </c>
      <c r="AC247" s="4">
        <f>VLOOKUP(U247+1,BG!$A$2:$F$55,5)</f>
        <v>0.57567780357447917</v>
      </c>
      <c r="AD247" s="3">
        <f>COUNTIF($U$2:U247,U247)</f>
        <v>11</v>
      </c>
      <c r="AE247" s="3">
        <f t="shared" si="15"/>
        <v>19</v>
      </c>
      <c r="AF247" s="3">
        <f t="shared" si="16"/>
        <v>8</v>
      </c>
      <c r="AG247" s="3">
        <f t="shared" si="17"/>
        <v>10</v>
      </c>
      <c r="AH247" s="81">
        <f t="shared" si="18"/>
        <v>21.72139536801896</v>
      </c>
      <c r="AI247" s="81">
        <f t="shared" si="19"/>
        <v>0.52103415732309855</v>
      </c>
    </row>
    <row r="248" spans="1:35" x14ac:dyDescent="0.25">
      <c r="A248">
        <v>10</v>
      </c>
      <c r="B248" s="33">
        <v>12</v>
      </c>
      <c r="C248" s="34" t="s">
        <v>506</v>
      </c>
      <c r="D248" s="34">
        <v>-800.03125</v>
      </c>
      <c r="E248" s="34">
        <v>208.03125</v>
      </c>
      <c r="F248" s="34">
        <v>120</v>
      </c>
      <c r="G248" s="34">
        <v>0.34914400000000001</v>
      </c>
      <c r="H248" s="34">
        <v>0.19142999999999999</v>
      </c>
      <c r="I248" s="34">
        <v>48.964784000000002</v>
      </c>
      <c r="J248" s="34">
        <v>1.430245</v>
      </c>
      <c r="K248" s="34">
        <v>9.1438349999999993</v>
      </c>
      <c r="L248" s="34">
        <v>0.133685</v>
      </c>
      <c r="M248" s="58">
        <v>0.34914400000000001</v>
      </c>
      <c r="N248" s="34">
        <v>9.6407999999999994E-2</v>
      </c>
      <c r="O248" s="34">
        <v>99700</v>
      </c>
      <c r="P248" s="34">
        <v>21.7</v>
      </c>
      <c r="Q248" s="34">
        <v>60</v>
      </c>
      <c r="R248" s="34">
        <v>1.171</v>
      </c>
      <c r="S248" s="34" t="s">
        <v>529</v>
      </c>
      <c r="T248" s="34" t="s">
        <v>530</v>
      </c>
      <c r="U248" s="77">
        <v>1140</v>
      </c>
      <c r="V248" s="34">
        <v>127.05754378630736</v>
      </c>
      <c r="W248" s="2">
        <v>2.8217183228358005</v>
      </c>
      <c r="X248" s="2">
        <v>33.231927583074466</v>
      </c>
      <c r="Y248" s="2">
        <v>-112.01775859674363</v>
      </c>
      <c r="Z248" s="80">
        <f>VLOOKUP(U248,BG!$A$2:$F$55,4)</f>
        <v>26.195668687979527</v>
      </c>
      <c r="AA248" s="80">
        <f>VLOOKUP(U248,BG!$A$2:$F$55,5)</f>
        <v>0.45272959950887282</v>
      </c>
      <c r="AB248" s="4">
        <f>VLOOKUP(U248+1,BG!$A$2:$F$55,4)</f>
        <v>18.141976712050507</v>
      </c>
      <c r="AC248" s="4">
        <f>VLOOKUP(U248+1,BG!$A$2:$F$55,5)</f>
        <v>0.57567780357447917</v>
      </c>
      <c r="AD248" s="3">
        <f>COUNTIF($U$2:U248,U248)</f>
        <v>12</v>
      </c>
      <c r="AE248" s="3">
        <f t="shared" si="15"/>
        <v>19</v>
      </c>
      <c r="AF248" s="3">
        <f t="shared" si="16"/>
        <v>7</v>
      </c>
      <c r="AG248" s="3">
        <f t="shared" si="17"/>
        <v>11</v>
      </c>
      <c r="AH248" s="81">
        <f t="shared" si="18"/>
        <v>21.273968036022907</v>
      </c>
      <c r="AI248" s="81">
        <f t="shared" si="19"/>
        <v>0.52786461310452115</v>
      </c>
    </row>
    <row r="249" spans="1:35" x14ac:dyDescent="0.25">
      <c r="A249">
        <v>10</v>
      </c>
      <c r="B249" s="33">
        <v>13</v>
      </c>
      <c r="C249" s="34" t="s">
        <v>506</v>
      </c>
      <c r="D249" s="34">
        <v>-800.03125</v>
      </c>
      <c r="E249" s="34">
        <v>260.03125</v>
      </c>
      <c r="F249" s="34">
        <v>120</v>
      </c>
      <c r="G249" s="34">
        <v>0.33064300000000002</v>
      </c>
      <c r="H249" s="34">
        <v>0.191303</v>
      </c>
      <c r="I249" s="34">
        <v>48.932989999999997</v>
      </c>
      <c r="J249" s="34">
        <v>1.458782</v>
      </c>
      <c r="K249" s="34">
        <v>9.1408229999999993</v>
      </c>
      <c r="L249" s="34">
        <v>0.13653599999999999</v>
      </c>
      <c r="M249" s="58">
        <v>0.33064300000000002</v>
      </c>
      <c r="N249" s="34">
        <v>0.16447100000000001</v>
      </c>
      <c r="O249" s="34">
        <v>99700</v>
      </c>
      <c r="P249" s="34">
        <v>21.7</v>
      </c>
      <c r="Q249" s="34">
        <v>60</v>
      </c>
      <c r="R249" s="34">
        <v>1.171</v>
      </c>
      <c r="S249" s="34" t="s">
        <v>531</v>
      </c>
      <c r="T249" s="34" t="s">
        <v>532</v>
      </c>
      <c r="U249" s="77">
        <v>1140</v>
      </c>
      <c r="V249" s="34">
        <v>109.52608223518482</v>
      </c>
      <c r="W249" s="2">
        <v>1.1612765881371279</v>
      </c>
      <c r="X249" s="2">
        <v>72.863973712494882</v>
      </c>
      <c r="Y249" s="2">
        <v>-109.9800378480506</v>
      </c>
      <c r="Z249" s="80">
        <f>VLOOKUP(U249,BG!$A$2:$F$55,4)</f>
        <v>26.195668687979527</v>
      </c>
      <c r="AA249" s="80">
        <f>VLOOKUP(U249,BG!$A$2:$F$55,5)</f>
        <v>0.45272959950887282</v>
      </c>
      <c r="AB249" s="4">
        <f>VLOOKUP(U249+1,BG!$A$2:$F$55,4)</f>
        <v>18.141976712050507</v>
      </c>
      <c r="AC249" s="4">
        <f>VLOOKUP(U249+1,BG!$A$2:$F$55,5)</f>
        <v>0.57567780357447917</v>
      </c>
      <c r="AD249" s="3">
        <f>COUNTIF($U$2:U249,U249)</f>
        <v>13</v>
      </c>
      <c r="AE249" s="3">
        <f t="shared" si="15"/>
        <v>19</v>
      </c>
      <c r="AF249" s="3">
        <f t="shared" si="16"/>
        <v>6</v>
      </c>
      <c r="AG249" s="3">
        <f t="shared" si="17"/>
        <v>12</v>
      </c>
      <c r="AH249" s="81">
        <f t="shared" si="18"/>
        <v>20.826540704026847</v>
      </c>
      <c r="AI249" s="81">
        <f t="shared" si="19"/>
        <v>0.53469506888594376</v>
      </c>
    </row>
    <row r="250" spans="1:35" x14ac:dyDescent="0.25">
      <c r="A250">
        <v>10</v>
      </c>
      <c r="B250" s="33">
        <v>14</v>
      </c>
      <c r="C250" s="34" t="s">
        <v>506</v>
      </c>
      <c r="D250" s="34">
        <v>-800.03125</v>
      </c>
      <c r="E250" s="34">
        <v>312.03125</v>
      </c>
      <c r="F250" s="34">
        <v>120</v>
      </c>
      <c r="G250" s="34">
        <v>0.29652400000000001</v>
      </c>
      <c r="H250" s="34">
        <v>0.191354</v>
      </c>
      <c r="I250" s="34">
        <v>48.945608</v>
      </c>
      <c r="J250" s="34">
        <v>1.4589989999999999</v>
      </c>
      <c r="K250" s="34">
        <v>9.1420049999999993</v>
      </c>
      <c r="L250" s="34">
        <v>0.136296</v>
      </c>
      <c r="M250" s="58">
        <v>0.29652400000000001</v>
      </c>
      <c r="N250" s="34">
        <v>0.13683600000000001</v>
      </c>
      <c r="O250" s="34">
        <v>99700</v>
      </c>
      <c r="P250" s="34">
        <v>21.7</v>
      </c>
      <c r="Q250" s="34">
        <v>60</v>
      </c>
      <c r="R250" s="34">
        <v>1.171</v>
      </c>
      <c r="S250" s="34" t="s">
        <v>533</v>
      </c>
      <c r="T250" s="34" t="s">
        <v>534</v>
      </c>
      <c r="U250" s="77">
        <v>1140</v>
      </c>
      <c r="V250" s="34">
        <v>78.727639032583554</v>
      </c>
      <c r="W250" s="2">
        <v>0.97359923494809419</v>
      </c>
      <c r="X250" s="2">
        <v>62.480242074912518</v>
      </c>
      <c r="Y250" s="2">
        <v>-113.12032372112085</v>
      </c>
      <c r="Z250" s="80">
        <f>VLOOKUP(U250,BG!$A$2:$F$55,4)</f>
        <v>26.195668687979527</v>
      </c>
      <c r="AA250" s="80">
        <f>VLOOKUP(U250,BG!$A$2:$F$55,5)</f>
        <v>0.45272959950887282</v>
      </c>
      <c r="AB250" s="4">
        <f>VLOOKUP(U250+1,BG!$A$2:$F$55,4)</f>
        <v>18.141976712050507</v>
      </c>
      <c r="AC250" s="4">
        <f>VLOOKUP(U250+1,BG!$A$2:$F$55,5)</f>
        <v>0.57567780357447917</v>
      </c>
      <c r="AD250" s="3">
        <f>COUNTIF($U$2:U250,U250)</f>
        <v>14</v>
      </c>
      <c r="AE250" s="3">
        <f t="shared" si="15"/>
        <v>19</v>
      </c>
      <c r="AF250" s="3">
        <f t="shared" si="16"/>
        <v>5</v>
      </c>
      <c r="AG250" s="3">
        <f t="shared" si="17"/>
        <v>13</v>
      </c>
      <c r="AH250" s="81">
        <f t="shared" si="18"/>
        <v>20.37911337203079</v>
      </c>
      <c r="AI250" s="81">
        <f t="shared" si="19"/>
        <v>0.54152552466736625</v>
      </c>
    </row>
    <row r="251" spans="1:35" x14ac:dyDescent="0.25">
      <c r="A251">
        <v>10</v>
      </c>
      <c r="B251" s="33">
        <v>15</v>
      </c>
      <c r="C251" s="34" t="s">
        <v>506</v>
      </c>
      <c r="D251" s="34">
        <v>-800.03125</v>
      </c>
      <c r="E251" s="34">
        <v>364.03125</v>
      </c>
      <c r="F251" s="34">
        <v>120</v>
      </c>
      <c r="G251" s="34">
        <v>0.27526200000000001</v>
      </c>
      <c r="H251" s="34">
        <v>0.19134300000000001</v>
      </c>
      <c r="I251" s="34">
        <v>48.942856999999997</v>
      </c>
      <c r="J251" s="34">
        <v>1.4193979999999999</v>
      </c>
      <c r="K251" s="34">
        <v>9.1417999999999999</v>
      </c>
      <c r="L251" s="34">
        <v>0.13279099999999999</v>
      </c>
      <c r="M251" s="58">
        <v>0.27526200000000001</v>
      </c>
      <c r="N251" s="34">
        <v>0.114111</v>
      </c>
      <c r="O251" s="34">
        <v>99700</v>
      </c>
      <c r="P251" s="34">
        <v>21.7</v>
      </c>
      <c r="Q251" s="34">
        <v>60</v>
      </c>
      <c r="R251" s="34">
        <v>1.171</v>
      </c>
      <c r="S251" s="34" t="s">
        <v>535</v>
      </c>
      <c r="T251" s="34" t="s">
        <v>536</v>
      </c>
      <c r="U251" s="77">
        <v>1140</v>
      </c>
      <c r="V251" s="34">
        <v>58.84238968059833</v>
      </c>
      <c r="W251" s="2">
        <v>1.1164323442886235</v>
      </c>
      <c r="X251" s="2">
        <v>43.128489418987975</v>
      </c>
      <c r="Y251" s="2">
        <v>-112.92646652934731</v>
      </c>
      <c r="Z251" s="80">
        <f>VLOOKUP(U251,BG!$A$2:$F$55,4)</f>
        <v>26.195668687979527</v>
      </c>
      <c r="AA251" s="80">
        <f>VLOOKUP(U251,BG!$A$2:$F$55,5)</f>
        <v>0.45272959950887282</v>
      </c>
      <c r="AB251" s="4">
        <f>VLOOKUP(U251+1,BG!$A$2:$F$55,4)</f>
        <v>18.141976712050507</v>
      </c>
      <c r="AC251" s="4">
        <f>VLOOKUP(U251+1,BG!$A$2:$F$55,5)</f>
        <v>0.57567780357447917</v>
      </c>
      <c r="AD251" s="3">
        <f>COUNTIF($U$2:U251,U251)</f>
        <v>15</v>
      </c>
      <c r="AE251" s="3">
        <f t="shared" si="15"/>
        <v>19</v>
      </c>
      <c r="AF251" s="3">
        <f t="shared" si="16"/>
        <v>4</v>
      </c>
      <c r="AG251" s="3">
        <f t="shared" si="17"/>
        <v>14</v>
      </c>
      <c r="AH251" s="81">
        <f t="shared" si="18"/>
        <v>19.931686040034734</v>
      </c>
      <c r="AI251" s="81">
        <f t="shared" si="19"/>
        <v>0.54835598044878897</v>
      </c>
    </row>
    <row r="252" spans="1:35" x14ac:dyDescent="0.25">
      <c r="A252">
        <v>10</v>
      </c>
      <c r="B252" s="33">
        <v>16</v>
      </c>
      <c r="C252" s="34" t="s">
        <v>506</v>
      </c>
      <c r="D252" s="34">
        <v>-800.03125</v>
      </c>
      <c r="E252" s="34">
        <v>416.03125</v>
      </c>
      <c r="F252" s="34">
        <v>120</v>
      </c>
      <c r="G252" s="34">
        <v>0.267567</v>
      </c>
      <c r="H252" s="34">
        <v>0.19106500000000001</v>
      </c>
      <c r="I252" s="34">
        <v>48.873303999999997</v>
      </c>
      <c r="J252" s="34">
        <v>1.4177999999999999</v>
      </c>
      <c r="K252" s="34">
        <v>9.1353000000000009</v>
      </c>
      <c r="L252" s="34">
        <v>0.132801</v>
      </c>
      <c r="M252" s="58">
        <v>0.267567</v>
      </c>
      <c r="N252" s="34">
        <v>7.3618000000000003E-2</v>
      </c>
      <c r="O252" s="34">
        <v>99700</v>
      </c>
      <c r="P252" s="34">
        <v>21.7</v>
      </c>
      <c r="Q252" s="34">
        <v>60</v>
      </c>
      <c r="R252" s="34">
        <v>1.171</v>
      </c>
      <c r="S252" s="34" t="s">
        <v>537</v>
      </c>
      <c r="T252" s="34" t="s">
        <v>538</v>
      </c>
      <c r="U252" s="77">
        <v>1140</v>
      </c>
      <c r="V252" s="34">
        <v>50.476876383866362</v>
      </c>
      <c r="W252" s="2">
        <v>1.5252423046414656</v>
      </c>
      <c r="X252" s="2">
        <v>26.70082992762908</v>
      </c>
      <c r="Y252" s="2">
        <v>-115.69687017265231</v>
      </c>
      <c r="Z252" s="80">
        <f>VLOOKUP(U252,BG!$A$2:$F$55,4)</f>
        <v>26.195668687979527</v>
      </c>
      <c r="AA252" s="80">
        <f>VLOOKUP(U252,BG!$A$2:$F$55,5)</f>
        <v>0.45272959950887282</v>
      </c>
      <c r="AB252" s="4">
        <f>VLOOKUP(U252+1,BG!$A$2:$F$55,4)</f>
        <v>18.141976712050507</v>
      </c>
      <c r="AC252" s="4">
        <f>VLOOKUP(U252+1,BG!$A$2:$F$55,5)</f>
        <v>0.57567780357447917</v>
      </c>
      <c r="AD252" s="3">
        <f>COUNTIF($U$2:U252,U252)</f>
        <v>16</v>
      </c>
      <c r="AE252" s="3">
        <f t="shared" si="15"/>
        <v>19</v>
      </c>
      <c r="AF252" s="3">
        <f t="shared" si="16"/>
        <v>3</v>
      </c>
      <c r="AG252" s="3">
        <f t="shared" si="17"/>
        <v>15</v>
      </c>
      <c r="AH252" s="81">
        <f t="shared" si="18"/>
        <v>19.484258708038677</v>
      </c>
      <c r="AI252" s="81">
        <f t="shared" si="19"/>
        <v>0.55518643623021147</v>
      </c>
    </row>
    <row r="253" spans="1:35" x14ac:dyDescent="0.25">
      <c r="A253">
        <v>10</v>
      </c>
      <c r="B253" s="33">
        <v>17</v>
      </c>
      <c r="C253" s="34" t="s">
        <v>506</v>
      </c>
      <c r="D253" s="34">
        <v>-800.03125</v>
      </c>
      <c r="E253" s="34">
        <v>468.03125</v>
      </c>
      <c r="F253" s="34">
        <v>120</v>
      </c>
      <c r="G253" s="34">
        <v>0.26433200000000001</v>
      </c>
      <c r="H253" s="34">
        <v>0.19089600000000001</v>
      </c>
      <c r="I253" s="34">
        <v>48.830787000000001</v>
      </c>
      <c r="J253" s="34">
        <v>1.3610180000000001</v>
      </c>
      <c r="K253" s="34">
        <v>9.1313999999999993</v>
      </c>
      <c r="L253" s="34">
        <v>0.127493</v>
      </c>
      <c r="M253" s="58">
        <v>0.26433200000000001</v>
      </c>
      <c r="N253" s="34">
        <v>4.4047000000000003E-2</v>
      </c>
      <c r="O253" s="34">
        <v>99700</v>
      </c>
      <c r="P253" s="34">
        <v>21.7</v>
      </c>
      <c r="Q253" s="34">
        <v>60</v>
      </c>
      <c r="R253" s="34">
        <v>1.171</v>
      </c>
      <c r="S253" s="34" t="s">
        <v>539</v>
      </c>
      <c r="T253" s="34" t="s">
        <v>540</v>
      </c>
      <c r="U253" s="77">
        <v>1140</v>
      </c>
      <c r="V253" s="34">
        <v>45.898361641516317</v>
      </c>
      <c r="W253" s="2">
        <v>2.6885848875987679</v>
      </c>
      <c r="X253" s="2">
        <v>14.145742974027124</v>
      </c>
      <c r="Y253" s="2">
        <v>-116.43444540658002</v>
      </c>
      <c r="Z253" s="80">
        <f>VLOOKUP(U253,BG!$A$2:$F$55,4)</f>
        <v>26.195668687979527</v>
      </c>
      <c r="AA253" s="80">
        <f>VLOOKUP(U253,BG!$A$2:$F$55,5)</f>
        <v>0.45272959950887282</v>
      </c>
      <c r="AB253" s="4">
        <f>VLOOKUP(U253+1,BG!$A$2:$F$55,4)</f>
        <v>18.141976712050507</v>
      </c>
      <c r="AC253" s="4">
        <f>VLOOKUP(U253+1,BG!$A$2:$F$55,5)</f>
        <v>0.57567780357447917</v>
      </c>
      <c r="AD253" s="3">
        <f>COUNTIF($U$2:U253,U253)</f>
        <v>17</v>
      </c>
      <c r="AE253" s="3">
        <f t="shared" si="15"/>
        <v>19</v>
      </c>
      <c r="AF253" s="3">
        <f t="shared" si="16"/>
        <v>2</v>
      </c>
      <c r="AG253" s="3">
        <f t="shared" si="17"/>
        <v>16</v>
      </c>
      <c r="AH253" s="81">
        <f t="shared" si="18"/>
        <v>19.03683137604262</v>
      </c>
      <c r="AI253" s="81">
        <f t="shared" si="19"/>
        <v>0.56201689201163396</v>
      </c>
    </row>
    <row r="254" spans="1:35" x14ac:dyDescent="0.25">
      <c r="A254">
        <v>10</v>
      </c>
      <c r="B254" s="33">
        <v>18</v>
      </c>
      <c r="C254" s="34" t="s">
        <v>506</v>
      </c>
      <c r="D254" s="34">
        <v>-800.03125</v>
      </c>
      <c r="E254" s="34">
        <v>520.03125</v>
      </c>
      <c r="F254" s="34">
        <v>120</v>
      </c>
      <c r="G254" s="34">
        <v>0.25912499999999999</v>
      </c>
      <c r="H254" s="34">
        <v>0.19136800000000001</v>
      </c>
      <c r="I254" s="34">
        <v>48.949224000000001</v>
      </c>
      <c r="J254" s="34">
        <v>1.4275819999999999</v>
      </c>
      <c r="K254" s="34">
        <v>9.1423830000000006</v>
      </c>
      <c r="L254" s="34">
        <v>0.13356699999999999</v>
      </c>
      <c r="M254" s="58">
        <v>0.25912499999999999</v>
      </c>
      <c r="N254" s="34">
        <v>4.1125000000000002E-2</v>
      </c>
      <c r="O254" s="34">
        <v>99700</v>
      </c>
      <c r="P254" s="34">
        <v>21.7</v>
      </c>
      <c r="Q254" s="34">
        <v>60</v>
      </c>
      <c r="R254" s="34">
        <v>1.171</v>
      </c>
      <c r="S254" s="34" t="s">
        <v>541</v>
      </c>
      <c r="T254" s="34" t="s">
        <v>542</v>
      </c>
      <c r="U254" s="77">
        <v>1140</v>
      </c>
      <c r="V254" s="34">
        <v>39.643488488775461</v>
      </c>
      <c r="W254" s="2">
        <v>2.2601250158266937</v>
      </c>
      <c r="X254" s="2">
        <v>14.124957724933042</v>
      </c>
      <c r="Y254" s="2">
        <v>-119.38757541923223</v>
      </c>
      <c r="Z254" s="80">
        <f>VLOOKUP(U254,BG!$A$2:$F$55,4)</f>
        <v>26.195668687979527</v>
      </c>
      <c r="AA254" s="80">
        <f>VLOOKUP(U254,BG!$A$2:$F$55,5)</f>
        <v>0.45272959950887282</v>
      </c>
      <c r="AB254" s="4">
        <f>VLOOKUP(U254+1,BG!$A$2:$F$55,4)</f>
        <v>18.141976712050507</v>
      </c>
      <c r="AC254" s="4">
        <f>VLOOKUP(U254+1,BG!$A$2:$F$55,5)</f>
        <v>0.57567780357447917</v>
      </c>
      <c r="AD254" s="3">
        <f>COUNTIF($U$2:U254,U254)</f>
        <v>18</v>
      </c>
      <c r="AE254" s="3">
        <f t="shared" si="15"/>
        <v>19</v>
      </c>
      <c r="AF254" s="3">
        <f t="shared" si="16"/>
        <v>1</v>
      </c>
      <c r="AG254" s="3">
        <f t="shared" si="17"/>
        <v>17</v>
      </c>
      <c r="AH254" s="81">
        <f t="shared" si="18"/>
        <v>18.589404044046564</v>
      </c>
      <c r="AI254" s="81">
        <f t="shared" si="19"/>
        <v>0.56884734779305657</v>
      </c>
    </row>
    <row r="255" spans="1:35" x14ac:dyDescent="0.25">
      <c r="A255">
        <v>10</v>
      </c>
      <c r="B255" s="33">
        <v>19</v>
      </c>
      <c r="C255" s="34" t="s">
        <v>506</v>
      </c>
      <c r="D255" s="34">
        <v>-800.03125</v>
      </c>
      <c r="E255" s="34">
        <v>572.03125</v>
      </c>
      <c r="F255" s="34">
        <v>120</v>
      </c>
      <c r="G255" s="34">
        <v>0.25581700000000002</v>
      </c>
      <c r="H255" s="34">
        <v>0.19097900000000001</v>
      </c>
      <c r="I255" s="34">
        <v>48.851542000000002</v>
      </c>
      <c r="J255" s="34">
        <v>1.4160410000000001</v>
      </c>
      <c r="K255" s="34">
        <v>9.1332679999999993</v>
      </c>
      <c r="L255" s="34">
        <v>0.132662</v>
      </c>
      <c r="M255" s="58">
        <v>0.25581700000000002</v>
      </c>
      <c r="N255" s="34">
        <v>3.7371000000000001E-2</v>
      </c>
      <c r="O255" s="34">
        <v>99700</v>
      </c>
      <c r="P255" s="34">
        <v>21.7</v>
      </c>
      <c r="Q255" s="34">
        <v>60</v>
      </c>
      <c r="R255" s="34">
        <v>1.171</v>
      </c>
      <c r="S255" s="34" t="s">
        <v>543</v>
      </c>
      <c r="T255" s="34" t="s">
        <v>544</v>
      </c>
      <c r="U255" s="77">
        <v>1140</v>
      </c>
      <c r="V255" s="34">
        <v>35.000833035945639</v>
      </c>
      <c r="W255" s="2">
        <v>2.8960382557316802</v>
      </c>
      <c r="X255" s="2">
        <v>10.779818105280606</v>
      </c>
      <c r="Y255" s="2">
        <v>-118.08153863366863</v>
      </c>
      <c r="Z255" s="80">
        <f>VLOOKUP(U255,BG!$A$2:$F$55,4)</f>
        <v>26.195668687979527</v>
      </c>
      <c r="AA255" s="80">
        <f>VLOOKUP(U255,BG!$A$2:$F$55,5)</f>
        <v>0.45272959950887282</v>
      </c>
      <c r="AB255" s="4">
        <f>VLOOKUP(U255+1,BG!$A$2:$F$55,4)</f>
        <v>18.141976712050507</v>
      </c>
      <c r="AC255" s="4">
        <f>VLOOKUP(U255+1,BG!$A$2:$F$55,5)</f>
        <v>0.57567780357447917</v>
      </c>
      <c r="AD255" s="3">
        <f>COUNTIF($U$2:U255,U255)</f>
        <v>19</v>
      </c>
      <c r="AE255" s="3">
        <f t="shared" si="15"/>
        <v>19</v>
      </c>
      <c r="AF255" s="3">
        <f t="shared" si="16"/>
        <v>0</v>
      </c>
      <c r="AG255" s="3">
        <f t="shared" si="17"/>
        <v>18</v>
      </c>
      <c r="AH255" s="81">
        <f t="shared" si="18"/>
        <v>18.141976712050507</v>
      </c>
      <c r="AI255" s="81">
        <f t="shared" si="19"/>
        <v>0.57567780357447917</v>
      </c>
    </row>
    <row r="256" spans="1:35" x14ac:dyDescent="0.25">
      <c r="A256">
        <v>11</v>
      </c>
      <c r="B256" s="36">
        <v>1</v>
      </c>
      <c r="C256" s="37" t="s">
        <v>545</v>
      </c>
      <c r="D256" s="37">
        <v>-800.03125</v>
      </c>
      <c r="E256" s="37">
        <v>-363.96875</v>
      </c>
      <c r="F256" s="37">
        <v>50</v>
      </c>
      <c r="G256" s="37">
        <v>0.22816800000000001</v>
      </c>
      <c r="H256" s="37">
        <v>0.193048</v>
      </c>
      <c r="I256" s="37">
        <v>49.370761999999999</v>
      </c>
      <c r="J256" s="37">
        <v>1.412819</v>
      </c>
      <c r="K256" s="37">
        <v>9.1817019999999996</v>
      </c>
      <c r="L256" s="37">
        <v>0.13156499999999999</v>
      </c>
      <c r="M256" s="59">
        <v>0.22816800000000001</v>
      </c>
      <c r="N256" s="37">
        <v>3.3308999999999998E-2</v>
      </c>
      <c r="O256" s="37">
        <v>99700</v>
      </c>
      <c r="P256" s="37">
        <v>21.7</v>
      </c>
      <c r="Q256" s="37">
        <v>60</v>
      </c>
      <c r="R256" s="37">
        <v>1.171</v>
      </c>
      <c r="S256" s="37" t="s">
        <v>546</v>
      </c>
      <c r="T256" s="37" t="s">
        <v>547</v>
      </c>
      <c r="U256" s="77">
        <v>1150</v>
      </c>
      <c r="V256" s="34">
        <v>31.76780388774635</v>
      </c>
      <c r="W256" s="2">
        <v>3.1920726922315481</v>
      </c>
      <c r="X256" s="2">
        <v>9.3959753587846997</v>
      </c>
      <c r="Y256" s="2">
        <v>-102.56092039809354</v>
      </c>
      <c r="Z256" s="80">
        <f>VLOOKUP(U256,BG!$A$2:$F$55,4)</f>
        <v>28.478502863576335</v>
      </c>
      <c r="AA256" s="80">
        <f>VLOOKUP(U256,BG!$A$2:$F$55,5)</f>
        <v>0.438412055918872</v>
      </c>
      <c r="AB256" s="4">
        <f>VLOOKUP(U256+1,BG!$A$2:$F$55,4)</f>
        <v>14.122810093491935</v>
      </c>
      <c r="AC256" s="4">
        <f>VLOOKUP(U256+1,BG!$A$2:$F$55,5)</f>
        <v>0.70588304155853121</v>
      </c>
      <c r="AD256" s="3">
        <f>COUNTIF($U$2:U256,U256)</f>
        <v>1</v>
      </c>
      <c r="AE256" s="3">
        <f t="shared" si="15"/>
        <v>19</v>
      </c>
      <c r="AF256" s="3">
        <f t="shared" si="16"/>
        <v>18</v>
      </c>
      <c r="AG256" s="3">
        <f t="shared" si="17"/>
        <v>0</v>
      </c>
      <c r="AH256" s="81">
        <f t="shared" si="18"/>
        <v>28.478502863576335</v>
      </c>
      <c r="AI256" s="81">
        <f t="shared" si="19"/>
        <v>0.438412055918872</v>
      </c>
    </row>
    <row r="257" spans="1:35" x14ac:dyDescent="0.25">
      <c r="A257">
        <v>11</v>
      </c>
      <c r="B257" s="36">
        <v>2</v>
      </c>
      <c r="C257" s="37" t="s">
        <v>545</v>
      </c>
      <c r="D257" s="37">
        <v>-800.03125</v>
      </c>
      <c r="E257" s="37">
        <v>-312</v>
      </c>
      <c r="F257" s="37">
        <v>50</v>
      </c>
      <c r="G257" s="37">
        <v>0.249725</v>
      </c>
      <c r="H257" s="37">
        <v>0.19232099999999999</v>
      </c>
      <c r="I257" s="37">
        <v>49.188274999999997</v>
      </c>
      <c r="J257" s="37">
        <v>1.422679</v>
      </c>
      <c r="K257" s="37">
        <v>9.1646979999999996</v>
      </c>
      <c r="L257" s="37">
        <v>0.13266500000000001</v>
      </c>
      <c r="M257" s="59">
        <v>0.249725</v>
      </c>
      <c r="N257" s="37">
        <v>4.7253000000000003E-2</v>
      </c>
      <c r="O257" s="37">
        <v>99700</v>
      </c>
      <c r="P257" s="37">
        <v>21.7</v>
      </c>
      <c r="Q257" s="37">
        <v>60</v>
      </c>
      <c r="R257" s="37">
        <v>1.171</v>
      </c>
      <c r="S257" s="37" t="s">
        <v>548</v>
      </c>
      <c r="T257" s="37" t="s">
        <v>549</v>
      </c>
      <c r="U257" s="77">
        <v>1150</v>
      </c>
      <c r="V257" s="34">
        <v>48.199173676511109</v>
      </c>
      <c r="W257" s="2">
        <v>2.4881793321205401</v>
      </c>
      <c r="X257" s="2">
        <v>15.520929958502327</v>
      </c>
      <c r="Y257" s="2">
        <v>-106.87742031536465</v>
      </c>
      <c r="Z257" s="80">
        <f>VLOOKUP(U257,BG!$A$2:$F$55,4)</f>
        <v>28.478502863576335</v>
      </c>
      <c r="AA257" s="80">
        <f>VLOOKUP(U257,BG!$A$2:$F$55,5)</f>
        <v>0.438412055918872</v>
      </c>
      <c r="AB257" s="4">
        <f>VLOOKUP(U257+1,BG!$A$2:$F$55,4)</f>
        <v>14.122810093491935</v>
      </c>
      <c r="AC257" s="4">
        <f>VLOOKUP(U257+1,BG!$A$2:$F$55,5)</f>
        <v>0.70588304155853121</v>
      </c>
      <c r="AD257" s="3">
        <f>COUNTIF($U$2:U257,U257)</f>
        <v>2</v>
      </c>
      <c r="AE257" s="3">
        <f t="shared" si="15"/>
        <v>19</v>
      </c>
      <c r="AF257" s="3">
        <f t="shared" si="16"/>
        <v>17</v>
      </c>
      <c r="AG257" s="3">
        <f t="shared" si="17"/>
        <v>1</v>
      </c>
      <c r="AH257" s="81">
        <f t="shared" si="18"/>
        <v>27.680964376349422</v>
      </c>
      <c r="AI257" s="81">
        <f t="shared" si="19"/>
        <v>0.45327155512107531</v>
      </c>
    </row>
    <row r="258" spans="1:35" x14ac:dyDescent="0.25">
      <c r="A258">
        <v>11</v>
      </c>
      <c r="B258" s="36">
        <v>3</v>
      </c>
      <c r="C258" s="37" t="s">
        <v>545</v>
      </c>
      <c r="D258" s="37">
        <v>-800.03125</v>
      </c>
      <c r="E258" s="37">
        <v>-260</v>
      </c>
      <c r="F258" s="37">
        <v>50</v>
      </c>
      <c r="G258" s="37">
        <v>0.27609</v>
      </c>
      <c r="H258" s="37">
        <v>0.19237399999999999</v>
      </c>
      <c r="I258" s="37">
        <v>49.201540000000001</v>
      </c>
      <c r="J258" s="37">
        <v>1.449417</v>
      </c>
      <c r="K258" s="37">
        <v>9.1658950000000008</v>
      </c>
      <c r="L258" s="37">
        <v>0.13530500000000001</v>
      </c>
      <c r="M258" s="59">
        <v>0.27609</v>
      </c>
      <c r="N258" s="37">
        <v>5.4908999999999999E-2</v>
      </c>
      <c r="O258" s="37">
        <v>99700</v>
      </c>
      <c r="P258" s="37">
        <v>21.7</v>
      </c>
      <c r="Q258" s="37">
        <v>60</v>
      </c>
      <c r="R258" s="37">
        <v>1.171</v>
      </c>
      <c r="S258" s="37" t="s">
        <v>550</v>
      </c>
      <c r="T258" s="37" t="s">
        <v>551</v>
      </c>
      <c r="U258" s="77">
        <v>1150</v>
      </c>
      <c r="V258" s="34">
        <v>68.720214796814943</v>
      </c>
      <c r="W258" s="2">
        <v>2.3901886767436844</v>
      </c>
      <c r="X258" s="2">
        <v>20.829938425430953</v>
      </c>
      <c r="Y258" s="2">
        <v>-111.56452484129693</v>
      </c>
      <c r="Z258" s="80">
        <f>VLOOKUP(U258,BG!$A$2:$F$55,4)</f>
        <v>28.478502863576335</v>
      </c>
      <c r="AA258" s="80">
        <f>VLOOKUP(U258,BG!$A$2:$F$55,5)</f>
        <v>0.438412055918872</v>
      </c>
      <c r="AB258" s="4">
        <f>VLOOKUP(U258+1,BG!$A$2:$F$55,4)</f>
        <v>14.122810093491935</v>
      </c>
      <c r="AC258" s="4">
        <f>VLOOKUP(U258+1,BG!$A$2:$F$55,5)</f>
        <v>0.70588304155853121</v>
      </c>
      <c r="AD258" s="3">
        <f>COUNTIF($U$2:U258,U258)</f>
        <v>3</v>
      </c>
      <c r="AE258" s="3">
        <f t="shared" si="15"/>
        <v>19</v>
      </c>
      <c r="AF258" s="3">
        <f t="shared" si="16"/>
        <v>16</v>
      </c>
      <c r="AG258" s="3">
        <f t="shared" si="17"/>
        <v>2</v>
      </c>
      <c r="AH258" s="81">
        <f t="shared" si="18"/>
        <v>26.883425889122513</v>
      </c>
      <c r="AI258" s="81">
        <f t="shared" si="19"/>
        <v>0.46813105432327856</v>
      </c>
    </row>
    <row r="259" spans="1:35" x14ac:dyDescent="0.25">
      <c r="A259">
        <v>11</v>
      </c>
      <c r="B259" s="36">
        <v>4</v>
      </c>
      <c r="C259" s="37" t="s">
        <v>545</v>
      </c>
      <c r="D259" s="37">
        <v>-800.03125</v>
      </c>
      <c r="E259" s="37">
        <v>-208</v>
      </c>
      <c r="F259" s="37">
        <v>50</v>
      </c>
      <c r="G259" s="37">
        <v>0.31387599999999999</v>
      </c>
      <c r="H259" s="37">
        <v>0.19203300000000001</v>
      </c>
      <c r="I259" s="37">
        <v>49.116081000000001</v>
      </c>
      <c r="J259" s="37">
        <v>1.3832679999999999</v>
      </c>
      <c r="K259" s="37">
        <v>9.1580189999999995</v>
      </c>
      <c r="L259" s="37">
        <v>0.129136</v>
      </c>
      <c r="M259" s="59">
        <v>0.31387599999999999</v>
      </c>
      <c r="N259" s="37">
        <v>7.1626999999999996E-2</v>
      </c>
      <c r="O259" s="37">
        <v>99700</v>
      </c>
      <c r="P259" s="37">
        <v>21.7</v>
      </c>
      <c r="Q259" s="37">
        <v>60</v>
      </c>
      <c r="R259" s="37">
        <v>1.171</v>
      </c>
      <c r="S259" s="37" t="s">
        <v>552</v>
      </c>
      <c r="T259" s="37" t="s">
        <v>553</v>
      </c>
      <c r="U259" s="77">
        <v>1150</v>
      </c>
      <c r="V259" s="34">
        <v>98.952988874197871</v>
      </c>
      <c r="W259" s="2">
        <v>2.8110056022851873</v>
      </c>
      <c r="X259" s="2">
        <v>25.199893921502955</v>
      </c>
      <c r="Y259" s="2">
        <v>-113.29010428746406</v>
      </c>
      <c r="Z259" s="80">
        <f>VLOOKUP(U259,BG!$A$2:$F$55,4)</f>
        <v>28.478502863576335</v>
      </c>
      <c r="AA259" s="80">
        <f>VLOOKUP(U259,BG!$A$2:$F$55,5)</f>
        <v>0.438412055918872</v>
      </c>
      <c r="AB259" s="4">
        <f>VLOOKUP(U259+1,BG!$A$2:$F$55,4)</f>
        <v>14.122810093491935</v>
      </c>
      <c r="AC259" s="4">
        <f>VLOOKUP(U259+1,BG!$A$2:$F$55,5)</f>
        <v>0.70588304155853121</v>
      </c>
      <c r="AD259" s="3">
        <f>COUNTIF($U$2:U259,U259)</f>
        <v>4</v>
      </c>
      <c r="AE259" s="3">
        <f t="shared" ref="AE259:AE322" si="20">COUNTIF($U$2:$U$437,U259)</f>
        <v>19</v>
      </c>
      <c r="AF259" s="3">
        <f t="shared" ref="AF259:AF322" si="21">AE259-AD259</f>
        <v>15</v>
      </c>
      <c r="AG259" s="3">
        <f t="shared" ref="AG259:AG322" si="22">AD259-1</f>
        <v>3</v>
      </c>
      <c r="AH259" s="81">
        <f t="shared" ref="AH259:AH322" si="23">(AF259*Z259+AG259*AB259)/(AE259-1)</f>
        <v>26.085887401895601</v>
      </c>
      <c r="AI259" s="81">
        <f t="shared" ref="AI259:AI322" si="24">(AF259*AA259+AG259*AC259)/(AE259-1)</f>
        <v>0.48299055352548187</v>
      </c>
    </row>
    <row r="260" spans="1:35" x14ac:dyDescent="0.25">
      <c r="A260">
        <v>11</v>
      </c>
      <c r="B260" s="36">
        <v>5</v>
      </c>
      <c r="C260" s="37" t="s">
        <v>545</v>
      </c>
      <c r="D260" s="37">
        <v>-800.03125</v>
      </c>
      <c r="E260" s="37">
        <v>-156</v>
      </c>
      <c r="F260" s="37">
        <v>50</v>
      </c>
      <c r="G260" s="37">
        <v>0.347493</v>
      </c>
      <c r="H260" s="37">
        <v>0.19193099999999999</v>
      </c>
      <c r="I260" s="37">
        <v>49.090443</v>
      </c>
      <c r="J260" s="37">
        <v>1.3725050000000001</v>
      </c>
      <c r="K260" s="37">
        <v>9.1556420000000003</v>
      </c>
      <c r="L260" s="37">
        <v>0.12815799999999999</v>
      </c>
      <c r="M260" s="59">
        <v>0.347493</v>
      </c>
      <c r="N260" s="37">
        <v>9.0809000000000001E-2</v>
      </c>
      <c r="O260" s="37">
        <v>99700</v>
      </c>
      <c r="P260" s="37">
        <v>21.7</v>
      </c>
      <c r="Q260" s="37">
        <v>60</v>
      </c>
      <c r="R260" s="37">
        <v>1.171</v>
      </c>
      <c r="S260" s="37" t="s">
        <v>554</v>
      </c>
      <c r="T260" s="37" t="s">
        <v>555</v>
      </c>
      <c r="U260" s="77">
        <v>1150</v>
      </c>
      <c r="V260" s="34">
        <v>125.6484318191896</v>
      </c>
      <c r="W260" s="2">
        <v>2.894468457844511</v>
      </c>
      <c r="X260" s="2">
        <v>29.916024938679946</v>
      </c>
      <c r="Y260" s="2">
        <v>-117.79297816511932</v>
      </c>
      <c r="Z260" s="80">
        <f>VLOOKUP(U260,BG!$A$2:$F$55,4)</f>
        <v>28.478502863576335</v>
      </c>
      <c r="AA260" s="80">
        <f>VLOOKUP(U260,BG!$A$2:$F$55,5)</f>
        <v>0.438412055918872</v>
      </c>
      <c r="AB260" s="4">
        <f>VLOOKUP(U260+1,BG!$A$2:$F$55,4)</f>
        <v>14.122810093491935</v>
      </c>
      <c r="AC260" s="4">
        <f>VLOOKUP(U260+1,BG!$A$2:$F$55,5)</f>
        <v>0.70588304155853121</v>
      </c>
      <c r="AD260" s="3">
        <f>COUNTIF($U$2:U260,U260)</f>
        <v>5</v>
      </c>
      <c r="AE260" s="3">
        <f t="shared" si="20"/>
        <v>19</v>
      </c>
      <c r="AF260" s="3">
        <f t="shared" si="21"/>
        <v>14</v>
      </c>
      <c r="AG260" s="3">
        <f t="shared" si="22"/>
        <v>4</v>
      </c>
      <c r="AH260" s="81">
        <f t="shared" si="23"/>
        <v>25.288348914668692</v>
      </c>
      <c r="AI260" s="81">
        <f t="shared" si="24"/>
        <v>0.49785005272768523</v>
      </c>
    </row>
    <row r="261" spans="1:35" x14ac:dyDescent="0.25">
      <c r="A261">
        <v>11</v>
      </c>
      <c r="B261" s="36">
        <v>6</v>
      </c>
      <c r="C261" s="37" t="s">
        <v>545</v>
      </c>
      <c r="D261" s="37">
        <v>-800.03125</v>
      </c>
      <c r="E261" s="37">
        <v>-104</v>
      </c>
      <c r="F261" s="37">
        <v>50</v>
      </c>
      <c r="G261" s="37">
        <v>0.376193</v>
      </c>
      <c r="H261" s="37">
        <v>0.191912</v>
      </c>
      <c r="I261" s="37">
        <v>49.085659</v>
      </c>
      <c r="J261" s="37">
        <v>1.384344</v>
      </c>
      <c r="K261" s="37">
        <v>9.1551799999999997</v>
      </c>
      <c r="L261" s="37">
        <v>0.12923299999999999</v>
      </c>
      <c r="M261" s="59">
        <v>0.376193</v>
      </c>
      <c r="N261" s="37">
        <v>0.103826</v>
      </c>
      <c r="O261" s="37">
        <v>99700</v>
      </c>
      <c r="P261" s="37">
        <v>21.7</v>
      </c>
      <c r="Q261" s="37">
        <v>60</v>
      </c>
      <c r="R261" s="37">
        <v>1.171</v>
      </c>
      <c r="S261" s="37" t="s">
        <v>556</v>
      </c>
      <c r="T261" s="37" t="s">
        <v>557</v>
      </c>
      <c r="U261" s="77">
        <v>1150</v>
      </c>
      <c r="V261" s="34">
        <v>148.16949976616871</v>
      </c>
      <c r="W261" s="2">
        <v>3.0040711966325113</v>
      </c>
      <c r="X261" s="2">
        <v>33.939709784369128</v>
      </c>
      <c r="Y261" s="2">
        <v>-119.71096398752428</v>
      </c>
      <c r="Z261" s="80">
        <f>VLOOKUP(U261,BG!$A$2:$F$55,4)</f>
        <v>28.478502863576335</v>
      </c>
      <c r="AA261" s="80">
        <f>VLOOKUP(U261,BG!$A$2:$F$55,5)</f>
        <v>0.438412055918872</v>
      </c>
      <c r="AB261" s="4">
        <f>VLOOKUP(U261+1,BG!$A$2:$F$55,4)</f>
        <v>14.122810093491935</v>
      </c>
      <c r="AC261" s="4">
        <f>VLOOKUP(U261+1,BG!$A$2:$F$55,5)</f>
        <v>0.70588304155853121</v>
      </c>
      <c r="AD261" s="3">
        <f>COUNTIF($U$2:U261,U261)</f>
        <v>6</v>
      </c>
      <c r="AE261" s="3">
        <f t="shared" si="20"/>
        <v>19</v>
      </c>
      <c r="AF261" s="3">
        <f t="shared" si="21"/>
        <v>13</v>
      </c>
      <c r="AG261" s="3">
        <f t="shared" si="22"/>
        <v>5</v>
      </c>
      <c r="AH261" s="81">
        <f t="shared" si="23"/>
        <v>24.490810427441779</v>
      </c>
      <c r="AI261" s="81">
        <f t="shared" si="24"/>
        <v>0.51270955192988843</v>
      </c>
    </row>
    <row r="262" spans="1:35" x14ac:dyDescent="0.25">
      <c r="A262">
        <v>11</v>
      </c>
      <c r="B262" s="36">
        <v>7</v>
      </c>
      <c r="C262" s="37" t="s">
        <v>545</v>
      </c>
      <c r="D262" s="37">
        <v>-800.03125</v>
      </c>
      <c r="E262" s="37">
        <v>-52</v>
      </c>
      <c r="F262" s="37">
        <v>50</v>
      </c>
      <c r="G262" s="37">
        <v>0.40563700000000003</v>
      </c>
      <c r="H262" s="37">
        <v>0.191634</v>
      </c>
      <c r="I262" s="37">
        <v>49.015982000000001</v>
      </c>
      <c r="J262" s="37">
        <v>1.3849480000000001</v>
      </c>
      <c r="K262" s="37">
        <v>9.148676</v>
      </c>
      <c r="L262" s="37">
        <v>0.12944800000000001</v>
      </c>
      <c r="M262" s="59">
        <v>0.40563700000000003</v>
      </c>
      <c r="N262" s="37">
        <v>0.105933</v>
      </c>
      <c r="O262" s="37">
        <v>99700</v>
      </c>
      <c r="P262" s="37">
        <v>21.7</v>
      </c>
      <c r="Q262" s="37">
        <v>60</v>
      </c>
      <c r="R262" s="37">
        <v>1.171</v>
      </c>
      <c r="S262" s="37" t="s">
        <v>558</v>
      </c>
      <c r="T262" s="37" t="s">
        <v>559</v>
      </c>
      <c r="U262" s="77">
        <v>1150</v>
      </c>
      <c r="V262" s="34">
        <v>171.32798451428417</v>
      </c>
      <c r="W262" s="2">
        <v>3.6656231645114667</v>
      </c>
      <c r="X262" s="2">
        <v>32.080155955951888</v>
      </c>
      <c r="Y262" s="2">
        <v>-121.80759325568141</v>
      </c>
      <c r="Z262" s="80">
        <f>VLOOKUP(U262,BG!$A$2:$F$55,4)</f>
        <v>28.478502863576335</v>
      </c>
      <c r="AA262" s="80">
        <f>VLOOKUP(U262,BG!$A$2:$F$55,5)</f>
        <v>0.438412055918872</v>
      </c>
      <c r="AB262" s="4">
        <f>VLOOKUP(U262+1,BG!$A$2:$F$55,4)</f>
        <v>14.122810093491935</v>
      </c>
      <c r="AC262" s="4">
        <f>VLOOKUP(U262+1,BG!$A$2:$F$55,5)</f>
        <v>0.70588304155853121</v>
      </c>
      <c r="AD262" s="3">
        <f>COUNTIF($U$2:U262,U262)</f>
        <v>7</v>
      </c>
      <c r="AE262" s="3">
        <f t="shared" si="20"/>
        <v>19</v>
      </c>
      <c r="AF262" s="3">
        <f t="shared" si="21"/>
        <v>12</v>
      </c>
      <c r="AG262" s="3">
        <f t="shared" si="22"/>
        <v>6</v>
      </c>
      <c r="AH262" s="81">
        <f t="shared" si="23"/>
        <v>23.693271940214871</v>
      </c>
      <c r="AI262" s="81">
        <f t="shared" si="24"/>
        <v>0.52756905113209163</v>
      </c>
    </row>
    <row r="263" spans="1:35" x14ac:dyDescent="0.25">
      <c r="A263">
        <v>11</v>
      </c>
      <c r="B263" s="36">
        <v>8</v>
      </c>
      <c r="C263" s="37" t="s">
        <v>545</v>
      </c>
      <c r="D263" s="37">
        <v>-800.03125</v>
      </c>
      <c r="E263" s="37">
        <v>0</v>
      </c>
      <c r="F263" s="37">
        <v>50</v>
      </c>
      <c r="G263" s="37">
        <v>0.41101700000000002</v>
      </c>
      <c r="H263" s="37">
        <v>0.19167200000000001</v>
      </c>
      <c r="I263" s="37">
        <v>49.02552</v>
      </c>
      <c r="J263" s="37">
        <v>1.393656</v>
      </c>
      <c r="K263" s="37">
        <v>9.1495549999999994</v>
      </c>
      <c r="L263" s="37">
        <v>0.13022400000000001</v>
      </c>
      <c r="M263" s="59">
        <v>0.41101700000000002</v>
      </c>
      <c r="N263" s="37">
        <v>9.0847999999999998E-2</v>
      </c>
      <c r="O263" s="37">
        <v>99700</v>
      </c>
      <c r="P263" s="37">
        <v>21.7</v>
      </c>
      <c r="Q263" s="37">
        <v>60</v>
      </c>
      <c r="R263" s="37">
        <v>1.171</v>
      </c>
      <c r="S263" s="37" t="s">
        <v>560</v>
      </c>
      <c r="T263" s="37" t="s">
        <v>561</v>
      </c>
      <c r="U263" s="77">
        <v>1150</v>
      </c>
      <c r="V263" s="34">
        <v>174.02937074930449</v>
      </c>
      <c r="W263" s="2">
        <v>5.346418484761509</v>
      </c>
      <c r="X263" s="2">
        <v>22.883824770751794</v>
      </c>
      <c r="Y263" s="2">
        <v>-120.20154358668847</v>
      </c>
      <c r="Z263" s="80">
        <f>VLOOKUP(U263,BG!$A$2:$F$55,4)</f>
        <v>28.478502863576335</v>
      </c>
      <c r="AA263" s="80">
        <f>VLOOKUP(U263,BG!$A$2:$F$55,5)</f>
        <v>0.438412055918872</v>
      </c>
      <c r="AB263" s="4">
        <f>VLOOKUP(U263+1,BG!$A$2:$F$55,4)</f>
        <v>14.122810093491935</v>
      </c>
      <c r="AC263" s="4">
        <f>VLOOKUP(U263+1,BG!$A$2:$F$55,5)</f>
        <v>0.70588304155853121</v>
      </c>
      <c r="AD263" s="3">
        <f>COUNTIF($U$2:U263,U263)</f>
        <v>8</v>
      </c>
      <c r="AE263" s="3">
        <f t="shared" si="20"/>
        <v>19</v>
      </c>
      <c r="AF263" s="3">
        <f t="shared" si="21"/>
        <v>11</v>
      </c>
      <c r="AG263" s="3">
        <f t="shared" si="22"/>
        <v>7</v>
      </c>
      <c r="AH263" s="81">
        <f t="shared" si="23"/>
        <v>22.895733452987958</v>
      </c>
      <c r="AI263" s="81">
        <f t="shared" si="24"/>
        <v>0.54242855033429516</v>
      </c>
    </row>
    <row r="264" spans="1:35" x14ac:dyDescent="0.25">
      <c r="A264">
        <v>11</v>
      </c>
      <c r="B264" s="36">
        <v>9</v>
      </c>
      <c r="C264" s="37" t="s">
        <v>545</v>
      </c>
      <c r="D264" s="37">
        <v>-800.03125</v>
      </c>
      <c r="E264" s="37">
        <v>52</v>
      </c>
      <c r="F264" s="37">
        <v>50</v>
      </c>
      <c r="G264" s="37">
        <v>0.41556999999999999</v>
      </c>
      <c r="H264" s="37">
        <v>0.19169700000000001</v>
      </c>
      <c r="I264" s="37">
        <v>49.031838</v>
      </c>
      <c r="J264" s="37">
        <v>1.374358</v>
      </c>
      <c r="K264" s="37">
        <v>9.1501699999999992</v>
      </c>
      <c r="L264" s="37">
        <v>0.128444</v>
      </c>
      <c r="M264" s="59">
        <v>0.41556999999999999</v>
      </c>
      <c r="N264" s="37">
        <v>7.1625999999999995E-2</v>
      </c>
      <c r="O264" s="37">
        <v>99700</v>
      </c>
      <c r="P264" s="37">
        <v>21.7</v>
      </c>
      <c r="Q264" s="37">
        <v>60</v>
      </c>
      <c r="R264" s="37">
        <v>1.171</v>
      </c>
      <c r="S264" s="37" t="s">
        <v>562</v>
      </c>
      <c r="T264" s="37" t="s">
        <v>563</v>
      </c>
      <c r="U264" s="77">
        <v>1150</v>
      </c>
      <c r="V264" s="34">
        <v>176.02804878954004</v>
      </c>
      <c r="W264" s="2">
        <v>8.1075144231627174</v>
      </c>
      <c r="X264" s="2">
        <v>15.113103916385676</v>
      </c>
      <c r="Y264" s="2">
        <v>-122.68293235638558</v>
      </c>
      <c r="Z264" s="80">
        <f>VLOOKUP(U264,BG!$A$2:$F$55,4)</f>
        <v>28.478502863576335</v>
      </c>
      <c r="AA264" s="80">
        <f>VLOOKUP(U264,BG!$A$2:$F$55,5)</f>
        <v>0.438412055918872</v>
      </c>
      <c r="AB264" s="4">
        <f>VLOOKUP(U264+1,BG!$A$2:$F$55,4)</f>
        <v>14.122810093491935</v>
      </c>
      <c r="AC264" s="4">
        <f>VLOOKUP(U264+1,BG!$A$2:$F$55,5)</f>
        <v>0.70588304155853121</v>
      </c>
      <c r="AD264" s="3">
        <f>COUNTIF($U$2:U264,U264)</f>
        <v>9</v>
      </c>
      <c r="AE264" s="3">
        <f t="shared" si="20"/>
        <v>19</v>
      </c>
      <c r="AF264" s="3">
        <f t="shared" si="21"/>
        <v>10</v>
      </c>
      <c r="AG264" s="3">
        <f t="shared" si="22"/>
        <v>8</v>
      </c>
      <c r="AH264" s="81">
        <f t="shared" si="23"/>
        <v>22.098194965761046</v>
      </c>
      <c r="AI264" s="81">
        <f t="shared" si="24"/>
        <v>0.55728804953649835</v>
      </c>
    </row>
    <row r="265" spans="1:35" x14ac:dyDescent="0.25">
      <c r="A265">
        <v>11</v>
      </c>
      <c r="B265" s="36">
        <v>10</v>
      </c>
      <c r="C265" s="37" t="s">
        <v>545</v>
      </c>
      <c r="D265" s="37">
        <v>-800.03125</v>
      </c>
      <c r="E265" s="37">
        <v>104</v>
      </c>
      <c r="F265" s="37">
        <v>50</v>
      </c>
      <c r="G265" s="37">
        <v>0.40804200000000002</v>
      </c>
      <c r="H265" s="37">
        <v>0.191355</v>
      </c>
      <c r="I265" s="37">
        <v>48.945878999999998</v>
      </c>
      <c r="J265" s="37">
        <v>1.4577199999999999</v>
      </c>
      <c r="K265" s="37">
        <v>9.1420300000000001</v>
      </c>
      <c r="L265" s="37">
        <v>0.136354</v>
      </c>
      <c r="M265" s="59">
        <v>0.40804200000000002</v>
      </c>
      <c r="N265" s="37">
        <v>7.2525000000000006E-2</v>
      </c>
      <c r="O265" s="37">
        <v>99700</v>
      </c>
      <c r="P265" s="37">
        <v>21.7</v>
      </c>
      <c r="Q265" s="37">
        <v>60</v>
      </c>
      <c r="R265" s="37">
        <v>1.171</v>
      </c>
      <c r="S265" s="37" t="s">
        <v>564</v>
      </c>
      <c r="T265" s="37" t="s">
        <v>565</v>
      </c>
      <c r="U265" s="77">
        <v>1150</v>
      </c>
      <c r="V265" s="34">
        <v>167.75223796109503</v>
      </c>
      <c r="W265" s="2">
        <v>5.9935095939023428</v>
      </c>
      <c r="X265" s="2">
        <v>17.925153914309231</v>
      </c>
      <c r="Y265" s="2">
        <v>-133.10258636436723</v>
      </c>
      <c r="Z265" s="80">
        <f>VLOOKUP(U265,BG!$A$2:$F$55,4)</f>
        <v>28.478502863576335</v>
      </c>
      <c r="AA265" s="80">
        <f>VLOOKUP(U265,BG!$A$2:$F$55,5)</f>
        <v>0.438412055918872</v>
      </c>
      <c r="AB265" s="4">
        <f>VLOOKUP(U265+1,BG!$A$2:$F$55,4)</f>
        <v>14.122810093491935</v>
      </c>
      <c r="AC265" s="4">
        <f>VLOOKUP(U265+1,BG!$A$2:$F$55,5)</f>
        <v>0.70588304155853121</v>
      </c>
      <c r="AD265" s="3">
        <f>COUNTIF($U$2:U265,U265)</f>
        <v>10</v>
      </c>
      <c r="AE265" s="3">
        <f t="shared" si="20"/>
        <v>19</v>
      </c>
      <c r="AF265" s="3">
        <f t="shared" si="21"/>
        <v>9</v>
      </c>
      <c r="AG265" s="3">
        <f t="shared" si="22"/>
        <v>9</v>
      </c>
      <c r="AH265" s="81">
        <f t="shared" si="23"/>
        <v>21.300656478534133</v>
      </c>
      <c r="AI265" s="81">
        <f t="shared" si="24"/>
        <v>0.57214754873870155</v>
      </c>
    </row>
    <row r="266" spans="1:35" x14ac:dyDescent="0.25">
      <c r="A266">
        <v>11</v>
      </c>
      <c r="B266" s="36">
        <v>11</v>
      </c>
      <c r="C266" s="37" t="s">
        <v>545</v>
      </c>
      <c r="D266" s="37">
        <v>-800.03125</v>
      </c>
      <c r="E266" s="37">
        <v>156</v>
      </c>
      <c r="F266" s="37">
        <v>50</v>
      </c>
      <c r="G266" s="37">
        <v>0.39376499999999998</v>
      </c>
      <c r="H266" s="37">
        <v>0.19181799999999999</v>
      </c>
      <c r="I266" s="37">
        <v>49.062119000000003</v>
      </c>
      <c r="J266" s="37">
        <v>1.420534</v>
      </c>
      <c r="K266" s="37">
        <v>9.1529349999999994</v>
      </c>
      <c r="L266" s="37">
        <v>0.13267899999999999</v>
      </c>
      <c r="M266" s="59">
        <v>0.39376499999999998</v>
      </c>
      <c r="N266" s="37">
        <v>6.7650000000000002E-2</v>
      </c>
      <c r="O266" s="37">
        <v>99700</v>
      </c>
      <c r="P266" s="37">
        <v>21.7</v>
      </c>
      <c r="Q266" s="37">
        <v>60</v>
      </c>
      <c r="R266" s="37">
        <v>1.171</v>
      </c>
      <c r="S266" s="37" t="s">
        <v>566</v>
      </c>
      <c r="T266" s="37" t="s">
        <v>567</v>
      </c>
      <c r="U266" s="77">
        <v>1150</v>
      </c>
      <c r="V266" s="34">
        <v>153.73398659467838</v>
      </c>
      <c r="W266" s="2">
        <v>5.4357232020091493</v>
      </c>
      <c r="X266" s="2">
        <v>18.446236353773159</v>
      </c>
      <c r="Y266" s="2">
        <v>-131.50962219292467</v>
      </c>
      <c r="Z266" s="80">
        <f>VLOOKUP(U266,BG!$A$2:$F$55,4)</f>
        <v>28.478502863576335</v>
      </c>
      <c r="AA266" s="80">
        <f>VLOOKUP(U266,BG!$A$2:$F$55,5)</f>
        <v>0.438412055918872</v>
      </c>
      <c r="AB266" s="4">
        <f>VLOOKUP(U266+1,BG!$A$2:$F$55,4)</f>
        <v>14.122810093491935</v>
      </c>
      <c r="AC266" s="4">
        <f>VLOOKUP(U266+1,BG!$A$2:$F$55,5)</f>
        <v>0.70588304155853121</v>
      </c>
      <c r="AD266" s="3">
        <f>COUNTIF($U$2:U266,U266)</f>
        <v>11</v>
      </c>
      <c r="AE266" s="3">
        <f t="shared" si="20"/>
        <v>19</v>
      </c>
      <c r="AF266" s="3">
        <f t="shared" si="21"/>
        <v>8</v>
      </c>
      <c r="AG266" s="3">
        <f t="shared" si="22"/>
        <v>10</v>
      </c>
      <c r="AH266" s="81">
        <f t="shared" si="23"/>
        <v>20.503117991307224</v>
      </c>
      <c r="AI266" s="81">
        <f t="shared" si="24"/>
        <v>0.58700704794090486</v>
      </c>
    </row>
    <row r="267" spans="1:35" x14ac:dyDescent="0.25">
      <c r="A267">
        <v>11</v>
      </c>
      <c r="B267" s="36">
        <v>12</v>
      </c>
      <c r="C267" s="37" t="s">
        <v>545</v>
      </c>
      <c r="D267" s="37">
        <v>-800.03125</v>
      </c>
      <c r="E267" s="37">
        <v>208</v>
      </c>
      <c r="F267" s="37">
        <v>50</v>
      </c>
      <c r="G267" s="37">
        <v>0.37370500000000001</v>
      </c>
      <c r="H267" s="37">
        <v>0.19134699999999999</v>
      </c>
      <c r="I267" s="37">
        <v>48.943891000000001</v>
      </c>
      <c r="J267" s="37">
        <v>1.3995839999999999</v>
      </c>
      <c r="K267" s="37">
        <v>9.1419230000000002</v>
      </c>
      <c r="L267" s="37">
        <v>0.13092899999999999</v>
      </c>
      <c r="M267" s="59">
        <v>0.37370500000000001</v>
      </c>
      <c r="N267" s="37">
        <v>7.3567999999999995E-2</v>
      </c>
      <c r="O267" s="37">
        <v>99700</v>
      </c>
      <c r="P267" s="37">
        <v>21.7</v>
      </c>
      <c r="Q267" s="37">
        <v>60</v>
      </c>
      <c r="R267" s="37">
        <v>1.171</v>
      </c>
      <c r="S267" s="37" t="s">
        <v>568</v>
      </c>
      <c r="T267" s="37" t="s">
        <v>569</v>
      </c>
      <c r="U267" s="77">
        <v>1150</v>
      </c>
      <c r="V267" s="34">
        <v>134.79320195266729</v>
      </c>
      <c r="W267" s="2">
        <v>3.946318952316799</v>
      </c>
      <c r="X267" s="2">
        <v>23.735755113257564</v>
      </c>
      <c r="Y267" s="2">
        <v>-125.83766937899843</v>
      </c>
      <c r="Z267" s="80">
        <f>VLOOKUP(U267,BG!$A$2:$F$55,4)</f>
        <v>28.478502863576335</v>
      </c>
      <c r="AA267" s="80">
        <f>VLOOKUP(U267,BG!$A$2:$F$55,5)</f>
        <v>0.438412055918872</v>
      </c>
      <c r="AB267" s="4">
        <f>VLOOKUP(U267+1,BG!$A$2:$F$55,4)</f>
        <v>14.122810093491935</v>
      </c>
      <c r="AC267" s="4">
        <f>VLOOKUP(U267+1,BG!$A$2:$F$55,5)</f>
        <v>0.70588304155853121</v>
      </c>
      <c r="AD267" s="3">
        <f>COUNTIF($U$2:U267,U267)</f>
        <v>12</v>
      </c>
      <c r="AE267" s="3">
        <f t="shared" si="20"/>
        <v>19</v>
      </c>
      <c r="AF267" s="3">
        <f t="shared" si="21"/>
        <v>7</v>
      </c>
      <c r="AG267" s="3">
        <f t="shared" si="22"/>
        <v>11</v>
      </c>
      <c r="AH267" s="81">
        <f t="shared" si="23"/>
        <v>19.705579504080315</v>
      </c>
      <c r="AI267" s="81">
        <f t="shared" si="24"/>
        <v>0.60186654714310828</v>
      </c>
    </row>
    <row r="268" spans="1:35" x14ac:dyDescent="0.25">
      <c r="A268">
        <v>11</v>
      </c>
      <c r="B268" s="36">
        <v>13</v>
      </c>
      <c r="C268" s="37" t="s">
        <v>545</v>
      </c>
      <c r="D268" s="37">
        <v>-800.03125</v>
      </c>
      <c r="E268" s="37">
        <v>260</v>
      </c>
      <c r="F268" s="37">
        <v>50</v>
      </c>
      <c r="G268" s="37">
        <v>0.34094600000000003</v>
      </c>
      <c r="H268" s="37">
        <v>0.19109999999999999</v>
      </c>
      <c r="I268" s="37">
        <v>48.881979999999999</v>
      </c>
      <c r="J268" s="37">
        <v>1.376258</v>
      </c>
      <c r="K268" s="37">
        <v>9.1361679999999996</v>
      </c>
      <c r="L268" s="37">
        <v>0.128856</v>
      </c>
      <c r="M268" s="59">
        <v>0.34094600000000003</v>
      </c>
      <c r="N268" s="37">
        <v>8.0493999999999996E-2</v>
      </c>
      <c r="O268" s="37">
        <v>99700</v>
      </c>
      <c r="P268" s="37">
        <v>21.7</v>
      </c>
      <c r="Q268" s="37">
        <v>60</v>
      </c>
      <c r="R268" s="37">
        <v>1.171</v>
      </c>
      <c r="S268" s="37" t="s">
        <v>570</v>
      </c>
      <c r="T268" s="37" t="s">
        <v>571</v>
      </c>
      <c r="U268" s="77">
        <v>1150</v>
      </c>
      <c r="V268" s="34">
        <v>105.0443190569811</v>
      </c>
      <c r="W268" s="2">
        <v>2.4898171715775455</v>
      </c>
      <c r="X268" s="2">
        <v>30.538295461812286</v>
      </c>
      <c r="Y268" s="2">
        <v>-123.49734630946267</v>
      </c>
      <c r="Z268" s="80">
        <f>VLOOKUP(U268,BG!$A$2:$F$55,4)</f>
        <v>28.478502863576335</v>
      </c>
      <c r="AA268" s="80">
        <f>VLOOKUP(U268,BG!$A$2:$F$55,5)</f>
        <v>0.438412055918872</v>
      </c>
      <c r="AB268" s="4">
        <f>VLOOKUP(U268+1,BG!$A$2:$F$55,4)</f>
        <v>14.122810093491935</v>
      </c>
      <c r="AC268" s="4">
        <f>VLOOKUP(U268+1,BG!$A$2:$F$55,5)</f>
        <v>0.70588304155853121</v>
      </c>
      <c r="AD268" s="3">
        <f>COUNTIF($U$2:U268,U268)</f>
        <v>13</v>
      </c>
      <c r="AE268" s="3">
        <f t="shared" si="20"/>
        <v>19</v>
      </c>
      <c r="AF268" s="3">
        <f t="shared" si="21"/>
        <v>6</v>
      </c>
      <c r="AG268" s="3">
        <f t="shared" si="22"/>
        <v>12</v>
      </c>
      <c r="AH268" s="81">
        <f t="shared" si="23"/>
        <v>18.908041016853403</v>
      </c>
      <c r="AI268" s="81">
        <f t="shared" si="24"/>
        <v>0.61672604634531147</v>
      </c>
    </row>
    <row r="269" spans="1:35" x14ac:dyDescent="0.25">
      <c r="A269">
        <v>11</v>
      </c>
      <c r="B269" s="36">
        <v>14</v>
      </c>
      <c r="C269" s="37" t="s">
        <v>545</v>
      </c>
      <c r="D269" s="37">
        <v>-800.03125</v>
      </c>
      <c r="E269" s="37">
        <v>312</v>
      </c>
      <c r="F269" s="37">
        <v>50</v>
      </c>
      <c r="G269" s="37">
        <v>0.33309899999999998</v>
      </c>
      <c r="H269" s="37">
        <v>0.191163</v>
      </c>
      <c r="I269" s="37">
        <v>48.897793999999998</v>
      </c>
      <c r="J269" s="37">
        <v>1.4126540000000001</v>
      </c>
      <c r="K269" s="37">
        <v>9.1375989999999998</v>
      </c>
      <c r="L269" s="37">
        <v>0.132101</v>
      </c>
      <c r="M269" s="59">
        <v>0.33309899999999998</v>
      </c>
      <c r="N269" s="37">
        <v>9.0390999999999999E-2</v>
      </c>
      <c r="O269" s="37">
        <v>99700</v>
      </c>
      <c r="P269" s="37">
        <v>21.7</v>
      </c>
      <c r="Q269" s="37">
        <v>60</v>
      </c>
      <c r="R269" s="37">
        <v>1.171</v>
      </c>
      <c r="S269" s="37" t="s">
        <v>572</v>
      </c>
      <c r="T269" s="37" t="s">
        <v>573</v>
      </c>
      <c r="U269" s="77">
        <v>1150</v>
      </c>
      <c r="V269" s="34">
        <v>96.485871056091653</v>
      </c>
      <c r="W269" s="2">
        <v>1.9837410592879796</v>
      </c>
      <c r="X269" s="2">
        <v>35.093859890589236</v>
      </c>
      <c r="Y269" s="2">
        <v>-125.03759883646616</v>
      </c>
      <c r="Z269" s="80">
        <f>VLOOKUP(U269,BG!$A$2:$F$55,4)</f>
        <v>28.478502863576335</v>
      </c>
      <c r="AA269" s="80">
        <f>VLOOKUP(U269,BG!$A$2:$F$55,5)</f>
        <v>0.438412055918872</v>
      </c>
      <c r="AB269" s="4">
        <f>VLOOKUP(U269+1,BG!$A$2:$F$55,4)</f>
        <v>14.122810093491935</v>
      </c>
      <c r="AC269" s="4">
        <f>VLOOKUP(U269+1,BG!$A$2:$F$55,5)</f>
        <v>0.70588304155853121</v>
      </c>
      <c r="AD269" s="3">
        <f>COUNTIF($U$2:U269,U269)</f>
        <v>14</v>
      </c>
      <c r="AE269" s="3">
        <f t="shared" si="20"/>
        <v>19</v>
      </c>
      <c r="AF269" s="3">
        <f t="shared" si="21"/>
        <v>5</v>
      </c>
      <c r="AG269" s="3">
        <f t="shared" si="22"/>
        <v>13</v>
      </c>
      <c r="AH269" s="81">
        <f t="shared" si="23"/>
        <v>18.110502529626487</v>
      </c>
      <c r="AI269" s="81">
        <f t="shared" si="24"/>
        <v>0.63158554554751467</v>
      </c>
    </row>
    <row r="270" spans="1:35" x14ac:dyDescent="0.25">
      <c r="A270">
        <v>11</v>
      </c>
      <c r="B270" s="36">
        <v>15</v>
      </c>
      <c r="C270" s="37" t="s">
        <v>545</v>
      </c>
      <c r="D270" s="37">
        <v>-800.03125</v>
      </c>
      <c r="E270" s="37">
        <v>364</v>
      </c>
      <c r="F270" s="37">
        <v>50</v>
      </c>
      <c r="G270" s="37">
        <v>0.312662</v>
      </c>
      <c r="H270" s="37">
        <v>0.19112999999999999</v>
      </c>
      <c r="I270" s="37">
        <v>48.889567999999997</v>
      </c>
      <c r="J270" s="37">
        <v>1.3606050000000001</v>
      </c>
      <c r="K270" s="37">
        <v>9.1369000000000007</v>
      </c>
      <c r="L270" s="37">
        <v>0.127222</v>
      </c>
      <c r="M270" s="59">
        <v>0.312662</v>
      </c>
      <c r="N270" s="37">
        <v>8.0445000000000003E-2</v>
      </c>
      <c r="O270" s="37">
        <v>99700</v>
      </c>
      <c r="P270" s="37">
        <v>21.7</v>
      </c>
      <c r="Q270" s="37">
        <v>60</v>
      </c>
      <c r="R270" s="37">
        <v>1.171</v>
      </c>
      <c r="S270" s="37" t="s">
        <v>574</v>
      </c>
      <c r="T270" s="37" t="s">
        <v>575</v>
      </c>
      <c r="U270" s="77">
        <v>1150</v>
      </c>
      <c r="V270" s="34">
        <v>77.211987768862301</v>
      </c>
      <c r="W270" s="2">
        <v>1.8260493391428867</v>
      </c>
      <c r="X270" s="2">
        <v>31.441338113662095</v>
      </c>
      <c r="Y270" s="2">
        <v>-124.74013461824408</v>
      </c>
      <c r="Z270" s="80">
        <f>VLOOKUP(U270,BG!$A$2:$F$55,4)</f>
        <v>28.478502863576335</v>
      </c>
      <c r="AA270" s="80">
        <f>VLOOKUP(U270,BG!$A$2:$F$55,5)</f>
        <v>0.438412055918872</v>
      </c>
      <c r="AB270" s="4">
        <f>VLOOKUP(U270+1,BG!$A$2:$F$55,4)</f>
        <v>14.122810093491935</v>
      </c>
      <c r="AC270" s="4">
        <f>VLOOKUP(U270+1,BG!$A$2:$F$55,5)</f>
        <v>0.70588304155853121</v>
      </c>
      <c r="AD270" s="3">
        <f>COUNTIF($U$2:U270,U270)</f>
        <v>15</v>
      </c>
      <c r="AE270" s="3">
        <f t="shared" si="20"/>
        <v>19</v>
      </c>
      <c r="AF270" s="3">
        <f t="shared" si="21"/>
        <v>4</v>
      </c>
      <c r="AG270" s="3">
        <f t="shared" si="22"/>
        <v>14</v>
      </c>
      <c r="AH270" s="81">
        <f t="shared" si="23"/>
        <v>17.312964042399578</v>
      </c>
      <c r="AI270" s="81">
        <f t="shared" si="24"/>
        <v>0.64644504474971809</v>
      </c>
    </row>
    <row r="271" spans="1:35" x14ac:dyDescent="0.25">
      <c r="A271">
        <v>11</v>
      </c>
      <c r="B271" s="36">
        <v>16</v>
      </c>
      <c r="C271" s="37" t="s">
        <v>545</v>
      </c>
      <c r="D271" s="37">
        <v>-800.03125</v>
      </c>
      <c r="E271" s="37">
        <v>416</v>
      </c>
      <c r="F271" s="37">
        <v>50</v>
      </c>
      <c r="G271" s="37">
        <v>0.30388900000000002</v>
      </c>
      <c r="H271" s="37">
        <v>0.191163</v>
      </c>
      <c r="I271" s="37">
        <v>48.897848000000003</v>
      </c>
      <c r="J271" s="37">
        <v>1.382841</v>
      </c>
      <c r="K271" s="37">
        <v>9.1376419999999996</v>
      </c>
      <c r="L271" s="37">
        <v>0.129439</v>
      </c>
      <c r="M271" s="59">
        <v>0.30388900000000002</v>
      </c>
      <c r="N271" s="37">
        <v>6.5418000000000004E-2</v>
      </c>
      <c r="O271" s="37">
        <v>99700</v>
      </c>
      <c r="P271" s="37">
        <v>21.7</v>
      </c>
      <c r="Q271" s="37">
        <v>60</v>
      </c>
      <c r="R271" s="37">
        <v>1.171</v>
      </c>
      <c r="S271" s="37" t="s">
        <v>576</v>
      </c>
      <c r="T271" s="37" t="s">
        <v>577</v>
      </c>
      <c r="U271" s="77">
        <v>1150</v>
      </c>
      <c r="V271" s="34">
        <v>67.860623522284072</v>
      </c>
      <c r="W271" s="2">
        <v>2.3524268908877572</v>
      </c>
      <c r="X271" s="2">
        <v>23.011927619536952</v>
      </c>
      <c r="Y271" s="2">
        <v>-122.58097015772954</v>
      </c>
      <c r="Z271" s="80">
        <f>VLOOKUP(U271,BG!$A$2:$F$55,4)</f>
        <v>28.478502863576335</v>
      </c>
      <c r="AA271" s="80">
        <f>VLOOKUP(U271,BG!$A$2:$F$55,5)</f>
        <v>0.438412055918872</v>
      </c>
      <c r="AB271" s="4">
        <f>VLOOKUP(U271+1,BG!$A$2:$F$55,4)</f>
        <v>14.122810093491935</v>
      </c>
      <c r="AC271" s="4">
        <f>VLOOKUP(U271+1,BG!$A$2:$F$55,5)</f>
        <v>0.70588304155853121</v>
      </c>
      <c r="AD271" s="3">
        <f>COUNTIF($U$2:U271,U271)</f>
        <v>16</v>
      </c>
      <c r="AE271" s="3">
        <f t="shared" si="20"/>
        <v>19</v>
      </c>
      <c r="AF271" s="3">
        <f t="shared" si="21"/>
        <v>3</v>
      </c>
      <c r="AG271" s="3">
        <f t="shared" si="22"/>
        <v>15</v>
      </c>
      <c r="AH271" s="81">
        <f t="shared" si="23"/>
        <v>16.515425555172669</v>
      </c>
      <c r="AI271" s="81">
        <f t="shared" si="24"/>
        <v>0.6613045439519214</v>
      </c>
    </row>
    <row r="272" spans="1:35" x14ac:dyDescent="0.25">
      <c r="A272">
        <v>11</v>
      </c>
      <c r="B272" s="36">
        <v>17</v>
      </c>
      <c r="C272" s="37" t="s">
        <v>545</v>
      </c>
      <c r="D272" s="37">
        <v>-800.03125</v>
      </c>
      <c r="E272" s="37">
        <v>468</v>
      </c>
      <c r="F272" s="37">
        <v>50</v>
      </c>
      <c r="G272" s="37">
        <v>0.28190100000000001</v>
      </c>
      <c r="H272" s="37">
        <v>0.19125300000000001</v>
      </c>
      <c r="I272" s="37">
        <v>48.920406999999997</v>
      </c>
      <c r="J272" s="37">
        <v>1.348071</v>
      </c>
      <c r="K272" s="37">
        <v>9.1397969999999997</v>
      </c>
      <c r="L272" s="37">
        <v>0.12612400000000001</v>
      </c>
      <c r="M272" s="59">
        <v>0.28190100000000001</v>
      </c>
      <c r="N272" s="37">
        <v>4.9182999999999998E-2</v>
      </c>
      <c r="O272" s="37">
        <v>99700</v>
      </c>
      <c r="P272" s="37">
        <v>21.7</v>
      </c>
      <c r="Q272" s="37">
        <v>60</v>
      </c>
      <c r="R272" s="37">
        <v>1.171</v>
      </c>
      <c r="S272" s="37" t="s">
        <v>578</v>
      </c>
      <c r="T272" s="37" t="s">
        <v>579</v>
      </c>
      <c r="U272" s="77">
        <v>1150</v>
      </c>
      <c r="V272" s="34">
        <v>47.259379462959693</v>
      </c>
      <c r="W272" s="2">
        <v>2.953379637495634</v>
      </c>
      <c r="X272" s="2">
        <v>14.566879613784705</v>
      </c>
      <c r="Y272" s="2">
        <v>-120.2439342519453</v>
      </c>
      <c r="Z272" s="80">
        <f>VLOOKUP(U272,BG!$A$2:$F$55,4)</f>
        <v>28.478502863576335</v>
      </c>
      <c r="AA272" s="80">
        <f>VLOOKUP(U272,BG!$A$2:$F$55,5)</f>
        <v>0.438412055918872</v>
      </c>
      <c r="AB272" s="4">
        <f>VLOOKUP(U272+1,BG!$A$2:$F$55,4)</f>
        <v>14.122810093491935</v>
      </c>
      <c r="AC272" s="4">
        <f>VLOOKUP(U272+1,BG!$A$2:$F$55,5)</f>
        <v>0.70588304155853121</v>
      </c>
      <c r="AD272" s="3">
        <f>COUNTIF($U$2:U272,U272)</f>
        <v>17</v>
      </c>
      <c r="AE272" s="3">
        <f t="shared" si="20"/>
        <v>19</v>
      </c>
      <c r="AF272" s="3">
        <f t="shared" si="21"/>
        <v>2</v>
      </c>
      <c r="AG272" s="3">
        <f t="shared" si="22"/>
        <v>16</v>
      </c>
      <c r="AH272" s="81">
        <f t="shared" si="23"/>
        <v>15.717887067945757</v>
      </c>
      <c r="AI272" s="81">
        <f t="shared" si="24"/>
        <v>0.67616404315412459</v>
      </c>
    </row>
    <row r="273" spans="1:35" x14ac:dyDescent="0.25">
      <c r="A273">
        <v>11</v>
      </c>
      <c r="B273" s="36">
        <v>18</v>
      </c>
      <c r="C273" s="37" t="s">
        <v>545</v>
      </c>
      <c r="D273" s="37">
        <v>-800.03125</v>
      </c>
      <c r="E273" s="37">
        <v>520</v>
      </c>
      <c r="F273" s="37">
        <v>50</v>
      </c>
      <c r="G273" s="37">
        <v>0.27198499999999998</v>
      </c>
      <c r="H273" s="37">
        <v>0.19118099999999999</v>
      </c>
      <c r="I273" s="37">
        <v>48.902237999999997</v>
      </c>
      <c r="J273" s="37">
        <v>1.2855510000000001</v>
      </c>
      <c r="K273" s="37">
        <v>9.1381770000000007</v>
      </c>
      <c r="L273" s="37">
        <v>0.120324</v>
      </c>
      <c r="M273" s="59">
        <v>0.27198499999999998</v>
      </c>
      <c r="N273" s="37">
        <v>4.4011000000000002E-2</v>
      </c>
      <c r="O273" s="37">
        <v>99700</v>
      </c>
      <c r="P273" s="37">
        <v>21.7</v>
      </c>
      <c r="Q273" s="37">
        <v>60</v>
      </c>
      <c r="R273" s="37">
        <v>1.171</v>
      </c>
      <c r="S273" s="37" t="s">
        <v>580</v>
      </c>
      <c r="T273" s="37" t="s">
        <v>581</v>
      </c>
      <c r="U273" s="77">
        <v>1150</v>
      </c>
      <c r="V273" s="34">
        <v>36.929810691470735</v>
      </c>
      <c r="W273" s="2">
        <v>2.3587319993889206</v>
      </c>
      <c r="X273" s="2">
        <v>14.042037280893155</v>
      </c>
      <c r="Y273" s="2">
        <v>-124.01049302593458</v>
      </c>
      <c r="Z273" s="80">
        <f>VLOOKUP(U273,BG!$A$2:$F$55,4)</f>
        <v>28.478502863576335</v>
      </c>
      <c r="AA273" s="80">
        <f>VLOOKUP(U273,BG!$A$2:$F$55,5)</f>
        <v>0.438412055918872</v>
      </c>
      <c r="AB273" s="4">
        <f>VLOOKUP(U273+1,BG!$A$2:$F$55,4)</f>
        <v>14.122810093491935</v>
      </c>
      <c r="AC273" s="4">
        <f>VLOOKUP(U273+1,BG!$A$2:$F$55,5)</f>
        <v>0.70588304155853121</v>
      </c>
      <c r="AD273" s="3">
        <f>COUNTIF($U$2:U273,U273)</f>
        <v>18</v>
      </c>
      <c r="AE273" s="3">
        <f t="shared" si="20"/>
        <v>19</v>
      </c>
      <c r="AF273" s="3">
        <f t="shared" si="21"/>
        <v>1</v>
      </c>
      <c r="AG273" s="3">
        <f t="shared" si="22"/>
        <v>17</v>
      </c>
      <c r="AH273" s="81">
        <f t="shared" si="23"/>
        <v>14.920348580718846</v>
      </c>
      <c r="AI273" s="81">
        <f t="shared" si="24"/>
        <v>0.6910235423563279</v>
      </c>
    </row>
    <row r="274" spans="1:35" x14ac:dyDescent="0.25">
      <c r="A274">
        <v>11</v>
      </c>
      <c r="B274" s="36">
        <v>19</v>
      </c>
      <c r="C274" s="37" t="s">
        <v>545</v>
      </c>
      <c r="D274" s="37">
        <v>-800.03125</v>
      </c>
      <c r="E274" s="37">
        <v>572</v>
      </c>
      <c r="F274" s="37">
        <v>50</v>
      </c>
      <c r="G274" s="37">
        <v>0.257415</v>
      </c>
      <c r="H274" s="37">
        <v>0.191444</v>
      </c>
      <c r="I274" s="37">
        <v>48.968183000000003</v>
      </c>
      <c r="J274" s="37">
        <v>1.3516459999999999</v>
      </c>
      <c r="K274" s="37">
        <v>9.1442560000000004</v>
      </c>
      <c r="L274" s="37">
        <v>0.12636600000000001</v>
      </c>
      <c r="M274" s="59">
        <v>0.257415</v>
      </c>
      <c r="N274" s="37">
        <v>2.5849E-2</v>
      </c>
      <c r="O274" s="37">
        <v>99700</v>
      </c>
      <c r="P274" s="37">
        <v>21.7</v>
      </c>
      <c r="Q274" s="37">
        <v>60</v>
      </c>
      <c r="R274" s="37">
        <v>1.171</v>
      </c>
      <c r="S274" s="37" t="s">
        <v>582</v>
      </c>
      <c r="T274" s="37" t="s">
        <v>583</v>
      </c>
      <c r="U274" s="77">
        <v>1150</v>
      </c>
      <c r="V274" s="34">
        <v>22.635938962121557</v>
      </c>
      <c r="W274" s="2">
        <v>4.3237729444403179</v>
      </c>
      <c r="X274" s="2">
        <v>6.2584459805810697</v>
      </c>
      <c r="Y274" s="2">
        <v>-121.10564881771748</v>
      </c>
      <c r="Z274" s="80">
        <f>VLOOKUP(U274,BG!$A$2:$F$55,4)</f>
        <v>28.478502863576335</v>
      </c>
      <c r="AA274" s="80">
        <f>VLOOKUP(U274,BG!$A$2:$F$55,5)</f>
        <v>0.438412055918872</v>
      </c>
      <c r="AB274" s="4">
        <f>VLOOKUP(U274+1,BG!$A$2:$F$55,4)</f>
        <v>14.122810093491935</v>
      </c>
      <c r="AC274" s="4">
        <f>VLOOKUP(U274+1,BG!$A$2:$F$55,5)</f>
        <v>0.70588304155853121</v>
      </c>
      <c r="AD274" s="3">
        <f>COUNTIF($U$2:U274,U274)</f>
        <v>19</v>
      </c>
      <c r="AE274" s="3">
        <f t="shared" si="20"/>
        <v>19</v>
      </c>
      <c r="AF274" s="3">
        <f t="shared" si="21"/>
        <v>0</v>
      </c>
      <c r="AG274" s="3">
        <f t="shared" si="22"/>
        <v>18</v>
      </c>
      <c r="AH274" s="81">
        <f t="shared" si="23"/>
        <v>14.122810093491935</v>
      </c>
      <c r="AI274" s="81">
        <f t="shared" si="24"/>
        <v>0.70588304155853121</v>
      </c>
    </row>
    <row r="275" spans="1:35" x14ac:dyDescent="0.25">
      <c r="A275">
        <v>12</v>
      </c>
      <c r="B275" s="7">
        <v>1</v>
      </c>
      <c r="C275" s="3" t="s">
        <v>584</v>
      </c>
      <c r="D275" s="3">
        <v>-200</v>
      </c>
      <c r="E275" s="3">
        <v>-363.96875</v>
      </c>
      <c r="F275" s="3">
        <v>50</v>
      </c>
      <c r="G275" s="3">
        <v>3.7019000000000003E-2</v>
      </c>
      <c r="H275" s="3">
        <v>0.18063100000000001</v>
      </c>
      <c r="I275" s="3">
        <v>46.255315000000003</v>
      </c>
      <c r="J275" s="3">
        <v>1.454752</v>
      </c>
      <c r="K275" s="3">
        <v>8.8870950000000004</v>
      </c>
      <c r="L275" s="3">
        <v>0.13994999999999999</v>
      </c>
      <c r="M275" s="50">
        <v>3.7019000000000003E-2</v>
      </c>
      <c r="N275" s="3">
        <v>3.5964999999999997E-2</v>
      </c>
      <c r="O275" s="3">
        <v>99700</v>
      </c>
      <c r="P275" s="3">
        <v>21.7</v>
      </c>
      <c r="Q275" s="3">
        <v>60</v>
      </c>
      <c r="R275" s="3">
        <v>1.171</v>
      </c>
      <c r="S275" s="3" t="s">
        <v>585</v>
      </c>
      <c r="T275" s="3" t="s">
        <v>586</v>
      </c>
      <c r="U275" s="77">
        <v>1160</v>
      </c>
      <c r="V275" s="34">
        <v>17.6276142665217</v>
      </c>
      <c r="W275" s="2">
        <v>2.1086126108203249</v>
      </c>
      <c r="X275" s="2">
        <v>9.6687028021836152</v>
      </c>
      <c r="Y275" s="2">
        <v>7.9384490882456618</v>
      </c>
      <c r="Z275" s="80">
        <f>VLOOKUP(U275,BG!$A$2:$F$55,4)</f>
        <v>13.279158098717652</v>
      </c>
      <c r="AA275" s="80">
        <f>VLOOKUP(U275,BG!$A$2:$F$55,5)</f>
        <v>0.75808499804214169</v>
      </c>
      <c r="AB275" s="4">
        <f>VLOOKUP(U275+1,BG!$A$2:$F$55,4)</f>
        <v>16.487029101344483</v>
      </c>
      <c r="AC275" s="4">
        <f>VLOOKUP(U275+1,BG!$A$2:$F$55,5)</f>
        <v>0.65821637347256556</v>
      </c>
      <c r="AD275" s="3">
        <f>COUNTIF($U$2:U275,U275)</f>
        <v>1</v>
      </c>
      <c r="AE275" s="3">
        <f t="shared" si="20"/>
        <v>19</v>
      </c>
      <c r="AF275" s="3">
        <f t="shared" si="21"/>
        <v>18</v>
      </c>
      <c r="AG275" s="3">
        <f t="shared" si="22"/>
        <v>0</v>
      </c>
      <c r="AH275" s="81">
        <f t="shared" si="23"/>
        <v>13.279158098717652</v>
      </c>
      <c r="AI275" s="81">
        <f t="shared" si="24"/>
        <v>0.75808499804214169</v>
      </c>
    </row>
    <row r="276" spans="1:35" x14ac:dyDescent="0.25">
      <c r="A276">
        <v>12</v>
      </c>
      <c r="B276" s="7">
        <v>2</v>
      </c>
      <c r="C276" s="3" t="s">
        <v>584</v>
      </c>
      <c r="D276" s="3">
        <v>-200</v>
      </c>
      <c r="E276" s="3">
        <v>-312</v>
      </c>
      <c r="F276" s="3">
        <v>50</v>
      </c>
      <c r="G276" s="3">
        <v>5.0874000000000003E-2</v>
      </c>
      <c r="H276" s="3">
        <v>0.180807</v>
      </c>
      <c r="I276" s="3">
        <v>46.299551000000001</v>
      </c>
      <c r="J276" s="3">
        <v>1.4310419999999999</v>
      </c>
      <c r="K276" s="3">
        <v>8.8913799999999998</v>
      </c>
      <c r="L276" s="3">
        <v>0.13766800000000001</v>
      </c>
      <c r="M276" s="50">
        <v>5.0874000000000003E-2</v>
      </c>
      <c r="N276" s="3">
        <v>5.1704E-2</v>
      </c>
      <c r="O276" s="3">
        <v>99700</v>
      </c>
      <c r="P276" s="3">
        <v>21.7</v>
      </c>
      <c r="Q276" s="3">
        <v>60</v>
      </c>
      <c r="R276" s="3">
        <v>1.171</v>
      </c>
      <c r="S276" s="3" t="s">
        <v>587</v>
      </c>
      <c r="T276" s="3" t="s">
        <v>588</v>
      </c>
      <c r="U276" s="77">
        <v>1160</v>
      </c>
      <c r="V276" s="34">
        <v>27.384574679908511</v>
      </c>
      <c r="W276" s="2">
        <v>1.5819708361607099</v>
      </c>
      <c r="X276" s="2">
        <v>15.776024941945918</v>
      </c>
      <c r="Y276" s="2">
        <v>3.89612010256426</v>
      </c>
      <c r="Z276" s="80">
        <f>VLOOKUP(U276,BG!$A$2:$F$55,4)</f>
        <v>13.279158098717652</v>
      </c>
      <c r="AA276" s="80">
        <f>VLOOKUP(U276,BG!$A$2:$F$55,5)</f>
        <v>0.75808499804214169</v>
      </c>
      <c r="AB276" s="4">
        <f>VLOOKUP(U276+1,BG!$A$2:$F$55,4)</f>
        <v>16.487029101344483</v>
      </c>
      <c r="AC276" s="4">
        <f>VLOOKUP(U276+1,BG!$A$2:$F$55,5)</f>
        <v>0.65821637347256556</v>
      </c>
      <c r="AD276" s="3">
        <f>COUNTIF($U$2:U276,U276)</f>
        <v>2</v>
      </c>
      <c r="AE276" s="3">
        <f t="shared" si="20"/>
        <v>19</v>
      </c>
      <c r="AF276" s="3">
        <f t="shared" si="21"/>
        <v>17</v>
      </c>
      <c r="AG276" s="3">
        <f t="shared" si="22"/>
        <v>1</v>
      </c>
      <c r="AH276" s="81">
        <f t="shared" si="23"/>
        <v>13.457373154419143</v>
      </c>
      <c r="AI276" s="81">
        <f t="shared" si="24"/>
        <v>0.75253674112160973</v>
      </c>
    </row>
    <row r="277" spans="1:35" x14ac:dyDescent="0.25">
      <c r="A277">
        <v>12</v>
      </c>
      <c r="B277" s="7">
        <v>3</v>
      </c>
      <c r="C277" s="3" t="s">
        <v>584</v>
      </c>
      <c r="D277" s="3">
        <v>-200</v>
      </c>
      <c r="E277" s="3">
        <v>-260</v>
      </c>
      <c r="F277" s="3">
        <v>50</v>
      </c>
      <c r="G277" s="3">
        <v>7.7195E-2</v>
      </c>
      <c r="H277" s="3">
        <v>0.181447</v>
      </c>
      <c r="I277" s="3">
        <v>46.460023999999997</v>
      </c>
      <c r="J277" s="3">
        <v>1.4132739999999999</v>
      </c>
      <c r="K277" s="3">
        <v>8.9068100000000001</v>
      </c>
      <c r="L277" s="3">
        <v>0.135653</v>
      </c>
      <c r="M277" s="50">
        <v>7.7195E-2</v>
      </c>
      <c r="N277" s="3">
        <v>8.2860000000000003E-2</v>
      </c>
      <c r="O277" s="3">
        <v>99700</v>
      </c>
      <c r="P277" s="3">
        <v>21.7</v>
      </c>
      <c r="Q277" s="3">
        <v>60</v>
      </c>
      <c r="R277" s="3">
        <v>1.171</v>
      </c>
      <c r="S277" s="3" t="s">
        <v>589</v>
      </c>
      <c r="T277" s="3" t="s">
        <v>590</v>
      </c>
      <c r="U277" s="77">
        <v>1160</v>
      </c>
      <c r="V277" s="34">
        <v>47.877816018527504</v>
      </c>
      <c r="W277" s="2">
        <v>1.1191939218162208</v>
      </c>
      <c r="X277" s="2">
        <v>33.220386384313862</v>
      </c>
      <c r="Y277" s="2">
        <v>-0.14859721305699666</v>
      </c>
      <c r="Z277" s="80">
        <f>VLOOKUP(U277,BG!$A$2:$F$55,4)</f>
        <v>13.279158098717652</v>
      </c>
      <c r="AA277" s="80">
        <f>VLOOKUP(U277,BG!$A$2:$F$55,5)</f>
        <v>0.75808499804214169</v>
      </c>
      <c r="AB277" s="4">
        <f>VLOOKUP(U277+1,BG!$A$2:$F$55,4)</f>
        <v>16.487029101344483</v>
      </c>
      <c r="AC277" s="4">
        <f>VLOOKUP(U277+1,BG!$A$2:$F$55,5)</f>
        <v>0.65821637347256556</v>
      </c>
      <c r="AD277" s="3">
        <f>COUNTIF($U$2:U277,U277)</f>
        <v>3</v>
      </c>
      <c r="AE277" s="3">
        <f t="shared" si="20"/>
        <v>19</v>
      </c>
      <c r="AF277" s="3">
        <f t="shared" si="21"/>
        <v>16</v>
      </c>
      <c r="AG277" s="3">
        <f t="shared" si="22"/>
        <v>2</v>
      </c>
      <c r="AH277" s="81">
        <f t="shared" si="23"/>
        <v>13.635588210120634</v>
      </c>
      <c r="AI277" s="81">
        <f t="shared" si="24"/>
        <v>0.74698848420107766</v>
      </c>
    </row>
    <row r="278" spans="1:35" x14ac:dyDescent="0.25">
      <c r="A278">
        <v>12</v>
      </c>
      <c r="B278" s="7">
        <v>4</v>
      </c>
      <c r="C278" s="3" t="s">
        <v>584</v>
      </c>
      <c r="D278" s="3">
        <v>-200</v>
      </c>
      <c r="E278" s="3">
        <v>-208</v>
      </c>
      <c r="F278" s="3">
        <v>50</v>
      </c>
      <c r="G278" s="3">
        <v>0.10731</v>
      </c>
      <c r="H278" s="3">
        <v>0.18096100000000001</v>
      </c>
      <c r="I278" s="3">
        <v>46.338256999999999</v>
      </c>
      <c r="J278" s="3">
        <v>1.416058</v>
      </c>
      <c r="K278" s="3">
        <v>8.8951209999999996</v>
      </c>
      <c r="L278" s="3">
        <v>0.13609599999999999</v>
      </c>
      <c r="M278" s="50">
        <v>0.10731</v>
      </c>
      <c r="N278" s="3">
        <v>0.10884000000000001</v>
      </c>
      <c r="O278" s="3">
        <v>99700</v>
      </c>
      <c r="P278" s="3">
        <v>21.7</v>
      </c>
      <c r="Q278" s="3">
        <v>60</v>
      </c>
      <c r="R278" s="3">
        <v>1.171</v>
      </c>
      <c r="S278" s="3" t="s">
        <v>591</v>
      </c>
      <c r="T278" s="3" t="s">
        <v>592</v>
      </c>
      <c r="U278" s="77">
        <v>1160</v>
      </c>
      <c r="V278" s="34">
        <v>71.63244468361205</v>
      </c>
      <c r="W278" s="2">
        <v>1.1555762413943844</v>
      </c>
      <c r="X278" s="2">
        <v>46.548714600787207</v>
      </c>
      <c r="Y278" s="2">
        <v>-2.1283794356482861</v>
      </c>
      <c r="Z278" s="80">
        <f>VLOOKUP(U278,BG!$A$2:$F$55,4)</f>
        <v>13.279158098717652</v>
      </c>
      <c r="AA278" s="80">
        <f>VLOOKUP(U278,BG!$A$2:$F$55,5)</f>
        <v>0.75808499804214169</v>
      </c>
      <c r="AB278" s="4">
        <f>VLOOKUP(U278+1,BG!$A$2:$F$55,4)</f>
        <v>16.487029101344483</v>
      </c>
      <c r="AC278" s="4">
        <f>VLOOKUP(U278+1,BG!$A$2:$F$55,5)</f>
        <v>0.65821637347256556</v>
      </c>
      <c r="AD278" s="3">
        <f>COUNTIF($U$2:U278,U278)</f>
        <v>4</v>
      </c>
      <c r="AE278" s="3">
        <f t="shared" si="20"/>
        <v>19</v>
      </c>
      <c r="AF278" s="3">
        <f t="shared" si="21"/>
        <v>15</v>
      </c>
      <c r="AG278" s="3">
        <f t="shared" si="22"/>
        <v>3</v>
      </c>
      <c r="AH278" s="81">
        <f t="shared" si="23"/>
        <v>13.813803265822123</v>
      </c>
      <c r="AI278" s="81">
        <f t="shared" si="24"/>
        <v>0.74144022728054571</v>
      </c>
    </row>
    <row r="279" spans="1:35" x14ac:dyDescent="0.25">
      <c r="A279">
        <v>12</v>
      </c>
      <c r="B279" s="7">
        <v>5</v>
      </c>
      <c r="C279" s="3" t="s">
        <v>584</v>
      </c>
      <c r="D279" s="3">
        <v>-200</v>
      </c>
      <c r="E279" s="3">
        <v>-156</v>
      </c>
      <c r="F279" s="3">
        <v>50</v>
      </c>
      <c r="G279" s="3">
        <v>0.16091</v>
      </c>
      <c r="H279" s="3">
        <v>0.181586</v>
      </c>
      <c r="I279" s="3">
        <v>46.495021999999999</v>
      </c>
      <c r="J279" s="3">
        <v>1.430123</v>
      </c>
      <c r="K279" s="3">
        <v>8.9101420000000005</v>
      </c>
      <c r="L279" s="3">
        <v>0.13717599999999999</v>
      </c>
      <c r="M279" s="50">
        <v>0.16091</v>
      </c>
      <c r="N279" s="3">
        <v>0.16642699999999999</v>
      </c>
      <c r="O279" s="3">
        <v>99700</v>
      </c>
      <c r="P279" s="3">
        <v>21.7</v>
      </c>
      <c r="Q279" s="3">
        <v>60</v>
      </c>
      <c r="R279" s="3">
        <v>1.171</v>
      </c>
      <c r="S279" s="3" t="s">
        <v>593</v>
      </c>
      <c r="T279" s="3" t="s">
        <v>594</v>
      </c>
      <c r="U279" s="77">
        <v>1160</v>
      </c>
      <c r="V279" s="34">
        <v>115.6051615493345</v>
      </c>
      <c r="W279" s="2">
        <v>1.0666297892108267</v>
      </c>
      <c r="X279" s="2">
        <v>78.283932910456343</v>
      </c>
      <c r="Y279" s="2">
        <v>-5.4185408491389113</v>
      </c>
      <c r="Z279" s="80">
        <f>VLOOKUP(U279,BG!$A$2:$F$55,4)</f>
        <v>13.279158098717652</v>
      </c>
      <c r="AA279" s="80">
        <f>VLOOKUP(U279,BG!$A$2:$F$55,5)</f>
        <v>0.75808499804214169</v>
      </c>
      <c r="AB279" s="4">
        <f>VLOOKUP(U279+1,BG!$A$2:$F$55,4)</f>
        <v>16.487029101344483</v>
      </c>
      <c r="AC279" s="4">
        <f>VLOOKUP(U279+1,BG!$A$2:$F$55,5)</f>
        <v>0.65821637347256556</v>
      </c>
      <c r="AD279" s="3">
        <f>COUNTIF($U$2:U279,U279)</f>
        <v>5</v>
      </c>
      <c r="AE279" s="3">
        <f t="shared" si="20"/>
        <v>19</v>
      </c>
      <c r="AF279" s="3">
        <f t="shared" si="21"/>
        <v>14</v>
      </c>
      <c r="AG279" s="3">
        <f t="shared" si="22"/>
        <v>4</v>
      </c>
      <c r="AH279" s="81">
        <f t="shared" si="23"/>
        <v>13.992018321523613</v>
      </c>
      <c r="AI279" s="81">
        <f t="shared" si="24"/>
        <v>0.73589197036001375</v>
      </c>
    </row>
    <row r="280" spans="1:35" x14ac:dyDescent="0.25">
      <c r="A280">
        <v>12</v>
      </c>
      <c r="B280" s="7">
        <v>6</v>
      </c>
      <c r="C280" s="3" t="s">
        <v>584</v>
      </c>
      <c r="D280" s="3">
        <v>-200</v>
      </c>
      <c r="E280" s="3">
        <v>-104</v>
      </c>
      <c r="F280" s="3">
        <v>50</v>
      </c>
      <c r="G280" s="3">
        <v>0.22516</v>
      </c>
      <c r="H280" s="3">
        <v>0.18196499999999999</v>
      </c>
      <c r="I280" s="3">
        <v>46.589987000000001</v>
      </c>
      <c r="J280" s="3">
        <v>1.4519709999999999</v>
      </c>
      <c r="K280" s="3">
        <v>8.9192070000000001</v>
      </c>
      <c r="L280" s="3">
        <v>0.139207</v>
      </c>
      <c r="M280" s="50">
        <v>0.22516</v>
      </c>
      <c r="N280" s="3">
        <v>0.24946099999999999</v>
      </c>
      <c r="O280" s="3">
        <v>99700</v>
      </c>
      <c r="P280" s="3">
        <v>21.7</v>
      </c>
      <c r="Q280" s="3">
        <v>60</v>
      </c>
      <c r="R280" s="3">
        <v>1.171</v>
      </c>
      <c r="S280" s="3" t="s">
        <v>595</v>
      </c>
      <c r="T280" s="3" t="s">
        <v>596</v>
      </c>
      <c r="U280" s="77">
        <v>1160</v>
      </c>
      <c r="V280" s="34">
        <v>168.73421820103005</v>
      </c>
      <c r="W280" s="2">
        <v>1.0454756432178458</v>
      </c>
      <c r="X280" s="2">
        <v>116.14086041290483</v>
      </c>
      <c r="Y280" s="2">
        <v>-7.0195240833107064</v>
      </c>
      <c r="Z280" s="80">
        <f>VLOOKUP(U280,BG!$A$2:$F$55,4)</f>
        <v>13.279158098717652</v>
      </c>
      <c r="AA280" s="80">
        <f>VLOOKUP(U280,BG!$A$2:$F$55,5)</f>
        <v>0.75808499804214169</v>
      </c>
      <c r="AB280" s="4">
        <f>VLOOKUP(U280+1,BG!$A$2:$F$55,4)</f>
        <v>16.487029101344483</v>
      </c>
      <c r="AC280" s="4">
        <f>VLOOKUP(U280+1,BG!$A$2:$F$55,5)</f>
        <v>0.65821637347256556</v>
      </c>
      <c r="AD280" s="3">
        <f>COUNTIF($U$2:U280,U280)</f>
        <v>6</v>
      </c>
      <c r="AE280" s="3">
        <f t="shared" si="20"/>
        <v>19</v>
      </c>
      <c r="AF280" s="3">
        <f t="shared" si="21"/>
        <v>13</v>
      </c>
      <c r="AG280" s="3">
        <f t="shared" si="22"/>
        <v>5</v>
      </c>
      <c r="AH280" s="81">
        <f t="shared" si="23"/>
        <v>14.170233377225106</v>
      </c>
      <c r="AI280" s="81">
        <f t="shared" si="24"/>
        <v>0.73034371343948168</v>
      </c>
    </row>
    <row r="281" spans="1:35" x14ac:dyDescent="0.25">
      <c r="A281">
        <v>12</v>
      </c>
      <c r="B281" s="7">
        <v>7</v>
      </c>
      <c r="C281" s="3" t="s">
        <v>584</v>
      </c>
      <c r="D281" s="3">
        <v>-200</v>
      </c>
      <c r="E281" s="3">
        <v>-52</v>
      </c>
      <c r="F281" s="3">
        <v>50</v>
      </c>
      <c r="G281" s="3">
        <v>0.331233</v>
      </c>
      <c r="H281" s="3">
        <v>0.18190000000000001</v>
      </c>
      <c r="I281" s="3">
        <v>46.573802999999998</v>
      </c>
      <c r="J281" s="3">
        <v>1.436599</v>
      </c>
      <c r="K281" s="3">
        <v>8.9176830000000002</v>
      </c>
      <c r="L281" s="3">
        <v>0.13758000000000001</v>
      </c>
      <c r="M281" s="50">
        <v>0.331233</v>
      </c>
      <c r="N281" s="3">
        <v>0.311672</v>
      </c>
      <c r="O281" s="3">
        <v>99700</v>
      </c>
      <c r="P281" s="3">
        <v>21.7</v>
      </c>
      <c r="Q281" s="3">
        <v>60</v>
      </c>
      <c r="R281" s="3">
        <v>1.171</v>
      </c>
      <c r="S281" s="3" t="s">
        <v>597</v>
      </c>
      <c r="T281" s="3" t="s">
        <v>598</v>
      </c>
      <c r="U281" s="77">
        <v>1160</v>
      </c>
      <c r="V281" s="34">
        <v>257.85334029897717</v>
      </c>
      <c r="W281" s="2">
        <v>1.4422933918802483</v>
      </c>
      <c r="X281" s="2">
        <v>127.35811299073715</v>
      </c>
      <c r="Y281" s="2">
        <v>-9.9374214061979345</v>
      </c>
      <c r="Z281" s="80">
        <f>VLOOKUP(U281,BG!$A$2:$F$55,4)</f>
        <v>13.279158098717652</v>
      </c>
      <c r="AA281" s="80">
        <f>VLOOKUP(U281,BG!$A$2:$F$55,5)</f>
        <v>0.75808499804214169</v>
      </c>
      <c r="AB281" s="4">
        <f>VLOOKUP(U281+1,BG!$A$2:$F$55,4)</f>
        <v>16.487029101344483</v>
      </c>
      <c r="AC281" s="4">
        <f>VLOOKUP(U281+1,BG!$A$2:$F$55,5)</f>
        <v>0.65821637347256556</v>
      </c>
      <c r="AD281" s="3">
        <f>COUNTIF($U$2:U281,U281)</f>
        <v>7</v>
      </c>
      <c r="AE281" s="3">
        <f t="shared" si="20"/>
        <v>19</v>
      </c>
      <c r="AF281" s="3">
        <f t="shared" si="21"/>
        <v>12</v>
      </c>
      <c r="AG281" s="3">
        <f t="shared" si="22"/>
        <v>6</v>
      </c>
      <c r="AH281" s="81">
        <f t="shared" si="23"/>
        <v>14.348448432926595</v>
      </c>
      <c r="AI281" s="81">
        <f t="shared" si="24"/>
        <v>0.72479545651894961</v>
      </c>
    </row>
    <row r="282" spans="1:35" x14ac:dyDescent="0.25">
      <c r="A282">
        <v>12</v>
      </c>
      <c r="B282" s="7">
        <v>8</v>
      </c>
      <c r="C282" s="3" t="s">
        <v>584</v>
      </c>
      <c r="D282" s="3">
        <v>-200</v>
      </c>
      <c r="E282" s="3">
        <v>0</v>
      </c>
      <c r="F282" s="3">
        <v>50</v>
      </c>
      <c r="G282" s="3">
        <v>0.35433599999999998</v>
      </c>
      <c r="H282" s="3">
        <v>0.18229799999999999</v>
      </c>
      <c r="I282" s="3">
        <v>46.673606999999997</v>
      </c>
      <c r="J282" s="3">
        <v>1.4314499999999999</v>
      </c>
      <c r="K282" s="3">
        <v>8.9272430000000007</v>
      </c>
      <c r="L282" s="3">
        <v>0.13706599999999999</v>
      </c>
      <c r="M282" s="50">
        <v>0.35433599999999998</v>
      </c>
      <c r="N282" s="3">
        <v>0.21762300000000001</v>
      </c>
      <c r="O282" s="3">
        <v>99700</v>
      </c>
      <c r="P282" s="3">
        <v>21.7</v>
      </c>
      <c r="Q282" s="3">
        <v>60</v>
      </c>
      <c r="R282" s="3">
        <v>1.171</v>
      </c>
      <c r="S282" s="3" t="s">
        <v>599</v>
      </c>
      <c r="T282" s="3" t="s">
        <v>600</v>
      </c>
      <c r="U282" s="77">
        <v>1160</v>
      </c>
      <c r="V282" s="34">
        <v>275.52288094627886</v>
      </c>
      <c r="W282" s="2">
        <v>2.5410409697753984</v>
      </c>
      <c r="X282" s="2">
        <v>77.044555006703433</v>
      </c>
      <c r="Y282" s="2">
        <v>-12.099068415534385</v>
      </c>
      <c r="Z282" s="80">
        <f>VLOOKUP(U282,BG!$A$2:$F$55,4)</f>
        <v>13.279158098717652</v>
      </c>
      <c r="AA282" s="80">
        <f>VLOOKUP(U282,BG!$A$2:$F$55,5)</f>
        <v>0.75808499804214169</v>
      </c>
      <c r="AB282" s="4">
        <f>VLOOKUP(U282+1,BG!$A$2:$F$55,4)</f>
        <v>16.487029101344483</v>
      </c>
      <c r="AC282" s="4">
        <f>VLOOKUP(U282+1,BG!$A$2:$F$55,5)</f>
        <v>0.65821637347256556</v>
      </c>
      <c r="AD282" s="3">
        <f>COUNTIF($U$2:U282,U282)</f>
        <v>8</v>
      </c>
      <c r="AE282" s="3">
        <f t="shared" si="20"/>
        <v>19</v>
      </c>
      <c r="AF282" s="3">
        <f t="shared" si="21"/>
        <v>11</v>
      </c>
      <c r="AG282" s="3">
        <f t="shared" si="22"/>
        <v>7</v>
      </c>
      <c r="AH282" s="81">
        <f t="shared" si="23"/>
        <v>14.526663488628085</v>
      </c>
      <c r="AI282" s="81">
        <f t="shared" si="24"/>
        <v>0.71924719959841765</v>
      </c>
    </row>
    <row r="283" spans="1:35" x14ac:dyDescent="0.25">
      <c r="A283">
        <v>12</v>
      </c>
      <c r="B283" s="7">
        <v>9</v>
      </c>
      <c r="C283" s="3" t="s">
        <v>584</v>
      </c>
      <c r="D283" s="3">
        <v>-200</v>
      </c>
      <c r="E283" s="3">
        <v>52</v>
      </c>
      <c r="F283" s="3">
        <v>50</v>
      </c>
      <c r="G283" s="3">
        <v>0.33557300000000001</v>
      </c>
      <c r="H283" s="3">
        <v>0.18235299999999999</v>
      </c>
      <c r="I283" s="3">
        <v>46.687409000000002</v>
      </c>
      <c r="J283" s="3">
        <v>1.4162729999999999</v>
      </c>
      <c r="K283" s="3">
        <v>8.9285840000000007</v>
      </c>
      <c r="L283" s="3">
        <v>0.13570499999999999</v>
      </c>
      <c r="M283" s="50">
        <v>0.33557300000000001</v>
      </c>
      <c r="N283" s="3">
        <v>0.18426899999999999</v>
      </c>
      <c r="O283" s="3">
        <v>99700</v>
      </c>
      <c r="P283" s="3">
        <v>21.7</v>
      </c>
      <c r="Q283" s="3">
        <v>60</v>
      </c>
      <c r="R283" s="3">
        <v>1.171</v>
      </c>
      <c r="S283" s="3" t="s">
        <v>601</v>
      </c>
      <c r="T283" s="3" t="s">
        <v>602</v>
      </c>
      <c r="U283" s="77">
        <v>1160</v>
      </c>
      <c r="V283" s="34">
        <v>257.1541342327626</v>
      </c>
      <c r="W283" s="2">
        <v>2.4804010696807293</v>
      </c>
      <c r="X283" s="2">
        <v>73.444425385815748</v>
      </c>
      <c r="Y283" s="2">
        <v>-14.262768770715743</v>
      </c>
      <c r="Z283" s="80">
        <f>VLOOKUP(U283,BG!$A$2:$F$55,4)</f>
        <v>13.279158098717652</v>
      </c>
      <c r="AA283" s="80">
        <f>VLOOKUP(U283,BG!$A$2:$F$55,5)</f>
        <v>0.75808499804214169</v>
      </c>
      <c r="AB283" s="4">
        <f>VLOOKUP(U283+1,BG!$A$2:$F$55,4)</f>
        <v>16.487029101344483</v>
      </c>
      <c r="AC283" s="4">
        <f>VLOOKUP(U283+1,BG!$A$2:$F$55,5)</f>
        <v>0.65821637347256556</v>
      </c>
      <c r="AD283" s="3">
        <f>COUNTIF($U$2:U283,U283)</f>
        <v>9</v>
      </c>
      <c r="AE283" s="3">
        <f t="shared" si="20"/>
        <v>19</v>
      </c>
      <c r="AF283" s="3">
        <f t="shared" si="21"/>
        <v>10</v>
      </c>
      <c r="AG283" s="3">
        <f t="shared" si="22"/>
        <v>8</v>
      </c>
      <c r="AH283" s="81">
        <f t="shared" si="23"/>
        <v>14.704878544329578</v>
      </c>
      <c r="AI283" s="81">
        <f t="shared" si="24"/>
        <v>0.71369894267788558</v>
      </c>
    </row>
    <row r="284" spans="1:35" x14ac:dyDescent="0.25">
      <c r="A284">
        <v>12</v>
      </c>
      <c r="B284" s="7">
        <v>10</v>
      </c>
      <c r="C284" s="3" t="s">
        <v>584</v>
      </c>
      <c r="D284" s="3">
        <v>-200</v>
      </c>
      <c r="E284" s="3">
        <v>104</v>
      </c>
      <c r="F284" s="3">
        <v>50</v>
      </c>
      <c r="G284" s="3">
        <v>0.27614</v>
      </c>
      <c r="H284" s="3">
        <v>0.182202</v>
      </c>
      <c r="I284" s="3">
        <v>46.649590000000003</v>
      </c>
      <c r="J284" s="3">
        <v>1.409146</v>
      </c>
      <c r="K284" s="3">
        <v>8.9249770000000002</v>
      </c>
      <c r="L284" s="3">
        <v>0.134994</v>
      </c>
      <c r="M284" s="50">
        <v>0.27614</v>
      </c>
      <c r="N284" s="3">
        <v>0.17186499999999999</v>
      </c>
      <c r="O284" s="3">
        <v>99700</v>
      </c>
      <c r="P284" s="3">
        <v>21.7</v>
      </c>
      <c r="Q284" s="3">
        <v>60</v>
      </c>
      <c r="R284" s="3">
        <v>1.171</v>
      </c>
      <c r="S284" s="3" t="s">
        <v>603</v>
      </c>
      <c r="T284" s="3" t="s">
        <v>604</v>
      </c>
      <c r="U284" s="77">
        <v>1160</v>
      </c>
      <c r="V284" s="34">
        <v>203.79370098327101</v>
      </c>
      <c r="W284" s="2">
        <v>1.8934886117472682</v>
      </c>
      <c r="X284" s="2">
        <v>77.633363144457917</v>
      </c>
      <c r="Y284" s="2">
        <v>-13.056384712529995</v>
      </c>
      <c r="Z284" s="80">
        <f>VLOOKUP(U284,BG!$A$2:$F$55,4)</f>
        <v>13.279158098717652</v>
      </c>
      <c r="AA284" s="80">
        <f>VLOOKUP(U284,BG!$A$2:$F$55,5)</f>
        <v>0.75808499804214169</v>
      </c>
      <c r="AB284" s="4">
        <f>VLOOKUP(U284+1,BG!$A$2:$F$55,4)</f>
        <v>16.487029101344483</v>
      </c>
      <c r="AC284" s="4">
        <f>VLOOKUP(U284+1,BG!$A$2:$F$55,5)</f>
        <v>0.65821637347256556</v>
      </c>
      <c r="AD284" s="3">
        <f>COUNTIF($U$2:U284,U284)</f>
        <v>10</v>
      </c>
      <c r="AE284" s="3">
        <f t="shared" si="20"/>
        <v>19</v>
      </c>
      <c r="AF284" s="3">
        <f t="shared" si="21"/>
        <v>9</v>
      </c>
      <c r="AG284" s="3">
        <f t="shared" si="22"/>
        <v>9</v>
      </c>
      <c r="AH284" s="81">
        <f t="shared" si="23"/>
        <v>14.883093600031069</v>
      </c>
      <c r="AI284" s="81">
        <f t="shared" si="24"/>
        <v>0.70815068575735352</v>
      </c>
    </row>
    <row r="285" spans="1:35" x14ac:dyDescent="0.25">
      <c r="A285">
        <v>12</v>
      </c>
      <c r="B285" s="7">
        <v>11</v>
      </c>
      <c r="C285" s="3" t="s">
        <v>584</v>
      </c>
      <c r="D285" s="3">
        <v>-200</v>
      </c>
      <c r="E285" s="3">
        <v>156</v>
      </c>
      <c r="F285" s="3">
        <v>50</v>
      </c>
      <c r="G285" s="3">
        <v>0.20541699999999999</v>
      </c>
      <c r="H285" s="3">
        <v>0.18232000000000001</v>
      </c>
      <c r="I285" s="3">
        <v>46.679071999999998</v>
      </c>
      <c r="J285" s="3">
        <v>1.40689</v>
      </c>
      <c r="K285" s="3">
        <v>8.9278010000000005</v>
      </c>
      <c r="L285" s="3">
        <v>0.13472400000000001</v>
      </c>
      <c r="M285" s="50">
        <v>0.20541699999999999</v>
      </c>
      <c r="N285" s="3">
        <v>0.151946</v>
      </c>
      <c r="O285" s="3">
        <v>99700</v>
      </c>
      <c r="P285" s="3">
        <v>21.7</v>
      </c>
      <c r="Q285" s="3">
        <v>60</v>
      </c>
      <c r="R285" s="3">
        <v>1.171</v>
      </c>
      <c r="S285" s="3" t="s">
        <v>605</v>
      </c>
      <c r="T285" s="3" t="s">
        <v>606</v>
      </c>
      <c r="U285" s="77">
        <v>1160</v>
      </c>
      <c r="V285" s="34">
        <v>140.73667478742559</v>
      </c>
      <c r="W285" s="2">
        <v>1.2736557747389785</v>
      </c>
      <c r="X285" s="2">
        <v>80.31317799047342</v>
      </c>
      <c r="Y285" s="2">
        <v>-14.47027751971078</v>
      </c>
      <c r="Z285" s="80">
        <f>VLOOKUP(U285,BG!$A$2:$F$55,4)</f>
        <v>13.279158098717652</v>
      </c>
      <c r="AA285" s="80">
        <f>VLOOKUP(U285,BG!$A$2:$F$55,5)</f>
        <v>0.75808499804214169</v>
      </c>
      <c r="AB285" s="4">
        <f>VLOOKUP(U285+1,BG!$A$2:$F$55,4)</f>
        <v>16.487029101344483</v>
      </c>
      <c r="AC285" s="4">
        <f>VLOOKUP(U285+1,BG!$A$2:$F$55,5)</f>
        <v>0.65821637347256556</v>
      </c>
      <c r="AD285" s="3">
        <f>COUNTIF($U$2:U285,U285)</f>
        <v>11</v>
      </c>
      <c r="AE285" s="3">
        <f t="shared" si="20"/>
        <v>19</v>
      </c>
      <c r="AF285" s="3">
        <f t="shared" si="21"/>
        <v>8</v>
      </c>
      <c r="AG285" s="3">
        <f t="shared" si="22"/>
        <v>10</v>
      </c>
      <c r="AH285" s="81">
        <f t="shared" si="23"/>
        <v>15.061308655732558</v>
      </c>
      <c r="AI285" s="81">
        <f t="shared" si="24"/>
        <v>0.70260242883682167</v>
      </c>
    </row>
    <row r="286" spans="1:35" x14ac:dyDescent="0.25">
      <c r="A286">
        <v>12</v>
      </c>
      <c r="B286" s="7">
        <v>12</v>
      </c>
      <c r="C286" s="3" t="s">
        <v>584</v>
      </c>
      <c r="D286" s="3">
        <v>-200</v>
      </c>
      <c r="E286" s="3">
        <v>208</v>
      </c>
      <c r="F286" s="3">
        <v>50</v>
      </c>
      <c r="G286" s="3">
        <v>0.147841</v>
      </c>
      <c r="H286" s="3">
        <v>0.18205299999999999</v>
      </c>
      <c r="I286" s="3">
        <v>46.612205000000003</v>
      </c>
      <c r="J286" s="3">
        <v>1.398736</v>
      </c>
      <c r="K286" s="3">
        <v>8.9214140000000004</v>
      </c>
      <c r="L286" s="3">
        <v>0.13403300000000001</v>
      </c>
      <c r="M286" s="50">
        <v>0.147841</v>
      </c>
      <c r="N286" s="3">
        <v>0.14530799999999999</v>
      </c>
      <c r="O286" s="3">
        <v>99700</v>
      </c>
      <c r="P286" s="3">
        <v>21.7</v>
      </c>
      <c r="Q286" s="3">
        <v>60</v>
      </c>
      <c r="R286" s="3">
        <v>1.171</v>
      </c>
      <c r="S286" s="3" t="s">
        <v>607</v>
      </c>
      <c r="T286" s="3" t="s">
        <v>608</v>
      </c>
      <c r="U286" s="77">
        <v>1160</v>
      </c>
      <c r="V286" s="34">
        <v>89.009648133056288</v>
      </c>
      <c r="W286" s="2">
        <v>0.90616012773700938</v>
      </c>
      <c r="X286" s="2">
        <v>74.112944895966024</v>
      </c>
      <c r="Y286" s="2">
        <v>-14.383884464361037</v>
      </c>
      <c r="Z286" s="80">
        <f>VLOOKUP(U286,BG!$A$2:$F$55,4)</f>
        <v>13.279158098717652</v>
      </c>
      <c r="AA286" s="80">
        <f>VLOOKUP(U286,BG!$A$2:$F$55,5)</f>
        <v>0.75808499804214169</v>
      </c>
      <c r="AB286" s="4">
        <f>VLOOKUP(U286+1,BG!$A$2:$F$55,4)</f>
        <v>16.487029101344483</v>
      </c>
      <c r="AC286" s="4">
        <f>VLOOKUP(U286+1,BG!$A$2:$F$55,5)</f>
        <v>0.65821637347256556</v>
      </c>
      <c r="AD286" s="3">
        <f>COUNTIF($U$2:U286,U286)</f>
        <v>12</v>
      </c>
      <c r="AE286" s="3">
        <f t="shared" si="20"/>
        <v>19</v>
      </c>
      <c r="AF286" s="3">
        <f t="shared" si="21"/>
        <v>7</v>
      </c>
      <c r="AG286" s="3">
        <f t="shared" si="22"/>
        <v>11</v>
      </c>
      <c r="AH286" s="81">
        <f t="shared" si="23"/>
        <v>15.239523711434048</v>
      </c>
      <c r="AI286" s="81">
        <f t="shared" si="24"/>
        <v>0.6970541719162896</v>
      </c>
    </row>
    <row r="287" spans="1:35" x14ac:dyDescent="0.25">
      <c r="A287">
        <v>12</v>
      </c>
      <c r="B287" s="7">
        <v>13</v>
      </c>
      <c r="C287" s="3" t="s">
        <v>584</v>
      </c>
      <c r="D287" s="3">
        <v>-200</v>
      </c>
      <c r="E287" s="3">
        <v>260</v>
      </c>
      <c r="F287" s="3">
        <v>50</v>
      </c>
      <c r="G287" s="3">
        <v>0.10367899999999999</v>
      </c>
      <c r="H287" s="3">
        <v>0.18299000000000001</v>
      </c>
      <c r="I287" s="3">
        <v>46.847261000000003</v>
      </c>
      <c r="J287" s="3">
        <v>1.4849760000000001</v>
      </c>
      <c r="K287" s="3">
        <v>8.9437630000000006</v>
      </c>
      <c r="L287" s="3">
        <v>0.14194200000000001</v>
      </c>
      <c r="M287" s="50">
        <v>0.10367899999999999</v>
      </c>
      <c r="N287" s="3">
        <v>0.124997</v>
      </c>
      <c r="O287" s="3">
        <v>99700</v>
      </c>
      <c r="P287" s="3">
        <v>21.7</v>
      </c>
      <c r="Q287" s="3">
        <v>60</v>
      </c>
      <c r="R287" s="3">
        <v>1.171</v>
      </c>
      <c r="S287" s="3" t="s">
        <v>609</v>
      </c>
      <c r="T287" s="3" t="s">
        <v>610</v>
      </c>
      <c r="U287" s="77">
        <v>1160</v>
      </c>
      <c r="V287" s="34">
        <v>48.836799283914971</v>
      </c>
      <c r="W287" s="2">
        <v>0.88015215455823637</v>
      </c>
      <c r="X287" s="2">
        <v>46.377857391541646</v>
      </c>
      <c r="Y287" s="2">
        <v>-13.743140370000621</v>
      </c>
      <c r="Z287" s="80">
        <f>VLOOKUP(U287,BG!$A$2:$F$55,4)</f>
        <v>13.279158098717652</v>
      </c>
      <c r="AA287" s="80">
        <f>VLOOKUP(U287,BG!$A$2:$F$55,5)</f>
        <v>0.75808499804214169</v>
      </c>
      <c r="AB287" s="4">
        <f>VLOOKUP(U287+1,BG!$A$2:$F$55,4)</f>
        <v>16.487029101344483</v>
      </c>
      <c r="AC287" s="4">
        <f>VLOOKUP(U287+1,BG!$A$2:$F$55,5)</f>
        <v>0.65821637347256556</v>
      </c>
      <c r="AD287" s="3">
        <f>COUNTIF($U$2:U287,U287)</f>
        <v>13</v>
      </c>
      <c r="AE287" s="3">
        <f t="shared" si="20"/>
        <v>19</v>
      </c>
      <c r="AF287" s="3">
        <f t="shared" si="21"/>
        <v>6</v>
      </c>
      <c r="AG287" s="3">
        <f t="shared" si="22"/>
        <v>12</v>
      </c>
      <c r="AH287" s="81">
        <f t="shared" si="23"/>
        <v>15.417738767135539</v>
      </c>
      <c r="AI287" s="81">
        <f t="shared" si="24"/>
        <v>0.69150591499575753</v>
      </c>
    </row>
    <row r="288" spans="1:35" x14ac:dyDescent="0.25">
      <c r="A288">
        <v>12</v>
      </c>
      <c r="B288" s="7">
        <v>14</v>
      </c>
      <c r="C288" s="3" t="s">
        <v>584</v>
      </c>
      <c r="D288" s="3">
        <v>-200</v>
      </c>
      <c r="E288" s="3">
        <v>312</v>
      </c>
      <c r="F288" s="3">
        <v>50</v>
      </c>
      <c r="G288" s="3">
        <v>7.6111999999999999E-2</v>
      </c>
      <c r="H288" s="3">
        <v>0.18360199999999999</v>
      </c>
      <c r="I288" s="3">
        <v>47.000889000000001</v>
      </c>
      <c r="J288" s="3">
        <v>1.430016</v>
      </c>
      <c r="K288" s="3">
        <v>8.9585070000000009</v>
      </c>
      <c r="L288" s="3">
        <v>0.13631299999999999</v>
      </c>
      <c r="M288" s="50">
        <v>7.6111999999999999E-2</v>
      </c>
      <c r="N288" s="3">
        <v>7.7255000000000004E-2</v>
      </c>
      <c r="O288" s="3">
        <v>99700</v>
      </c>
      <c r="P288" s="3">
        <v>21.7</v>
      </c>
      <c r="Q288" s="3">
        <v>60</v>
      </c>
      <c r="R288" s="3">
        <v>1.171</v>
      </c>
      <c r="S288" s="3" t="s">
        <v>611</v>
      </c>
      <c r="T288" s="3" t="s">
        <v>612</v>
      </c>
      <c r="U288" s="77">
        <v>1160</v>
      </c>
      <c r="V288" s="34">
        <v>22.94812140877842</v>
      </c>
      <c r="W288" s="2">
        <v>1.1957265435277644</v>
      </c>
      <c r="X288" s="2">
        <v>19.061123011468666</v>
      </c>
      <c r="Y288" s="2">
        <v>-14.966674031158943</v>
      </c>
      <c r="Z288" s="80">
        <f>VLOOKUP(U288,BG!$A$2:$F$55,4)</f>
        <v>13.279158098717652</v>
      </c>
      <c r="AA288" s="80">
        <f>VLOOKUP(U288,BG!$A$2:$F$55,5)</f>
        <v>0.75808499804214169</v>
      </c>
      <c r="AB288" s="4">
        <f>VLOOKUP(U288+1,BG!$A$2:$F$55,4)</f>
        <v>16.487029101344483</v>
      </c>
      <c r="AC288" s="4">
        <f>VLOOKUP(U288+1,BG!$A$2:$F$55,5)</f>
        <v>0.65821637347256556</v>
      </c>
      <c r="AD288" s="3">
        <f>COUNTIF($U$2:U288,U288)</f>
        <v>14</v>
      </c>
      <c r="AE288" s="3">
        <f t="shared" si="20"/>
        <v>19</v>
      </c>
      <c r="AF288" s="3">
        <f t="shared" si="21"/>
        <v>5</v>
      </c>
      <c r="AG288" s="3">
        <f t="shared" si="22"/>
        <v>13</v>
      </c>
      <c r="AH288" s="81">
        <f t="shared" si="23"/>
        <v>15.595953822837032</v>
      </c>
      <c r="AI288" s="81">
        <f t="shared" si="24"/>
        <v>0.68595765807522557</v>
      </c>
    </row>
    <row r="289" spans="1:35" x14ac:dyDescent="0.25">
      <c r="A289">
        <v>12</v>
      </c>
      <c r="B289" s="7">
        <v>15</v>
      </c>
      <c r="C289" s="3" t="s">
        <v>584</v>
      </c>
      <c r="D289" s="3">
        <v>-200</v>
      </c>
      <c r="E289" s="3">
        <v>364</v>
      </c>
      <c r="F289" s="3">
        <v>50</v>
      </c>
      <c r="G289" s="3">
        <v>6.2372999999999998E-2</v>
      </c>
      <c r="H289" s="3">
        <v>0.183779</v>
      </c>
      <c r="I289" s="3">
        <v>47.045062999999999</v>
      </c>
      <c r="J289" s="3">
        <v>1.4226479999999999</v>
      </c>
      <c r="K289" s="3">
        <v>8.962726</v>
      </c>
      <c r="L289" s="3">
        <v>0.135654</v>
      </c>
      <c r="M289" s="50">
        <v>6.2372999999999998E-2</v>
      </c>
      <c r="N289" s="3">
        <v>2.6771E-2</v>
      </c>
      <c r="O289" s="3">
        <v>99700</v>
      </c>
      <c r="P289" s="3">
        <v>21.7</v>
      </c>
      <c r="Q289" s="3">
        <v>60</v>
      </c>
      <c r="R289" s="3">
        <v>1.171</v>
      </c>
      <c r="S289" s="3" t="s">
        <v>613</v>
      </c>
      <c r="T289" s="3" t="s">
        <v>614</v>
      </c>
      <c r="U289" s="77">
        <v>1160</v>
      </c>
      <c r="V289" s="34">
        <v>8.9575584609733596</v>
      </c>
      <c r="W289" s="2">
        <v>2.9009916773326885</v>
      </c>
      <c r="X289" s="2">
        <v>4.8236709440438652</v>
      </c>
      <c r="Y289" s="2">
        <v>-15.447582366497508</v>
      </c>
      <c r="Z289" s="80">
        <f>VLOOKUP(U289,BG!$A$2:$F$55,4)</f>
        <v>13.279158098717652</v>
      </c>
      <c r="AA289" s="80">
        <f>VLOOKUP(U289,BG!$A$2:$F$55,5)</f>
        <v>0.75808499804214169</v>
      </c>
      <c r="AB289" s="4">
        <f>VLOOKUP(U289+1,BG!$A$2:$F$55,4)</f>
        <v>16.487029101344483</v>
      </c>
      <c r="AC289" s="4">
        <f>VLOOKUP(U289+1,BG!$A$2:$F$55,5)</f>
        <v>0.65821637347256556</v>
      </c>
      <c r="AD289" s="3">
        <f>COUNTIF($U$2:U289,U289)</f>
        <v>15</v>
      </c>
      <c r="AE289" s="3">
        <f t="shared" si="20"/>
        <v>19</v>
      </c>
      <c r="AF289" s="3">
        <f t="shared" si="21"/>
        <v>4</v>
      </c>
      <c r="AG289" s="3">
        <f t="shared" si="22"/>
        <v>14</v>
      </c>
      <c r="AH289" s="81">
        <f t="shared" si="23"/>
        <v>15.774168878538521</v>
      </c>
      <c r="AI289" s="81">
        <f t="shared" si="24"/>
        <v>0.68040940115469362</v>
      </c>
    </row>
    <row r="290" spans="1:35" x14ac:dyDescent="0.25">
      <c r="A290">
        <v>12</v>
      </c>
      <c r="B290" s="7">
        <v>16</v>
      </c>
      <c r="C290" s="3" t="s">
        <v>584</v>
      </c>
      <c r="D290" s="3">
        <v>-200</v>
      </c>
      <c r="E290" s="3">
        <v>416</v>
      </c>
      <c r="F290" s="3">
        <v>50</v>
      </c>
      <c r="G290" s="3">
        <v>6.3702999999999996E-2</v>
      </c>
      <c r="H290" s="3">
        <v>0.18363299999999999</v>
      </c>
      <c r="I290" s="3">
        <v>47.008422000000003</v>
      </c>
      <c r="J290" s="3">
        <v>1.407294</v>
      </c>
      <c r="K290" s="3">
        <v>8.9592550000000006</v>
      </c>
      <c r="L290" s="3">
        <v>0.13433100000000001</v>
      </c>
      <c r="M290" s="50">
        <v>6.3702999999999996E-2</v>
      </c>
      <c r="N290" s="3">
        <v>2.4628000000000001E-2</v>
      </c>
      <c r="O290" s="3">
        <v>99700</v>
      </c>
      <c r="P290" s="3">
        <v>21.7</v>
      </c>
      <c r="Q290" s="3">
        <v>60</v>
      </c>
      <c r="R290" s="3">
        <v>1.171</v>
      </c>
      <c r="S290" s="3" t="s">
        <v>615</v>
      </c>
      <c r="T290" s="3" t="s">
        <v>616</v>
      </c>
      <c r="U290" s="77">
        <v>1160</v>
      </c>
      <c r="V290" s="34">
        <v>7.9262497609987239</v>
      </c>
      <c r="W290" s="2">
        <v>3.0095908862077532</v>
      </c>
      <c r="X290" s="2">
        <v>4.4227081059153415</v>
      </c>
      <c r="Y290" s="2">
        <v>-17.046453460343827</v>
      </c>
      <c r="Z290" s="80">
        <f>VLOOKUP(U290,BG!$A$2:$F$55,4)</f>
        <v>13.279158098717652</v>
      </c>
      <c r="AA290" s="80">
        <f>VLOOKUP(U290,BG!$A$2:$F$55,5)</f>
        <v>0.75808499804214169</v>
      </c>
      <c r="AB290" s="4">
        <f>VLOOKUP(U290+1,BG!$A$2:$F$55,4)</f>
        <v>16.487029101344483</v>
      </c>
      <c r="AC290" s="4">
        <f>VLOOKUP(U290+1,BG!$A$2:$F$55,5)</f>
        <v>0.65821637347256556</v>
      </c>
      <c r="AD290" s="3">
        <f>COUNTIF($U$2:U290,U290)</f>
        <v>16</v>
      </c>
      <c r="AE290" s="3">
        <f t="shared" si="20"/>
        <v>19</v>
      </c>
      <c r="AF290" s="3">
        <f t="shared" si="21"/>
        <v>3</v>
      </c>
      <c r="AG290" s="3">
        <f t="shared" si="22"/>
        <v>15</v>
      </c>
      <c r="AH290" s="81">
        <f t="shared" si="23"/>
        <v>15.952383934240011</v>
      </c>
      <c r="AI290" s="81">
        <f t="shared" si="24"/>
        <v>0.67486114423416155</v>
      </c>
    </row>
    <row r="291" spans="1:35" x14ac:dyDescent="0.25">
      <c r="A291">
        <v>12</v>
      </c>
      <c r="B291" s="7">
        <v>17</v>
      </c>
      <c r="C291" s="3" t="s">
        <v>584</v>
      </c>
      <c r="D291" s="3">
        <v>-200</v>
      </c>
      <c r="E291" s="3">
        <v>468</v>
      </c>
      <c r="F291" s="3">
        <v>50</v>
      </c>
      <c r="G291" s="3">
        <v>5.9957000000000003E-2</v>
      </c>
      <c r="H291" s="3">
        <v>0.18420800000000001</v>
      </c>
      <c r="I291" s="3">
        <v>47.152697000000003</v>
      </c>
      <c r="J291" s="3">
        <v>1.4145749999999999</v>
      </c>
      <c r="K291" s="3">
        <v>8.9729880000000009</v>
      </c>
      <c r="L291" s="3">
        <v>0.13483999999999999</v>
      </c>
      <c r="M291" s="50">
        <v>5.9957000000000003E-2</v>
      </c>
      <c r="N291" s="3">
        <v>8.5129999999999997E-3</v>
      </c>
      <c r="O291" s="3">
        <v>99700</v>
      </c>
      <c r="P291" s="3">
        <v>21.7</v>
      </c>
      <c r="Q291" s="3">
        <v>60</v>
      </c>
      <c r="R291" s="3">
        <v>1.171</v>
      </c>
      <c r="S291" s="3" t="s">
        <v>617</v>
      </c>
      <c r="T291" s="3" t="s">
        <v>618</v>
      </c>
      <c r="U291" s="77">
        <v>1160</v>
      </c>
      <c r="V291" s="34">
        <v>2.5321601922509647</v>
      </c>
      <c r="W291" s="2">
        <v>8.753779634005868</v>
      </c>
      <c r="X291" s="2">
        <v>1.1084841231402913</v>
      </c>
      <c r="Y291" s="2">
        <v>-18.456898290594758</v>
      </c>
      <c r="Z291" s="80">
        <f>VLOOKUP(U291,BG!$A$2:$F$55,4)</f>
        <v>13.279158098717652</v>
      </c>
      <c r="AA291" s="80">
        <f>VLOOKUP(U291,BG!$A$2:$F$55,5)</f>
        <v>0.75808499804214169</v>
      </c>
      <c r="AB291" s="4">
        <f>VLOOKUP(U291+1,BG!$A$2:$F$55,4)</f>
        <v>16.487029101344483</v>
      </c>
      <c r="AC291" s="4">
        <f>VLOOKUP(U291+1,BG!$A$2:$F$55,5)</f>
        <v>0.65821637347256556</v>
      </c>
      <c r="AD291" s="3">
        <f>COUNTIF($U$2:U291,U291)</f>
        <v>17</v>
      </c>
      <c r="AE291" s="3">
        <f t="shared" si="20"/>
        <v>19</v>
      </c>
      <c r="AF291" s="3">
        <f t="shared" si="21"/>
        <v>2</v>
      </c>
      <c r="AG291" s="3">
        <f t="shared" si="22"/>
        <v>16</v>
      </c>
      <c r="AH291" s="81">
        <f t="shared" si="23"/>
        <v>16.130598989941504</v>
      </c>
      <c r="AI291" s="81">
        <f t="shared" si="24"/>
        <v>0.66931288731362959</v>
      </c>
    </row>
    <row r="292" spans="1:35" x14ac:dyDescent="0.25">
      <c r="A292">
        <v>12</v>
      </c>
      <c r="B292" s="7">
        <v>18</v>
      </c>
      <c r="C292" s="3" t="s">
        <v>584</v>
      </c>
      <c r="D292" s="3">
        <v>-200</v>
      </c>
      <c r="E292" s="3">
        <v>520</v>
      </c>
      <c r="F292" s="3">
        <v>50</v>
      </c>
      <c r="G292" s="3">
        <v>6.0921000000000003E-2</v>
      </c>
      <c r="H292" s="3">
        <v>0.18431700000000001</v>
      </c>
      <c r="I292" s="3">
        <v>47.180233999999999</v>
      </c>
      <c r="J292" s="3">
        <v>1.367745</v>
      </c>
      <c r="K292" s="3">
        <v>8.9756739999999997</v>
      </c>
      <c r="L292" s="3">
        <v>0.13042200000000001</v>
      </c>
      <c r="M292" s="50">
        <v>6.0921000000000003E-2</v>
      </c>
      <c r="N292" s="3">
        <v>7.1939999999999999E-3</v>
      </c>
      <c r="O292" s="3">
        <v>99700</v>
      </c>
      <c r="P292" s="3">
        <v>21.7</v>
      </c>
      <c r="Q292" s="3">
        <v>60</v>
      </c>
      <c r="R292" s="3">
        <v>1.171</v>
      </c>
      <c r="S292" s="3" t="s">
        <v>619</v>
      </c>
      <c r="T292" s="3" t="s">
        <v>620</v>
      </c>
      <c r="U292" s="77">
        <v>1160</v>
      </c>
      <c r="V292" s="34">
        <v>1.1876693316334801</v>
      </c>
      <c r="W292" s="2">
        <v>12.34344137174253</v>
      </c>
      <c r="X292" s="2">
        <v>0.86412783788311776</v>
      </c>
      <c r="Y292" s="2">
        <v>-18.182105458138945</v>
      </c>
      <c r="Z292" s="80">
        <f>VLOOKUP(U292,BG!$A$2:$F$55,4)</f>
        <v>13.279158098717652</v>
      </c>
      <c r="AA292" s="80">
        <f>VLOOKUP(U292,BG!$A$2:$F$55,5)</f>
        <v>0.75808499804214169</v>
      </c>
      <c r="AB292" s="4">
        <f>VLOOKUP(U292+1,BG!$A$2:$F$55,4)</f>
        <v>16.487029101344483</v>
      </c>
      <c r="AC292" s="4">
        <f>VLOOKUP(U292+1,BG!$A$2:$F$55,5)</f>
        <v>0.65821637347256556</v>
      </c>
      <c r="AD292" s="3">
        <f>COUNTIF($U$2:U292,U292)</f>
        <v>18</v>
      </c>
      <c r="AE292" s="3">
        <f t="shared" si="20"/>
        <v>19</v>
      </c>
      <c r="AF292" s="3">
        <f t="shared" si="21"/>
        <v>1</v>
      </c>
      <c r="AG292" s="3">
        <f t="shared" si="22"/>
        <v>17</v>
      </c>
      <c r="AH292" s="81">
        <f t="shared" si="23"/>
        <v>16.30881404564299</v>
      </c>
      <c r="AI292" s="81">
        <f t="shared" si="24"/>
        <v>0.66376463039309763</v>
      </c>
    </row>
    <row r="293" spans="1:35" x14ac:dyDescent="0.25">
      <c r="A293">
        <v>12</v>
      </c>
      <c r="B293" s="7">
        <v>19</v>
      </c>
      <c r="C293" s="3" t="s">
        <v>584</v>
      </c>
      <c r="D293" s="3">
        <v>-200</v>
      </c>
      <c r="E293" s="3">
        <v>572</v>
      </c>
      <c r="F293" s="3">
        <v>50</v>
      </c>
      <c r="G293" s="3">
        <v>6.1650000000000003E-2</v>
      </c>
      <c r="H293" s="3">
        <v>0.18476899999999999</v>
      </c>
      <c r="I293" s="3">
        <v>47.293551999999998</v>
      </c>
      <c r="J293" s="3">
        <v>1.372898</v>
      </c>
      <c r="K293" s="3">
        <v>8.9864449999999998</v>
      </c>
      <c r="L293" s="3">
        <v>0.130629</v>
      </c>
      <c r="M293" s="50">
        <v>6.1650000000000003E-2</v>
      </c>
      <c r="N293" s="3">
        <v>5.1919999999999996E-3</v>
      </c>
      <c r="O293" s="3">
        <v>99700</v>
      </c>
      <c r="P293" s="3">
        <v>21.7</v>
      </c>
      <c r="Q293" s="3">
        <v>60</v>
      </c>
      <c r="R293" s="3">
        <v>1.171</v>
      </c>
      <c r="S293" s="3" t="s">
        <v>621</v>
      </c>
      <c r="T293" s="3" t="s">
        <v>622</v>
      </c>
      <c r="U293" s="77">
        <v>1160</v>
      </c>
      <c r="V293" s="34">
        <v>-0.35832009716073604</v>
      </c>
      <c r="W293" s="2">
        <v>14.90797172874645</v>
      </c>
      <c r="X293" s="2">
        <v>0.64496992307755829</v>
      </c>
      <c r="Y293" s="2">
        <v>-19.780397009205071</v>
      </c>
      <c r="Z293" s="80">
        <f>VLOOKUP(U293,BG!$A$2:$F$55,4)</f>
        <v>13.279158098717652</v>
      </c>
      <c r="AA293" s="80">
        <f>VLOOKUP(U293,BG!$A$2:$F$55,5)</f>
        <v>0.75808499804214169</v>
      </c>
      <c r="AB293" s="4">
        <f>VLOOKUP(U293+1,BG!$A$2:$F$55,4)</f>
        <v>16.487029101344483</v>
      </c>
      <c r="AC293" s="4">
        <f>VLOOKUP(U293+1,BG!$A$2:$F$55,5)</f>
        <v>0.65821637347256556</v>
      </c>
      <c r="AD293" s="3">
        <f>COUNTIF($U$2:U293,U293)</f>
        <v>19</v>
      </c>
      <c r="AE293" s="3">
        <f t="shared" si="20"/>
        <v>19</v>
      </c>
      <c r="AF293" s="3">
        <f t="shared" si="21"/>
        <v>0</v>
      </c>
      <c r="AG293" s="3">
        <f t="shared" si="22"/>
        <v>18</v>
      </c>
      <c r="AH293" s="81">
        <f t="shared" si="23"/>
        <v>16.487029101344483</v>
      </c>
      <c r="AI293" s="81">
        <f t="shared" si="24"/>
        <v>0.65821637347256556</v>
      </c>
    </row>
    <row r="294" spans="1:35" x14ac:dyDescent="0.25">
      <c r="A294">
        <v>13</v>
      </c>
      <c r="B294" s="52">
        <v>1</v>
      </c>
      <c r="C294" s="5" t="s">
        <v>623</v>
      </c>
      <c r="D294" s="5">
        <v>-200</v>
      </c>
      <c r="E294" s="5">
        <v>-572</v>
      </c>
      <c r="F294" s="5">
        <v>50</v>
      </c>
      <c r="G294" s="5">
        <v>5.8546000000000001E-2</v>
      </c>
      <c r="H294" s="5">
        <v>0.18565799999999999</v>
      </c>
      <c r="I294" s="5">
        <v>47.516643000000002</v>
      </c>
      <c r="J294" s="5">
        <v>1.3790549999999999</v>
      </c>
      <c r="K294" s="5">
        <v>9.0076149999999995</v>
      </c>
      <c r="L294" s="5">
        <v>0.130963</v>
      </c>
      <c r="M294" s="53">
        <v>5.8546000000000001E-2</v>
      </c>
      <c r="N294" s="5">
        <v>1.6395E-2</v>
      </c>
      <c r="O294" s="5">
        <v>99700</v>
      </c>
      <c r="P294" s="5">
        <v>21.7</v>
      </c>
      <c r="Q294" s="5">
        <v>60</v>
      </c>
      <c r="R294" s="5">
        <v>1.171</v>
      </c>
      <c r="S294" s="5" t="s">
        <v>624</v>
      </c>
      <c r="T294" s="5" t="s">
        <v>625</v>
      </c>
      <c r="U294" s="77">
        <v>1170</v>
      </c>
      <c r="V294" s="34">
        <v>4.0119820950683485</v>
      </c>
      <c r="W294" s="2">
        <v>4.4039355841408421</v>
      </c>
      <c r="X294" s="2">
        <v>2.6850996512414982</v>
      </c>
      <c r="Y294" s="2">
        <v>-15.670857053527088</v>
      </c>
      <c r="Z294" s="80">
        <f>VLOOKUP(U294,BG!$A$2:$F$55,4)</f>
        <v>16.221686892919614</v>
      </c>
      <c r="AA294" s="80">
        <f>VLOOKUP(U294,BG!$A$2:$F$55,5)</f>
        <v>0.65542297484792478</v>
      </c>
      <c r="AB294" s="4">
        <f>VLOOKUP(U294+1,BG!$A$2:$F$55,4)</f>
        <v>19.269522901595433</v>
      </c>
      <c r="AC294" s="4">
        <f>VLOOKUP(U294+1,BG!$A$2:$F$55,5)</f>
        <v>0.65515378403724578</v>
      </c>
      <c r="AD294" s="3">
        <f>COUNTIF($U$2:U294,U294)</f>
        <v>1</v>
      </c>
      <c r="AE294" s="3">
        <f t="shared" si="20"/>
        <v>19</v>
      </c>
      <c r="AF294" s="3">
        <f t="shared" si="21"/>
        <v>18</v>
      </c>
      <c r="AG294" s="3">
        <f t="shared" si="22"/>
        <v>0</v>
      </c>
      <c r="AH294" s="81">
        <f t="shared" si="23"/>
        <v>16.221686892919614</v>
      </c>
      <c r="AI294" s="81">
        <f t="shared" si="24"/>
        <v>0.65542297484792478</v>
      </c>
    </row>
    <row r="295" spans="1:35" x14ac:dyDescent="0.25">
      <c r="A295">
        <v>13</v>
      </c>
      <c r="B295" s="52">
        <v>2</v>
      </c>
      <c r="C295" s="5" t="s">
        <v>623</v>
      </c>
      <c r="D295" s="5">
        <v>-200</v>
      </c>
      <c r="E295" s="5">
        <v>-520</v>
      </c>
      <c r="F295" s="5">
        <v>50</v>
      </c>
      <c r="G295" s="5">
        <v>6.3710000000000003E-2</v>
      </c>
      <c r="H295" s="5">
        <v>0.18574199999999999</v>
      </c>
      <c r="I295" s="5">
        <v>47.537666999999999</v>
      </c>
      <c r="J295" s="5">
        <v>1.2057580000000001</v>
      </c>
      <c r="K295" s="5">
        <v>9.0098339999999997</v>
      </c>
      <c r="L295" s="5">
        <v>0.114359</v>
      </c>
      <c r="M295" s="53">
        <v>6.3710000000000003E-2</v>
      </c>
      <c r="N295" s="5">
        <v>2.2242000000000001E-2</v>
      </c>
      <c r="O295" s="5">
        <v>99700</v>
      </c>
      <c r="P295" s="5">
        <v>21.7</v>
      </c>
      <c r="Q295" s="5">
        <v>60</v>
      </c>
      <c r="R295" s="5">
        <v>1.171</v>
      </c>
      <c r="S295" s="5" t="s">
        <v>626</v>
      </c>
      <c r="T295" s="5" t="s">
        <v>627</v>
      </c>
      <c r="U295" s="77">
        <v>1170</v>
      </c>
      <c r="V295" s="34">
        <v>7.0215695404019058</v>
      </c>
      <c r="W295" s="2">
        <v>3.0753929177516888</v>
      </c>
      <c r="X295" s="2">
        <v>3.9604586447809629</v>
      </c>
      <c r="Y295" s="2">
        <v>-18.483608178923927</v>
      </c>
      <c r="Z295" s="80">
        <f>VLOOKUP(U295,BG!$A$2:$F$55,4)</f>
        <v>16.221686892919614</v>
      </c>
      <c r="AA295" s="80">
        <f>VLOOKUP(U295,BG!$A$2:$F$55,5)</f>
        <v>0.65542297484792478</v>
      </c>
      <c r="AB295" s="4">
        <f>VLOOKUP(U295+1,BG!$A$2:$F$55,4)</f>
        <v>19.269522901595433</v>
      </c>
      <c r="AC295" s="4">
        <f>VLOOKUP(U295+1,BG!$A$2:$F$55,5)</f>
        <v>0.65515378403724578</v>
      </c>
      <c r="AD295" s="3">
        <f>COUNTIF($U$2:U295,U295)</f>
        <v>2</v>
      </c>
      <c r="AE295" s="3">
        <f t="shared" si="20"/>
        <v>19</v>
      </c>
      <c r="AF295" s="3">
        <f t="shared" si="21"/>
        <v>17</v>
      </c>
      <c r="AG295" s="3">
        <f t="shared" si="22"/>
        <v>1</v>
      </c>
      <c r="AH295" s="81">
        <f t="shared" si="23"/>
        <v>16.391011115623826</v>
      </c>
      <c r="AI295" s="81">
        <f t="shared" si="24"/>
        <v>0.6554080198028871</v>
      </c>
    </row>
    <row r="296" spans="1:35" x14ac:dyDescent="0.25">
      <c r="A296">
        <v>13</v>
      </c>
      <c r="B296" s="52">
        <v>3</v>
      </c>
      <c r="C296" s="5" t="s">
        <v>623</v>
      </c>
      <c r="D296" s="5">
        <v>-200</v>
      </c>
      <c r="E296" s="5">
        <v>-468</v>
      </c>
      <c r="F296" s="5">
        <v>50</v>
      </c>
      <c r="G296" s="5">
        <v>7.0957000000000006E-2</v>
      </c>
      <c r="H296" s="5">
        <v>0.18607099999999999</v>
      </c>
      <c r="I296" s="5">
        <v>47.620302000000002</v>
      </c>
      <c r="J296" s="5">
        <v>1.305984</v>
      </c>
      <c r="K296" s="5">
        <v>9.0175380000000001</v>
      </c>
      <c r="L296" s="5">
        <v>0.123835</v>
      </c>
      <c r="M296" s="53">
        <v>7.0957000000000006E-2</v>
      </c>
      <c r="N296" s="5">
        <v>3.3563999999999997E-2</v>
      </c>
      <c r="O296" s="5">
        <v>99700</v>
      </c>
      <c r="P296" s="5">
        <v>21.7</v>
      </c>
      <c r="Q296" s="5">
        <v>60</v>
      </c>
      <c r="R296" s="5">
        <v>1.171</v>
      </c>
      <c r="S296" s="5" t="s">
        <v>628</v>
      </c>
      <c r="T296" s="5" t="s">
        <v>629</v>
      </c>
      <c r="U296" s="77">
        <v>1170</v>
      </c>
      <c r="V296" s="34">
        <v>11.818174824985935</v>
      </c>
      <c r="W296" s="2">
        <v>2.8454858395826568</v>
      </c>
      <c r="X296" s="2">
        <v>6.494659921054672</v>
      </c>
      <c r="Y296" s="2">
        <v>-16.617206434482611</v>
      </c>
      <c r="Z296" s="80">
        <f>VLOOKUP(U296,BG!$A$2:$F$55,4)</f>
        <v>16.221686892919614</v>
      </c>
      <c r="AA296" s="80">
        <f>VLOOKUP(U296,BG!$A$2:$F$55,5)</f>
        <v>0.65542297484792478</v>
      </c>
      <c r="AB296" s="4">
        <f>VLOOKUP(U296+1,BG!$A$2:$F$55,4)</f>
        <v>19.269522901595433</v>
      </c>
      <c r="AC296" s="4">
        <f>VLOOKUP(U296+1,BG!$A$2:$F$55,5)</f>
        <v>0.65515378403724578</v>
      </c>
      <c r="AD296" s="3">
        <f>COUNTIF($U$2:U296,U296)</f>
        <v>3</v>
      </c>
      <c r="AE296" s="3">
        <f t="shared" si="20"/>
        <v>19</v>
      </c>
      <c r="AF296" s="3">
        <f t="shared" si="21"/>
        <v>16</v>
      </c>
      <c r="AG296" s="3">
        <f t="shared" si="22"/>
        <v>2</v>
      </c>
      <c r="AH296" s="81">
        <f t="shared" si="23"/>
        <v>16.560335338328038</v>
      </c>
      <c r="AI296" s="81">
        <f t="shared" si="24"/>
        <v>0.65539306475784942</v>
      </c>
    </row>
    <row r="297" spans="1:35" x14ac:dyDescent="0.25">
      <c r="A297">
        <v>13</v>
      </c>
      <c r="B297" s="52">
        <v>4</v>
      </c>
      <c r="C297" s="5" t="s">
        <v>623</v>
      </c>
      <c r="D297" s="5">
        <v>-200</v>
      </c>
      <c r="E297" s="5">
        <v>-416</v>
      </c>
      <c r="F297" s="5">
        <v>50</v>
      </c>
      <c r="G297" s="5">
        <v>8.7946999999999997E-2</v>
      </c>
      <c r="H297" s="5">
        <v>0.18613499999999999</v>
      </c>
      <c r="I297" s="5">
        <v>47.636271000000001</v>
      </c>
      <c r="J297" s="5">
        <v>1.39123</v>
      </c>
      <c r="K297" s="5">
        <v>9.0189350000000008</v>
      </c>
      <c r="L297" s="5">
        <v>0.131934</v>
      </c>
      <c r="M297" s="53">
        <v>8.7946999999999997E-2</v>
      </c>
      <c r="N297" s="5">
        <v>6.3208E-2</v>
      </c>
      <c r="O297" s="5">
        <v>99700</v>
      </c>
      <c r="P297" s="5">
        <v>21.7</v>
      </c>
      <c r="Q297" s="5">
        <v>60</v>
      </c>
      <c r="R297" s="5">
        <v>1.171</v>
      </c>
      <c r="S297" s="5" t="s">
        <v>630</v>
      </c>
      <c r="T297" s="5" t="s">
        <v>631</v>
      </c>
      <c r="U297" s="77">
        <v>1170</v>
      </c>
      <c r="V297" s="34">
        <v>24.976399774108117</v>
      </c>
      <c r="W297" s="2">
        <v>1.287169052588325</v>
      </c>
      <c r="X297" s="2">
        <v>18.803578794455767</v>
      </c>
      <c r="Y297" s="2">
        <v>-21.291485644911489</v>
      </c>
      <c r="Z297" s="80">
        <f>VLOOKUP(U297,BG!$A$2:$F$55,4)</f>
        <v>16.221686892919614</v>
      </c>
      <c r="AA297" s="80">
        <f>VLOOKUP(U297,BG!$A$2:$F$55,5)</f>
        <v>0.65542297484792478</v>
      </c>
      <c r="AB297" s="4">
        <f>VLOOKUP(U297+1,BG!$A$2:$F$55,4)</f>
        <v>19.269522901595433</v>
      </c>
      <c r="AC297" s="4">
        <f>VLOOKUP(U297+1,BG!$A$2:$F$55,5)</f>
        <v>0.65515378403724578</v>
      </c>
      <c r="AD297" s="3">
        <f>COUNTIF($U$2:U297,U297)</f>
        <v>4</v>
      </c>
      <c r="AE297" s="3">
        <f t="shared" si="20"/>
        <v>19</v>
      </c>
      <c r="AF297" s="3">
        <f t="shared" si="21"/>
        <v>15</v>
      </c>
      <c r="AG297" s="3">
        <f t="shared" si="22"/>
        <v>3</v>
      </c>
      <c r="AH297" s="81">
        <f t="shared" si="23"/>
        <v>16.72965956103225</v>
      </c>
      <c r="AI297" s="81">
        <f t="shared" si="24"/>
        <v>0.65537810971281152</v>
      </c>
    </row>
    <row r="298" spans="1:35" x14ac:dyDescent="0.25">
      <c r="A298">
        <v>13</v>
      </c>
      <c r="B298" s="52">
        <v>5</v>
      </c>
      <c r="C298" s="5" t="s">
        <v>623</v>
      </c>
      <c r="D298" s="5">
        <v>-200</v>
      </c>
      <c r="E298" s="5">
        <v>-364</v>
      </c>
      <c r="F298" s="5">
        <v>50</v>
      </c>
      <c r="G298" s="5">
        <v>0.11658399999999999</v>
      </c>
      <c r="H298" s="5">
        <v>0.185501</v>
      </c>
      <c r="I298" s="5">
        <v>47.477093000000004</v>
      </c>
      <c r="J298" s="5">
        <v>1.375281</v>
      </c>
      <c r="K298" s="5">
        <v>9.0038699999999992</v>
      </c>
      <c r="L298" s="5">
        <v>0.13059499999999999</v>
      </c>
      <c r="M298" s="53">
        <v>0.11658399999999999</v>
      </c>
      <c r="N298" s="5">
        <v>0.11511</v>
      </c>
      <c r="O298" s="5">
        <v>99700</v>
      </c>
      <c r="P298" s="5">
        <v>21.7</v>
      </c>
      <c r="Q298" s="5">
        <v>60</v>
      </c>
      <c r="R298" s="5">
        <v>1.171</v>
      </c>
      <c r="S298" s="5" t="s">
        <v>632</v>
      </c>
      <c r="T298" s="5" t="s">
        <v>633</v>
      </c>
      <c r="U298" s="77">
        <v>1170</v>
      </c>
      <c r="V298" s="34">
        <v>48.122883325236764</v>
      </c>
      <c r="W298" s="2">
        <v>0.94738985912308205</v>
      </c>
      <c r="X298" s="2">
        <v>41.667273491017113</v>
      </c>
      <c r="Y298" s="2">
        <v>-23.538431462439362</v>
      </c>
      <c r="Z298" s="80">
        <f>VLOOKUP(U298,BG!$A$2:$F$55,4)</f>
        <v>16.221686892919614</v>
      </c>
      <c r="AA298" s="80">
        <f>VLOOKUP(U298,BG!$A$2:$F$55,5)</f>
        <v>0.65542297484792478</v>
      </c>
      <c r="AB298" s="4">
        <f>VLOOKUP(U298+1,BG!$A$2:$F$55,4)</f>
        <v>19.269522901595433</v>
      </c>
      <c r="AC298" s="4">
        <f>VLOOKUP(U298+1,BG!$A$2:$F$55,5)</f>
        <v>0.65515378403724578</v>
      </c>
      <c r="AD298" s="3">
        <f>COUNTIF($U$2:U298,U298)</f>
        <v>5</v>
      </c>
      <c r="AE298" s="3">
        <f t="shared" si="20"/>
        <v>19</v>
      </c>
      <c r="AF298" s="3">
        <f t="shared" si="21"/>
        <v>14</v>
      </c>
      <c r="AG298" s="3">
        <f t="shared" si="22"/>
        <v>4</v>
      </c>
      <c r="AH298" s="81">
        <f t="shared" si="23"/>
        <v>16.898983783736462</v>
      </c>
      <c r="AI298" s="81">
        <f t="shared" si="24"/>
        <v>0.65536315466777384</v>
      </c>
    </row>
    <row r="299" spans="1:35" x14ac:dyDescent="0.25">
      <c r="A299">
        <v>13</v>
      </c>
      <c r="B299" s="52">
        <v>6</v>
      </c>
      <c r="C299" s="5" t="s">
        <v>623</v>
      </c>
      <c r="D299" s="5">
        <v>-200</v>
      </c>
      <c r="E299" s="5">
        <v>-312</v>
      </c>
      <c r="F299" s="5">
        <v>50</v>
      </c>
      <c r="G299" s="5">
        <v>0.16088</v>
      </c>
      <c r="H299" s="5">
        <v>0.184894</v>
      </c>
      <c r="I299" s="5">
        <v>47.324922999999998</v>
      </c>
      <c r="J299" s="5">
        <v>1.3798060000000001</v>
      </c>
      <c r="K299" s="5">
        <v>8.9894169999999995</v>
      </c>
      <c r="L299" s="5">
        <v>0.13125400000000001</v>
      </c>
      <c r="M299" s="53">
        <v>0.16088</v>
      </c>
      <c r="N299" s="5">
        <v>0.190391</v>
      </c>
      <c r="O299" s="5">
        <v>99700</v>
      </c>
      <c r="P299" s="5">
        <v>21.7</v>
      </c>
      <c r="Q299" s="5">
        <v>60</v>
      </c>
      <c r="R299" s="5">
        <v>1.171</v>
      </c>
      <c r="S299" s="5" t="s">
        <v>634</v>
      </c>
      <c r="T299" s="5" t="s">
        <v>635</v>
      </c>
      <c r="U299" s="77">
        <v>1170</v>
      </c>
      <c r="V299" s="34">
        <v>84.690988788504967</v>
      </c>
      <c r="W299" s="2">
        <v>0.85841774534968385</v>
      </c>
      <c r="X299" s="2">
        <v>76.663342887192712</v>
      </c>
      <c r="Y299" s="2">
        <v>-24.286829054014284</v>
      </c>
      <c r="Z299" s="80">
        <f>VLOOKUP(U299,BG!$A$2:$F$55,4)</f>
        <v>16.221686892919614</v>
      </c>
      <c r="AA299" s="80">
        <f>VLOOKUP(U299,BG!$A$2:$F$55,5)</f>
        <v>0.65542297484792478</v>
      </c>
      <c r="AB299" s="4">
        <f>VLOOKUP(U299+1,BG!$A$2:$F$55,4)</f>
        <v>19.269522901595433</v>
      </c>
      <c r="AC299" s="4">
        <f>VLOOKUP(U299+1,BG!$A$2:$F$55,5)</f>
        <v>0.65515378403724578</v>
      </c>
      <c r="AD299" s="3">
        <f>COUNTIF($U$2:U299,U299)</f>
        <v>6</v>
      </c>
      <c r="AE299" s="3">
        <f t="shared" si="20"/>
        <v>19</v>
      </c>
      <c r="AF299" s="3">
        <f t="shared" si="21"/>
        <v>13</v>
      </c>
      <c r="AG299" s="3">
        <f t="shared" si="22"/>
        <v>5</v>
      </c>
      <c r="AH299" s="81">
        <f t="shared" si="23"/>
        <v>17.068308006440677</v>
      </c>
      <c r="AI299" s="81">
        <f t="shared" si="24"/>
        <v>0.65534819962273616</v>
      </c>
    </row>
    <row r="300" spans="1:35" x14ac:dyDescent="0.25">
      <c r="A300">
        <v>13</v>
      </c>
      <c r="B300" s="52">
        <v>7</v>
      </c>
      <c r="C300" s="5" t="s">
        <v>623</v>
      </c>
      <c r="D300" s="5">
        <v>-200</v>
      </c>
      <c r="E300" s="5">
        <v>-260</v>
      </c>
      <c r="F300" s="5">
        <v>50</v>
      </c>
      <c r="G300" s="5">
        <v>0.21617400000000001</v>
      </c>
      <c r="H300" s="5">
        <v>0.18515499999999999</v>
      </c>
      <c r="I300" s="5">
        <v>47.390529000000001</v>
      </c>
      <c r="J300" s="5">
        <v>1.3706370000000001</v>
      </c>
      <c r="K300" s="5">
        <v>8.9956619999999994</v>
      </c>
      <c r="L300" s="5">
        <v>0.130249</v>
      </c>
      <c r="M300" s="53">
        <v>0.21617400000000001</v>
      </c>
      <c r="N300" s="5">
        <v>0.23460700000000001</v>
      </c>
      <c r="O300" s="5">
        <v>99700</v>
      </c>
      <c r="P300" s="5">
        <v>21.7</v>
      </c>
      <c r="Q300" s="5">
        <v>60</v>
      </c>
      <c r="R300" s="5">
        <v>1.171</v>
      </c>
      <c r="S300" s="5" t="s">
        <v>636</v>
      </c>
      <c r="T300" s="5" t="s">
        <v>637</v>
      </c>
      <c r="U300" s="77">
        <v>1170</v>
      </c>
      <c r="V300" s="34">
        <v>130.67077020192721</v>
      </c>
      <c r="W300" s="2">
        <v>0.91748216701676644</v>
      </c>
      <c r="X300" s="2">
        <v>107.94261856596451</v>
      </c>
      <c r="Y300" s="2">
        <v>-24.845692649452616</v>
      </c>
      <c r="Z300" s="80">
        <f>VLOOKUP(U300,BG!$A$2:$F$55,4)</f>
        <v>16.221686892919614</v>
      </c>
      <c r="AA300" s="80">
        <f>VLOOKUP(U300,BG!$A$2:$F$55,5)</f>
        <v>0.65542297484792478</v>
      </c>
      <c r="AB300" s="4">
        <f>VLOOKUP(U300+1,BG!$A$2:$F$55,4)</f>
        <v>19.269522901595433</v>
      </c>
      <c r="AC300" s="4">
        <f>VLOOKUP(U300+1,BG!$A$2:$F$55,5)</f>
        <v>0.65515378403724578</v>
      </c>
      <c r="AD300" s="3">
        <f>COUNTIF($U$2:U300,U300)</f>
        <v>7</v>
      </c>
      <c r="AE300" s="3">
        <f t="shared" si="20"/>
        <v>19</v>
      </c>
      <c r="AF300" s="3">
        <f t="shared" si="21"/>
        <v>12</v>
      </c>
      <c r="AG300" s="3">
        <f t="shared" si="22"/>
        <v>6</v>
      </c>
      <c r="AH300" s="81">
        <f t="shared" si="23"/>
        <v>17.237632229144886</v>
      </c>
      <c r="AI300" s="81">
        <f t="shared" si="24"/>
        <v>0.65533324457769848</v>
      </c>
    </row>
    <row r="301" spans="1:35" x14ac:dyDescent="0.25">
      <c r="A301">
        <v>13</v>
      </c>
      <c r="B301" s="52">
        <v>8</v>
      </c>
      <c r="C301" s="5" t="s">
        <v>623</v>
      </c>
      <c r="D301" s="5">
        <v>-200</v>
      </c>
      <c r="E301" s="5">
        <v>-208</v>
      </c>
      <c r="F301" s="5">
        <v>50</v>
      </c>
      <c r="G301" s="5">
        <v>0.29241899999999998</v>
      </c>
      <c r="H301" s="5">
        <v>0.18507899999999999</v>
      </c>
      <c r="I301" s="5">
        <v>47.371358000000001</v>
      </c>
      <c r="J301" s="5">
        <v>1.3714310000000001</v>
      </c>
      <c r="K301" s="5">
        <v>8.9938389999999995</v>
      </c>
      <c r="L301" s="5">
        <v>0.130442</v>
      </c>
      <c r="M301" s="53">
        <v>0.29241899999999998</v>
      </c>
      <c r="N301" s="5">
        <v>0.334115</v>
      </c>
      <c r="O301" s="5">
        <v>99700</v>
      </c>
      <c r="P301" s="5">
        <v>21.7</v>
      </c>
      <c r="Q301" s="5">
        <v>60</v>
      </c>
      <c r="R301" s="5">
        <v>1.171</v>
      </c>
      <c r="S301" s="5" t="s">
        <v>638</v>
      </c>
      <c r="T301" s="5" t="s">
        <v>639</v>
      </c>
      <c r="U301" s="77">
        <v>1170</v>
      </c>
      <c r="V301" s="34">
        <v>194.58840116887995</v>
      </c>
      <c r="W301" s="2">
        <v>0.94000520682498356</v>
      </c>
      <c r="X301" s="2">
        <v>150.13905630712918</v>
      </c>
      <c r="Y301" s="2">
        <v>-29.323092113703275</v>
      </c>
      <c r="Z301" s="80">
        <f>VLOOKUP(U301,BG!$A$2:$F$55,4)</f>
        <v>16.221686892919614</v>
      </c>
      <c r="AA301" s="80">
        <f>VLOOKUP(U301,BG!$A$2:$F$55,5)</f>
        <v>0.65542297484792478</v>
      </c>
      <c r="AB301" s="4">
        <f>VLOOKUP(U301+1,BG!$A$2:$F$55,4)</f>
        <v>19.269522901595433</v>
      </c>
      <c r="AC301" s="4">
        <f>VLOOKUP(U301+1,BG!$A$2:$F$55,5)</f>
        <v>0.65515378403724578</v>
      </c>
      <c r="AD301" s="3">
        <f>COUNTIF($U$2:U301,U301)</f>
        <v>8</v>
      </c>
      <c r="AE301" s="3">
        <f t="shared" si="20"/>
        <v>19</v>
      </c>
      <c r="AF301" s="3">
        <f t="shared" si="21"/>
        <v>11</v>
      </c>
      <c r="AG301" s="3">
        <f t="shared" si="22"/>
        <v>7</v>
      </c>
      <c r="AH301" s="81">
        <f t="shared" si="23"/>
        <v>17.406956451849098</v>
      </c>
      <c r="AI301" s="81">
        <f t="shared" si="24"/>
        <v>0.6553182895326608</v>
      </c>
    </row>
    <row r="302" spans="1:35" x14ac:dyDescent="0.25">
      <c r="A302">
        <v>13</v>
      </c>
      <c r="B302" s="52">
        <v>9</v>
      </c>
      <c r="C302" s="5" t="s">
        <v>623</v>
      </c>
      <c r="D302" s="5">
        <v>-200</v>
      </c>
      <c r="E302" s="5">
        <v>-156</v>
      </c>
      <c r="F302" s="5">
        <v>50</v>
      </c>
      <c r="G302" s="5">
        <v>0.40736</v>
      </c>
      <c r="H302" s="5">
        <v>0.185057</v>
      </c>
      <c r="I302" s="5">
        <v>47.365774999999999</v>
      </c>
      <c r="J302" s="5">
        <v>1.3907989999999999</v>
      </c>
      <c r="K302" s="5">
        <v>8.9932829999999999</v>
      </c>
      <c r="L302" s="5">
        <v>0.132192</v>
      </c>
      <c r="M302" s="53">
        <v>0.40736</v>
      </c>
      <c r="N302" s="5">
        <v>0.489759</v>
      </c>
      <c r="O302" s="5">
        <v>99700</v>
      </c>
      <c r="P302" s="5">
        <v>21.7</v>
      </c>
      <c r="Q302" s="5">
        <v>60</v>
      </c>
      <c r="R302" s="5">
        <v>1.171</v>
      </c>
      <c r="S302" s="5" t="s">
        <v>640</v>
      </c>
      <c r="T302" s="5" t="s">
        <v>641</v>
      </c>
      <c r="U302" s="77">
        <v>1170</v>
      </c>
      <c r="V302" s="34">
        <v>291.63945989937912</v>
      </c>
      <c r="W302" s="2">
        <v>1.0616346235100016</v>
      </c>
      <c r="X302" s="2">
        <v>198.17475444892239</v>
      </c>
      <c r="Y302" s="2">
        <v>-30.259104442659687</v>
      </c>
      <c r="Z302" s="80">
        <f>VLOOKUP(U302,BG!$A$2:$F$55,4)</f>
        <v>16.221686892919614</v>
      </c>
      <c r="AA302" s="80">
        <f>VLOOKUP(U302,BG!$A$2:$F$55,5)</f>
        <v>0.65542297484792478</v>
      </c>
      <c r="AB302" s="4">
        <f>VLOOKUP(U302+1,BG!$A$2:$F$55,4)</f>
        <v>19.269522901595433</v>
      </c>
      <c r="AC302" s="4">
        <f>VLOOKUP(U302+1,BG!$A$2:$F$55,5)</f>
        <v>0.65515378403724578</v>
      </c>
      <c r="AD302" s="3">
        <f>COUNTIF($U$2:U302,U302)</f>
        <v>9</v>
      </c>
      <c r="AE302" s="3">
        <f t="shared" si="20"/>
        <v>19</v>
      </c>
      <c r="AF302" s="3">
        <f t="shared" si="21"/>
        <v>10</v>
      </c>
      <c r="AG302" s="3">
        <f t="shared" si="22"/>
        <v>8</v>
      </c>
      <c r="AH302" s="81">
        <f t="shared" si="23"/>
        <v>17.576280674553313</v>
      </c>
      <c r="AI302" s="81">
        <f t="shared" si="24"/>
        <v>0.6553033344876229</v>
      </c>
    </row>
    <row r="303" spans="1:35" x14ac:dyDescent="0.25">
      <c r="A303">
        <v>13</v>
      </c>
      <c r="B303" s="52">
        <v>10</v>
      </c>
      <c r="C303" s="5" t="s">
        <v>623</v>
      </c>
      <c r="D303" s="5">
        <v>-200</v>
      </c>
      <c r="E303" s="5">
        <v>-104</v>
      </c>
      <c r="F303" s="5">
        <v>50</v>
      </c>
      <c r="G303" s="5">
        <v>0.44845800000000002</v>
      </c>
      <c r="H303" s="5">
        <v>0.184943</v>
      </c>
      <c r="I303" s="5">
        <v>47.337141000000003</v>
      </c>
      <c r="J303" s="5">
        <v>1.3796660000000001</v>
      </c>
      <c r="K303" s="5">
        <v>8.9905790000000003</v>
      </c>
      <c r="L303" s="5">
        <v>0.13114600000000001</v>
      </c>
      <c r="M303" s="53">
        <v>0.44845800000000002</v>
      </c>
      <c r="N303" s="5">
        <v>0.49686200000000003</v>
      </c>
      <c r="O303" s="5">
        <v>99700</v>
      </c>
      <c r="P303" s="5">
        <v>21.7</v>
      </c>
      <c r="Q303" s="5">
        <v>60</v>
      </c>
      <c r="R303" s="5">
        <v>1.171</v>
      </c>
      <c r="S303" s="5" t="s">
        <v>642</v>
      </c>
      <c r="T303" s="5" t="s">
        <v>643</v>
      </c>
      <c r="U303" s="77">
        <v>1170</v>
      </c>
      <c r="V303" s="34">
        <v>325.35088836826247</v>
      </c>
      <c r="W303" s="2">
        <v>1.1528981429680651</v>
      </c>
      <c r="X303" s="2">
        <v>203.40006104704133</v>
      </c>
      <c r="Y303" s="2">
        <v>-31.189884476758653</v>
      </c>
      <c r="Z303" s="80">
        <f>VLOOKUP(U303,BG!$A$2:$F$55,4)</f>
        <v>16.221686892919614</v>
      </c>
      <c r="AA303" s="80">
        <f>VLOOKUP(U303,BG!$A$2:$F$55,5)</f>
        <v>0.65542297484792478</v>
      </c>
      <c r="AB303" s="4">
        <f>VLOOKUP(U303+1,BG!$A$2:$F$55,4)</f>
        <v>19.269522901595433</v>
      </c>
      <c r="AC303" s="4">
        <f>VLOOKUP(U303+1,BG!$A$2:$F$55,5)</f>
        <v>0.65515378403724578</v>
      </c>
      <c r="AD303" s="3">
        <f>COUNTIF($U$2:U303,U303)</f>
        <v>10</v>
      </c>
      <c r="AE303" s="3">
        <f t="shared" si="20"/>
        <v>19</v>
      </c>
      <c r="AF303" s="3">
        <f t="shared" si="21"/>
        <v>9</v>
      </c>
      <c r="AG303" s="3">
        <f t="shared" si="22"/>
        <v>9</v>
      </c>
      <c r="AH303" s="81">
        <f t="shared" si="23"/>
        <v>17.745604897257522</v>
      </c>
      <c r="AI303" s="81">
        <f t="shared" si="24"/>
        <v>0.65528837944258533</v>
      </c>
    </row>
    <row r="304" spans="1:35" x14ac:dyDescent="0.25">
      <c r="A304">
        <v>13</v>
      </c>
      <c r="B304" s="52">
        <v>11</v>
      </c>
      <c r="C304" s="5" t="s">
        <v>623</v>
      </c>
      <c r="D304" s="5">
        <v>-200</v>
      </c>
      <c r="E304" s="5">
        <v>-52</v>
      </c>
      <c r="F304" s="5">
        <v>50</v>
      </c>
      <c r="G304" s="5">
        <v>0.450046</v>
      </c>
      <c r="H304" s="5">
        <v>0.18496299999999999</v>
      </c>
      <c r="I304" s="5">
        <v>47.342185999999998</v>
      </c>
      <c r="J304" s="5">
        <v>1.3751279999999999</v>
      </c>
      <c r="K304" s="5">
        <v>8.9910639999999997</v>
      </c>
      <c r="L304" s="5">
        <v>0.130771</v>
      </c>
      <c r="M304" s="53">
        <v>0.450046</v>
      </c>
      <c r="N304" s="5">
        <v>0.529976</v>
      </c>
      <c r="O304" s="5">
        <v>99700</v>
      </c>
      <c r="P304" s="5">
        <v>21.7</v>
      </c>
      <c r="Q304" s="5">
        <v>60</v>
      </c>
      <c r="R304" s="5">
        <v>1.171</v>
      </c>
      <c r="S304" s="5" t="s">
        <v>644</v>
      </c>
      <c r="T304" s="5" t="s">
        <v>645</v>
      </c>
      <c r="U304" s="77">
        <v>1170</v>
      </c>
      <c r="V304" s="34">
        <v>325.19312038646552</v>
      </c>
      <c r="W304" s="2">
        <v>1.1149483873621411</v>
      </c>
      <c r="X304" s="2">
        <v>210.12781578723946</v>
      </c>
      <c r="Y304" s="2">
        <v>-32.314638208313063</v>
      </c>
      <c r="Z304" s="80">
        <f>VLOOKUP(U304,BG!$A$2:$F$55,4)</f>
        <v>16.221686892919614</v>
      </c>
      <c r="AA304" s="80">
        <f>VLOOKUP(U304,BG!$A$2:$F$55,5)</f>
        <v>0.65542297484792478</v>
      </c>
      <c r="AB304" s="4">
        <f>VLOOKUP(U304+1,BG!$A$2:$F$55,4)</f>
        <v>19.269522901595433</v>
      </c>
      <c r="AC304" s="4">
        <f>VLOOKUP(U304+1,BG!$A$2:$F$55,5)</f>
        <v>0.65515378403724578</v>
      </c>
      <c r="AD304" s="3">
        <f>COUNTIF($U$2:U304,U304)</f>
        <v>11</v>
      </c>
      <c r="AE304" s="3">
        <f t="shared" si="20"/>
        <v>19</v>
      </c>
      <c r="AF304" s="3">
        <f t="shared" si="21"/>
        <v>8</v>
      </c>
      <c r="AG304" s="3">
        <f t="shared" si="22"/>
        <v>10</v>
      </c>
      <c r="AH304" s="81">
        <f t="shared" si="23"/>
        <v>17.914929119961737</v>
      </c>
      <c r="AI304" s="81">
        <f t="shared" si="24"/>
        <v>0.65527342439754754</v>
      </c>
    </row>
    <row r="305" spans="1:35" x14ac:dyDescent="0.25">
      <c r="A305">
        <v>13</v>
      </c>
      <c r="B305" s="52">
        <v>12</v>
      </c>
      <c r="C305" s="5" t="s">
        <v>623</v>
      </c>
      <c r="D305" s="5">
        <v>-200</v>
      </c>
      <c r="E305" s="5">
        <v>0</v>
      </c>
      <c r="F305" s="5">
        <v>50</v>
      </c>
      <c r="G305" s="5">
        <v>0.37283699999999997</v>
      </c>
      <c r="H305" s="5">
        <v>0.18477299999999999</v>
      </c>
      <c r="I305" s="5">
        <v>47.294473000000004</v>
      </c>
      <c r="J305" s="5">
        <v>1.4094899999999999</v>
      </c>
      <c r="K305" s="5">
        <v>8.9864770000000007</v>
      </c>
      <c r="L305" s="5">
        <v>0.13439599999999999</v>
      </c>
      <c r="M305" s="53">
        <v>0.37283699999999997</v>
      </c>
      <c r="N305" s="5">
        <v>0.42484899999999998</v>
      </c>
      <c r="O305" s="5">
        <v>99700</v>
      </c>
      <c r="P305" s="5">
        <v>21.7</v>
      </c>
      <c r="Q305" s="5">
        <v>60</v>
      </c>
      <c r="R305" s="5">
        <v>1.171</v>
      </c>
      <c r="S305" s="5" t="s">
        <v>646</v>
      </c>
      <c r="T305" s="5" t="s">
        <v>647</v>
      </c>
      <c r="U305" s="77">
        <v>1170</v>
      </c>
      <c r="V305" s="34">
        <v>257.54832996472231</v>
      </c>
      <c r="W305" s="2">
        <v>1.060704552555674</v>
      </c>
      <c r="X305" s="2">
        <v>176.54637296327931</v>
      </c>
      <c r="Y305" s="2">
        <v>-32.126221565909404</v>
      </c>
      <c r="Z305" s="80">
        <f>VLOOKUP(U305,BG!$A$2:$F$55,4)</f>
        <v>16.221686892919614</v>
      </c>
      <c r="AA305" s="80">
        <f>VLOOKUP(U305,BG!$A$2:$F$55,5)</f>
        <v>0.65542297484792478</v>
      </c>
      <c r="AB305" s="4">
        <f>VLOOKUP(U305+1,BG!$A$2:$F$55,4)</f>
        <v>19.269522901595433</v>
      </c>
      <c r="AC305" s="4">
        <f>VLOOKUP(U305+1,BG!$A$2:$F$55,5)</f>
        <v>0.65515378403724578</v>
      </c>
      <c r="AD305" s="3">
        <f>COUNTIF($U$2:U305,U305)</f>
        <v>12</v>
      </c>
      <c r="AE305" s="3">
        <f t="shared" si="20"/>
        <v>19</v>
      </c>
      <c r="AF305" s="3">
        <f t="shared" si="21"/>
        <v>7</v>
      </c>
      <c r="AG305" s="3">
        <f t="shared" si="22"/>
        <v>11</v>
      </c>
      <c r="AH305" s="81">
        <f t="shared" si="23"/>
        <v>18.084253342665946</v>
      </c>
      <c r="AI305" s="81">
        <f t="shared" si="24"/>
        <v>0.65525846935250986</v>
      </c>
    </row>
    <row r="306" spans="1:35" x14ac:dyDescent="0.25">
      <c r="A306">
        <v>13</v>
      </c>
      <c r="B306" s="52">
        <v>13</v>
      </c>
      <c r="C306" s="5" t="s">
        <v>623</v>
      </c>
      <c r="D306" s="5">
        <v>-200</v>
      </c>
      <c r="E306" s="5">
        <v>52</v>
      </c>
      <c r="F306" s="5">
        <v>50</v>
      </c>
      <c r="G306" s="5">
        <v>0.2833</v>
      </c>
      <c r="H306" s="5">
        <v>0.18457599999999999</v>
      </c>
      <c r="I306" s="5">
        <v>47.245212000000002</v>
      </c>
      <c r="J306" s="5">
        <v>1.3560479999999999</v>
      </c>
      <c r="K306" s="5">
        <v>8.9818739999999995</v>
      </c>
      <c r="L306" s="5">
        <v>0.12900800000000001</v>
      </c>
      <c r="M306" s="53">
        <v>0.2833</v>
      </c>
      <c r="N306" s="5">
        <v>0.26783699999999999</v>
      </c>
      <c r="O306" s="5">
        <v>99700</v>
      </c>
      <c r="P306" s="5">
        <v>21.7</v>
      </c>
      <c r="Q306" s="5">
        <v>60</v>
      </c>
      <c r="R306" s="5">
        <v>1.171</v>
      </c>
      <c r="S306" s="5" t="s">
        <v>648</v>
      </c>
      <c r="T306" s="5" t="s">
        <v>649</v>
      </c>
      <c r="U306" s="77">
        <v>1170</v>
      </c>
      <c r="V306" s="34">
        <v>179.38838888843449</v>
      </c>
      <c r="W306" s="2">
        <v>0.96168715245135206</v>
      </c>
      <c r="X306" s="2">
        <v>138.03934883622037</v>
      </c>
      <c r="Y306" s="2">
        <v>-31.937669369455595</v>
      </c>
      <c r="Z306" s="80">
        <f>VLOOKUP(U306,BG!$A$2:$F$55,4)</f>
        <v>16.221686892919614</v>
      </c>
      <c r="AA306" s="80">
        <f>VLOOKUP(U306,BG!$A$2:$F$55,5)</f>
        <v>0.65542297484792478</v>
      </c>
      <c r="AB306" s="4">
        <f>VLOOKUP(U306+1,BG!$A$2:$F$55,4)</f>
        <v>19.269522901595433</v>
      </c>
      <c r="AC306" s="4">
        <f>VLOOKUP(U306+1,BG!$A$2:$F$55,5)</f>
        <v>0.65515378403724578</v>
      </c>
      <c r="AD306" s="3">
        <f>COUNTIF($U$2:U306,U306)</f>
        <v>13</v>
      </c>
      <c r="AE306" s="3">
        <f t="shared" si="20"/>
        <v>19</v>
      </c>
      <c r="AF306" s="3">
        <f t="shared" si="21"/>
        <v>6</v>
      </c>
      <c r="AG306" s="3">
        <f t="shared" si="22"/>
        <v>12</v>
      </c>
      <c r="AH306" s="81">
        <f t="shared" si="23"/>
        <v>18.253577565370158</v>
      </c>
      <c r="AI306" s="81">
        <f t="shared" si="24"/>
        <v>0.65524351430747219</v>
      </c>
    </row>
    <row r="307" spans="1:35" x14ac:dyDescent="0.25">
      <c r="A307">
        <v>13</v>
      </c>
      <c r="B307" s="52">
        <v>14</v>
      </c>
      <c r="C307" s="5" t="s">
        <v>623</v>
      </c>
      <c r="D307" s="5">
        <v>-200</v>
      </c>
      <c r="E307" s="5">
        <v>104</v>
      </c>
      <c r="F307" s="5">
        <v>50</v>
      </c>
      <c r="G307" s="5">
        <v>0.20605200000000001</v>
      </c>
      <c r="H307" s="5">
        <v>0.184531</v>
      </c>
      <c r="I307" s="5">
        <v>47.233750000000001</v>
      </c>
      <c r="J307" s="5">
        <v>1.34805</v>
      </c>
      <c r="K307" s="5">
        <v>8.9807930000000002</v>
      </c>
      <c r="L307" s="5">
        <v>0.12843299999999999</v>
      </c>
      <c r="M307" s="53">
        <v>0.20605200000000001</v>
      </c>
      <c r="N307" s="5">
        <v>0.21593899999999999</v>
      </c>
      <c r="O307" s="5">
        <v>99700</v>
      </c>
      <c r="P307" s="5">
        <v>21.7</v>
      </c>
      <c r="Q307" s="5">
        <v>60</v>
      </c>
      <c r="R307" s="5">
        <v>1.171</v>
      </c>
      <c r="S307" s="5" t="s">
        <v>650</v>
      </c>
      <c r="T307" s="5" t="s">
        <v>651</v>
      </c>
      <c r="U307" s="77">
        <v>1170</v>
      </c>
      <c r="V307" s="34">
        <v>111.79381326409634</v>
      </c>
      <c r="W307" s="2">
        <v>0.96235388513790421</v>
      </c>
      <c r="X307" s="2">
        <v>92.217198649364107</v>
      </c>
      <c r="Y307" s="2">
        <v>-28.776196142134015</v>
      </c>
      <c r="Z307" s="80">
        <f>VLOOKUP(U307,BG!$A$2:$F$55,4)</f>
        <v>16.221686892919614</v>
      </c>
      <c r="AA307" s="80">
        <f>VLOOKUP(U307,BG!$A$2:$F$55,5)</f>
        <v>0.65542297484792478</v>
      </c>
      <c r="AB307" s="4">
        <f>VLOOKUP(U307+1,BG!$A$2:$F$55,4)</f>
        <v>19.269522901595433</v>
      </c>
      <c r="AC307" s="4">
        <f>VLOOKUP(U307+1,BG!$A$2:$F$55,5)</f>
        <v>0.65515378403724578</v>
      </c>
      <c r="AD307" s="3">
        <f>COUNTIF($U$2:U307,U307)</f>
        <v>14</v>
      </c>
      <c r="AE307" s="3">
        <f t="shared" si="20"/>
        <v>19</v>
      </c>
      <c r="AF307" s="3">
        <f t="shared" si="21"/>
        <v>5</v>
      </c>
      <c r="AG307" s="3">
        <f t="shared" si="22"/>
        <v>13</v>
      </c>
      <c r="AH307" s="81">
        <f t="shared" si="23"/>
        <v>18.422901788074373</v>
      </c>
      <c r="AI307" s="81">
        <f t="shared" si="24"/>
        <v>0.6552285592624344</v>
      </c>
    </row>
    <row r="308" spans="1:35" x14ac:dyDescent="0.25">
      <c r="A308">
        <v>13</v>
      </c>
      <c r="B308" s="52">
        <v>15</v>
      </c>
      <c r="C308" s="5" t="s">
        <v>623</v>
      </c>
      <c r="D308" s="5">
        <v>-200</v>
      </c>
      <c r="E308" s="5">
        <v>156</v>
      </c>
      <c r="F308" s="5">
        <v>50</v>
      </c>
      <c r="G308" s="5">
        <v>0.14027600000000001</v>
      </c>
      <c r="H308" s="5">
        <v>0.18451999999999999</v>
      </c>
      <c r="I308" s="5">
        <v>47.231138999999999</v>
      </c>
      <c r="J308" s="5">
        <v>1.3511709999999999</v>
      </c>
      <c r="K308" s="5">
        <v>8.9805419999999998</v>
      </c>
      <c r="L308" s="5">
        <v>0.12860199999999999</v>
      </c>
      <c r="M308" s="53">
        <v>0.14027600000000001</v>
      </c>
      <c r="N308" s="5">
        <v>0.125809</v>
      </c>
      <c r="O308" s="5">
        <v>99700</v>
      </c>
      <c r="P308" s="5">
        <v>21.7</v>
      </c>
      <c r="Q308" s="5">
        <v>60</v>
      </c>
      <c r="R308" s="5">
        <v>1.171</v>
      </c>
      <c r="S308" s="5" t="s">
        <v>652</v>
      </c>
      <c r="T308" s="5" t="s">
        <v>653</v>
      </c>
      <c r="U308" s="77">
        <v>1170</v>
      </c>
      <c r="V308" s="34">
        <v>54.056069188260608</v>
      </c>
      <c r="W308" s="2">
        <v>1.2108459020793965</v>
      </c>
      <c r="X308" s="2">
        <v>41.674891968698503</v>
      </c>
      <c r="Y308" s="2">
        <v>-26.912358439518183</v>
      </c>
      <c r="Z308" s="80">
        <f>VLOOKUP(U308,BG!$A$2:$F$55,4)</f>
        <v>16.221686892919614</v>
      </c>
      <c r="AA308" s="80">
        <f>VLOOKUP(U308,BG!$A$2:$F$55,5)</f>
        <v>0.65542297484792478</v>
      </c>
      <c r="AB308" s="4">
        <f>VLOOKUP(U308+1,BG!$A$2:$F$55,4)</f>
        <v>19.269522901595433</v>
      </c>
      <c r="AC308" s="4">
        <f>VLOOKUP(U308+1,BG!$A$2:$F$55,5)</f>
        <v>0.65515378403724578</v>
      </c>
      <c r="AD308" s="3">
        <f>COUNTIF($U$2:U308,U308)</f>
        <v>15</v>
      </c>
      <c r="AE308" s="3">
        <f t="shared" si="20"/>
        <v>19</v>
      </c>
      <c r="AF308" s="3">
        <f t="shared" si="21"/>
        <v>4</v>
      </c>
      <c r="AG308" s="3">
        <f t="shared" si="22"/>
        <v>14</v>
      </c>
      <c r="AH308" s="81">
        <f t="shared" si="23"/>
        <v>18.592226010778589</v>
      </c>
      <c r="AI308" s="81">
        <f t="shared" si="24"/>
        <v>0.65521360421739661</v>
      </c>
    </row>
    <row r="309" spans="1:35" x14ac:dyDescent="0.25">
      <c r="A309">
        <v>13</v>
      </c>
      <c r="B309" s="52">
        <v>16</v>
      </c>
      <c r="C309" s="5" t="s">
        <v>623</v>
      </c>
      <c r="D309" s="5">
        <v>-200</v>
      </c>
      <c r="E309" s="5">
        <v>208</v>
      </c>
      <c r="F309" s="5">
        <v>50</v>
      </c>
      <c r="G309" s="5">
        <v>0.118058</v>
      </c>
      <c r="H309" s="5">
        <v>0.18406</v>
      </c>
      <c r="I309" s="5">
        <v>47.115645999999998</v>
      </c>
      <c r="J309" s="5">
        <v>1.3644689999999999</v>
      </c>
      <c r="K309" s="5">
        <v>8.9695309999999999</v>
      </c>
      <c r="L309" s="5">
        <v>0.13012099999999999</v>
      </c>
      <c r="M309" s="53">
        <v>0.118058</v>
      </c>
      <c r="N309" s="5">
        <v>9.3025999999999998E-2</v>
      </c>
      <c r="O309" s="5">
        <v>99700</v>
      </c>
      <c r="P309" s="5">
        <v>21.7</v>
      </c>
      <c r="Q309" s="5">
        <v>60</v>
      </c>
      <c r="R309" s="5">
        <v>1.171</v>
      </c>
      <c r="S309" s="5" t="s">
        <v>654</v>
      </c>
      <c r="T309" s="5" t="s">
        <v>655</v>
      </c>
      <c r="U309" s="77">
        <v>1170</v>
      </c>
      <c r="V309" s="34">
        <v>33.614331460064754</v>
      </c>
      <c r="W309" s="2">
        <v>1.0898420108798332</v>
      </c>
      <c r="X309" s="2">
        <v>31.126536692943333</v>
      </c>
      <c r="Y309" s="2">
        <v>-29.89655848780848</v>
      </c>
      <c r="Z309" s="80">
        <f>VLOOKUP(U309,BG!$A$2:$F$55,4)</f>
        <v>16.221686892919614</v>
      </c>
      <c r="AA309" s="80">
        <f>VLOOKUP(U309,BG!$A$2:$F$55,5)</f>
        <v>0.65542297484792478</v>
      </c>
      <c r="AB309" s="4">
        <f>VLOOKUP(U309+1,BG!$A$2:$F$55,4)</f>
        <v>19.269522901595433</v>
      </c>
      <c r="AC309" s="4">
        <f>VLOOKUP(U309+1,BG!$A$2:$F$55,5)</f>
        <v>0.65515378403724578</v>
      </c>
      <c r="AD309" s="3">
        <f>COUNTIF($U$2:U309,U309)</f>
        <v>16</v>
      </c>
      <c r="AE309" s="3">
        <f t="shared" si="20"/>
        <v>19</v>
      </c>
      <c r="AF309" s="3">
        <f t="shared" si="21"/>
        <v>3</v>
      </c>
      <c r="AG309" s="3">
        <f t="shared" si="22"/>
        <v>15</v>
      </c>
      <c r="AH309" s="81">
        <f t="shared" si="23"/>
        <v>18.761550233482794</v>
      </c>
      <c r="AI309" s="81">
        <f t="shared" si="24"/>
        <v>0.65519864917235893</v>
      </c>
    </row>
    <row r="310" spans="1:35" x14ac:dyDescent="0.25">
      <c r="A310">
        <v>13</v>
      </c>
      <c r="B310" s="52">
        <v>17</v>
      </c>
      <c r="C310" s="5" t="s">
        <v>623</v>
      </c>
      <c r="D310" s="5">
        <v>-200</v>
      </c>
      <c r="E310" s="5">
        <v>260</v>
      </c>
      <c r="F310" s="5">
        <v>50</v>
      </c>
      <c r="G310" s="5">
        <v>9.3898999999999996E-2</v>
      </c>
      <c r="H310" s="5">
        <v>0.184193</v>
      </c>
      <c r="I310" s="5">
        <v>47.149151000000003</v>
      </c>
      <c r="J310" s="5">
        <v>1.385345</v>
      </c>
      <c r="K310" s="5">
        <v>8.9726929999999996</v>
      </c>
      <c r="L310" s="5">
        <v>0.13198299999999999</v>
      </c>
      <c r="M310" s="53">
        <v>9.3898999999999996E-2</v>
      </c>
      <c r="N310" s="5">
        <v>4.2575000000000002E-2</v>
      </c>
      <c r="O310" s="5">
        <v>99700</v>
      </c>
      <c r="P310" s="5">
        <v>21.7</v>
      </c>
      <c r="Q310" s="5">
        <v>60</v>
      </c>
      <c r="R310" s="5">
        <v>1.171</v>
      </c>
      <c r="S310" s="5" t="s">
        <v>656</v>
      </c>
      <c r="T310" s="5" t="s">
        <v>657</v>
      </c>
      <c r="U310" s="77">
        <v>1170</v>
      </c>
      <c r="V310" s="34">
        <v>11.524806816393372</v>
      </c>
      <c r="W310" s="2">
        <v>1.9118031130489945</v>
      </c>
      <c r="X310" s="2">
        <v>9.5490848131983146</v>
      </c>
      <c r="Y310" s="2">
        <v>-30.822366069617029</v>
      </c>
      <c r="Z310" s="80">
        <f>VLOOKUP(U310,BG!$A$2:$F$55,4)</f>
        <v>16.221686892919614</v>
      </c>
      <c r="AA310" s="80">
        <f>VLOOKUP(U310,BG!$A$2:$F$55,5)</f>
        <v>0.65542297484792478</v>
      </c>
      <c r="AB310" s="4">
        <f>VLOOKUP(U310+1,BG!$A$2:$F$55,4)</f>
        <v>19.269522901595433</v>
      </c>
      <c r="AC310" s="4">
        <f>VLOOKUP(U310+1,BG!$A$2:$F$55,5)</f>
        <v>0.65515378403724578</v>
      </c>
      <c r="AD310" s="3">
        <f>COUNTIF($U$2:U310,U310)</f>
        <v>17</v>
      </c>
      <c r="AE310" s="3">
        <f t="shared" si="20"/>
        <v>19</v>
      </c>
      <c r="AF310" s="3">
        <f t="shared" si="21"/>
        <v>2</v>
      </c>
      <c r="AG310" s="3">
        <f t="shared" si="22"/>
        <v>16</v>
      </c>
      <c r="AH310" s="81">
        <f t="shared" si="23"/>
        <v>18.930874456187009</v>
      </c>
      <c r="AI310" s="81">
        <f t="shared" si="24"/>
        <v>0.65518369412732125</v>
      </c>
    </row>
    <row r="311" spans="1:35" x14ac:dyDescent="0.25">
      <c r="A311">
        <v>13</v>
      </c>
      <c r="B311" s="52">
        <v>18</v>
      </c>
      <c r="C311" s="5" t="s">
        <v>623</v>
      </c>
      <c r="D311" s="5">
        <v>-200</v>
      </c>
      <c r="E311" s="5">
        <v>312</v>
      </c>
      <c r="F311" s="5">
        <v>50</v>
      </c>
      <c r="G311" s="5">
        <v>8.5779999999999995E-2</v>
      </c>
      <c r="H311" s="5">
        <v>0.183782</v>
      </c>
      <c r="I311" s="5">
        <v>47.045881999999999</v>
      </c>
      <c r="J311" s="5">
        <v>1.354719</v>
      </c>
      <c r="K311" s="5">
        <v>8.9628979999999991</v>
      </c>
      <c r="L311" s="5">
        <v>0.129305</v>
      </c>
      <c r="M311" s="53">
        <v>8.5779999999999995E-2</v>
      </c>
      <c r="N311" s="5">
        <v>1.7845E-2</v>
      </c>
      <c r="O311" s="5">
        <v>99700</v>
      </c>
      <c r="P311" s="5">
        <v>21.7</v>
      </c>
      <c r="Q311" s="5">
        <v>60</v>
      </c>
      <c r="R311" s="5">
        <v>1.171</v>
      </c>
      <c r="S311" s="5" t="s">
        <v>658</v>
      </c>
      <c r="T311" s="5" t="s">
        <v>659</v>
      </c>
      <c r="U311" s="77">
        <v>1170</v>
      </c>
      <c r="V311" s="34">
        <v>3.1616691492617819</v>
      </c>
      <c r="W311" s="2">
        <v>5.8540305612663674</v>
      </c>
      <c r="X311" s="2">
        <v>2.2407338001544428</v>
      </c>
      <c r="Y311" s="2">
        <v>-31.010137578037785</v>
      </c>
      <c r="Z311" s="80">
        <f>VLOOKUP(U311,BG!$A$2:$F$55,4)</f>
        <v>16.221686892919614</v>
      </c>
      <c r="AA311" s="80">
        <f>VLOOKUP(U311,BG!$A$2:$F$55,5)</f>
        <v>0.65542297484792478</v>
      </c>
      <c r="AB311" s="4">
        <f>VLOOKUP(U311+1,BG!$A$2:$F$55,4)</f>
        <v>19.269522901595433</v>
      </c>
      <c r="AC311" s="4">
        <f>VLOOKUP(U311+1,BG!$A$2:$F$55,5)</f>
        <v>0.65515378403724578</v>
      </c>
      <c r="AD311" s="3">
        <f>COUNTIF($U$2:U311,U311)</f>
        <v>18</v>
      </c>
      <c r="AE311" s="3">
        <f t="shared" si="20"/>
        <v>19</v>
      </c>
      <c r="AF311" s="3">
        <f t="shared" si="21"/>
        <v>1</v>
      </c>
      <c r="AG311" s="3">
        <f t="shared" si="22"/>
        <v>17</v>
      </c>
      <c r="AH311" s="81">
        <f t="shared" si="23"/>
        <v>19.100198678891221</v>
      </c>
      <c r="AI311" s="81">
        <f t="shared" si="24"/>
        <v>0.65516873908228357</v>
      </c>
    </row>
    <row r="312" spans="1:35" x14ac:dyDescent="0.25">
      <c r="A312">
        <v>13</v>
      </c>
      <c r="B312" s="52">
        <v>19</v>
      </c>
      <c r="C312" s="5" t="s">
        <v>623</v>
      </c>
      <c r="D312" s="5">
        <v>-200</v>
      </c>
      <c r="E312" s="5">
        <v>364</v>
      </c>
      <c r="F312" s="5">
        <v>50</v>
      </c>
      <c r="G312" s="5">
        <v>8.4872000000000003E-2</v>
      </c>
      <c r="H312" s="5">
        <v>0.18399499999999999</v>
      </c>
      <c r="I312" s="5">
        <v>47.09939</v>
      </c>
      <c r="J312" s="5">
        <v>1.406401</v>
      </c>
      <c r="K312" s="5">
        <v>8.9679289999999998</v>
      </c>
      <c r="L312" s="5">
        <v>0.13381999999999999</v>
      </c>
      <c r="M312" s="53">
        <v>8.4872000000000003E-2</v>
      </c>
      <c r="N312" s="5">
        <v>1.091E-2</v>
      </c>
      <c r="O312" s="5">
        <v>99700</v>
      </c>
      <c r="P312" s="5">
        <v>21.7</v>
      </c>
      <c r="Q312" s="5">
        <v>60</v>
      </c>
      <c r="R312" s="5">
        <v>1.171</v>
      </c>
      <c r="S312" s="5" t="s">
        <v>660</v>
      </c>
      <c r="T312" s="5" t="s">
        <v>661</v>
      </c>
      <c r="U312" s="77">
        <v>1170</v>
      </c>
      <c r="V312" s="34">
        <v>0.96665184620484879</v>
      </c>
      <c r="W312" s="2">
        <v>10.798441573466896</v>
      </c>
      <c r="X312" s="2">
        <v>1.0943144588974574</v>
      </c>
      <c r="Y312" s="2">
        <v>-31.756330188125425</v>
      </c>
      <c r="Z312" s="80">
        <f>VLOOKUP(U312,BG!$A$2:$F$55,4)</f>
        <v>16.221686892919614</v>
      </c>
      <c r="AA312" s="80">
        <f>VLOOKUP(U312,BG!$A$2:$F$55,5)</f>
        <v>0.65542297484792478</v>
      </c>
      <c r="AB312" s="4">
        <f>VLOOKUP(U312+1,BG!$A$2:$F$55,4)</f>
        <v>19.269522901595433</v>
      </c>
      <c r="AC312" s="4">
        <f>VLOOKUP(U312+1,BG!$A$2:$F$55,5)</f>
        <v>0.65515378403724578</v>
      </c>
      <c r="AD312" s="3">
        <f>COUNTIF($U$2:U312,U312)</f>
        <v>19</v>
      </c>
      <c r="AE312" s="3">
        <f t="shared" si="20"/>
        <v>19</v>
      </c>
      <c r="AF312" s="3">
        <f t="shared" si="21"/>
        <v>0</v>
      </c>
      <c r="AG312" s="3">
        <f t="shared" si="22"/>
        <v>18</v>
      </c>
      <c r="AH312" s="81">
        <f t="shared" si="23"/>
        <v>19.269522901595433</v>
      </c>
      <c r="AI312" s="81">
        <f t="shared" si="24"/>
        <v>0.65515378403724578</v>
      </c>
    </row>
    <row r="313" spans="1:35" x14ac:dyDescent="0.25">
      <c r="A313">
        <v>14</v>
      </c>
      <c r="B313" s="20">
        <v>1</v>
      </c>
      <c r="C313" s="21" t="s">
        <v>662</v>
      </c>
      <c r="D313" s="21">
        <v>0</v>
      </c>
      <c r="E313" s="21">
        <v>-364</v>
      </c>
      <c r="F313" s="21">
        <v>50</v>
      </c>
      <c r="G313" s="21">
        <v>5.7120000000000001E-3</v>
      </c>
      <c r="H313" s="21">
        <v>0.18477299999999999</v>
      </c>
      <c r="I313" s="21">
        <v>47.294559999999997</v>
      </c>
      <c r="J313" s="21">
        <v>1.3707609999999999</v>
      </c>
      <c r="K313" s="21">
        <v>8.9865449999999996</v>
      </c>
      <c r="L313" s="21">
        <v>0.13037499999999999</v>
      </c>
      <c r="M313" s="54">
        <v>5.7120000000000001E-3</v>
      </c>
      <c r="N313" s="21">
        <v>3.885E-3</v>
      </c>
      <c r="O313" s="21">
        <v>99700</v>
      </c>
      <c r="P313" s="21">
        <v>21.7</v>
      </c>
      <c r="Q313" s="21">
        <v>60</v>
      </c>
      <c r="R313" s="21">
        <v>1.171</v>
      </c>
      <c r="S313" s="21" t="s">
        <v>663</v>
      </c>
      <c r="T313" s="21" t="s">
        <v>664</v>
      </c>
      <c r="U313" s="77">
        <v>1180</v>
      </c>
      <c r="V313" s="34">
        <v>3.033044195157701</v>
      </c>
      <c r="W313" s="2">
        <v>14.627609170117323</v>
      </c>
      <c r="X313" s="2">
        <v>5.1811057036649171</v>
      </c>
      <c r="Y313" s="2">
        <v>37.432367914796671</v>
      </c>
      <c r="Z313" s="80">
        <f>VLOOKUP(U313,BG!$A$2:$F$55,4)</f>
        <v>19.745969989270129</v>
      </c>
      <c r="AA313" s="80">
        <f>VLOOKUP(U313,BG!$A$2:$F$55,5)</f>
        <v>4.5625783050710327</v>
      </c>
      <c r="AB313" s="4">
        <f>VLOOKUP(U313+1,BG!$A$2:$F$55,4)</f>
        <v>19.325012105725527</v>
      </c>
      <c r="AC313" s="4">
        <f>VLOOKUP(U313+1,BG!$A$2:$F$55,5)</f>
        <v>4.6861856795004417</v>
      </c>
      <c r="AD313" s="3">
        <f>COUNTIF($U$2:U313,U313)</f>
        <v>1</v>
      </c>
      <c r="AE313" s="3">
        <f t="shared" si="20"/>
        <v>11</v>
      </c>
      <c r="AF313" s="3">
        <f t="shared" si="21"/>
        <v>10</v>
      </c>
      <c r="AG313" s="3">
        <f t="shared" si="22"/>
        <v>0</v>
      </c>
      <c r="AH313" s="81">
        <f t="shared" si="23"/>
        <v>19.745969989270129</v>
      </c>
      <c r="AI313" s="81">
        <f t="shared" si="24"/>
        <v>4.5625783050710327</v>
      </c>
    </row>
    <row r="314" spans="1:35" x14ac:dyDescent="0.25">
      <c r="A314">
        <v>14</v>
      </c>
      <c r="B314" s="20">
        <v>2</v>
      </c>
      <c r="C314" s="21" t="s">
        <v>662</v>
      </c>
      <c r="D314" s="21">
        <v>0</v>
      </c>
      <c r="E314" s="21">
        <v>-311.96875</v>
      </c>
      <c r="F314" s="21">
        <v>50</v>
      </c>
      <c r="G314" s="21">
        <v>6.1659999999999996E-3</v>
      </c>
      <c r="H314" s="21">
        <v>0.18449299999999999</v>
      </c>
      <c r="I314" s="21">
        <v>47.224209000000002</v>
      </c>
      <c r="J314" s="21">
        <v>1.3563620000000001</v>
      </c>
      <c r="K314" s="21">
        <v>8.9798760000000009</v>
      </c>
      <c r="L314" s="21">
        <v>0.129107</v>
      </c>
      <c r="M314" s="54">
        <v>6.1659999999999996E-3</v>
      </c>
      <c r="N314" s="21">
        <v>5.8919999999999997E-3</v>
      </c>
      <c r="O314" s="21">
        <v>99700</v>
      </c>
      <c r="P314" s="21">
        <v>21.7</v>
      </c>
      <c r="Q314" s="21">
        <v>60</v>
      </c>
      <c r="R314" s="21">
        <v>1.171</v>
      </c>
      <c r="S314" s="21" t="s">
        <v>665</v>
      </c>
      <c r="T314" s="21" t="s">
        <v>666</v>
      </c>
      <c r="U314" s="77">
        <v>1180</v>
      </c>
      <c r="V314" s="34">
        <v>7.7458182338212938</v>
      </c>
      <c r="W314" s="2">
        <v>8.9390236546409412</v>
      </c>
      <c r="X314" s="2">
        <v>8.380195596724338</v>
      </c>
      <c r="Y314" s="2">
        <v>33.812887944915367</v>
      </c>
      <c r="Z314" s="80">
        <f>VLOOKUP(U314,BG!$A$2:$F$55,4)</f>
        <v>19.745969989270129</v>
      </c>
      <c r="AA314" s="80">
        <f>VLOOKUP(U314,BG!$A$2:$F$55,5)</f>
        <v>4.5625783050710327</v>
      </c>
      <c r="AB314" s="4">
        <f>VLOOKUP(U314+1,BG!$A$2:$F$55,4)</f>
        <v>19.325012105725527</v>
      </c>
      <c r="AC314" s="4">
        <f>VLOOKUP(U314+1,BG!$A$2:$F$55,5)</f>
        <v>4.6861856795004417</v>
      </c>
      <c r="AD314" s="3">
        <f>COUNTIF($U$2:U314,U314)</f>
        <v>2</v>
      </c>
      <c r="AE314" s="3">
        <f t="shared" si="20"/>
        <v>11</v>
      </c>
      <c r="AF314" s="3">
        <f t="shared" si="21"/>
        <v>9</v>
      </c>
      <c r="AG314" s="3">
        <f t="shared" si="22"/>
        <v>1</v>
      </c>
      <c r="AH314" s="81">
        <f t="shared" si="23"/>
        <v>19.703874200915671</v>
      </c>
      <c r="AI314" s="81">
        <f t="shared" si="24"/>
        <v>4.5749390425139733</v>
      </c>
    </row>
    <row r="315" spans="1:35" x14ac:dyDescent="0.25">
      <c r="A315">
        <v>14</v>
      </c>
      <c r="B315" s="20">
        <v>3</v>
      </c>
      <c r="C315" s="21" t="s">
        <v>662</v>
      </c>
      <c r="D315" s="21">
        <v>0</v>
      </c>
      <c r="E315" s="21">
        <v>-259.96875</v>
      </c>
      <c r="F315" s="21">
        <v>50</v>
      </c>
      <c r="G315" s="21">
        <v>1.0998000000000001E-2</v>
      </c>
      <c r="H315" s="21">
        <v>0.184452</v>
      </c>
      <c r="I315" s="21">
        <v>47.214125000000003</v>
      </c>
      <c r="J315" s="21">
        <v>1.360611</v>
      </c>
      <c r="K315" s="21">
        <v>8.9789110000000001</v>
      </c>
      <c r="L315" s="21">
        <v>0.129496</v>
      </c>
      <c r="M315" s="54">
        <v>1.0998000000000001E-2</v>
      </c>
      <c r="N315" s="21">
        <v>2.7637999999999999E-2</v>
      </c>
      <c r="O315" s="21">
        <v>99700</v>
      </c>
      <c r="P315" s="21">
        <v>21.7</v>
      </c>
      <c r="Q315" s="21">
        <v>60</v>
      </c>
      <c r="R315" s="21">
        <v>1.171</v>
      </c>
      <c r="S315" s="21" t="s">
        <v>667</v>
      </c>
      <c r="T315" s="21" t="s">
        <v>668</v>
      </c>
      <c r="U315" s="77">
        <v>1180</v>
      </c>
      <c r="V315" s="34">
        <v>49.947311175432077</v>
      </c>
      <c r="W315" s="2">
        <v>2.1491529941552692</v>
      </c>
      <c r="X315" s="2">
        <v>47.743474792517929</v>
      </c>
      <c r="Y315" s="2">
        <v>32.041137246702554</v>
      </c>
      <c r="Z315" s="80">
        <f>VLOOKUP(U315,BG!$A$2:$F$55,4)</f>
        <v>19.745969989270129</v>
      </c>
      <c r="AA315" s="80">
        <f>VLOOKUP(U315,BG!$A$2:$F$55,5)</f>
        <v>4.5625783050710327</v>
      </c>
      <c r="AB315" s="4">
        <f>VLOOKUP(U315+1,BG!$A$2:$F$55,4)</f>
        <v>19.325012105725527</v>
      </c>
      <c r="AC315" s="4">
        <f>VLOOKUP(U315+1,BG!$A$2:$F$55,5)</f>
        <v>4.6861856795004417</v>
      </c>
      <c r="AD315" s="3">
        <f>COUNTIF($U$2:U315,U315)</f>
        <v>3</v>
      </c>
      <c r="AE315" s="3">
        <f t="shared" si="20"/>
        <v>11</v>
      </c>
      <c r="AF315" s="3">
        <f t="shared" si="21"/>
        <v>8</v>
      </c>
      <c r="AG315" s="3">
        <f t="shared" si="22"/>
        <v>2</v>
      </c>
      <c r="AH315" s="81">
        <f t="shared" si="23"/>
        <v>19.661778412561212</v>
      </c>
      <c r="AI315" s="81">
        <f t="shared" si="24"/>
        <v>4.5872997799569148</v>
      </c>
    </row>
    <row r="316" spans="1:35" x14ac:dyDescent="0.25">
      <c r="A316">
        <v>14</v>
      </c>
      <c r="B316" s="20">
        <v>4</v>
      </c>
      <c r="C316" s="21" t="s">
        <v>662</v>
      </c>
      <c r="D316" s="21">
        <v>0</v>
      </c>
      <c r="E316" s="21">
        <v>-207.96875</v>
      </c>
      <c r="F316" s="21">
        <v>50</v>
      </c>
      <c r="G316" s="21">
        <v>2.8028999999999998E-2</v>
      </c>
      <c r="H316" s="21">
        <v>0.18415899999999999</v>
      </c>
      <c r="I316" s="21">
        <v>47.140394999999998</v>
      </c>
      <c r="J316" s="21">
        <v>1.368752</v>
      </c>
      <c r="K316" s="21">
        <v>8.9718809999999998</v>
      </c>
      <c r="L316" s="21">
        <v>0.13050500000000001</v>
      </c>
      <c r="M316" s="54">
        <v>2.8028999999999998E-2</v>
      </c>
      <c r="N316" s="21">
        <v>6.5865999999999994E-2</v>
      </c>
      <c r="O316" s="21">
        <v>99700</v>
      </c>
      <c r="P316" s="21">
        <v>21.7</v>
      </c>
      <c r="Q316" s="21">
        <v>60</v>
      </c>
      <c r="R316" s="21">
        <v>1.171</v>
      </c>
      <c r="S316" s="21" t="s">
        <v>669</v>
      </c>
      <c r="T316" s="21" t="s">
        <v>670</v>
      </c>
      <c r="U316" s="77">
        <v>1180</v>
      </c>
      <c r="V316" s="34">
        <v>196.77092567133127</v>
      </c>
      <c r="W316" s="2">
        <v>0.98102788012413233</v>
      </c>
      <c r="X316" s="2">
        <v>208.8340321874544</v>
      </c>
      <c r="Y316" s="2">
        <v>30.272150046231832</v>
      </c>
      <c r="Z316" s="80">
        <f>VLOOKUP(U316,BG!$A$2:$F$55,4)</f>
        <v>19.745969989270129</v>
      </c>
      <c r="AA316" s="80">
        <f>VLOOKUP(U316,BG!$A$2:$F$55,5)</f>
        <v>4.5625783050710327</v>
      </c>
      <c r="AB316" s="4">
        <f>VLOOKUP(U316+1,BG!$A$2:$F$55,4)</f>
        <v>19.325012105725527</v>
      </c>
      <c r="AC316" s="4">
        <f>VLOOKUP(U316+1,BG!$A$2:$F$55,5)</f>
        <v>4.6861856795004417</v>
      </c>
      <c r="AD316" s="3">
        <f>COUNTIF($U$2:U316,U316)</f>
        <v>4</v>
      </c>
      <c r="AE316" s="3">
        <f t="shared" si="20"/>
        <v>11</v>
      </c>
      <c r="AF316" s="3">
        <f t="shared" si="21"/>
        <v>7</v>
      </c>
      <c r="AG316" s="3">
        <f t="shared" si="22"/>
        <v>3</v>
      </c>
      <c r="AH316" s="81">
        <f t="shared" si="23"/>
        <v>19.619682624206749</v>
      </c>
      <c r="AI316" s="81">
        <f t="shared" si="24"/>
        <v>4.5996605173998555</v>
      </c>
    </row>
    <row r="317" spans="1:35" x14ac:dyDescent="0.25">
      <c r="A317">
        <v>14</v>
      </c>
      <c r="B317" s="20">
        <v>5</v>
      </c>
      <c r="C317" s="21" t="s">
        <v>662</v>
      </c>
      <c r="D317" s="21">
        <v>0</v>
      </c>
      <c r="E317" s="21">
        <v>-155.96875</v>
      </c>
      <c r="F317" s="21">
        <v>50</v>
      </c>
      <c r="G317" s="21">
        <v>6.8754999999999997E-2</v>
      </c>
      <c r="H317" s="21">
        <v>0.18455099999999999</v>
      </c>
      <c r="I317" s="21">
        <v>47.238861</v>
      </c>
      <c r="J317" s="21">
        <v>1.336287</v>
      </c>
      <c r="K317" s="21">
        <v>8.9812840000000005</v>
      </c>
      <c r="L317" s="21">
        <v>0.12851000000000001</v>
      </c>
      <c r="M317" s="54">
        <v>6.8754999999999997E-2</v>
      </c>
      <c r="N317" s="21">
        <v>0.14802199999999999</v>
      </c>
      <c r="O317" s="21">
        <v>99700</v>
      </c>
      <c r="P317" s="21">
        <v>21.7</v>
      </c>
      <c r="Q317" s="21">
        <v>60</v>
      </c>
      <c r="R317" s="21">
        <v>1.171</v>
      </c>
      <c r="S317" s="21" t="s">
        <v>671</v>
      </c>
      <c r="T317" s="21" t="s">
        <v>672</v>
      </c>
      <c r="U317" s="77">
        <v>1180</v>
      </c>
      <c r="V317" s="34">
        <v>547.14239527304039</v>
      </c>
      <c r="W317" s="2">
        <v>0.65885879745154197</v>
      </c>
      <c r="X317" s="2">
        <v>683.54561270087299</v>
      </c>
      <c r="Y317" s="2">
        <v>26.634113941973407</v>
      </c>
      <c r="Z317" s="80">
        <f>VLOOKUP(U317,BG!$A$2:$F$55,4)</f>
        <v>19.745969989270129</v>
      </c>
      <c r="AA317" s="80">
        <f>VLOOKUP(U317,BG!$A$2:$F$55,5)</f>
        <v>4.5625783050710327</v>
      </c>
      <c r="AB317" s="4">
        <f>VLOOKUP(U317+1,BG!$A$2:$F$55,4)</f>
        <v>19.325012105725527</v>
      </c>
      <c r="AC317" s="4">
        <f>VLOOKUP(U317+1,BG!$A$2:$F$55,5)</f>
        <v>4.6861856795004417</v>
      </c>
      <c r="AD317" s="3">
        <f>COUNTIF($U$2:U317,U317)</f>
        <v>5</v>
      </c>
      <c r="AE317" s="3">
        <f t="shared" si="20"/>
        <v>11</v>
      </c>
      <c r="AF317" s="3">
        <f t="shared" si="21"/>
        <v>6</v>
      </c>
      <c r="AG317" s="3">
        <f t="shared" si="22"/>
        <v>4</v>
      </c>
      <c r="AH317" s="81">
        <f t="shared" si="23"/>
        <v>19.577586835852287</v>
      </c>
      <c r="AI317" s="81">
        <f t="shared" si="24"/>
        <v>4.6120212548427961</v>
      </c>
    </row>
    <row r="318" spans="1:35" x14ac:dyDescent="0.25">
      <c r="A318">
        <v>14</v>
      </c>
      <c r="B318" s="20">
        <v>6</v>
      </c>
      <c r="C318" s="21" t="s">
        <v>662</v>
      </c>
      <c r="D318" s="21">
        <v>0</v>
      </c>
      <c r="E318" s="21">
        <v>-103.96875</v>
      </c>
      <c r="F318" s="21">
        <v>50</v>
      </c>
      <c r="G318" s="21">
        <v>0.12687100000000001</v>
      </c>
      <c r="H318" s="21">
        <v>0.18398700000000001</v>
      </c>
      <c r="I318" s="21">
        <v>47.097293000000001</v>
      </c>
      <c r="J318" s="21">
        <v>1.3679809999999999</v>
      </c>
      <c r="K318" s="21">
        <v>8.9677790000000002</v>
      </c>
      <c r="L318" s="21">
        <v>0.130416</v>
      </c>
      <c r="M318" s="54">
        <v>0.12687100000000001</v>
      </c>
      <c r="N318" s="21">
        <v>0.22619800000000001</v>
      </c>
      <c r="O318" s="21">
        <v>99700</v>
      </c>
      <c r="P318" s="21">
        <v>21.7</v>
      </c>
      <c r="Q318" s="21">
        <v>60</v>
      </c>
      <c r="R318" s="21">
        <v>1.171</v>
      </c>
      <c r="S318" s="21" t="s">
        <v>673</v>
      </c>
      <c r="T318" s="21" t="s">
        <v>674</v>
      </c>
      <c r="U318" s="77">
        <v>1180</v>
      </c>
      <c r="V318" s="34">
        <v>1047.5346050242681</v>
      </c>
      <c r="W318" s="2">
        <v>0.60859578704998663</v>
      </c>
      <c r="X318" s="2">
        <v>1322.1162376247421</v>
      </c>
      <c r="Y318" s="2">
        <v>24.856208965786006</v>
      </c>
      <c r="Z318" s="80">
        <f>VLOOKUP(U318,BG!$A$2:$F$55,4)</f>
        <v>19.745969989270129</v>
      </c>
      <c r="AA318" s="80">
        <f>VLOOKUP(U318,BG!$A$2:$F$55,5)</f>
        <v>4.5625783050710327</v>
      </c>
      <c r="AB318" s="4">
        <f>VLOOKUP(U318+1,BG!$A$2:$F$55,4)</f>
        <v>19.325012105725527</v>
      </c>
      <c r="AC318" s="4">
        <f>VLOOKUP(U318+1,BG!$A$2:$F$55,5)</f>
        <v>4.6861856795004417</v>
      </c>
      <c r="AD318" s="3">
        <f>COUNTIF($U$2:U318,U318)</f>
        <v>6</v>
      </c>
      <c r="AE318" s="3">
        <f t="shared" si="20"/>
        <v>11</v>
      </c>
      <c r="AF318" s="3">
        <f t="shared" si="21"/>
        <v>5</v>
      </c>
      <c r="AG318" s="3">
        <f t="shared" si="22"/>
        <v>5</v>
      </c>
      <c r="AH318" s="81">
        <f t="shared" si="23"/>
        <v>19.535491047497828</v>
      </c>
      <c r="AI318" s="81">
        <f t="shared" si="24"/>
        <v>4.6243819922857368</v>
      </c>
    </row>
    <row r="319" spans="1:35" x14ac:dyDescent="0.25">
      <c r="A319">
        <v>14</v>
      </c>
      <c r="B319" s="20">
        <v>7</v>
      </c>
      <c r="C319" s="21" t="s">
        <v>662</v>
      </c>
      <c r="D319" s="21">
        <v>0</v>
      </c>
      <c r="E319" s="21">
        <v>-51.96875</v>
      </c>
      <c r="F319" s="21">
        <v>50</v>
      </c>
      <c r="G319" s="21">
        <v>0.11404400000000001</v>
      </c>
      <c r="H319" s="21">
        <v>0.183891</v>
      </c>
      <c r="I319" s="21">
        <v>47.073360999999998</v>
      </c>
      <c r="J319" s="21">
        <v>1.3700399999999999</v>
      </c>
      <c r="K319" s="21">
        <v>8.9654959999999999</v>
      </c>
      <c r="L319" s="21">
        <v>0.130662</v>
      </c>
      <c r="M319" s="54">
        <v>0.11404400000000001</v>
      </c>
      <c r="N319" s="21">
        <v>0.18654799999999999</v>
      </c>
      <c r="O319" s="21">
        <v>99700</v>
      </c>
      <c r="P319" s="21">
        <v>21.7</v>
      </c>
      <c r="Q319" s="21">
        <v>60</v>
      </c>
      <c r="R319" s="21">
        <v>1.171</v>
      </c>
      <c r="S319" s="21" t="s">
        <v>675</v>
      </c>
      <c r="T319" s="21" t="s">
        <v>676</v>
      </c>
      <c r="U319" s="77">
        <v>1180</v>
      </c>
      <c r="V319" s="34">
        <v>939.16516355369583</v>
      </c>
      <c r="W319" s="2">
        <v>0.71276030559261494</v>
      </c>
      <c r="X319" s="2">
        <v>1030.2670411298486</v>
      </c>
      <c r="Y319" s="2">
        <v>32.417191710798598</v>
      </c>
      <c r="Z319" s="80">
        <f>VLOOKUP(U319,BG!$A$2:$F$55,4)</f>
        <v>19.745969989270129</v>
      </c>
      <c r="AA319" s="80">
        <f>VLOOKUP(U319,BG!$A$2:$F$55,5)</f>
        <v>4.5625783050710327</v>
      </c>
      <c r="AB319" s="4">
        <f>VLOOKUP(U319+1,BG!$A$2:$F$55,4)</f>
        <v>19.325012105725527</v>
      </c>
      <c r="AC319" s="4">
        <f>VLOOKUP(U319+1,BG!$A$2:$F$55,5)</f>
        <v>4.6861856795004417</v>
      </c>
      <c r="AD319" s="3">
        <f>COUNTIF($U$2:U319,U319)</f>
        <v>7</v>
      </c>
      <c r="AE319" s="3">
        <f t="shared" si="20"/>
        <v>11</v>
      </c>
      <c r="AF319" s="3">
        <f t="shared" si="21"/>
        <v>4</v>
      </c>
      <c r="AG319" s="3">
        <f t="shared" si="22"/>
        <v>6</v>
      </c>
      <c r="AH319" s="81">
        <f t="shared" si="23"/>
        <v>19.493395259143369</v>
      </c>
      <c r="AI319" s="81">
        <f t="shared" si="24"/>
        <v>4.6367427297286783</v>
      </c>
    </row>
    <row r="320" spans="1:35" x14ac:dyDescent="0.25">
      <c r="A320">
        <v>14</v>
      </c>
      <c r="B320" s="20">
        <v>8</v>
      </c>
      <c r="C320" s="21" t="s">
        <v>662</v>
      </c>
      <c r="D320" s="21">
        <v>0</v>
      </c>
      <c r="E320" s="21">
        <v>3.125E-2</v>
      </c>
      <c r="F320" s="21">
        <v>50</v>
      </c>
      <c r="G320" s="21">
        <v>5.4713999999999999E-2</v>
      </c>
      <c r="H320" s="21">
        <v>0.18371699999999999</v>
      </c>
      <c r="I320" s="21">
        <v>47.029632999999997</v>
      </c>
      <c r="J320" s="21">
        <v>1.3329120000000001</v>
      </c>
      <c r="K320" s="21">
        <v>8.9613790000000009</v>
      </c>
      <c r="L320" s="21">
        <v>0.12725500000000001</v>
      </c>
      <c r="M320" s="54">
        <v>5.4713999999999999E-2</v>
      </c>
      <c r="N320" s="21">
        <v>0.10229000000000001</v>
      </c>
      <c r="O320" s="21">
        <v>99700</v>
      </c>
      <c r="P320" s="21">
        <v>21.7</v>
      </c>
      <c r="Q320" s="21">
        <v>60</v>
      </c>
      <c r="R320" s="21">
        <v>1.171</v>
      </c>
      <c r="S320" s="21" t="s">
        <v>677</v>
      </c>
      <c r="T320" s="21" t="s">
        <v>678</v>
      </c>
      <c r="U320" s="77">
        <v>1180</v>
      </c>
      <c r="V320" s="34">
        <v>430.47869793650369</v>
      </c>
      <c r="W320" s="2">
        <v>0.81604751141712295</v>
      </c>
      <c r="X320" s="2">
        <v>445.72657001038669</v>
      </c>
      <c r="Y320" s="2">
        <v>25.030000849438149</v>
      </c>
      <c r="Z320" s="80">
        <f>VLOOKUP(U320,BG!$A$2:$F$55,4)</f>
        <v>19.745969989270129</v>
      </c>
      <c r="AA320" s="80">
        <f>VLOOKUP(U320,BG!$A$2:$F$55,5)</f>
        <v>4.5625783050710327</v>
      </c>
      <c r="AB320" s="4">
        <f>VLOOKUP(U320+1,BG!$A$2:$F$55,4)</f>
        <v>19.325012105725527</v>
      </c>
      <c r="AC320" s="4">
        <f>VLOOKUP(U320+1,BG!$A$2:$F$55,5)</f>
        <v>4.6861856795004417</v>
      </c>
      <c r="AD320" s="3">
        <f>COUNTIF($U$2:U320,U320)</f>
        <v>8</v>
      </c>
      <c r="AE320" s="3">
        <f t="shared" si="20"/>
        <v>11</v>
      </c>
      <c r="AF320" s="3">
        <f t="shared" si="21"/>
        <v>3</v>
      </c>
      <c r="AG320" s="3">
        <f t="shared" si="22"/>
        <v>7</v>
      </c>
      <c r="AH320" s="81">
        <f t="shared" si="23"/>
        <v>19.451299470788907</v>
      </c>
      <c r="AI320" s="81">
        <f t="shared" si="24"/>
        <v>4.6491034671716189</v>
      </c>
    </row>
    <row r="321" spans="1:35" x14ac:dyDescent="0.25">
      <c r="A321">
        <v>14</v>
      </c>
      <c r="B321" s="20">
        <v>9</v>
      </c>
      <c r="C321" s="21" t="s">
        <v>662</v>
      </c>
      <c r="D321" s="21">
        <v>0</v>
      </c>
      <c r="E321" s="21">
        <v>52.03125</v>
      </c>
      <c r="F321" s="21">
        <v>50</v>
      </c>
      <c r="G321" s="21">
        <v>2.426E-2</v>
      </c>
      <c r="H321" s="21">
        <v>0.18409600000000001</v>
      </c>
      <c r="I321" s="21">
        <v>47.124673000000001</v>
      </c>
      <c r="J321" s="21">
        <v>1.3823300000000001</v>
      </c>
      <c r="K321" s="21">
        <v>8.9703660000000003</v>
      </c>
      <c r="L321" s="21">
        <v>0.131774</v>
      </c>
      <c r="M321" s="54">
        <v>2.426E-2</v>
      </c>
      <c r="N321" s="21">
        <v>5.0257999999999997E-2</v>
      </c>
      <c r="O321" s="21">
        <v>99700</v>
      </c>
      <c r="P321" s="21">
        <v>21.7</v>
      </c>
      <c r="Q321" s="21">
        <v>60</v>
      </c>
      <c r="R321" s="21">
        <v>1.171</v>
      </c>
      <c r="S321" s="21" t="s">
        <v>679</v>
      </c>
      <c r="T321" s="21" t="s">
        <v>680</v>
      </c>
      <c r="U321" s="77">
        <v>1180</v>
      </c>
      <c r="V321" s="34">
        <v>169.46224335124711</v>
      </c>
      <c r="W321" s="2">
        <v>1.1953963646350116</v>
      </c>
      <c r="X321" s="2">
        <v>151.32240104338118</v>
      </c>
      <c r="Y321" s="2">
        <v>28.862761079254316</v>
      </c>
      <c r="Z321" s="80">
        <f>VLOOKUP(U321,BG!$A$2:$F$55,4)</f>
        <v>19.745969989270129</v>
      </c>
      <c r="AA321" s="80">
        <f>VLOOKUP(U321,BG!$A$2:$F$55,5)</f>
        <v>4.5625783050710327</v>
      </c>
      <c r="AB321" s="4">
        <f>VLOOKUP(U321+1,BG!$A$2:$F$55,4)</f>
        <v>19.325012105725527</v>
      </c>
      <c r="AC321" s="4">
        <f>VLOOKUP(U321+1,BG!$A$2:$F$55,5)</f>
        <v>4.6861856795004417</v>
      </c>
      <c r="AD321" s="3">
        <f>COUNTIF($U$2:U321,U321)</f>
        <v>9</v>
      </c>
      <c r="AE321" s="3">
        <f t="shared" si="20"/>
        <v>11</v>
      </c>
      <c r="AF321" s="3">
        <f t="shared" si="21"/>
        <v>2</v>
      </c>
      <c r="AG321" s="3">
        <f t="shared" si="22"/>
        <v>8</v>
      </c>
      <c r="AH321" s="81">
        <f t="shared" si="23"/>
        <v>19.409203682434445</v>
      </c>
      <c r="AI321" s="81">
        <f t="shared" si="24"/>
        <v>4.6614642046145596</v>
      </c>
    </row>
    <row r="322" spans="1:35" x14ac:dyDescent="0.25">
      <c r="A322">
        <v>14</v>
      </c>
      <c r="B322" s="20">
        <v>10</v>
      </c>
      <c r="C322" s="21" t="s">
        <v>662</v>
      </c>
      <c r="D322" s="21">
        <v>0</v>
      </c>
      <c r="E322" s="21">
        <v>104.03125</v>
      </c>
      <c r="F322" s="21">
        <v>50</v>
      </c>
      <c r="G322" s="21">
        <v>1.2636E-2</v>
      </c>
      <c r="H322" s="21">
        <v>0.18370900000000001</v>
      </c>
      <c r="I322" s="21">
        <v>47.027580999999998</v>
      </c>
      <c r="J322" s="21">
        <v>1.3793260000000001</v>
      </c>
      <c r="K322" s="21">
        <v>8.9611199999999993</v>
      </c>
      <c r="L322" s="21">
        <v>0.13166800000000001</v>
      </c>
      <c r="M322" s="54">
        <v>1.2636E-2</v>
      </c>
      <c r="N322" s="21">
        <v>2.5572999999999999E-2</v>
      </c>
      <c r="O322" s="21">
        <v>99700</v>
      </c>
      <c r="P322" s="21">
        <v>21.7</v>
      </c>
      <c r="Q322" s="21">
        <v>60</v>
      </c>
      <c r="R322" s="21">
        <v>1.171</v>
      </c>
      <c r="S322" s="21" t="s">
        <v>681</v>
      </c>
      <c r="T322" s="21" t="s">
        <v>682</v>
      </c>
      <c r="U322" s="77">
        <v>1180</v>
      </c>
      <c r="V322" s="34">
        <v>70.255320994542799</v>
      </c>
      <c r="W322" s="2">
        <v>2.2137670552278226</v>
      </c>
      <c r="X322" s="2">
        <v>53.762947440894443</v>
      </c>
      <c r="Y322" s="2">
        <v>38.331511367134873</v>
      </c>
      <c r="Z322" s="80">
        <f>VLOOKUP(U322,BG!$A$2:$F$55,4)</f>
        <v>19.745969989270129</v>
      </c>
      <c r="AA322" s="80">
        <f>VLOOKUP(U322,BG!$A$2:$F$55,5)</f>
        <v>4.5625783050710327</v>
      </c>
      <c r="AB322" s="4">
        <f>VLOOKUP(U322+1,BG!$A$2:$F$55,4)</f>
        <v>19.325012105725527</v>
      </c>
      <c r="AC322" s="4">
        <f>VLOOKUP(U322+1,BG!$A$2:$F$55,5)</f>
        <v>4.6861856795004417</v>
      </c>
      <c r="AD322" s="3">
        <f>COUNTIF($U$2:U322,U322)</f>
        <v>10</v>
      </c>
      <c r="AE322" s="3">
        <f t="shared" si="20"/>
        <v>11</v>
      </c>
      <c r="AF322" s="3">
        <f t="shared" si="21"/>
        <v>1</v>
      </c>
      <c r="AG322" s="3">
        <f t="shared" si="22"/>
        <v>9</v>
      </c>
      <c r="AH322" s="81">
        <f t="shared" si="23"/>
        <v>19.367107894079986</v>
      </c>
      <c r="AI322" s="81">
        <f t="shared" si="24"/>
        <v>4.6738249420575011</v>
      </c>
    </row>
    <row r="323" spans="1:35" x14ac:dyDescent="0.25">
      <c r="A323">
        <v>14</v>
      </c>
      <c r="B323" s="20">
        <v>11</v>
      </c>
      <c r="C323" s="21" t="s">
        <v>662</v>
      </c>
      <c r="D323" s="21">
        <v>0</v>
      </c>
      <c r="E323" s="21">
        <v>156.03125</v>
      </c>
      <c r="F323" s="21">
        <v>50</v>
      </c>
      <c r="G323" s="21">
        <v>7.1869999999999998E-3</v>
      </c>
      <c r="H323" s="21">
        <v>0.183338</v>
      </c>
      <c r="I323" s="21">
        <v>46.934472</v>
      </c>
      <c r="J323" s="21">
        <v>1.3686160000000001</v>
      </c>
      <c r="K323" s="21">
        <v>8.9522560000000002</v>
      </c>
      <c r="L323" s="21">
        <v>0.13075000000000001</v>
      </c>
      <c r="M323" s="54">
        <v>7.1869999999999998E-3</v>
      </c>
      <c r="N323" s="21">
        <v>9.3469999999999994E-3</v>
      </c>
      <c r="O323" s="21">
        <v>99700</v>
      </c>
      <c r="P323" s="21">
        <v>21.7</v>
      </c>
      <c r="Q323" s="21">
        <v>60</v>
      </c>
      <c r="R323" s="21">
        <v>1.171</v>
      </c>
      <c r="S323" s="21" t="s">
        <v>683</v>
      </c>
      <c r="T323" s="21" t="s">
        <v>684</v>
      </c>
      <c r="U323" s="77">
        <v>1180</v>
      </c>
      <c r="V323" s="34">
        <v>24.137253052865326</v>
      </c>
      <c r="W323" s="2">
        <v>5.2164752173025954</v>
      </c>
      <c r="X323" s="2">
        <v>15.695081099654486</v>
      </c>
      <c r="Y323" s="2">
        <v>34.679692842428565</v>
      </c>
      <c r="Z323" s="80">
        <f>VLOOKUP(U323,BG!$A$2:$F$55,4)</f>
        <v>19.745969989270129</v>
      </c>
      <c r="AA323" s="80">
        <f>VLOOKUP(U323,BG!$A$2:$F$55,5)</f>
        <v>4.5625783050710327</v>
      </c>
      <c r="AB323" s="4">
        <f>VLOOKUP(U323+1,BG!$A$2:$F$55,4)</f>
        <v>19.325012105725527</v>
      </c>
      <c r="AC323" s="4">
        <f>VLOOKUP(U323+1,BG!$A$2:$F$55,5)</f>
        <v>4.6861856795004417</v>
      </c>
      <c r="AD323" s="3">
        <f>COUNTIF($U$2:U323,U323)</f>
        <v>11</v>
      </c>
      <c r="AE323" s="3">
        <f t="shared" ref="AE323:AE386" si="25">COUNTIF($U$2:$U$437,U323)</f>
        <v>11</v>
      </c>
      <c r="AF323" s="3">
        <f t="shared" ref="AF323:AF386" si="26">AE323-AD323</f>
        <v>0</v>
      </c>
      <c r="AG323" s="3">
        <f t="shared" ref="AG323:AG386" si="27">AD323-1</f>
        <v>10</v>
      </c>
      <c r="AH323" s="81">
        <f t="shared" ref="AH323:AH386" si="28">(AF323*Z323+AG323*AB323)/(AE323-1)</f>
        <v>19.325012105725527</v>
      </c>
      <c r="AI323" s="81">
        <f t="shared" ref="AI323:AI386" si="29">(AF323*AA323+AG323*AC323)/(AE323-1)</f>
        <v>4.6861856795004417</v>
      </c>
    </row>
    <row r="324" spans="1:35" x14ac:dyDescent="0.25">
      <c r="A324">
        <v>15</v>
      </c>
      <c r="B324" s="24">
        <v>1</v>
      </c>
      <c r="C324" s="25" t="s">
        <v>685</v>
      </c>
      <c r="D324" s="25">
        <v>0</v>
      </c>
      <c r="E324" s="25">
        <v>-156</v>
      </c>
      <c r="F324" s="25">
        <v>50</v>
      </c>
      <c r="G324" s="25">
        <v>1.1083000000000001E-2</v>
      </c>
      <c r="H324" s="25">
        <v>0.18340999999999999</v>
      </c>
      <c r="I324" s="25">
        <v>46.952528999999998</v>
      </c>
      <c r="J324" s="25">
        <v>1.3681099999999999</v>
      </c>
      <c r="K324" s="25">
        <v>8.9539779999999993</v>
      </c>
      <c r="L324" s="25">
        <v>0.130773</v>
      </c>
      <c r="M324" s="55">
        <v>1.1083000000000001E-2</v>
      </c>
      <c r="N324" s="25">
        <v>1.7462999999999999E-2</v>
      </c>
      <c r="O324" s="25">
        <v>99700</v>
      </c>
      <c r="P324" s="25">
        <v>21.7</v>
      </c>
      <c r="Q324" s="25">
        <v>60</v>
      </c>
      <c r="R324" s="25">
        <v>1.171</v>
      </c>
      <c r="S324" s="25" t="s">
        <v>686</v>
      </c>
      <c r="T324" s="25" t="s">
        <v>687</v>
      </c>
      <c r="U324" s="77">
        <v>1190</v>
      </c>
      <c r="V324" s="34">
        <v>60.494152270499093</v>
      </c>
      <c r="W324" s="2">
        <v>3.2762515671743557</v>
      </c>
      <c r="X324" s="2">
        <v>37.460065742459797</v>
      </c>
      <c r="Y324" s="2">
        <v>51.570526181189486</v>
      </c>
      <c r="Z324" s="80">
        <f>VLOOKUP(U324,BG!$A$2:$F$55,4)</f>
        <v>19.26405629439579</v>
      </c>
      <c r="AA324" s="80">
        <f>VLOOKUP(U324,BG!$A$2:$F$55,5)</f>
        <v>4.5591736399938334</v>
      </c>
      <c r="AB324" s="4">
        <f>VLOOKUP(U324+1,BG!$A$2:$F$55,4)</f>
        <v>14.750589816025142</v>
      </c>
      <c r="AC324" s="4">
        <f>VLOOKUP(U324+1,BG!$A$2:$F$55,5)</f>
        <v>5.1304042624866284</v>
      </c>
      <c r="AD324" s="3">
        <f>COUNTIF($U$2:U324,U324)</f>
        <v>1</v>
      </c>
      <c r="AE324" s="3">
        <f t="shared" si="25"/>
        <v>11</v>
      </c>
      <c r="AF324" s="3">
        <f t="shared" si="26"/>
        <v>10</v>
      </c>
      <c r="AG324" s="3">
        <f t="shared" si="27"/>
        <v>0</v>
      </c>
      <c r="AH324" s="81">
        <f t="shared" si="28"/>
        <v>19.26405629439579</v>
      </c>
      <c r="AI324" s="81">
        <f t="shared" si="29"/>
        <v>4.5591736399938334</v>
      </c>
    </row>
    <row r="325" spans="1:35" x14ac:dyDescent="0.25">
      <c r="A325">
        <v>15</v>
      </c>
      <c r="B325" s="24">
        <v>2</v>
      </c>
      <c r="C325" s="25" t="s">
        <v>685</v>
      </c>
      <c r="D325" s="25">
        <v>0</v>
      </c>
      <c r="E325" s="25">
        <v>-104</v>
      </c>
      <c r="F325" s="25">
        <v>50</v>
      </c>
      <c r="G325" s="25">
        <v>2.0386999999999999E-2</v>
      </c>
      <c r="H325" s="25">
        <v>0.18373800000000001</v>
      </c>
      <c r="I325" s="25">
        <v>47.035015999999999</v>
      </c>
      <c r="J325" s="25">
        <v>1.3695329999999999</v>
      </c>
      <c r="K325" s="25">
        <v>8.9618420000000008</v>
      </c>
      <c r="L325" s="25">
        <v>0.130743</v>
      </c>
      <c r="M325" s="55">
        <v>2.0386999999999999E-2</v>
      </c>
      <c r="N325" s="25">
        <v>3.1412000000000002E-2</v>
      </c>
      <c r="O325" s="25">
        <v>99700</v>
      </c>
      <c r="P325" s="25">
        <v>21.7</v>
      </c>
      <c r="Q325" s="25">
        <v>60</v>
      </c>
      <c r="R325" s="25">
        <v>1.171</v>
      </c>
      <c r="S325" s="25" t="s">
        <v>688</v>
      </c>
      <c r="T325" s="25" t="s">
        <v>689</v>
      </c>
      <c r="U325" s="77">
        <v>1190</v>
      </c>
      <c r="V325" s="34">
        <v>141.04683964583921</v>
      </c>
      <c r="W325" s="2">
        <v>1.6246447521363439</v>
      </c>
      <c r="X325" s="2">
        <v>102.60269694376549</v>
      </c>
      <c r="Y325" s="2">
        <v>38.550335582417766</v>
      </c>
      <c r="Z325" s="80">
        <f>VLOOKUP(U325,BG!$A$2:$F$55,4)</f>
        <v>19.26405629439579</v>
      </c>
      <c r="AA325" s="80">
        <f>VLOOKUP(U325,BG!$A$2:$F$55,5)</f>
        <v>4.5591736399938334</v>
      </c>
      <c r="AB325" s="4">
        <f>VLOOKUP(U325+1,BG!$A$2:$F$55,4)</f>
        <v>14.750589816025142</v>
      </c>
      <c r="AC325" s="4">
        <f>VLOOKUP(U325+1,BG!$A$2:$F$55,5)</f>
        <v>5.1304042624866284</v>
      </c>
      <c r="AD325" s="3">
        <f>COUNTIF($U$2:U325,U325)</f>
        <v>2</v>
      </c>
      <c r="AE325" s="3">
        <f t="shared" si="25"/>
        <v>11</v>
      </c>
      <c r="AF325" s="3">
        <f t="shared" si="26"/>
        <v>9</v>
      </c>
      <c r="AG325" s="3">
        <f t="shared" si="27"/>
        <v>1</v>
      </c>
      <c r="AH325" s="81">
        <f t="shared" si="28"/>
        <v>18.812709646558726</v>
      </c>
      <c r="AI325" s="81">
        <f t="shared" si="29"/>
        <v>4.6162967022431127</v>
      </c>
    </row>
    <row r="326" spans="1:35" x14ac:dyDescent="0.25">
      <c r="A326">
        <v>15</v>
      </c>
      <c r="B326" s="24">
        <v>3</v>
      </c>
      <c r="C326" s="25" t="s">
        <v>685</v>
      </c>
      <c r="D326" s="25">
        <v>0</v>
      </c>
      <c r="E326" s="25">
        <v>-52</v>
      </c>
      <c r="F326" s="25">
        <v>50</v>
      </c>
      <c r="G326" s="25">
        <v>4.3326000000000003E-2</v>
      </c>
      <c r="H326" s="25">
        <v>0.18362899999999999</v>
      </c>
      <c r="I326" s="25">
        <v>47.007643999999999</v>
      </c>
      <c r="J326" s="25">
        <v>1.382339</v>
      </c>
      <c r="K326" s="25">
        <v>8.9592159999999996</v>
      </c>
      <c r="L326" s="25">
        <v>0.131965</v>
      </c>
      <c r="M326" s="55">
        <v>4.3326000000000003E-2</v>
      </c>
      <c r="N326" s="25">
        <v>5.3594000000000003E-2</v>
      </c>
      <c r="O326" s="25">
        <v>99700</v>
      </c>
      <c r="P326" s="25">
        <v>21.7</v>
      </c>
      <c r="Q326" s="25">
        <v>60</v>
      </c>
      <c r="R326" s="25">
        <v>1.171</v>
      </c>
      <c r="S326" s="25" t="s">
        <v>690</v>
      </c>
      <c r="T326" s="25" t="s">
        <v>691</v>
      </c>
      <c r="U326" s="77">
        <v>1190</v>
      </c>
      <c r="V326" s="34">
        <v>338.96901615443852</v>
      </c>
      <c r="W326" s="2">
        <v>1.4794011911986871</v>
      </c>
      <c r="X326" s="2">
        <v>202.75864558328993</v>
      </c>
      <c r="Y326" s="2">
        <v>31.17048147159079</v>
      </c>
      <c r="Z326" s="80">
        <f>VLOOKUP(U326,BG!$A$2:$F$55,4)</f>
        <v>19.26405629439579</v>
      </c>
      <c r="AA326" s="80">
        <f>VLOOKUP(U326,BG!$A$2:$F$55,5)</f>
        <v>4.5591736399938334</v>
      </c>
      <c r="AB326" s="4">
        <f>VLOOKUP(U326+1,BG!$A$2:$F$55,4)</f>
        <v>14.750589816025142</v>
      </c>
      <c r="AC326" s="4">
        <f>VLOOKUP(U326+1,BG!$A$2:$F$55,5)</f>
        <v>5.1304042624866284</v>
      </c>
      <c r="AD326" s="3">
        <f>COUNTIF($U$2:U326,U326)</f>
        <v>3</v>
      </c>
      <c r="AE326" s="3">
        <f t="shared" si="25"/>
        <v>11</v>
      </c>
      <c r="AF326" s="3">
        <f t="shared" si="26"/>
        <v>8</v>
      </c>
      <c r="AG326" s="3">
        <f t="shared" si="27"/>
        <v>2</v>
      </c>
      <c r="AH326" s="81">
        <f t="shared" si="28"/>
        <v>18.36136299872166</v>
      </c>
      <c r="AI326" s="81">
        <f t="shared" si="29"/>
        <v>4.673419764492392</v>
      </c>
    </row>
    <row r="327" spans="1:35" x14ac:dyDescent="0.25">
      <c r="A327">
        <v>15</v>
      </c>
      <c r="B327" s="24">
        <v>4</v>
      </c>
      <c r="C327" s="25" t="s">
        <v>685</v>
      </c>
      <c r="D327" s="25">
        <v>0</v>
      </c>
      <c r="E327" s="25">
        <v>0</v>
      </c>
      <c r="F327" s="25">
        <v>50</v>
      </c>
      <c r="G327" s="25">
        <v>6.3020999999999994E-2</v>
      </c>
      <c r="H327" s="25">
        <v>0.18337700000000001</v>
      </c>
      <c r="I327" s="25">
        <v>46.944422000000003</v>
      </c>
      <c r="J327" s="25">
        <v>1.379939</v>
      </c>
      <c r="K327" s="25">
        <v>8.9531899999999993</v>
      </c>
      <c r="L327" s="25">
        <v>0.13181899999999999</v>
      </c>
      <c r="M327" s="55">
        <v>6.3020999999999994E-2</v>
      </c>
      <c r="N327" s="25">
        <v>6.8239999999999995E-2</v>
      </c>
      <c r="O327" s="25">
        <v>99700</v>
      </c>
      <c r="P327" s="25">
        <v>21.7</v>
      </c>
      <c r="Q327" s="25">
        <v>60</v>
      </c>
      <c r="R327" s="25">
        <v>1.171</v>
      </c>
      <c r="S327" s="25" t="s">
        <v>692</v>
      </c>
      <c r="T327" s="25" t="s">
        <v>693</v>
      </c>
      <c r="U327" s="77">
        <v>1190</v>
      </c>
      <c r="V327" s="34">
        <v>508.66348858835306</v>
      </c>
      <c r="W327" s="2">
        <v>1.7812891998977978</v>
      </c>
      <c r="X327" s="2">
        <v>234.02555652524748</v>
      </c>
      <c r="Y327" s="2">
        <v>27.550663967817233</v>
      </c>
      <c r="Z327" s="80">
        <f>VLOOKUP(U327,BG!$A$2:$F$55,4)</f>
        <v>19.26405629439579</v>
      </c>
      <c r="AA327" s="80">
        <f>VLOOKUP(U327,BG!$A$2:$F$55,5)</f>
        <v>4.5591736399938334</v>
      </c>
      <c r="AB327" s="4">
        <f>VLOOKUP(U327+1,BG!$A$2:$F$55,4)</f>
        <v>14.750589816025142</v>
      </c>
      <c r="AC327" s="4">
        <f>VLOOKUP(U327+1,BG!$A$2:$F$55,5)</f>
        <v>5.1304042624866284</v>
      </c>
      <c r="AD327" s="3">
        <f>COUNTIF($U$2:U327,U327)</f>
        <v>4</v>
      </c>
      <c r="AE327" s="3">
        <f t="shared" si="25"/>
        <v>11</v>
      </c>
      <c r="AF327" s="3">
        <f t="shared" si="26"/>
        <v>7</v>
      </c>
      <c r="AG327" s="3">
        <f t="shared" si="27"/>
        <v>3</v>
      </c>
      <c r="AH327" s="81">
        <f t="shared" si="28"/>
        <v>17.910016350884597</v>
      </c>
      <c r="AI327" s="81">
        <f t="shared" si="29"/>
        <v>4.7305428267416714</v>
      </c>
    </row>
    <row r="328" spans="1:35" x14ac:dyDescent="0.25">
      <c r="A328">
        <v>15</v>
      </c>
      <c r="B328" s="24">
        <v>5</v>
      </c>
      <c r="C328" s="25" t="s">
        <v>685</v>
      </c>
      <c r="D328" s="25">
        <v>0</v>
      </c>
      <c r="E328" s="25">
        <v>52</v>
      </c>
      <c r="F328" s="25">
        <v>50</v>
      </c>
      <c r="G328" s="25">
        <v>6.1032999999999997E-2</v>
      </c>
      <c r="H328" s="25">
        <v>0.182976</v>
      </c>
      <c r="I328" s="25">
        <v>46.843739999999997</v>
      </c>
      <c r="J328" s="25">
        <v>1.408588</v>
      </c>
      <c r="K328" s="25">
        <v>8.9435380000000002</v>
      </c>
      <c r="L328" s="25">
        <v>0.134718</v>
      </c>
      <c r="M328" s="55">
        <v>6.1032999999999997E-2</v>
      </c>
      <c r="N328" s="25">
        <v>6.9568000000000005E-2</v>
      </c>
      <c r="O328" s="25">
        <v>99700</v>
      </c>
      <c r="P328" s="25">
        <v>21.7</v>
      </c>
      <c r="Q328" s="25">
        <v>60</v>
      </c>
      <c r="R328" s="25">
        <v>1.171</v>
      </c>
      <c r="S328" s="25" t="s">
        <v>694</v>
      </c>
      <c r="T328" s="25" t="s">
        <v>695</v>
      </c>
      <c r="U328" s="77">
        <v>1190</v>
      </c>
      <c r="V328" s="34">
        <v>491.5456942941961</v>
      </c>
      <c r="W328" s="2">
        <v>1.8891827788675826</v>
      </c>
      <c r="X328" s="2">
        <v>210.07879190719405</v>
      </c>
      <c r="Y328" s="2">
        <v>20.190184844470032</v>
      </c>
      <c r="Z328" s="80">
        <f>VLOOKUP(U328,BG!$A$2:$F$55,4)</f>
        <v>19.26405629439579</v>
      </c>
      <c r="AA328" s="80">
        <f>VLOOKUP(U328,BG!$A$2:$F$55,5)</f>
        <v>4.5591736399938334</v>
      </c>
      <c r="AB328" s="4">
        <f>VLOOKUP(U328+1,BG!$A$2:$F$55,4)</f>
        <v>14.750589816025142</v>
      </c>
      <c r="AC328" s="4">
        <f>VLOOKUP(U328+1,BG!$A$2:$F$55,5)</f>
        <v>5.1304042624866284</v>
      </c>
      <c r="AD328" s="3">
        <f>COUNTIF($U$2:U328,U328)</f>
        <v>5</v>
      </c>
      <c r="AE328" s="3">
        <f t="shared" si="25"/>
        <v>11</v>
      </c>
      <c r="AF328" s="3">
        <f t="shared" si="26"/>
        <v>6</v>
      </c>
      <c r="AG328" s="3">
        <f t="shared" si="27"/>
        <v>4</v>
      </c>
      <c r="AH328" s="81">
        <f t="shared" si="28"/>
        <v>17.45866970304753</v>
      </c>
      <c r="AI328" s="81">
        <f t="shared" si="29"/>
        <v>4.7876658889909516</v>
      </c>
    </row>
    <row r="329" spans="1:35" x14ac:dyDescent="0.25">
      <c r="A329">
        <v>15</v>
      </c>
      <c r="B329" s="24">
        <v>6</v>
      </c>
      <c r="C329" s="25" t="s">
        <v>685</v>
      </c>
      <c r="D329" s="25">
        <v>0</v>
      </c>
      <c r="E329" s="25">
        <v>104</v>
      </c>
      <c r="F329" s="25">
        <v>50</v>
      </c>
      <c r="G329" s="25">
        <v>4.8422E-2</v>
      </c>
      <c r="H329" s="25">
        <v>0.183083</v>
      </c>
      <c r="I329" s="25">
        <v>46.870648000000003</v>
      </c>
      <c r="J329" s="25">
        <v>1.432693</v>
      </c>
      <c r="K329" s="25">
        <v>8.9460719999999991</v>
      </c>
      <c r="L329" s="25">
        <v>0.13700599999999999</v>
      </c>
      <c r="M329" s="55">
        <v>4.8422E-2</v>
      </c>
      <c r="N329" s="25">
        <v>6.3046000000000005E-2</v>
      </c>
      <c r="O329" s="25">
        <v>99700</v>
      </c>
      <c r="P329" s="25">
        <v>21.7</v>
      </c>
      <c r="Q329" s="25">
        <v>60</v>
      </c>
      <c r="R329" s="25">
        <v>1.171</v>
      </c>
      <c r="S329" s="25" t="s">
        <v>696</v>
      </c>
      <c r="T329" s="25" t="s">
        <v>697</v>
      </c>
      <c r="U329" s="77">
        <v>1190</v>
      </c>
      <c r="V329" s="34">
        <v>383.12211828397301</v>
      </c>
      <c r="W329" s="2">
        <v>1.7416776648709156</v>
      </c>
      <c r="X329" s="2">
        <v>189.77074532868099</v>
      </c>
      <c r="Y329" s="2">
        <v>31.542786955931717</v>
      </c>
      <c r="Z329" s="80">
        <f>VLOOKUP(U329,BG!$A$2:$F$55,4)</f>
        <v>19.26405629439579</v>
      </c>
      <c r="AA329" s="80">
        <f>VLOOKUP(U329,BG!$A$2:$F$55,5)</f>
        <v>4.5591736399938334</v>
      </c>
      <c r="AB329" s="4">
        <f>VLOOKUP(U329+1,BG!$A$2:$F$55,4)</f>
        <v>14.750589816025142</v>
      </c>
      <c r="AC329" s="4">
        <f>VLOOKUP(U329+1,BG!$A$2:$F$55,5)</f>
        <v>5.1304042624866284</v>
      </c>
      <c r="AD329" s="3">
        <f>COUNTIF($U$2:U329,U329)</f>
        <v>6</v>
      </c>
      <c r="AE329" s="3">
        <f t="shared" si="25"/>
        <v>11</v>
      </c>
      <c r="AF329" s="3">
        <f t="shared" si="26"/>
        <v>5</v>
      </c>
      <c r="AG329" s="3">
        <f t="shared" si="27"/>
        <v>5</v>
      </c>
      <c r="AH329" s="81">
        <f t="shared" si="28"/>
        <v>17.007323055210467</v>
      </c>
      <c r="AI329" s="81">
        <f t="shared" si="29"/>
        <v>4.8447889512402309</v>
      </c>
    </row>
    <row r="330" spans="1:35" x14ac:dyDescent="0.25">
      <c r="A330">
        <v>15</v>
      </c>
      <c r="B330" s="24">
        <v>7</v>
      </c>
      <c r="C330" s="25" t="s">
        <v>685</v>
      </c>
      <c r="D330" s="25">
        <v>0</v>
      </c>
      <c r="E330" s="25">
        <v>156</v>
      </c>
      <c r="F330" s="25">
        <v>50</v>
      </c>
      <c r="G330" s="25">
        <v>3.6935000000000003E-2</v>
      </c>
      <c r="H330" s="25">
        <v>0.183337</v>
      </c>
      <c r="I330" s="25">
        <v>46.934241999999998</v>
      </c>
      <c r="J330" s="25">
        <v>1.4304589999999999</v>
      </c>
      <c r="K330" s="25">
        <v>8.9521479999999993</v>
      </c>
      <c r="L330" s="25">
        <v>0.13655999999999999</v>
      </c>
      <c r="M330" s="55">
        <v>3.6935000000000003E-2</v>
      </c>
      <c r="N330" s="25">
        <v>5.6605000000000003E-2</v>
      </c>
      <c r="O330" s="25">
        <v>99700</v>
      </c>
      <c r="P330" s="25">
        <v>21.7</v>
      </c>
      <c r="Q330" s="25">
        <v>60</v>
      </c>
      <c r="R330" s="25">
        <v>1.171</v>
      </c>
      <c r="S330" s="25" t="s">
        <v>698</v>
      </c>
      <c r="T330" s="25" t="s">
        <v>699</v>
      </c>
      <c r="U330" s="77">
        <v>1190</v>
      </c>
      <c r="V330" s="34">
        <v>284.51657267237027</v>
      </c>
      <c r="W330" s="2">
        <v>1.3208861579742293</v>
      </c>
      <c r="X330" s="2">
        <v>193.9579269771946</v>
      </c>
      <c r="Y330" s="2">
        <v>27.931067458335747</v>
      </c>
      <c r="Z330" s="80">
        <f>VLOOKUP(U330,BG!$A$2:$F$55,4)</f>
        <v>19.26405629439579</v>
      </c>
      <c r="AA330" s="80">
        <f>VLOOKUP(U330,BG!$A$2:$F$55,5)</f>
        <v>4.5591736399938334</v>
      </c>
      <c r="AB330" s="4">
        <f>VLOOKUP(U330+1,BG!$A$2:$F$55,4)</f>
        <v>14.750589816025142</v>
      </c>
      <c r="AC330" s="4">
        <f>VLOOKUP(U330+1,BG!$A$2:$F$55,5)</f>
        <v>5.1304042624866284</v>
      </c>
      <c r="AD330" s="3">
        <f>COUNTIF($U$2:U330,U330)</f>
        <v>7</v>
      </c>
      <c r="AE330" s="3">
        <f t="shared" si="25"/>
        <v>11</v>
      </c>
      <c r="AF330" s="3">
        <f t="shared" si="26"/>
        <v>4</v>
      </c>
      <c r="AG330" s="3">
        <f t="shared" si="27"/>
        <v>6</v>
      </c>
      <c r="AH330" s="81">
        <f t="shared" si="28"/>
        <v>16.5559764073734</v>
      </c>
      <c r="AI330" s="81">
        <f t="shared" si="29"/>
        <v>4.9019120134895102</v>
      </c>
    </row>
    <row r="331" spans="1:35" x14ac:dyDescent="0.25">
      <c r="A331">
        <v>15</v>
      </c>
      <c r="B331" s="24">
        <v>8</v>
      </c>
      <c r="C331" s="25" t="s">
        <v>685</v>
      </c>
      <c r="D331" s="25">
        <v>0</v>
      </c>
      <c r="E331" s="25">
        <v>208</v>
      </c>
      <c r="F331" s="25">
        <v>50</v>
      </c>
      <c r="G331" s="25">
        <v>1.8161E-2</v>
      </c>
      <c r="H331" s="25">
        <v>0.183119</v>
      </c>
      <c r="I331" s="25">
        <v>46.879699000000002</v>
      </c>
      <c r="J331" s="25">
        <v>1.372317</v>
      </c>
      <c r="K331" s="25">
        <v>8.947025</v>
      </c>
      <c r="L331" s="25">
        <v>0.13111200000000001</v>
      </c>
      <c r="M331" s="55">
        <v>1.8161E-2</v>
      </c>
      <c r="N331" s="25">
        <v>3.5113999999999999E-2</v>
      </c>
      <c r="O331" s="25">
        <v>99700</v>
      </c>
      <c r="P331" s="25">
        <v>21.7</v>
      </c>
      <c r="Q331" s="25">
        <v>60</v>
      </c>
      <c r="R331" s="25">
        <v>1.171</v>
      </c>
      <c r="S331" s="25" t="s">
        <v>700</v>
      </c>
      <c r="T331" s="25" t="s">
        <v>701</v>
      </c>
      <c r="U331" s="77">
        <v>1190</v>
      </c>
      <c r="V331" s="34">
        <v>123.50120876113755</v>
      </c>
      <c r="W331" s="2">
        <v>1.4365001279746825</v>
      </c>
      <c r="X331" s="2">
        <v>103.44341275556347</v>
      </c>
      <c r="Y331" s="2">
        <v>35.528887412468187</v>
      </c>
      <c r="Z331" s="80">
        <f>VLOOKUP(U331,BG!$A$2:$F$55,4)</f>
        <v>19.26405629439579</v>
      </c>
      <c r="AA331" s="80">
        <f>VLOOKUP(U331,BG!$A$2:$F$55,5)</f>
        <v>4.5591736399938334</v>
      </c>
      <c r="AB331" s="4">
        <f>VLOOKUP(U331+1,BG!$A$2:$F$55,4)</f>
        <v>14.750589816025142</v>
      </c>
      <c r="AC331" s="4">
        <f>VLOOKUP(U331+1,BG!$A$2:$F$55,5)</f>
        <v>5.1304042624866284</v>
      </c>
      <c r="AD331" s="3">
        <f>COUNTIF($U$2:U331,U331)</f>
        <v>8</v>
      </c>
      <c r="AE331" s="3">
        <f t="shared" si="25"/>
        <v>11</v>
      </c>
      <c r="AF331" s="3">
        <f t="shared" si="26"/>
        <v>3</v>
      </c>
      <c r="AG331" s="3">
        <f t="shared" si="27"/>
        <v>7</v>
      </c>
      <c r="AH331" s="81">
        <f t="shared" si="28"/>
        <v>16.104629759536337</v>
      </c>
      <c r="AI331" s="81">
        <f t="shared" si="29"/>
        <v>4.9590350757387895</v>
      </c>
    </row>
    <row r="332" spans="1:35" x14ac:dyDescent="0.25">
      <c r="A332">
        <v>15</v>
      </c>
      <c r="B332" s="24">
        <v>9</v>
      </c>
      <c r="C332" s="25" t="s">
        <v>685</v>
      </c>
      <c r="D332" s="25">
        <v>0</v>
      </c>
      <c r="E332" s="25">
        <v>260</v>
      </c>
      <c r="F332" s="25">
        <v>50</v>
      </c>
      <c r="G332" s="25">
        <v>6.5469999999999999E-3</v>
      </c>
      <c r="H332" s="25">
        <v>0.18296399999999999</v>
      </c>
      <c r="I332" s="25">
        <v>46.840584999999997</v>
      </c>
      <c r="J332" s="25">
        <v>1.4162269999999999</v>
      </c>
      <c r="K332" s="25">
        <v>8.943225</v>
      </c>
      <c r="L332" s="25">
        <v>0.13550499999999999</v>
      </c>
      <c r="M332" s="55">
        <v>6.5469999999999999E-3</v>
      </c>
      <c r="N332" s="25">
        <v>1.3576E-2</v>
      </c>
      <c r="O332" s="25">
        <v>99700</v>
      </c>
      <c r="P332" s="25">
        <v>21.7</v>
      </c>
      <c r="Q332" s="25">
        <v>60</v>
      </c>
      <c r="R332" s="25">
        <v>1.171</v>
      </c>
      <c r="S332" s="25" t="s">
        <v>702</v>
      </c>
      <c r="T332" s="25" t="s">
        <v>703</v>
      </c>
      <c r="U332" s="77">
        <v>1190</v>
      </c>
      <c r="V332" s="34">
        <v>24.146228178812315</v>
      </c>
      <c r="W332" s="2">
        <v>3.9006400401062304</v>
      </c>
      <c r="X332" s="2">
        <v>21.296104868363123</v>
      </c>
      <c r="Y332" s="2">
        <v>41.2434833541788</v>
      </c>
      <c r="Z332" s="80">
        <f>VLOOKUP(U332,BG!$A$2:$F$55,4)</f>
        <v>19.26405629439579</v>
      </c>
      <c r="AA332" s="80">
        <f>VLOOKUP(U332,BG!$A$2:$F$55,5)</f>
        <v>4.5591736399938334</v>
      </c>
      <c r="AB332" s="4">
        <f>VLOOKUP(U332+1,BG!$A$2:$F$55,4)</f>
        <v>14.750589816025142</v>
      </c>
      <c r="AC332" s="4">
        <f>VLOOKUP(U332+1,BG!$A$2:$F$55,5)</f>
        <v>5.1304042624866284</v>
      </c>
      <c r="AD332" s="3">
        <f>COUNTIF($U$2:U332,U332)</f>
        <v>9</v>
      </c>
      <c r="AE332" s="3">
        <f t="shared" si="25"/>
        <v>11</v>
      </c>
      <c r="AF332" s="3">
        <f t="shared" si="26"/>
        <v>2</v>
      </c>
      <c r="AG332" s="3">
        <f t="shared" si="27"/>
        <v>8</v>
      </c>
      <c r="AH332" s="81">
        <f t="shared" si="28"/>
        <v>15.653283111699272</v>
      </c>
      <c r="AI332" s="81">
        <f t="shared" si="29"/>
        <v>5.0161581379880698</v>
      </c>
    </row>
    <row r="333" spans="1:35" x14ac:dyDescent="0.25">
      <c r="A333">
        <v>15</v>
      </c>
      <c r="B333" s="24">
        <v>10</v>
      </c>
      <c r="C333" s="25" t="s">
        <v>685</v>
      </c>
      <c r="D333" s="25">
        <v>0</v>
      </c>
      <c r="E333" s="25">
        <v>312</v>
      </c>
      <c r="F333" s="25">
        <v>50</v>
      </c>
      <c r="G333" s="25">
        <v>4.4790000000000003E-3</v>
      </c>
      <c r="H333" s="25">
        <v>0.182279</v>
      </c>
      <c r="I333" s="25">
        <v>46.668903999999998</v>
      </c>
      <c r="J333" s="25">
        <v>1.379089</v>
      </c>
      <c r="K333" s="25">
        <v>8.9268680000000007</v>
      </c>
      <c r="L333" s="25">
        <v>0.13209799999999999</v>
      </c>
      <c r="M333" s="55">
        <v>4.4790000000000003E-3</v>
      </c>
      <c r="N333" s="25">
        <v>5.3160000000000004E-3</v>
      </c>
      <c r="O333" s="25">
        <v>99700</v>
      </c>
      <c r="P333" s="25">
        <v>21.7</v>
      </c>
      <c r="Q333" s="25">
        <v>60</v>
      </c>
      <c r="R333" s="25">
        <v>1.171</v>
      </c>
      <c r="S333" s="25" t="s">
        <v>704</v>
      </c>
      <c r="T333" s="25" t="s">
        <v>705</v>
      </c>
      <c r="U333" s="77">
        <v>1190</v>
      </c>
      <c r="V333" s="34">
        <v>6.7666819488575696</v>
      </c>
      <c r="W333" s="2">
        <v>12.960503253887163</v>
      </c>
      <c r="X333" s="2">
        <v>6.1490756590809914</v>
      </c>
      <c r="Y333" s="2">
        <v>50.684011486706005</v>
      </c>
      <c r="Z333" s="80">
        <f>VLOOKUP(U333,BG!$A$2:$F$55,4)</f>
        <v>19.26405629439579</v>
      </c>
      <c r="AA333" s="80">
        <f>VLOOKUP(U333,BG!$A$2:$F$55,5)</f>
        <v>4.5591736399938334</v>
      </c>
      <c r="AB333" s="4">
        <f>VLOOKUP(U333+1,BG!$A$2:$F$55,4)</f>
        <v>14.750589816025142</v>
      </c>
      <c r="AC333" s="4">
        <f>VLOOKUP(U333+1,BG!$A$2:$F$55,5)</f>
        <v>5.1304042624866284</v>
      </c>
      <c r="AD333" s="3">
        <f>COUNTIF($U$2:U333,U333)</f>
        <v>10</v>
      </c>
      <c r="AE333" s="3">
        <f t="shared" si="25"/>
        <v>11</v>
      </c>
      <c r="AF333" s="3">
        <f t="shared" si="26"/>
        <v>1</v>
      </c>
      <c r="AG333" s="3">
        <f t="shared" si="27"/>
        <v>9</v>
      </c>
      <c r="AH333" s="81">
        <f t="shared" si="28"/>
        <v>15.201936463862207</v>
      </c>
      <c r="AI333" s="81">
        <f t="shared" si="29"/>
        <v>5.0732812002373491</v>
      </c>
    </row>
    <row r="334" spans="1:35" x14ac:dyDescent="0.25">
      <c r="A334">
        <v>15</v>
      </c>
      <c r="B334" s="24">
        <v>11</v>
      </c>
      <c r="C334" s="25" t="s">
        <v>685</v>
      </c>
      <c r="D334" s="25">
        <v>0</v>
      </c>
      <c r="E334" s="25">
        <v>364</v>
      </c>
      <c r="F334" s="25">
        <v>50</v>
      </c>
      <c r="G334" s="25">
        <v>3.9839999999999997E-3</v>
      </c>
      <c r="H334" s="25">
        <v>0.182617</v>
      </c>
      <c r="I334" s="25">
        <v>46.753695999999998</v>
      </c>
      <c r="J334" s="25">
        <v>1.3823970000000001</v>
      </c>
      <c r="K334" s="25">
        <v>8.9349720000000001</v>
      </c>
      <c r="L334" s="25">
        <v>0.132324</v>
      </c>
      <c r="M334" s="55">
        <v>3.9839999999999997E-3</v>
      </c>
      <c r="N334" s="25">
        <v>3.2560000000000002E-3</v>
      </c>
      <c r="O334" s="25">
        <v>99700</v>
      </c>
      <c r="P334" s="25">
        <v>21.7</v>
      </c>
      <c r="Q334" s="25">
        <v>60</v>
      </c>
      <c r="R334" s="25">
        <v>1.171</v>
      </c>
      <c r="S334" s="25" t="s">
        <v>706</v>
      </c>
      <c r="T334" s="25" t="s">
        <v>707</v>
      </c>
      <c r="U334" s="77">
        <v>1190</v>
      </c>
      <c r="V334" s="34">
        <v>2.8865937504967114</v>
      </c>
      <c r="W334" s="2">
        <v>15.148998827742828</v>
      </c>
      <c r="X334" s="2">
        <v>4.4419771918011923</v>
      </c>
      <c r="Y334" s="2">
        <v>41.476336119489659</v>
      </c>
      <c r="Z334" s="80">
        <f>VLOOKUP(U334,BG!$A$2:$F$55,4)</f>
        <v>19.26405629439579</v>
      </c>
      <c r="AA334" s="80">
        <f>VLOOKUP(U334,BG!$A$2:$F$55,5)</f>
        <v>4.5591736399938334</v>
      </c>
      <c r="AB334" s="4">
        <f>VLOOKUP(U334+1,BG!$A$2:$F$55,4)</f>
        <v>14.750589816025142</v>
      </c>
      <c r="AC334" s="4">
        <f>VLOOKUP(U334+1,BG!$A$2:$F$55,5)</f>
        <v>5.1304042624866284</v>
      </c>
      <c r="AD334" s="3">
        <f>COUNTIF($U$2:U334,U334)</f>
        <v>11</v>
      </c>
      <c r="AE334" s="3">
        <f t="shared" si="25"/>
        <v>11</v>
      </c>
      <c r="AF334" s="3">
        <f t="shared" si="26"/>
        <v>0</v>
      </c>
      <c r="AG334" s="3">
        <f t="shared" si="27"/>
        <v>10</v>
      </c>
      <c r="AH334" s="81">
        <f t="shared" si="28"/>
        <v>14.750589816025144</v>
      </c>
      <c r="AI334" s="81">
        <f t="shared" si="29"/>
        <v>5.1304042624866284</v>
      </c>
    </row>
    <row r="335" spans="1:35" x14ac:dyDescent="0.25">
      <c r="A335">
        <v>16</v>
      </c>
      <c r="B335" s="27">
        <v>1</v>
      </c>
      <c r="C335" s="28" t="s">
        <v>708</v>
      </c>
      <c r="D335" s="28">
        <v>40.03125</v>
      </c>
      <c r="E335" s="28">
        <v>-155.97</v>
      </c>
      <c r="F335" s="28">
        <v>10</v>
      </c>
      <c r="G335" s="28">
        <v>9.8860000000000007E-3</v>
      </c>
      <c r="H335" s="28">
        <v>0.18320400000000001</v>
      </c>
      <c r="I335" s="28">
        <v>46.900899000000003</v>
      </c>
      <c r="J335" s="28">
        <v>1.3807799999999999</v>
      </c>
      <c r="K335" s="28">
        <v>8.9490339999999993</v>
      </c>
      <c r="L335" s="28">
        <v>0.13203200000000001</v>
      </c>
      <c r="M335" s="56">
        <v>9.8860000000000007E-3</v>
      </c>
      <c r="N335" s="28">
        <v>2.383E-2</v>
      </c>
      <c r="O335" s="28">
        <v>99700</v>
      </c>
      <c r="P335" s="28">
        <v>21.7</v>
      </c>
      <c r="Q335" s="28">
        <v>60</v>
      </c>
      <c r="R335" s="28">
        <v>1.171</v>
      </c>
      <c r="S335" s="28" t="s">
        <v>709</v>
      </c>
      <c r="T335" s="28" t="s">
        <v>710</v>
      </c>
      <c r="U335" s="79">
        <v>1200</v>
      </c>
      <c r="V335" s="34">
        <v>54.776756778713619</v>
      </c>
      <c r="W335" s="2">
        <v>1.9768909206982876</v>
      </c>
      <c r="X335" s="2">
        <v>51.326659465449573</v>
      </c>
      <c r="Y335" s="2">
        <v>39.613646353422091</v>
      </c>
      <c r="Z335" s="80">
        <f>VLOOKUP(U335,BG!$A$2:$F$55,4)</f>
        <v>15.221719021012619</v>
      </c>
      <c r="AA335" s="80">
        <f>VLOOKUP(U335,BG!$A$2:$F$55,5)</f>
        <v>5.055501641715658</v>
      </c>
      <c r="AB335" s="4">
        <f>VLOOKUP(U335+1,BG!$A$2:$F$55,4)</f>
        <v>17.202521431216109</v>
      </c>
      <c r="AC335" s="4">
        <f>VLOOKUP(U335+1,BG!$A$2:$F$55,5)</f>
        <v>4.8092313488826983</v>
      </c>
      <c r="AD335" s="3">
        <f>COUNTIF($U$2:U335,U335)</f>
        <v>1</v>
      </c>
      <c r="AE335" s="3">
        <f t="shared" si="25"/>
        <v>11</v>
      </c>
      <c r="AF335" s="3">
        <f t="shared" si="26"/>
        <v>10</v>
      </c>
      <c r="AG335" s="3">
        <f t="shared" si="27"/>
        <v>0</v>
      </c>
      <c r="AH335" s="81">
        <f t="shared" si="28"/>
        <v>15.221719021012621</v>
      </c>
      <c r="AI335" s="81">
        <f t="shared" si="29"/>
        <v>5.055501641715658</v>
      </c>
    </row>
    <row r="336" spans="1:35" x14ac:dyDescent="0.25">
      <c r="A336">
        <v>16</v>
      </c>
      <c r="B336" s="27">
        <v>2</v>
      </c>
      <c r="C336" s="28" t="s">
        <v>708</v>
      </c>
      <c r="D336" s="28">
        <v>40.03125</v>
      </c>
      <c r="E336" s="28">
        <v>-104.00125</v>
      </c>
      <c r="F336" s="28">
        <v>10</v>
      </c>
      <c r="G336" s="28">
        <v>2.6936999999999999E-2</v>
      </c>
      <c r="H336" s="28">
        <v>0.18360799999999999</v>
      </c>
      <c r="I336" s="28">
        <v>47.002372999999999</v>
      </c>
      <c r="J336" s="28">
        <v>1.396455</v>
      </c>
      <c r="K336" s="28">
        <v>8.958691</v>
      </c>
      <c r="L336" s="28">
        <v>0.13348399999999999</v>
      </c>
      <c r="M336" s="56">
        <v>2.6936999999999999E-2</v>
      </c>
      <c r="N336" s="28">
        <v>6.2149000000000003E-2</v>
      </c>
      <c r="O336" s="28">
        <v>99700</v>
      </c>
      <c r="P336" s="28">
        <v>21.7</v>
      </c>
      <c r="Q336" s="28">
        <v>60</v>
      </c>
      <c r="R336" s="28">
        <v>1.171</v>
      </c>
      <c r="S336" s="28" t="s">
        <v>711</v>
      </c>
      <c r="T336" s="28" t="s">
        <v>712</v>
      </c>
      <c r="U336" s="79">
        <v>1200</v>
      </c>
      <c r="V336" s="34">
        <v>201.07089993817894</v>
      </c>
      <c r="W336" s="2">
        <v>1.0389662713122829</v>
      </c>
      <c r="X336" s="2">
        <v>205.06277631931718</v>
      </c>
      <c r="Y336" s="2">
        <v>47.248112899741166</v>
      </c>
      <c r="Z336" s="80">
        <f>VLOOKUP(U336,BG!$A$2:$F$55,4)</f>
        <v>15.221719021012619</v>
      </c>
      <c r="AA336" s="80">
        <f>VLOOKUP(U336,BG!$A$2:$F$55,5)</f>
        <v>5.055501641715658</v>
      </c>
      <c r="AB336" s="4">
        <f>VLOOKUP(U336+1,BG!$A$2:$F$55,4)</f>
        <v>17.202521431216109</v>
      </c>
      <c r="AC336" s="4">
        <f>VLOOKUP(U336+1,BG!$A$2:$F$55,5)</f>
        <v>4.8092313488826983</v>
      </c>
      <c r="AD336" s="3">
        <f>COUNTIF($U$2:U336,U336)</f>
        <v>2</v>
      </c>
      <c r="AE336" s="3">
        <f t="shared" si="25"/>
        <v>11</v>
      </c>
      <c r="AF336" s="3">
        <f t="shared" si="26"/>
        <v>9</v>
      </c>
      <c r="AG336" s="3">
        <f t="shared" si="27"/>
        <v>1</v>
      </c>
      <c r="AH336" s="81">
        <f t="shared" si="28"/>
        <v>15.419799262032967</v>
      </c>
      <c r="AI336" s="81">
        <f t="shared" si="29"/>
        <v>5.0308746124323616</v>
      </c>
    </row>
    <row r="337" spans="1:35" x14ac:dyDescent="0.25">
      <c r="A337">
        <v>16</v>
      </c>
      <c r="B337" s="27">
        <v>3</v>
      </c>
      <c r="C337" s="28" t="s">
        <v>708</v>
      </c>
      <c r="D337" s="28">
        <v>40.03125</v>
      </c>
      <c r="E337" s="28">
        <v>-52.001249999999999</v>
      </c>
      <c r="F337" s="28">
        <v>10</v>
      </c>
      <c r="G337" s="28">
        <v>9.257E-2</v>
      </c>
      <c r="H337" s="28">
        <v>0.18366399999999999</v>
      </c>
      <c r="I337" s="28">
        <v>47.016323999999997</v>
      </c>
      <c r="J337" s="28">
        <v>1.387642</v>
      </c>
      <c r="K337" s="28">
        <v>8.9600349999999995</v>
      </c>
      <c r="L337" s="28">
        <v>0.13251599999999999</v>
      </c>
      <c r="M337" s="56">
        <v>9.257E-2</v>
      </c>
      <c r="N337" s="28">
        <v>0.14586399999999999</v>
      </c>
      <c r="O337" s="28">
        <v>99700</v>
      </c>
      <c r="P337" s="28">
        <v>21.7</v>
      </c>
      <c r="Q337" s="28">
        <v>60</v>
      </c>
      <c r="R337" s="28">
        <v>1.171</v>
      </c>
      <c r="S337" s="28" t="s">
        <v>713</v>
      </c>
      <c r="T337" s="28" t="s">
        <v>714</v>
      </c>
      <c r="U337" s="79">
        <v>1200</v>
      </c>
      <c r="V337" s="34">
        <v>763.63816711095092</v>
      </c>
      <c r="W337" s="2">
        <v>0.78289945498242941</v>
      </c>
      <c r="X337" s="2">
        <v>772.23136088707258</v>
      </c>
      <c r="Y337" s="2">
        <v>38.108415821517696</v>
      </c>
      <c r="Z337" s="80">
        <f>VLOOKUP(U337,BG!$A$2:$F$55,4)</f>
        <v>15.221719021012619</v>
      </c>
      <c r="AA337" s="80">
        <f>VLOOKUP(U337,BG!$A$2:$F$55,5)</f>
        <v>5.055501641715658</v>
      </c>
      <c r="AB337" s="4">
        <f>VLOOKUP(U337+1,BG!$A$2:$F$55,4)</f>
        <v>17.202521431216109</v>
      </c>
      <c r="AC337" s="4">
        <f>VLOOKUP(U337+1,BG!$A$2:$F$55,5)</f>
        <v>4.8092313488826983</v>
      </c>
      <c r="AD337" s="3">
        <f>COUNTIF($U$2:U337,U337)</f>
        <v>3</v>
      </c>
      <c r="AE337" s="3">
        <f t="shared" si="25"/>
        <v>11</v>
      </c>
      <c r="AF337" s="3">
        <f t="shared" si="26"/>
        <v>8</v>
      </c>
      <c r="AG337" s="3">
        <f t="shared" si="27"/>
        <v>2</v>
      </c>
      <c r="AH337" s="81">
        <f t="shared" si="28"/>
        <v>15.617879503053317</v>
      </c>
      <c r="AI337" s="81">
        <f t="shared" si="29"/>
        <v>5.006247583149066</v>
      </c>
    </row>
    <row r="338" spans="1:35" x14ac:dyDescent="0.25">
      <c r="A338">
        <v>16</v>
      </c>
      <c r="B338" s="27">
        <v>4</v>
      </c>
      <c r="C338" s="28" t="s">
        <v>708</v>
      </c>
      <c r="D338" s="28">
        <v>40.03125</v>
      </c>
      <c r="E338" s="28">
        <v>-1.25E-3</v>
      </c>
      <c r="F338" s="28">
        <v>10</v>
      </c>
      <c r="G338" s="28">
        <v>0.217589</v>
      </c>
      <c r="H338" s="28">
        <v>0.18315899999999999</v>
      </c>
      <c r="I338" s="28">
        <v>46.889569999999999</v>
      </c>
      <c r="J338" s="28">
        <v>1.415429</v>
      </c>
      <c r="K338" s="28">
        <v>8.9479039999999994</v>
      </c>
      <c r="L338" s="28">
        <v>0.13534399999999999</v>
      </c>
      <c r="M338" s="56">
        <v>0.217589</v>
      </c>
      <c r="N338" s="28">
        <v>0.28373100000000001</v>
      </c>
      <c r="O338" s="28">
        <v>99700</v>
      </c>
      <c r="P338" s="28">
        <v>21.7</v>
      </c>
      <c r="Q338" s="28">
        <v>60</v>
      </c>
      <c r="R338" s="28">
        <v>1.171</v>
      </c>
      <c r="S338" s="28" t="s">
        <v>715</v>
      </c>
      <c r="T338" s="28" t="s">
        <v>716</v>
      </c>
      <c r="U338" s="79">
        <v>1200</v>
      </c>
      <c r="V338" s="34">
        <v>1835.2123468219534</v>
      </c>
      <c r="W338" s="2">
        <v>0.86404155256226567</v>
      </c>
      <c r="X338" s="2">
        <v>1568.4300511398767</v>
      </c>
      <c r="Y338" s="2">
        <v>25.235545616762227</v>
      </c>
      <c r="Z338" s="80">
        <f>VLOOKUP(U338,BG!$A$2:$F$55,4)</f>
        <v>15.221719021012619</v>
      </c>
      <c r="AA338" s="80">
        <f>VLOOKUP(U338,BG!$A$2:$F$55,5)</f>
        <v>5.055501641715658</v>
      </c>
      <c r="AB338" s="4">
        <f>VLOOKUP(U338+1,BG!$A$2:$F$55,4)</f>
        <v>17.202521431216109</v>
      </c>
      <c r="AC338" s="4">
        <f>VLOOKUP(U338+1,BG!$A$2:$F$55,5)</f>
        <v>4.8092313488826983</v>
      </c>
      <c r="AD338" s="3">
        <f>COUNTIF($U$2:U338,U338)</f>
        <v>4</v>
      </c>
      <c r="AE338" s="3">
        <f t="shared" si="25"/>
        <v>11</v>
      </c>
      <c r="AF338" s="3">
        <f t="shared" si="26"/>
        <v>7</v>
      </c>
      <c r="AG338" s="3">
        <f t="shared" si="27"/>
        <v>3</v>
      </c>
      <c r="AH338" s="81">
        <f t="shared" si="28"/>
        <v>15.815959744073666</v>
      </c>
      <c r="AI338" s="81">
        <f t="shared" si="29"/>
        <v>4.9816205538657696</v>
      </c>
    </row>
    <row r="339" spans="1:35" x14ac:dyDescent="0.25">
      <c r="A339">
        <v>16</v>
      </c>
      <c r="B339" s="27">
        <v>5</v>
      </c>
      <c r="C339" s="28" t="s">
        <v>708</v>
      </c>
      <c r="D339" s="28">
        <v>40.03125</v>
      </c>
      <c r="E339" s="28">
        <v>51.998750000000001</v>
      </c>
      <c r="F339" s="28">
        <v>10</v>
      </c>
      <c r="G339" s="28">
        <v>0.47702899999999998</v>
      </c>
      <c r="H339" s="28">
        <v>0.18262700000000001</v>
      </c>
      <c r="I339" s="28">
        <v>46.756056999999998</v>
      </c>
      <c r="J339" s="28">
        <v>1.404776</v>
      </c>
      <c r="K339" s="28">
        <v>8.9351649999999996</v>
      </c>
      <c r="L339" s="28">
        <v>0.13450999999999999</v>
      </c>
      <c r="M339" s="56">
        <v>0.47702899999999998</v>
      </c>
      <c r="N339" s="28">
        <v>0.55890399999999996</v>
      </c>
      <c r="O339" s="28">
        <v>99700</v>
      </c>
      <c r="P339" s="28">
        <v>21.7</v>
      </c>
      <c r="Q339" s="28">
        <v>60</v>
      </c>
      <c r="R339" s="28">
        <v>1.171</v>
      </c>
      <c r="S339" s="28" t="s">
        <v>717</v>
      </c>
      <c r="T339" s="28" t="s">
        <v>718</v>
      </c>
      <c r="U339" s="79">
        <v>1200</v>
      </c>
      <c r="V339" s="34">
        <v>4059.024343699034</v>
      </c>
      <c r="W339" s="2">
        <v>0.74860454602036253</v>
      </c>
      <c r="X339" s="2">
        <v>3912.5679353080172</v>
      </c>
      <c r="Y339" s="2">
        <v>14.227404492304672</v>
      </c>
      <c r="Z339" s="80">
        <f>VLOOKUP(U339,BG!$A$2:$F$55,4)</f>
        <v>15.221719021012619</v>
      </c>
      <c r="AA339" s="80">
        <f>VLOOKUP(U339,BG!$A$2:$F$55,5)</f>
        <v>5.055501641715658</v>
      </c>
      <c r="AB339" s="4">
        <f>VLOOKUP(U339+1,BG!$A$2:$F$55,4)</f>
        <v>17.202521431216109</v>
      </c>
      <c r="AC339" s="4">
        <f>VLOOKUP(U339+1,BG!$A$2:$F$55,5)</f>
        <v>4.8092313488826983</v>
      </c>
      <c r="AD339" s="3">
        <f>COUNTIF($U$2:U339,U339)</f>
        <v>5</v>
      </c>
      <c r="AE339" s="3">
        <f t="shared" si="25"/>
        <v>11</v>
      </c>
      <c r="AF339" s="3">
        <f t="shared" si="26"/>
        <v>6</v>
      </c>
      <c r="AG339" s="3">
        <f t="shared" si="27"/>
        <v>4</v>
      </c>
      <c r="AH339" s="81">
        <f t="shared" si="28"/>
        <v>16.014039985094016</v>
      </c>
      <c r="AI339" s="81">
        <f t="shared" si="29"/>
        <v>4.9569935245824741</v>
      </c>
    </row>
    <row r="340" spans="1:35" x14ac:dyDescent="0.25">
      <c r="A340">
        <v>16</v>
      </c>
      <c r="B340" s="27">
        <v>6</v>
      </c>
      <c r="C340" s="28" t="s">
        <v>708</v>
      </c>
      <c r="D340" s="28">
        <v>40.03125</v>
      </c>
      <c r="E340" s="28">
        <v>103.99875</v>
      </c>
      <c r="F340" s="28">
        <v>10</v>
      </c>
      <c r="G340" s="28">
        <v>0.58450199999999997</v>
      </c>
      <c r="H340" s="28">
        <v>0.18274399999999999</v>
      </c>
      <c r="I340" s="28">
        <v>46.785384000000001</v>
      </c>
      <c r="J340" s="28">
        <v>1.4139919999999999</v>
      </c>
      <c r="K340" s="28">
        <v>8.9379550000000005</v>
      </c>
      <c r="L340" s="28">
        <v>0.135327</v>
      </c>
      <c r="M340" s="56">
        <v>0.58450199999999997</v>
      </c>
      <c r="N340" s="28">
        <v>0.70149099999999998</v>
      </c>
      <c r="O340" s="28">
        <v>99700</v>
      </c>
      <c r="P340" s="28">
        <v>21.7</v>
      </c>
      <c r="Q340" s="28">
        <v>60</v>
      </c>
      <c r="R340" s="28">
        <v>1.171</v>
      </c>
      <c r="S340" s="28" t="s">
        <v>719</v>
      </c>
      <c r="T340" s="28" t="s">
        <v>720</v>
      </c>
      <c r="U340" s="79">
        <v>1200</v>
      </c>
      <c r="V340" s="34">
        <v>4980.8953003007773</v>
      </c>
      <c r="W340" s="2">
        <v>0.66079098027527539</v>
      </c>
      <c r="X340" s="2">
        <v>5446.4618392081056</v>
      </c>
      <c r="Y340" s="2">
        <v>27.458558977814835</v>
      </c>
      <c r="Z340" s="80">
        <f>VLOOKUP(U340,BG!$A$2:$F$55,4)</f>
        <v>15.221719021012619</v>
      </c>
      <c r="AA340" s="80">
        <f>VLOOKUP(U340,BG!$A$2:$F$55,5)</f>
        <v>5.055501641715658</v>
      </c>
      <c r="AB340" s="4">
        <f>VLOOKUP(U340+1,BG!$A$2:$F$55,4)</f>
        <v>17.202521431216109</v>
      </c>
      <c r="AC340" s="4">
        <f>VLOOKUP(U340+1,BG!$A$2:$F$55,5)</f>
        <v>4.8092313488826983</v>
      </c>
      <c r="AD340" s="3">
        <f>COUNTIF($U$2:U340,U340)</f>
        <v>6</v>
      </c>
      <c r="AE340" s="3">
        <f t="shared" si="25"/>
        <v>11</v>
      </c>
      <c r="AF340" s="3">
        <f t="shared" si="26"/>
        <v>5</v>
      </c>
      <c r="AG340" s="3">
        <f t="shared" si="27"/>
        <v>5</v>
      </c>
      <c r="AH340" s="81">
        <f t="shared" si="28"/>
        <v>16.212120226114365</v>
      </c>
      <c r="AI340" s="81">
        <f t="shared" si="29"/>
        <v>4.9323664952991777</v>
      </c>
    </row>
    <row r="341" spans="1:35" x14ac:dyDescent="0.25">
      <c r="A341">
        <v>16</v>
      </c>
      <c r="B341" s="27">
        <v>7</v>
      </c>
      <c r="C341" s="28" t="s">
        <v>708</v>
      </c>
      <c r="D341" s="28">
        <v>40.03125</v>
      </c>
      <c r="E341" s="28">
        <v>155.99875</v>
      </c>
      <c r="F341" s="28">
        <v>10</v>
      </c>
      <c r="G341" s="28">
        <v>0.22184000000000001</v>
      </c>
      <c r="H341" s="28">
        <v>0.182472</v>
      </c>
      <c r="I341" s="28">
        <v>46.717148999999999</v>
      </c>
      <c r="J341" s="28">
        <v>1.4112610000000001</v>
      </c>
      <c r="K341" s="28">
        <v>8.9314370000000007</v>
      </c>
      <c r="L341" s="28">
        <v>0.13511100000000001</v>
      </c>
      <c r="M341" s="56">
        <v>0.22184000000000001</v>
      </c>
      <c r="N341" s="28">
        <v>0.40002500000000002</v>
      </c>
      <c r="O341" s="28">
        <v>99700</v>
      </c>
      <c r="P341" s="28">
        <v>21.7</v>
      </c>
      <c r="Q341" s="28">
        <v>60</v>
      </c>
      <c r="R341" s="28">
        <v>1.171</v>
      </c>
      <c r="S341" s="28" t="s">
        <v>721</v>
      </c>
      <c r="T341" s="28" t="s">
        <v>722</v>
      </c>
      <c r="U341" s="79">
        <v>1200</v>
      </c>
      <c r="V341" s="34">
        <v>1872.9960321317794</v>
      </c>
      <c r="W341" s="2">
        <v>0.49373185550375875</v>
      </c>
      <c r="X341" s="2">
        <v>2824.8668381086663</v>
      </c>
      <c r="Y341" s="2">
        <v>38.824217790889556</v>
      </c>
      <c r="Z341" s="80">
        <f>VLOOKUP(U341,BG!$A$2:$F$55,4)</f>
        <v>15.221719021012619</v>
      </c>
      <c r="AA341" s="80">
        <f>VLOOKUP(U341,BG!$A$2:$F$55,5)</f>
        <v>5.055501641715658</v>
      </c>
      <c r="AB341" s="4">
        <f>VLOOKUP(U341+1,BG!$A$2:$F$55,4)</f>
        <v>17.202521431216109</v>
      </c>
      <c r="AC341" s="4">
        <f>VLOOKUP(U341+1,BG!$A$2:$F$55,5)</f>
        <v>4.8092313488826983</v>
      </c>
      <c r="AD341" s="3">
        <f>COUNTIF($U$2:U341,U341)</f>
        <v>7</v>
      </c>
      <c r="AE341" s="3">
        <f t="shared" si="25"/>
        <v>11</v>
      </c>
      <c r="AF341" s="3">
        <f t="shared" si="26"/>
        <v>4</v>
      </c>
      <c r="AG341" s="3">
        <f t="shared" si="27"/>
        <v>6</v>
      </c>
      <c r="AH341" s="81">
        <f t="shared" si="28"/>
        <v>16.410200467134711</v>
      </c>
      <c r="AI341" s="81">
        <f t="shared" si="29"/>
        <v>4.9077394660158822</v>
      </c>
    </row>
    <row r="342" spans="1:35" x14ac:dyDescent="0.25">
      <c r="A342">
        <v>16</v>
      </c>
      <c r="B342" s="27">
        <v>8</v>
      </c>
      <c r="C342" s="28" t="s">
        <v>708</v>
      </c>
      <c r="D342" s="28">
        <v>40.03125</v>
      </c>
      <c r="E342" s="28">
        <v>207.99875</v>
      </c>
      <c r="F342" s="28">
        <v>10</v>
      </c>
      <c r="G342" s="28">
        <v>4.8959999999999997E-2</v>
      </c>
      <c r="H342" s="28">
        <v>0.182423</v>
      </c>
      <c r="I342" s="28">
        <v>46.704912999999998</v>
      </c>
      <c r="J342" s="28">
        <v>1.4006209999999999</v>
      </c>
      <c r="K342" s="28">
        <v>8.9302810000000008</v>
      </c>
      <c r="L342" s="28">
        <v>0.13416800000000001</v>
      </c>
      <c r="M342" s="56">
        <v>4.8959999999999997E-2</v>
      </c>
      <c r="N342" s="28">
        <v>0.14249899999999999</v>
      </c>
      <c r="O342" s="28">
        <v>99700</v>
      </c>
      <c r="P342" s="28">
        <v>21.7</v>
      </c>
      <c r="Q342" s="28">
        <v>60</v>
      </c>
      <c r="R342" s="28">
        <v>1.171</v>
      </c>
      <c r="S342" s="28" t="s">
        <v>723</v>
      </c>
      <c r="T342" s="28" t="s">
        <v>724</v>
      </c>
      <c r="U342" s="79">
        <v>1200</v>
      </c>
      <c r="V342" s="34">
        <v>391.33390133704768</v>
      </c>
      <c r="W342" s="2">
        <v>0.6358394673299006</v>
      </c>
      <c r="X342" s="2">
        <v>544.03917519522975</v>
      </c>
      <c r="Y342" s="2">
        <v>46.457762590951411</v>
      </c>
      <c r="Z342" s="80">
        <f>VLOOKUP(U342,BG!$A$2:$F$55,4)</f>
        <v>15.221719021012619</v>
      </c>
      <c r="AA342" s="80">
        <f>VLOOKUP(U342,BG!$A$2:$F$55,5)</f>
        <v>5.055501641715658</v>
      </c>
      <c r="AB342" s="4">
        <f>VLOOKUP(U342+1,BG!$A$2:$F$55,4)</f>
        <v>17.202521431216109</v>
      </c>
      <c r="AC342" s="4">
        <f>VLOOKUP(U342+1,BG!$A$2:$F$55,5)</f>
        <v>4.8092313488826983</v>
      </c>
      <c r="AD342" s="3">
        <f>COUNTIF($U$2:U342,U342)</f>
        <v>8</v>
      </c>
      <c r="AE342" s="3">
        <f t="shared" si="25"/>
        <v>11</v>
      </c>
      <c r="AF342" s="3">
        <f t="shared" si="26"/>
        <v>3</v>
      </c>
      <c r="AG342" s="3">
        <f t="shared" si="27"/>
        <v>7</v>
      </c>
      <c r="AH342" s="81">
        <f t="shared" si="28"/>
        <v>16.608280708155061</v>
      </c>
      <c r="AI342" s="81">
        <f t="shared" si="29"/>
        <v>4.8831124367325867</v>
      </c>
    </row>
    <row r="343" spans="1:35" x14ac:dyDescent="0.25">
      <c r="A343">
        <v>16</v>
      </c>
      <c r="B343" s="27">
        <v>9</v>
      </c>
      <c r="C343" s="28" t="s">
        <v>708</v>
      </c>
      <c r="D343" s="28">
        <v>40.03125</v>
      </c>
      <c r="E343" s="28">
        <v>259.99874999999997</v>
      </c>
      <c r="F343" s="28">
        <v>10</v>
      </c>
      <c r="G343" s="28">
        <v>1.4286E-2</v>
      </c>
      <c r="H343" s="28">
        <v>0.182453</v>
      </c>
      <c r="I343" s="28">
        <v>46.712584</v>
      </c>
      <c r="J343" s="28">
        <v>1.447587</v>
      </c>
      <c r="K343" s="28">
        <v>8.9309449999999995</v>
      </c>
      <c r="L343" s="28">
        <v>0.13872999999999999</v>
      </c>
      <c r="M343" s="56">
        <v>1.4286E-2</v>
      </c>
      <c r="N343" s="28">
        <v>5.3950999999999999E-2</v>
      </c>
      <c r="O343" s="28">
        <v>99700</v>
      </c>
      <c r="P343" s="28">
        <v>21.7</v>
      </c>
      <c r="Q343" s="28">
        <v>60</v>
      </c>
      <c r="R343" s="28">
        <v>1.171</v>
      </c>
      <c r="S343" s="28" t="s">
        <v>725</v>
      </c>
      <c r="T343" s="28" t="s">
        <v>726</v>
      </c>
      <c r="U343" s="79">
        <v>1200</v>
      </c>
      <c r="V343" s="34">
        <v>94.300339607497889</v>
      </c>
      <c r="W343" s="2">
        <v>1.2060301991969535</v>
      </c>
      <c r="X343" s="2">
        <v>111.14876204425728</v>
      </c>
      <c r="Y343" s="2">
        <v>46.637555673382266</v>
      </c>
      <c r="Z343" s="80">
        <f>VLOOKUP(U343,BG!$A$2:$F$55,4)</f>
        <v>15.221719021012619</v>
      </c>
      <c r="AA343" s="80">
        <f>VLOOKUP(U343,BG!$A$2:$F$55,5)</f>
        <v>5.055501641715658</v>
      </c>
      <c r="AB343" s="4">
        <f>VLOOKUP(U343+1,BG!$A$2:$F$55,4)</f>
        <v>17.202521431216109</v>
      </c>
      <c r="AC343" s="4">
        <f>VLOOKUP(U343+1,BG!$A$2:$F$55,5)</f>
        <v>4.8092313488826983</v>
      </c>
      <c r="AD343" s="3">
        <f>COUNTIF($U$2:U343,U343)</f>
        <v>9</v>
      </c>
      <c r="AE343" s="3">
        <f t="shared" si="25"/>
        <v>11</v>
      </c>
      <c r="AF343" s="3">
        <f t="shared" si="26"/>
        <v>2</v>
      </c>
      <c r="AG343" s="3">
        <f t="shared" si="27"/>
        <v>8</v>
      </c>
      <c r="AH343" s="81">
        <f t="shared" si="28"/>
        <v>16.80636094917541</v>
      </c>
      <c r="AI343" s="81">
        <f t="shared" si="29"/>
        <v>4.8584854074492902</v>
      </c>
    </row>
    <row r="344" spans="1:35" x14ac:dyDescent="0.25">
      <c r="A344">
        <v>16</v>
      </c>
      <c r="B344" s="27">
        <v>10</v>
      </c>
      <c r="C344" s="28" t="s">
        <v>708</v>
      </c>
      <c r="D344" s="28">
        <v>40.03125</v>
      </c>
      <c r="E344" s="28">
        <v>311.99874999999997</v>
      </c>
      <c r="F344" s="28">
        <v>10</v>
      </c>
      <c r="G344" s="28">
        <v>4.7190000000000001E-3</v>
      </c>
      <c r="H344" s="28">
        <v>0.182505</v>
      </c>
      <c r="I344" s="28">
        <v>46.725450000000002</v>
      </c>
      <c r="J344" s="28">
        <v>1.365191</v>
      </c>
      <c r="K344" s="28">
        <v>8.9322959999999991</v>
      </c>
      <c r="L344" s="28">
        <v>0.130719</v>
      </c>
      <c r="M344" s="56">
        <v>4.7190000000000001E-3</v>
      </c>
      <c r="N344" s="28">
        <v>1.183E-2</v>
      </c>
      <c r="O344" s="28">
        <v>99700</v>
      </c>
      <c r="P344" s="28">
        <v>21.7</v>
      </c>
      <c r="Q344" s="28">
        <v>60</v>
      </c>
      <c r="R344" s="28">
        <v>1.171</v>
      </c>
      <c r="S344" s="28" t="s">
        <v>727</v>
      </c>
      <c r="T344" s="28" t="s">
        <v>728</v>
      </c>
      <c r="U344" s="79">
        <v>1200</v>
      </c>
      <c r="V344" s="34">
        <v>12.490691005017842</v>
      </c>
      <c r="W344" s="2">
        <v>6.1050856464224736</v>
      </c>
      <c r="X344" s="2">
        <v>13.299126101199331</v>
      </c>
      <c r="Y344" s="2">
        <v>52.415828896723042</v>
      </c>
      <c r="Z344" s="80">
        <f>VLOOKUP(U344,BG!$A$2:$F$55,4)</f>
        <v>15.221719021012619</v>
      </c>
      <c r="AA344" s="80">
        <f>VLOOKUP(U344,BG!$A$2:$F$55,5)</f>
        <v>5.055501641715658</v>
      </c>
      <c r="AB344" s="4">
        <f>VLOOKUP(U344+1,BG!$A$2:$F$55,4)</f>
        <v>17.202521431216109</v>
      </c>
      <c r="AC344" s="4">
        <f>VLOOKUP(U344+1,BG!$A$2:$F$55,5)</f>
        <v>4.8092313488826983</v>
      </c>
      <c r="AD344" s="3">
        <f>COUNTIF($U$2:U344,U344)</f>
        <v>10</v>
      </c>
      <c r="AE344" s="3">
        <f t="shared" si="25"/>
        <v>11</v>
      </c>
      <c r="AF344" s="3">
        <f t="shared" si="26"/>
        <v>1</v>
      </c>
      <c r="AG344" s="3">
        <f t="shared" si="27"/>
        <v>9</v>
      </c>
      <c r="AH344" s="81">
        <f t="shared" si="28"/>
        <v>17.00444119019576</v>
      </c>
      <c r="AI344" s="81">
        <f t="shared" si="29"/>
        <v>4.8338583781659938</v>
      </c>
    </row>
    <row r="345" spans="1:35" x14ac:dyDescent="0.25">
      <c r="A345">
        <v>16</v>
      </c>
      <c r="B345" s="27">
        <v>11</v>
      </c>
      <c r="C345" s="28" t="s">
        <v>708</v>
      </c>
      <c r="D345" s="28">
        <v>40.03125</v>
      </c>
      <c r="E345" s="28">
        <v>363.99874999999997</v>
      </c>
      <c r="F345" s="28">
        <v>10</v>
      </c>
      <c r="G345" s="28">
        <v>3.4450000000000001E-3</v>
      </c>
      <c r="H345" s="28">
        <v>0.18262999999999999</v>
      </c>
      <c r="I345" s="28">
        <v>46.756919000000003</v>
      </c>
      <c r="J345" s="28">
        <v>1.39862</v>
      </c>
      <c r="K345" s="28">
        <v>8.935257</v>
      </c>
      <c r="L345" s="28">
        <v>0.133906</v>
      </c>
      <c r="M345" s="56">
        <v>3.4450000000000001E-3</v>
      </c>
      <c r="N345" s="28">
        <v>3.2060000000000001E-3</v>
      </c>
      <c r="O345" s="28">
        <v>99700</v>
      </c>
      <c r="P345" s="28">
        <v>21.7</v>
      </c>
      <c r="Q345" s="28">
        <v>60</v>
      </c>
      <c r="R345" s="28">
        <v>1.171</v>
      </c>
      <c r="S345" s="28" t="s">
        <v>729</v>
      </c>
      <c r="T345" s="28" t="s">
        <v>730</v>
      </c>
      <c r="U345" s="79">
        <v>1200</v>
      </c>
      <c r="V345" s="34">
        <v>1.7838733464070573</v>
      </c>
      <c r="W345" s="2">
        <v>16.562301029383868</v>
      </c>
      <c r="X345" s="2">
        <v>4.0942671327286746</v>
      </c>
      <c r="Y345" s="2">
        <v>46.99759585677814</v>
      </c>
      <c r="Z345" s="80">
        <f>VLOOKUP(U345,BG!$A$2:$F$55,4)</f>
        <v>15.221719021012619</v>
      </c>
      <c r="AA345" s="80">
        <f>VLOOKUP(U345,BG!$A$2:$F$55,5)</f>
        <v>5.055501641715658</v>
      </c>
      <c r="AB345" s="4">
        <f>VLOOKUP(U345+1,BG!$A$2:$F$55,4)</f>
        <v>17.202521431216109</v>
      </c>
      <c r="AC345" s="4">
        <f>VLOOKUP(U345+1,BG!$A$2:$F$55,5)</f>
        <v>4.8092313488826983</v>
      </c>
      <c r="AD345" s="3">
        <f>COUNTIF($U$2:U345,U345)</f>
        <v>11</v>
      </c>
      <c r="AE345" s="3">
        <f t="shared" si="25"/>
        <v>11</v>
      </c>
      <c r="AF345" s="3">
        <f t="shared" si="26"/>
        <v>0</v>
      </c>
      <c r="AG345" s="3">
        <f t="shared" si="27"/>
        <v>10</v>
      </c>
      <c r="AH345" s="81">
        <f t="shared" si="28"/>
        <v>17.202521431216109</v>
      </c>
      <c r="AI345" s="81">
        <f t="shared" si="29"/>
        <v>4.8092313488826983</v>
      </c>
    </row>
    <row r="346" spans="1:35" x14ac:dyDescent="0.25">
      <c r="A346">
        <v>17</v>
      </c>
      <c r="B346" s="30">
        <v>1</v>
      </c>
      <c r="C346" s="31" t="s">
        <v>731</v>
      </c>
      <c r="D346" s="31">
        <v>40</v>
      </c>
      <c r="E346" s="31">
        <v>-364.00125000000003</v>
      </c>
      <c r="F346" s="31">
        <v>10</v>
      </c>
      <c r="G346" s="31">
        <v>3.8579999999999999E-3</v>
      </c>
      <c r="H346" s="31">
        <v>0.182834</v>
      </c>
      <c r="I346" s="31">
        <v>46.808095000000002</v>
      </c>
      <c r="J346" s="31">
        <v>1.359337</v>
      </c>
      <c r="K346" s="31">
        <v>8.9402019999999993</v>
      </c>
      <c r="L346" s="31">
        <v>0.13014800000000001</v>
      </c>
      <c r="M346" s="57">
        <v>3.8579999999999999E-3</v>
      </c>
      <c r="N346" s="31">
        <v>6.7089999999999997E-3</v>
      </c>
      <c r="O346" s="31">
        <v>99700</v>
      </c>
      <c r="P346" s="31">
        <v>21.7</v>
      </c>
      <c r="Q346" s="31">
        <v>60</v>
      </c>
      <c r="R346" s="31">
        <v>1.171</v>
      </c>
      <c r="S346" s="31" t="s">
        <v>732</v>
      </c>
      <c r="T346" s="31" t="s">
        <v>733</v>
      </c>
      <c r="U346" s="77">
        <v>1210</v>
      </c>
      <c r="V346" s="34">
        <v>4.4682596801830536</v>
      </c>
      <c r="W346" s="2">
        <v>11.0745071168795</v>
      </c>
      <c r="X346" s="2">
        <v>7.025132797098455</v>
      </c>
      <c r="Y346" s="2">
        <v>54.461892062836405</v>
      </c>
      <c r="Z346" s="80">
        <f>VLOOKUP(U346,BG!$A$2:$F$55,4)</f>
        <v>20.190861380048293</v>
      </c>
      <c r="AA346" s="80">
        <f>VLOOKUP(U346,BG!$A$2:$F$55,5)</f>
        <v>4.3989679354344187</v>
      </c>
      <c r="AB346" s="4">
        <f>VLOOKUP(U346+1,BG!$A$2:$F$55,4)</f>
        <v>20.603056297232087</v>
      </c>
      <c r="AC346" s="4">
        <f>VLOOKUP(U346+1,BG!$A$2:$F$55,5)</f>
        <v>4.3670813703564093</v>
      </c>
      <c r="AD346" s="3">
        <f>COUNTIF($U$2:U346,U346)</f>
        <v>1</v>
      </c>
      <c r="AE346" s="3">
        <f t="shared" si="25"/>
        <v>11</v>
      </c>
      <c r="AF346" s="3">
        <f t="shared" si="26"/>
        <v>10</v>
      </c>
      <c r="AG346" s="3">
        <f t="shared" si="27"/>
        <v>0</v>
      </c>
      <c r="AH346" s="81">
        <f t="shared" si="28"/>
        <v>20.190861380048293</v>
      </c>
      <c r="AI346" s="81">
        <f t="shared" si="29"/>
        <v>4.3989679354344187</v>
      </c>
    </row>
    <row r="347" spans="1:35" x14ac:dyDescent="0.25">
      <c r="A347">
        <v>17</v>
      </c>
      <c r="B347" s="30">
        <v>2</v>
      </c>
      <c r="C347" s="31" t="s">
        <v>731</v>
      </c>
      <c r="D347" s="31">
        <v>40</v>
      </c>
      <c r="E347" s="31">
        <v>-311.97000000000003</v>
      </c>
      <c r="F347" s="31">
        <v>10</v>
      </c>
      <c r="G347" s="31">
        <v>4.921E-3</v>
      </c>
      <c r="H347" s="31">
        <v>0.18285999999999999</v>
      </c>
      <c r="I347" s="31">
        <v>46.814484999999998</v>
      </c>
      <c r="J347" s="31">
        <v>1.4411769999999999</v>
      </c>
      <c r="K347" s="31">
        <v>8.9406949999999998</v>
      </c>
      <c r="L347" s="31">
        <v>0.13794899999999999</v>
      </c>
      <c r="M347" s="57">
        <v>4.921E-3</v>
      </c>
      <c r="N347" s="31">
        <v>8.744E-3</v>
      </c>
      <c r="O347" s="31">
        <v>99700</v>
      </c>
      <c r="P347" s="31">
        <v>21.7</v>
      </c>
      <c r="Q347" s="31">
        <v>60</v>
      </c>
      <c r="R347" s="31">
        <v>1.171</v>
      </c>
      <c r="S347" s="31" t="s">
        <v>734</v>
      </c>
      <c r="T347" s="31" t="s">
        <v>735</v>
      </c>
      <c r="U347" s="77">
        <v>1210</v>
      </c>
      <c r="V347" s="34">
        <v>13.980413768360762</v>
      </c>
      <c r="W347" s="2">
        <v>5.4816244629152111</v>
      </c>
      <c r="X347" s="2">
        <v>13.709146551343284</v>
      </c>
      <c r="Y347" s="2">
        <v>45.571826677535668</v>
      </c>
      <c r="Z347" s="80">
        <f>VLOOKUP(U347,BG!$A$2:$F$55,4)</f>
        <v>20.190861380048293</v>
      </c>
      <c r="AA347" s="80">
        <f>VLOOKUP(U347,BG!$A$2:$F$55,5)</f>
        <v>4.3989679354344187</v>
      </c>
      <c r="AB347" s="4">
        <f>VLOOKUP(U347+1,BG!$A$2:$F$55,4)</f>
        <v>20.603056297232087</v>
      </c>
      <c r="AC347" s="4">
        <f>VLOOKUP(U347+1,BG!$A$2:$F$55,5)</f>
        <v>4.3670813703564093</v>
      </c>
      <c r="AD347" s="3">
        <f>COUNTIF($U$2:U347,U347)</f>
        <v>2</v>
      </c>
      <c r="AE347" s="3">
        <f t="shared" si="25"/>
        <v>11</v>
      </c>
      <c r="AF347" s="3">
        <f t="shared" si="26"/>
        <v>9</v>
      </c>
      <c r="AG347" s="3">
        <f t="shared" si="27"/>
        <v>1</v>
      </c>
      <c r="AH347" s="81">
        <f t="shared" si="28"/>
        <v>20.232080871766673</v>
      </c>
      <c r="AI347" s="81">
        <f t="shared" si="29"/>
        <v>4.3957792789266179</v>
      </c>
    </row>
    <row r="348" spans="1:35" x14ac:dyDescent="0.25">
      <c r="A348">
        <v>17</v>
      </c>
      <c r="B348" s="30">
        <v>3</v>
      </c>
      <c r="C348" s="31" t="s">
        <v>731</v>
      </c>
      <c r="D348" s="31">
        <v>40</v>
      </c>
      <c r="E348" s="31">
        <v>-259.97000000000003</v>
      </c>
      <c r="F348" s="31">
        <v>10</v>
      </c>
      <c r="G348" s="31">
        <v>6.8760000000000002E-3</v>
      </c>
      <c r="H348" s="31">
        <v>0.18270400000000001</v>
      </c>
      <c r="I348" s="31">
        <v>46.775427999999998</v>
      </c>
      <c r="J348" s="31">
        <v>1.4777400000000001</v>
      </c>
      <c r="K348" s="31">
        <v>8.9369080000000007</v>
      </c>
      <c r="L348" s="31">
        <v>0.14152600000000001</v>
      </c>
      <c r="M348" s="57">
        <v>6.8760000000000002E-3</v>
      </c>
      <c r="N348" s="31">
        <v>1.6485E-2</v>
      </c>
      <c r="O348" s="31">
        <v>99700</v>
      </c>
      <c r="P348" s="31">
        <v>21.7</v>
      </c>
      <c r="Q348" s="31">
        <v>60</v>
      </c>
      <c r="R348" s="31">
        <v>1.171</v>
      </c>
      <c r="S348" s="31" t="s">
        <v>736</v>
      </c>
      <c r="T348" s="31" t="s">
        <v>737</v>
      </c>
      <c r="U348" s="77">
        <v>1210</v>
      </c>
      <c r="V348" s="34">
        <v>31.225561566462055</v>
      </c>
      <c r="W348" s="2">
        <v>3.3089111283064154</v>
      </c>
      <c r="X348" s="2">
        <v>26.39675163868446</v>
      </c>
      <c r="Y348" s="2">
        <v>46.014179285908533</v>
      </c>
      <c r="Z348" s="80">
        <f>VLOOKUP(U348,BG!$A$2:$F$55,4)</f>
        <v>20.190861380048293</v>
      </c>
      <c r="AA348" s="80">
        <f>VLOOKUP(U348,BG!$A$2:$F$55,5)</f>
        <v>4.3989679354344187</v>
      </c>
      <c r="AB348" s="4">
        <f>VLOOKUP(U348+1,BG!$A$2:$F$55,4)</f>
        <v>20.603056297232087</v>
      </c>
      <c r="AC348" s="4">
        <f>VLOOKUP(U348+1,BG!$A$2:$F$55,5)</f>
        <v>4.3670813703564093</v>
      </c>
      <c r="AD348" s="3">
        <f>COUNTIF($U$2:U348,U348)</f>
        <v>3</v>
      </c>
      <c r="AE348" s="3">
        <f t="shared" si="25"/>
        <v>11</v>
      </c>
      <c r="AF348" s="3">
        <f t="shared" si="26"/>
        <v>8</v>
      </c>
      <c r="AG348" s="3">
        <f t="shared" si="27"/>
        <v>2</v>
      </c>
      <c r="AH348" s="81">
        <f t="shared" si="28"/>
        <v>20.273300363485053</v>
      </c>
      <c r="AI348" s="81">
        <f t="shared" si="29"/>
        <v>4.3925906224188171</v>
      </c>
    </row>
    <row r="349" spans="1:35" x14ac:dyDescent="0.25">
      <c r="A349">
        <v>17</v>
      </c>
      <c r="B349" s="30">
        <v>4</v>
      </c>
      <c r="C349" s="31" t="s">
        <v>731</v>
      </c>
      <c r="D349" s="31">
        <v>40</v>
      </c>
      <c r="E349" s="31">
        <v>-207.97</v>
      </c>
      <c r="F349" s="31">
        <v>10</v>
      </c>
      <c r="G349" s="31">
        <v>1.0713E-2</v>
      </c>
      <c r="H349" s="31">
        <v>0.18249499999999999</v>
      </c>
      <c r="I349" s="31">
        <v>46.722959000000003</v>
      </c>
      <c r="J349" s="31">
        <v>1.456407</v>
      </c>
      <c r="K349" s="31">
        <v>8.9319249999999997</v>
      </c>
      <c r="L349" s="31">
        <v>0.139484</v>
      </c>
      <c r="M349" s="57">
        <v>1.0713E-2</v>
      </c>
      <c r="N349" s="31">
        <v>3.3815999999999999E-2</v>
      </c>
      <c r="O349" s="31">
        <v>99700</v>
      </c>
      <c r="P349" s="31">
        <v>21.7</v>
      </c>
      <c r="Q349" s="31">
        <v>60</v>
      </c>
      <c r="R349" s="31">
        <v>1.171</v>
      </c>
      <c r="S349" s="31" t="s">
        <v>738</v>
      </c>
      <c r="T349" s="31" t="s">
        <v>739</v>
      </c>
      <c r="U349" s="77">
        <v>1210</v>
      </c>
      <c r="V349" s="34">
        <v>64.812118008194034</v>
      </c>
      <c r="W349" s="2">
        <v>1.8302298379054189</v>
      </c>
      <c r="X349" s="2">
        <v>60.745508414798898</v>
      </c>
      <c r="Y349" s="2">
        <v>46.458488945729151</v>
      </c>
      <c r="Z349" s="80">
        <f>VLOOKUP(U349,BG!$A$2:$F$55,4)</f>
        <v>20.190861380048293</v>
      </c>
      <c r="AA349" s="80">
        <f>VLOOKUP(U349,BG!$A$2:$F$55,5)</f>
        <v>4.3989679354344187</v>
      </c>
      <c r="AB349" s="4">
        <f>VLOOKUP(U349+1,BG!$A$2:$F$55,4)</f>
        <v>20.603056297232087</v>
      </c>
      <c r="AC349" s="4">
        <f>VLOOKUP(U349+1,BG!$A$2:$F$55,5)</f>
        <v>4.3670813703564093</v>
      </c>
      <c r="AD349" s="3">
        <f>COUNTIF($U$2:U349,U349)</f>
        <v>4</v>
      </c>
      <c r="AE349" s="3">
        <f t="shared" si="25"/>
        <v>11</v>
      </c>
      <c r="AF349" s="3">
        <f t="shared" si="26"/>
        <v>7</v>
      </c>
      <c r="AG349" s="3">
        <f t="shared" si="27"/>
        <v>3</v>
      </c>
      <c r="AH349" s="81">
        <f t="shared" si="28"/>
        <v>20.314519855203432</v>
      </c>
      <c r="AI349" s="81">
        <f t="shared" si="29"/>
        <v>4.3894019659110155</v>
      </c>
    </row>
    <row r="350" spans="1:35" x14ac:dyDescent="0.25">
      <c r="A350">
        <v>17</v>
      </c>
      <c r="B350" s="30">
        <v>5</v>
      </c>
      <c r="C350" s="31" t="s">
        <v>731</v>
      </c>
      <c r="D350" s="31">
        <v>40</v>
      </c>
      <c r="E350" s="31">
        <v>-155.97</v>
      </c>
      <c r="F350" s="31">
        <v>10</v>
      </c>
      <c r="G350" s="31">
        <v>5.0823E-2</v>
      </c>
      <c r="H350" s="31">
        <v>0.18235100000000001</v>
      </c>
      <c r="I350" s="31">
        <v>46.686903000000001</v>
      </c>
      <c r="J350" s="31">
        <v>1.4587829999999999</v>
      </c>
      <c r="K350" s="31">
        <v>8.9284730000000003</v>
      </c>
      <c r="L350" s="31">
        <v>0.13977700000000001</v>
      </c>
      <c r="M350" s="57">
        <v>5.0823E-2</v>
      </c>
      <c r="N350" s="31">
        <v>0.216084</v>
      </c>
      <c r="O350" s="31">
        <v>99700</v>
      </c>
      <c r="P350" s="31">
        <v>21.7</v>
      </c>
      <c r="Q350" s="31">
        <v>60</v>
      </c>
      <c r="R350" s="31">
        <v>1.171</v>
      </c>
      <c r="S350" s="31" t="s">
        <v>740</v>
      </c>
      <c r="T350" s="31" t="s">
        <v>741</v>
      </c>
      <c r="U350" s="77">
        <v>1210</v>
      </c>
      <c r="V350" s="34">
        <v>412.67110728144883</v>
      </c>
      <c r="W350" s="2">
        <v>0.56609449288125036</v>
      </c>
      <c r="X350" s="2">
        <v>634.22312155616623</v>
      </c>
      <c r="Y350" s="2">
        <v>46.904532845380309</v>
      </c>
      <c r="Z350" s="80">
        <f>VLOOKUP(U350,BG!$A$2:$F$55,4)</f>
        <v>20.190861380048293</v>
      </c>
      <c r="AA350" s="80">
        <f>VLOOKUP(U350,BG!$A$2:$F$55,5)</f>
        <v>4.3989679354344187</v>
      </c>
      <c r="AB350" s="4">
        <f>VLOOKUP(U350+1,BG!$A$2:$F$55,4)</f>
        <v>20.603056297232087</v>
      </c>
      <c r="AC350" s="4">
        <f>VLOOKUP(U350+1,BG!$A$2:$F$55,5)</f>
        <v>4.3670813703564093</v>
      </c>
      <c r="AD350" s="3">
        <f>COUNTIF($U$2:U350,U350)</f>
        <v>5</v>
      </c>
      <c r="AE350" s="3">
        <f t="shared" si="25"/>
        <v>11</v>
      </c>
      <c r="AF350" s="3">
        <f t="shared" si="26"/>
        <v>6</v>
      </c>
      <c r="AG350" s="3">
        <f t="shared" si="27"/>
        <v>4</v>
      </c>
      <c r="AH350" s="81">
        <f t="shared" si="28"/>
        <v>20.355739346921812</v>
      </c>
      <c r="AI350" s="81">
        <f t="shared" si="29"/>
        <v>4.3862133094032147</v>
      </c>
    </row>
    <row r="351" spans="1:35" x14ac:dyDescent="0.25">
      <c r="A351">
        <v>17</v>
      </c>
      <c r="B351" s="30">
        <v>6</v>
      </c>
      <c r="C351" s="31" t="s">
        <v>731</v>
      </c>
      <c r="D351" s="31">
        <v>40</v>
      </c>
      <c r="E351" s="31">
        <v>-103.97</v>
      </c>
      <c r="F351" s="31">
        <v>10</v>
      </c>
      <c r="G351" s="31">
        <v>0.22464200000000001</v>
      </c>
      <c r="H351" s="31">
        <v>0.18229200000000001</v>
      </c>
      <c r="I351" s="31">
        <v>46.672009000000003</v>
      </c>
      <c r="J351" s="31">
        <v>1.4126129999999999</v>
      </c>
      <c r="K351" s="31">
        <v>8.9271150000000006</v>
      </c>
      <c r="L351" s="31">
        <v>0.13542799999999999</v>
      </c>
      <c r="M351" s="57">
        <v>0.22464200000000001</v>
      </c>
      <c r="N351" s="31">
        <v>0.54302799999999996</v>
      </c>
      <c r="O351" s="31">
        <v>99700</v>
      </c>
      <c r="P351" s="31">
        <v>21.7</v>
      </c>
      <c r="Q351" s="31">
        <v>60</v>
      </c>
      <c r="R351" s="31">
        <v>1.171</v>
      </c>
      <c r="S351" s="31" t="s">
        <v>742</v>
      </c>
      <c r="T351" s="31" t="s">
        <v>743</v>
      </c>
      <c r="U351" s="77">
        <v>1210</v>
      </c>
      <c r="V351" s="34">
        <v>1922.9060358359302</v>
      </c>
      <c r="W351" s="2">
        <v>0.37214109664363904</v>
      </c>
      <c r="X351" s="2">
        <v>3831.7739366712117</v>
      </c>
      <c r="Y351" s="2">
        <v>37.910141440967642</v>
      </c>
      <c r="Z351" s="80">
        <f>VLOOKUP(U351,BG!$A$2:$F$55,4)</f>
        <v>20.190861380048293</v>
      </c>
      <c r="AA351" s="80">
        <f>VLOOKUP(U351,BG!$A$2:$F$55,5)</f>
        <v>4.3989679354344187</v>
      </c>
      <c r="AB351" s="4">
        <f>VLOOKUP(U351+1,BG!$A$2:$F$55,4)</f>
        <v>20.603056297232087</v>
      </c>
      <c r="AC351" s="4">
        <f>VLOOKUP(U351+1,BG!$A$2:$F$55,5)</f>
        <v>4.3670813703564093</v>
      </c>
      <c r="AD351" s="3">
        <f>COUNTIF($U$2:U351,U351)</f>
        <v>6</v>
      </c>
      <c r="AE351" s="3">
        <f t="shared" si="25"/>
        <v>11</v>
      </c>
      <c r="AF351" s="3">
        <f t="shared" si="26"/>
        <v>5</v>
      </c>
      <c r="AG351" s="3">
        <f t="shared" si="27"/>
        <v>5</v>
      </c>
      <c r="AH351" s="81">
        <f t="shared" si="28"/>
        <v>20.396958838640188</v>
      </c>
      <c r="AI351" s="81">
        <f t="shared" si="29"/>
        <v>4.383024652895414</v>
      </c>
    </row>
    <row r="352" spans="1:35" x14ac:dyDescent="0.25">
      <c r="A352">
        <v>17</v>
      </c>
      <c r="B352" s="30">
        <v>7</v>
      </c>
      <c r="C352" s="31" t="s">
        <v>731</v>
      </c>
      <c r="D352" s="31">
        <v>40</v>
      </c>
      <c r="E352" s="31">
        <v>-51.97</v>
      </c>
      <c r="F352" s="31">
        <v>10</v>
      </c>
      <c r="G352" s="31">
        <v>0.162297</v>
      </c>
      <c r="H352" s="31">
        <v>0.18219299999999999</v>
      </c>
      <c r="I352" s="31">
        <v>46.647213000000001</v>
      </c>
      <c r="J352" s="31">
        <v>1.4335720000000001</v>
      </c>
      <c r="K352" s="31">
        <v>8.9247130000000006</v>
      </c>
      <c r="L352" s="31">
        <v>0.13736400000000001</v>
      </c>
      <c r="M352" s="57">
        <v>0.162297</v>
      </c>
      <c r="N352" s="31">
        <v>0.34582400000000002</v>
      </c>
      <c r="O352" s="31">
        <v>99700</v>
      </c>
      <c r="P352" s="31">
        <v>21.7</v>
      </c>
      <c r="Q352" s="31">
        <v>60</v>
      </c>
      <c r="R352" s="31">
        <v>1.171</v>
      </c>
      <c r="S352" s="31" t="s">
        <v>744</v>
      </c>
      <c r="T352" s="31" t="s">
        <v>745</v>
      </c>
      <c r="U352" s="77">
        <v>1210</v>
      </c>
      <c r="V352" s="34">
        <v>1385.4477607923448</v>
      </c>
      <c r="W352" s="2">
        <v>0.49889773029760509</v>
      </c>
      <c r="X352" s="2">
        <v>2093.888193592159</v>
      </c>
      <c r="Y352" s="2">
        <v>40.23574529978319</v>
      </c>
      <c r="Z352" s="80">
        <f>VLOOKUP(U352,BG!$A$2:$F$55,4)</f>
        <v>20.190861380048293</v>
      </c>
      <c r="AA352" s="80">
        <f>VLOOKUP(U352,BG!$A$2:$F$55,5)</f>
        <v>4.3989679354344187</v>
      </c>
      <c r="AB352" s="4">
        <f>VLOOKUP(U352+1,BG!$A$2:$F$55,4)</f>
        <v>20.603056297232087</v>
      </c>
      <c r="AC352" s="4">
        <f>VLOOKUP(U352+1,BG!$A$2:$F$55,5)</f>
        <v>4.3670813703564093</v>
      </c>
      <c r="AD352" s="3">
        <f>COUNTIF($U$2:U352,U352)</f>
        <v>7</v>
      </c>
      <c r="AE352" s="3">
        <f t="shared" si="25"/>
        <v>11</v>
      </c>
      <c r="AF352" s="3">
        <f t="shared" si="26"/>
        <v>4</v>
      </c>
      <c r="AG352" s="3">
        <f t="shared" si="27"/>
        <v>6</v>
      </c>
      <c r="AH352" s="81">
        <f t="shared" si="28"/>
        <v>20.438178330358568</v>
      </c>
      <c r="AI352" s="81">
        <f t="shared" si="29"/>
        <v>4.3798359963876132</v>
      </c>
    </row>
    <row r="353" spans="1:35" x14ac:dyDescent="0.25">
      <c r="A353">
        <v>17</v>
      </c>
      <c r="B353" s="30">
        <v>8</v>
      </c>
      <c r="C353" s="31" t="s">
        <v>731</v>
      </c>
      <c r="D353" s="31">
        <v>40</v>
      </c>
      <c r="E353" s="31">
        <v>0.03</v>
      </c>
      <c r="F353" s="31">
        <v>10</v>
      </c>
      <c r="G353" s="31">
        <v>5.7174000000000003E-2</v>
      </c>
      <c r="H353" s="31">
        <v>0.18198900000000001</v>
      </c>
      <c r="I353" s="31">
        <v>46.596122000000001</v>
      </c>
      <c r="J353" s="31">
        <v>1.4077040000000001</v>
      </c>
      <c r="K353" s="31">
        <v>8.9198579999999996</v>
      </c>
      <c r="L353" s="31">
        <v>0.13511000000000001</v>
      </c>
      <c r="M353" s="57">
        <v>5.7174000000000003E-2</v>
      </c>
      <c r="N353" s="31">
        <v>0.15464800000000001</v>
      </c>
      <c r="O353" s="31">
        <v>99700</v>
      </c>
      <c r="P353" s="31">
        <v>21.7</v>
      </c>
      <c r="Q353" s="31">
        <v>60</v>
      </c>
      <c r="R353" s="31">
        <v>1.171</v>
      </c>
      <c r="S353" s="31" t="s">
        <v>746</v>
      </c>
      <c r="T353" s="31" t="s">
        <v>747</v>
      </c>
      <c r="U353" s="77">
        <v>1210</v>
      </c>
      <c r="V353" s="34">
        <v>472.20335910220581</v>
      </c>
      <c r="W353" s="2">
        <v>0.67984197921382339</v>
      </c>
      <c r="X353" s="2">
        <v>604.01685089975751</v>
      </c>
      <c r="Y353" s="2">
        <v>57.743500295484743</v>
      </c>
      <c r="Z353" s="80">
        <f>VLOOKUP(U353,BG!$A$2:$F$55,4)</f>
        <v>20.190861380048293</v>
      </c>
      <c r="AA353" s="80">
        <f>VLOOKUP(U353,BG!$A$2:$F$55,5)</f>
        <v>4.3989679354344187</v>
      </c>
      <c r="AB353" s="4">
        <f>VLOOKUP(U353+1,BG!$A$2:$F$55,4)</f>
        <v>20.603056297232087</v>
      </c>
      <c r="AC353" s="4">
        <f>VLOOKUP(U353+1,BG!$A$2:$F$55,5)</f>
        <v>4.3670813703564093</v>
      </c>
      <c r="AD353" s="3">
        <f>COUNTIF($U$2:U353,U353)</f>
        <v>8</v>
      </c>
      <c r="AE353" s="3">
        <f t="shared" si="25"/>
        <v>11</v>
      </c>
      <c r="AF353" s="3">
        <f t="shared" si="26"/>
        <v>3</v>
      </c>
      <c r="AG353" s="3">
        <f t="shared" si="27"/>
        <v>7</v>
      </c>
      <c r="AH353" s="81">
        <f t="shared" si="28"/>
        <v>20.479397822076947</v>
      </c>
      <c r="AI353" s="81">
        <f t="shared" si="29"/>
        <v>4.3766473398798116</v>
      </c>
    </row>
    <row r="354" spans="1:35" x14ac:dyDescent="0.25">
      <c r="A354">
        <v>17</v>
      </c>
      <c r="B354" s="30">
        <v>9</v>
      </c>
      <c r="C354" s="31" t="s">
        <v>731</v>
      </c>
      <c r="D354" s="31">
        <v>40</v>
      </c>
      <c r="E354" s="31">
        <v>52.03</v>
      </c>
      <c r="F354" s="31">
        <v>10</v>
      </c>
      <c r="G354" s="31">
        <v>2.0198000000000001E-2</v>
      </c>
      <c r="H354" s="31">
        <v>0.18214</v>
      </c>
      <c r="I354" s="31">
        <v>46.633957000000002</v>
      </c>
      <c r="J354" s="31">
        <v>1.4688749999999999</v>
      </c>
      <c r="K354" s="31">
        <v>8.9233910000000005</v>
      </c>
      <c r="L354" s="31">
        <v>0.140844</v>
      </c>
      <c r="M354" s="57">
        <v>2.0198000000000001E-2</v>
      </c>
      <c r="N354" s="31">
        <v>6.2484999999999999E-2</v>
      </c>
      <c r="O354" s="31">
        <v>99700</v>
      </c>
      <c r="P354" s="31">
        <v>21.7</v>
      </c>
      <c r="Q354" s="31">
        <v>60</v>
      </c>
      <c r="R354" s="31">
        <v>1.171</v>
      </c>
      <c r="S354" s="31" t="s">
        <v>748</v>
      </c>
      <c r="T354" s="31" t="s">
        <v>749</v>
      </c>
      <c r="U354" s="77">
        <v>1210</v>
      </c>
      <c r="V354" s="34">
        <v>150.39319609212703</v>
      </c>
      <c r="W354" s="2">
        <v>1.1815826297270453</v>
      </c>
      <c r="X354" s="2">
        <v>145.28104722946537</v>
      </c>
      <c r="Y354" s="2">
        <v>48.709551121127973</v>
      </c>
      <c r="Z354" s="80">
        <f>VLOOKUP(U354,BG!$A$2:$F$55,4)</f>
        <v>20.190861380048293</v>
      </c>
      <c r="AA354" s="80">
        <f>VLOOKUP(U354,BG!$A$2:$F$55,5)</f>
        <v>4.3989679354344187</v>
      </c>
      <c r="AB354" s="4">
        <f>VLOOKUP(U354+1,BG!$A$2:$F$55,4)</f>
        <v>20.603056297232087</v>
      </c>
      <c r="AC354" s="4">
        <f>VLOOKUP(U354+1,BG!$A$2:$F$55,5)</f>
        <v>4.3670813703564093</v>
      </c>
      <c r="AD354" s="3">
        <f>COUNTIF($U$2:U354,U354)</f>
        <v>9</v>
      </c>
      <c r="AE354" s="3">
        <f t="shared" si="25"/>
        <v>11</v>
      </c>
      <c r="AF354" s="3">
        <f t="shared" si="26"/>
        <v>2</v>
      </c>
      <c r="AG354" s="3">
        <f t="shared" si="27"/>
        <v>8</v>
      </c>
      <c r="AH354" s="81">
        <f t="shared" si="28"/>
        <v>20.520617313795327</v>
      </c>
      <c r="AI354" s="81">
        <f t="shared" si="29"/>
        <v>4.3734586833720117</v>
      </c>
    </row>
    <row r="355" spans="1:35" x14ac:dyDescent="0.25">
      <c r="A355">
        <v>17</v>
      </c>
      <c r="B355" s="30">
        <v>10</v>
      </c>
      <c r="C355" s="31" t="s">
        <v>731</v>
      </c>
      <c r="D355" s="31">
        <v>40</v>
      </c>
      <c r="E355" s="31">
        <v>104.03</v>
      </c>
      <c r="F355" s="31">
        <v>10</v>
      </c>
      <c r="G355" s="31">
        <v>8.8249999999999995E-3</v>
      </c>
      <c r="H355" s="31">
        <v>0.18235999999999999</v>
      </c>
      <c r="I355" s="31">
        <v>46.689245999999997</v>
      </c>
      <c r="J355" s="31">
        <v>1.4419869999999999</v>
      </c>
      <c r="K355" s="31">
        <v>8.9287189999999992</v>
      </c>
      <c r="L355" s="31">
        <v>0.13836599999999999</v>
      </c>
      <c r="M355" s="57">
        <v>8.8249999999999995E-3</v>
      </c>
      <c r="N355" s="31">
        <v>1.5554999999999999E-2</v>
      </c>
      <c r="O355" s="31">
        <v>99700</v>
      </c>
      <c r="P355" s="31">
        <v>21.7</v>
      </c>
      <c r="Q355" s="31">
        <v>60</v>
      </c>
      <c r="R355" s="31">
        <v>1.171</v>
      </c>
      <c r="S355" s="31" t="s">
        <v>750</v>
      </c>
      <c r="T355" s="31" t="s">
        <v>751</v>
      </c>
      <c r="U355" s="77">
        <v>1210</v>
      </c>
      <c r="V355" s="34">
        <v>51.437080249120406</v>
      </c>
      <c r="W355" s="2">
        <v>2.9431311704727676</v>
      </c>
      <c r="X355" s="2">
        <v>34.32355553793731</v>
      </c>
      <c r="Y355" s="2">
        <v>49.166558856307802</v>
      </c>
      <c r="Z355" s="80">
        <f>VLOOKUP(U355,BG!$A$2:$F$55,4)</f>
        <v>20.190861380048293</v>
      </c>
      <c r="AA355" s="80">
        <f>VLOOKUP(U355,BG!$A$2:$F$55,5)</f>
        <v>4.3989679354344187</v>
      </c>
      <c r="AB355" s="4">
        <f>VLOOKUP(U355+1,BG!$A$2:$F$55,4)</f>
        <v>20.603056297232087</v>
      </c>
      <c r="AC355" s="4">
        <f>VLOOKUP(U355+1,BG!$A$2:$F$55,5)</f>
        <v>4.3670813703564093</v>
      </c>
      <c r="AD355" s="3">
        <f>COUNTIF($U$2:U355,U355)</f>
        <v>10</v>
      </c>
      <c r="AE355" s="3">
        <f t="shared" si="25"/>
        <v>11</v>
      </c>
      <c r="AF355" s="3">
        <f t="shared" si="26"/>
        <v>1</v>
      </c>
      <c r="AG355" s="3">
        <f t="shared" si="27"/>
        <v>9</v>
      </c>
      <c r="AH355" s="81">
        <f t="shared" si="28"/>
        <v>20.561836805513707</v>
      </c>
      <c r="AI355" s="81">
        <f t="shared" si="29"/>
        <v>4.3702700268642101</v>
      </c>
    </row>
    <row r="356" spans="1:35" x14ac:dyDescent="0.25">
      <c r="A356">
        <v>17</v>
      </c>
      <c r="B356" s="30">
        <v>11</v>
      </c>
      <c r="C356" s="31" t="s">
        <v>731</v>
      </c>
      <c r="D356" s="31">
        <v>40</v>
      </c>
      <c r="E356" s="31">
        <v>156.03</v>
      </c>
      <c r="F356" s="31">
        <v>10</v>
      </c>
      <c r="G356" s="31">
        <v>7.4200000000000004E-3</v>
      </c>
      <c r="H356" s="31">
        <v>0.18190700000000001</v>
      </c>
      <c r="I356" s="31">
        <v>46.575614000000002</v>
      </c>
      <c r="J356" s="31">
        <v>1.510859</v>
      </c>
      <c r="K356" s="31">
        <v>8.9177440000000008</v>
      </c>
      <c r="L356" s="31">
        <v>0.144704</v>
      </c>
      <c r="M356" s="57">
        <v>7.4200000000000004E-3</v>
      </c>
      <c r="N356" s="31">
        <v>1.2137999999999999E-2</v>
      </c>
      <c r="O356" s="31">
        <v>99700</v>
      </c>
      <c r="P356" s="31">
        <v>21.7</v>
      </c>
      <c r="Q356" s="31">
        <v>60</v>
      </c>
      <c r="R356" s="31">
        <v>1.171</v>
      </c>
      <c r="S356" s="31" t="s">
        <v>752</v>
      </c>
      <c r="T356" s="31" t="s">
        <v>753</v>
      </c>
      <c r="U356" s="77">
        <v>1210</v>
      </c>
      <c r="V356" s="34">
        <v>39.588070626817533</v>
      </c>
      <c r="W356" s="2">
        <v>4.1997682621840964</v>
      </c>
      <c r="X356" s="2">
        <v>24.293501013010395</v>
      </c>
      <c r="Y356" s="2">
        <v>59.184683075697279</v>
      </c>
      <c r="Z356" s="80">
        <f>VLOOKUP(U356,BG!$A$2:$F$55,4)</f>
        <v>20.190861380048293</v>
      </c>
      <c r="AA356" s="80">
        <f>VLOOKUP(U356,BG!$A$2:$F$55,5)</f>
        <v>4.3989679354344187</v>
      </c>
      <c r="AB356" s="4">
        <f>VLOOKUP(U356+1,BG!$A$2:$F$55,4)</f>
        <v>20.603056297232087</v>
      </c>
      <c r="AC356" s="4">
        <f>VLOOKUP(U356+1,BG!$A$2:$F$55,5)</f>
        <v>4.3670813703564093</v>
      </c>
      <c r="AD356" s="3">
        <f>COUNTIF($U$2:U356,U356)</f>
        <v>11</v>
      </c>
      <c r="AE356" s="3">
        <f t="shared" si="25"/>
        <v>11</v>
      </c>
      <c r="AF356" s="3">
        <f t="shared" si="26"/>
        <v>0</v>
      </c>
      <c r="AG356" s="3">
        <f t="shared" si="27"/>
        <v>10</v>
      </c>
      <c r="AH356" s="81">
        <f t="shared" si="28"/>
        <v>20.603056297232087</v>
      </c>
      <c r="AI356" s="81">
        <f t="shared" si="29"/>
        <v>4.3670813703564093</v>
      </c>
    </row>
    <row r="357" spans="1:35" x14ac:dyDescent="0.25">
      <c r="A357">
        <v>18</v>
      </c>
      <c r="B357" s="33">
        <v>1</v>
      </c>
      <c r="C357" s="34" t="s">
        <v>754</v>
      </c>
      <c r="D357" s="34">
        <v>-40</v>
      </c>
      <c r="E357" s="34">
        <v>103.99875</v>
      </c>
      <c r="F357" s="34">
        <v>50</v>
      </c>
      <c r="G357" s="34">
        <v>3.1377000000000002E-2</v>
      </c>
      <c r="H357" s="34">
        <v>0.184336</v>
      </c>
      <c r="I357" s="34">
        <v>47.184807999999997</v>
      </c>
      <c r="J357" s="34">
        <v>1.4192720000000001</v>
      </c>
      <c r="K357" s="34">
        <v>8.9760340000000003</v>
      </c>
      <c r="L357" s="34">
        <v>0.13544500000000001</v>
      </c>
      <c r="M357" s="58">
        <v>3.1377000000000002E-2</v>
      </c>
      <c r="N357" s="34">
        <v>3.0582000000000002E-2</v>
      </c>
      <c r="O357" s="34">
        <v>99700</v>
      </c>
      <c r="P357" s="34">
        <v>21.7</v>
      </c>
      <c r="Q357" s="34">
        <v>60</v>
      </c>
      <c r="R357" s="34">
        <v>1.171</v>
      </c>
      <c r="S357" s="34" t="s">
        <v>755</v>
      </c>
      <c r="T357" s="34" t="s">
        <v>756</v>
      </c>
      <c r="U357" s="77">
        <v>1220</v>
      </c>
      <c r="V357" s="34">
        <v>249.61135319750323</v>
      </c>
      <c r="W357" s="2">
        <v>2.3064721535804429</v>
      </c>
      <c r="X357" s="2">
        <v>104.32184688878307</v>
      </c>
      <c r="Y357" s="2">
        <v>47.715342259377564</v>
      </c>
      <c r="Z357" s="80">
        <f>VLOOKUP(U357,BG!$A$2:$F$55,4)</f>
        <v>20.095034782942069</v>
      </c>
      <c r="AA357" s="80">
        <f>VLOOKUP(U357,BG!$A$2:$F$55,5)</f>
        <v>4.6359317149480113</v>
      </c>
      <c r="AB357" s="4">
        <f>VLOOKUP(U357+1,BG!$A$2:$F$55,4)</f>
        <v>22.266088715598478</v>
      </c>
      <c r="AC357" s="4">
        <f>VLOOKUP(U357+1,BG!$A$2:$F$55,5)</f>
        <v>4.5493225312618737</v>
      </c>
      <c r="AD357" s="3">
        <f>COUNTIF($U$2:U357,U357)</f>
        <v>1</v>
      </c>
      <c r="AE357" s="3">
        <f t="shared" si="25"/>
        <v>18</v>
      </c>
      <c r="AF357" s="3">
        <f t="shared" si="26"/>
        <v>17</v>
      </c>
      <c r="AG357" s="3">
        <f t="shared" si="27"/>
        <v>0</v>
      </c>
      <c r="AH357" s="81">
        <f t="shared" si="28"/>
        <v>20.095034782942069</v>
      </c>
      <c r="AI357" s="81">
        <f t="shared" si="29"/>
        <v>4.6359317149480113</v>
      </c>
    </row>
    <row r="358" spans="1:35" x14ac:dyDescent="0.25">
      <c r="A358">
        <v>18</v>
      </c>
      <c r="B358" s="33">
        <v>2</v>
      </c>
      <c r="C358" s="34" t="s">
        <v>754</v>
      </c>
      <c r="D358" s="34">
        <v>-29.96875</v>
      </c>
      <c r="E358" s="34">
        <v>103.99875</v>
      </c>
      <c r="F358" s="34">
        <v>50</v>
      </c>
      <c r="G358" s="34">
        <v>3.3035000000000002E-2</v>
      </c>
      <c r="H358" s="34">
        <v>0.184146</v>
      </c>
      <c r="I358" s="34">
        <v>47.137183999999998</v>
      </c>
      <c r="J358" s="34">
        <v>1.396585</v>
      </c>
      <c r="K358" s="34">
        <v>8.9715340000000001</v>
      </c>
      <c r="L358" s="34">
        <v>0.13333100000000001</v>
      </c>
      <c r="M358" s="58">
        <v>3.3035000000000002E-2</v>
      </c>
      <c r="N358" s="34">
        <v>3.8822000000000002E-2</v>
      </c>
      <c r="O358" s="34">
        <v>99700</v>
      </c>
      <c r="P358" s="34">
        <v>21.7</v>
      </c>
      <c r="Q358" s="34">
        <v>60</v>
      </c>
      <c r="R358" s="34">
        <v>1.171</v>
      </c>
      <c r="S358" s="34" t="s">
        <v>757</v>
      </c>
      <c r="T358" s="34" t="s">
        <v>758</v>
      </c>
      <c r="U358" s="77">
        <v>1220</v>
      </c>
      <c r="V358" s="34">
        <v>264.35271905046034</v>
      </c>
      <c r="W358" s="2">
        <v>2.3969445228000823</v>
      </c>
      <c r="X358" s="2">
        <v>109.50858757146477</v>
      </c>
      <c r="Y358" s="2">
        <v>59.184278877330541</v>
      </c>
      <c r="Z358" s="80">
        <f>VLOOKUP(U358,BG!$A$2:$F$55,4)</f>
        <v>20.095034782942069</v>
      </c>
      <c r="AA358" s="80">
        <f>VLOOKUP(U358,BG!$A$2:$F$55,5)</f>
        <v>4.6359317149480113</v>
      </c>
      <c r="AB358" s="4">
        <f>VLOOKUP(U358+1,BG!$A$2:$F$55,4)</f>
        <v>22.266088715598478</v>
      </c>
      <c r="AC358" s="4">
        <f>VLOOKUP(U358+1,BG!$A$2:$F$55,5)</f>
        <v>4.5493225312618737</v>
      </c>
      <c r="AD358" s="3">
        <f>COUNTIF($U$2:U358,U358)</f>
        <v>2</v>
      </c>
      <c r="AE358" s="3">
        <f t="shared" si="25"/>
        <v>18</v>
      </c>
      <c r="AF358" s="3">
        <f t="shared" si="26"/>
        <v>16</v>
      </c>
      <c r="AG358" s="3">
        <f t="shared" si="27"/>
        <v>1</v>
      </c>
      <c r="AH358" s="81">
        <f t="shared" si="28"/>
        <v>20.222743837804209</v>
      </c>
      <c r="AI358" s="81">
        <f t="shared" si="29"/>
        <v>4.6308370570841211</v>
      </c>
    </row>
    <row r="359" spans="1:35" x14ac:dyDescent="0.25">
      <c r="A359">
        <v>18</v>
      </c>
      <c r="B359" s="33">
        <v>3</v>
      </c>
      <c r="C359" s="34" t="s">
        <v>754</v>
      </c>
      <c r="D359" s="34">
        <v>-20.03125</v>
      </c>
      <c r="E359" s="34">
        <v>103.99875</v>
      </c>
      <c r="F359" s="34">
        <v>50</v>
      </c>
      <c r="G359" s="34">
        <v>3.9162000000000002E-2</v>
      </c>
      <c r="H359" s="34">
        <v>0.183972</v>
      </c>
      <c r="I359" s="34">
        <v>47.093677999999997</v>
      </c>
      <c r="J359" s="34">
        <v>1.3731580000000001</v>
      </c>
      <c r="K359" s="34">
        <v>8.9674250000000004</v>
      </c>
      <c r="L359" s="34">
        <v>0.13112599999999999</v>
      </c>
      <c r="M359" s="58">
        <v>3.9162000000000002E-2</v>
      </c>
      <c r="N359" s="34">
        <v>4.2938999999999998E-2</v>
      </c>
      <c r="O359" s="34">
        <v>99700</v>
      </c>
      <c r="P359" s="34">
        <v>21.7</v>
      </c>
      <c r="Q359" s="34">
        <v>60</v>
      </c>
      <c r="R359" s="34">
        <v>1.171</v>
      </c>
      <c r="S359" s="34" t="s">
        <v>759</v>
      </c>
      <c r="T359" s="34" t="s">
        <v>760</v>
      </c>
      <c r="U359" s="77">
        <v>1220</v>
      </c>
      <c r="V359" s="34">
        <v>318.37147922698216</v>
      </c>
      <c r="W359" s="2">
        <v>2.1984667621769161</v>
      </c>
      <c r="X359" s="2">
        <v>130.77167892732405</v>
      </c>
      <c r="Y359" s="2">
        <v>45.803300185236658</v>
      </c>
      <c r="Z359" s="80">
        <f>VLOOKUP(U359,BG!$A$2:$F$55,4)</f>
        <v>20.095034782942069</v>
      </c>
      <c r="AA359" s="80">
        <f>VLOOKUP(U359,BG!$A$2:$F$55,5)</f>
        <v>4.6359317149480113</v>
      </c>
      <c r="AB359" s="4">
        <f>VLOOKUP(U359+1,BG!$A$2:$F$55,4)</f>
        <v>22.266088715598478</v>
      </c>
      <c r="AC359" s="4">
        <f>VLOOKUP(U359+1,BG!$A$2:$F$55,5)</f>
        <v>4.5493225312618737</v>
      </c>
      <c r="AD359" s="3">
        <f>COUNTIF($U$2:U359,U359)</f>
        <v>3</v>
      </c>
      <c r="AE359" s="3">
        <f t="shared" si="25"/>
        <v>18</v>
      </c>
      <c r="AF359" s="3">
        <f t="shared" si="26"/>
        <v>15</v>
      </c>
      <c r="AG359" s="3">
        <f t="shared" si="27"/>
        <v>2</v>
      </c>
      <c r="AH359" s="81">
        <f t="shared" si="28"/>
        <v>20.35045289266635</v>
      </c>
      <c r="AI359" s="81">
        <f t="shared" si="29"/>
        <v>4.62574239922023</v>
      </c>
    </row>
    <row r="360" spans="1:35" x14ac:dyDescent="0.25">
      <c r="A360">
        <v>18</v>
      </c>
      <c r="B360" s="33">
        <v>4</v>
      </c>
      <c r="C360" s="34" t="s">
        <v>754</v>
      </c>
      <c r="D360" s="34">
        <v>-9.96875</v>
      </c>
      <c r="E360" s="34">
        <v>103.99875</v>
      </c>
      <c r="F360" s="34">
        <v>50</v>
      </c>
      <c r="G360" s="34">
        <v>4.1846000000000001E-2</v>
      </c>
      <c r="H360" s="34">
        <v>0.18409300000000001</v>
      </c>
      <c r="I360" s="34">
        <v>47.124057000000001</v>
      </c>
      <c r="J360" s="34">
        <v>1.3732040000000001</v>
      </c>
      <c r="K360" s="34">
        <v>8.9703189999999999</v>
      </c>
      <c r="L360" s="34">
        <v>0.13101199999999999</v>
      </c>
      <c r="M360" s="58">
        <v>4.1846000000000001E-2</v>
      </c>
      <c r="N360" s="34">
        <v>4.7171999999999999E-2</v>
      </c>
      <c r="O360" s="34">
        <v>99700</v>
      </c>
      <c r="P360" s="34">
        <v>21.7</v>
      </c>
      <c r="Q360" s="34">
        <v>60</v>
      </c>
      <c r="R360" s="34">
        <v>1.171</v>
      </c>
      <c r="S360" s="34" t="s">
        <v>761</v>
      </c>
      <c r="T360" s="34" t="s">
        <v>762</v>
      </c>
      <c r="U360" s="77">
        <v>1220</v>
      </c>
      <c r="V360" s="34">
        <v>342.13549170692147</v>
      </c>
      <c r="W360" s="2">
        <v>1.9488156523909395</v>
      </c>
      <c r="X360" s="2">
        <v>154.20019290388615</v>
      </c>
      <c r="Y360" s="2">
        <v>41.980318442442503</v>
      </c>
      <c r="Z360" s="80">
        <f>VLOOKUP(U360,BG!$A$2:$F$55,4)</f>
        <v>20.095034782942069</v>
      </c>
      <c r="AA360" s="80">
        <f>VLOOKUP(U360,BG!$A$2:$F$55,5)</f>
        <v>4.6359317149480113</v>
      </c>
      <c r="AB360" s="4">
        <f>VLOOKUP(U360+1,BG!$A$2:$F$55,4)</f>
        <v>22.266088715598478</v>
      </c>
      <c r="AC360" s="4">
        <f>VLOOKUP(U360+1,BG!$A$2:$F$55,5)</f>
        <v>4.5493225312618737</v>
      </c>
      <c r="AD360" s="3">
        <f>COUNTIF($U$2:U360,U360)</f>
        <v>4</v>
      </c>
      <c r="AE360" s="3">
        <f t="shared" si="25"/>
        <v>18</v>
      </c>
      <c r="AF360" s="3">
        <f t="shared" si="26"/>
        <v>14</v>
      </c>
      <c r="AG360" s="3">
        <f t="shared" si="27"/>
        <v>3</v>
      </c>
      <c r="AH360" s="81">
        <f t="shared" si="28"/>
        <v>20.478161947528491</v>
      </c>
      <c r="AI360" s="81">
        <f t="shared" si="29"/>
        <v>4.6206477413563398</v>
      </c>
    </row>
    <row r="361" spans="1:35" x14ac:dyDescent="0.25">
      <c r="A361">
        <v>18</v>
      </c>
      <c r="B361" s="33">
        <v>5</v>
      </c>
      <c r="C361" s="34" t="s">
        <v>754</v>
      </c>
      <c r="D361" s="34">
        <v>0</v>
      </c>
      <c r="E361" s="34">
        <v>103.99875</v>
      </c>
      <c r="F361" s="34">
        <v>50</v>
      </c>
      <c r="G361" s="34">
        <v>5.2270999999999998E-2</v>
      </c>
      <c r="H361" s="34">
        <v>0.184393</v>
      </c>
      <c r="I361" s="34">
        <v>47.199119000000003</v>
      </c>
      <c r="J361" s="34">
        <v>1.388533</v>
      </c>
      <c r="K361" s="34">
        <v>8.9774429999999992</v>
      </c>
      <c r="L361" s="34">
        <v>0.13225899999999999</v>
      </c>
      <c r="M361" s="58">
        <v>5.2270999999999998E-2</v>
      </c>
      <c r="N361" s="34">
        <v>7.2742000000000001E-2</v>
      </c>
      <c r="O361" s="34">
        <v>99700</v>
      </c>
      <c r="P361" s="34">
        <v>21.7</v>
      </c>
      <c r="Q361" s="34">
        <v>60</v>
      </c>
      <c r="R361" s="34">
        <v>1.171</v>
      </c>
      <c r="S361" s="34" t="s">
        <v>763</v>
      </c>
      <c r="T361" s="34" t="s">
        <v>764</v>
      </c>
      <c r="U361" s="77">
        <v>1220</v>
      </c>
      <c r="V361" s="34">
        <v>433.94099812346411</v>
      </c>
      <c r="W361" s="2">
        <v>1.6193912419403855</v>
      </c>
      <c r="X361" s="2">
        <v>225.91005924676904</v>
      </c>
      <c r="Y361" s="2">
        <v>41.979311172305358</v>
      </c>
      <c r="Z361" s="80">
        <f>VLOOKUP(U361,BG!$A$2:$F$55,4)</f>
        <v>20.095034782942069</v>
      </c>
      <c r="AA361" s="80">
        <f>VLOOKUP(U361,BG!$A$2:$F$55,5)</f>
        <v>4.6359317149480113</v>
      </c>
      <c r="AB361" s="4">
        <f>VLOOKUP(U361+1,BG!$A$2:$F$55,4)</f>
        <v>22.266088715598478</v>
      </c>
      <c r="AC361" s="4">
        <f>VLOOKUP(U361+1,BG!$A$2:$F$55,5)</f>
        <v>4.5493225312618737</v>
      </c>
      <c r="AD361" s="3">
        <f>COUNTIF($U$2:U361,U361)</f>
        <v>5</v>
      </c>
      <c r="AE361" s="3">
        <f t="shared" si="25"/>
        <v>18</v>
      </c>
      <c r="AF361" s="3">
        <f t="shared" si="26"/>
        <v>13</v>
      </c>
      <c r="AG361" s="3">
        <f t="shared" si="27"/>
        <v>4</v>
      </c>
      <c r="AH361" s="81">
        <f t="shared" si="28"/>
        <v>20.605871002390632</v>
      </c>
      <c r="AI361" s="81">
        <f t="shared" si="29"/>
        <v>4.6155530834924505</v>
      </c>
    </row>
    <row r="362" spans="1:35" x14ac:dyDescent="0.25">
      <c r="A362">
        <v>18</v>
      </c>
      <c r="B362" s="33">
        <v>6</v>
      </c>
      <c r="C362" s="34" t="s">
        <v>754</v>
      </c>
      <c r="D362" s="34">
        <v>10.03125</v>
      </c>
      <c r="E362" s="34">
        <v>103.99875</v>
      </c>
      <c r="F362" s="34">
        <v>50</v>
      </c>
      <c r="G362" s="34">
        <v>6.2758999999999995E-2</v>
      </c>
      <c r="H362" s="34">
        <v>0.18448100000000001</v>
      </c>
      <c r="I362" s="34">
        <v>47.221263</v>
      </c>
      <c r="J362" s="34">
        <v>1.439046</v>
      </c>
      <c r="K362" s="34">
        <v>8.9794830000000001</v>
      </c>
      <c r="L362" s="34">
        <v>0.136688</v>
      </c>
      <c r="M362" s="58">
        <v>6.2758999999999995E-2</v>
      </c>
      <c r="N362" s="34">
        <v>9.5788999999999999E-2</v>
      </c>
      <c r="O362" s="34">
        <v>99700</v>
      </c>
      <c r="P362" s="34">
        <v>21.7</v>
      </c>
      <c r="Q362" s="34">
        <v>60</v>
      </c>
      <c r="R362" s="34">
        <v>1.171</v>
      </c>
      <c r="S362" s="34" t="s">
        <v>765</v>
      </c>
      <c r="T362" s="34" t="s">
        <v>766</v>
      </c>
      <c r="U362" s="77">
        <v>1220</v>
      </c>
      <c r="V362" s="34">
        <v>526.30991813511378</v>
      </c>
      <c r="W362" s="2">
        <v>1.3456693359209571</v>
      </c>
      <c r="X362" s="2">
        <v>323.54742617085344</v>
      </c>
      <c r="Y362" s="2">
        <v>45.800623390869958</v>
      </c>
      <c r="Z362" s="80">
        <f>VLOOKUP(U362,BG!$A$2:$F$55,4)</f>
        <v>20.095034782942069</v>
      </c>
      <c r="AA362" s="80">
        <f>VLOOKUP(U362,BG!$A$2:$F$55,5)</f>
        <v>4.6359317149480113</v>
      </c>
      <c r="AB362" s="4">
        <f>VLOOKUP(U362+1,BG!$A$2:$F$55,4)</f>
        <v>22.266088715598478</v>
      </c>
      <c r="AC362" s="4">
        <f>VLOOKUP(U362+1,BG!$A$2:$F$55,5)</f>
        <v>4.5493225312618737</v>
      </c>
      <c r="AD362" s="3">
        <f>COUNTIF($U$2:U362,U362)</f>
        <v>6</v>
      </c>
      <c r="AE362" s="3">
        <f t="shared" si="25"/>
        <v>18</v>
      </c>
      <c r="AF362" s="3">
        <f t="shared" si="26"/>
        <v>12</v>
      </c>
      <c r="AG362" s="3">
        <f t="shared" si="27"/>
        <v>5</v>
      </c>
      <c r="AH362" s="81">
        <f t="shared" si="28"/>
        <v>20.73358005725278</v>
      </c>
      <c r="AI362" s="81">
        <f t="shared" si="29"/>
        <v>4.6104584256285586</v>
      </c>
    </row>
    <row r="363" spans="1:35" x14ac:dyDescent="0.25">
      <c r="A363">
        <v>18</v>
      </c>
      <c r="B363" s="33">
        <v>7</v>
      </c>
      <c r="C363" s="34" t="s">
        <v>754</v>
      </c>
      <c r="D363" s="34">
        <v>20</v>
      </c>
      <c r="E363" s="34">
        <v>103.99875</v>
      </c>
      <c r="F363" s="34">
        <v>50</v>
      </c>
      <c r="G363" s="34">
        <v>8.4115999999999996E-2</v>
      </c>
      <c r="H363" s="34">
        <v>0.184415</v>
      </c>
      <c r="I363" s="34">
        <v>47.204833000000001</v>
      </c>
      <c r="J363" s="34">
        <v>1.253085</v>
      </c>
      <c r="K363" s="34">
        <v>8.9781680000000001</v>
      </c>
      <c r="L363" s="34">
        <v>0.11933000000000001</v>
      </c>
      <c r="M363" s="58">
        <v>8.4115999999999996E-2</v>
      </c>
      <c r="N363" s="34">
        <v>0.13475899999999999</v>
      </c>
      <c r="O363" s="34">
        <v>99700</v>
      </c>
      <c r="P363" s="34">
        <v>21.7</v>
      </c>
      <c r="Q363" s="34">
        <v>60</v>
      </c>
      <c r="R363" s="34">
        <v>1.171</v>
      </c>
      <c r="S363" s="34" t="s">
        <v>767</v>
      </c>
      <c r="T363" s="34" t="s">
        <v>768</v>
      </c>
      <c r="U363" s="77">
        <v>1220</v>
      </c>
      <c r="V363" s="34">
        <v>714.23093124363447</v>
      </c>
      <c r="W363" s="2">
        <v>1.1086887873565177</v>
      </c>
      <c r="X363" s="2">
        <v>513.42167053550986</v>
      </c>
      <c r="Y363" s="2">
        <v>45.799255801198385</v>
      </c>
      <c r="Z363" s="80">
        <f>VLOOKUP(U363,BG!$A$2:$F$55,4)</f>
        <v>20.095034782942069</v>
      </c>
      <c r="AA363" s="80">
        <f>VLOOKUP(U363,BG!$A$2:$F$55,5)</f>
        <v>4.6359317149480113</v>
      </c>
      <c r="AB363" s="4">
        <f>VLOOKUP(U363+1,BG!$A$2:$F$55,4)</f>
        <v>22.266088715598478</v>
      </c>
      <c r="AC363" s="4">
        <f>VLOOKUP(U363+1,BG!$A$2:$F$55,5)</f>
        <v>4.5493225312618737</v>
      </c>
      <c r="AD363" s="3">
        <f>COUNTIF($U$2:U363,U363)</f>
        <v>7</v>
      </c>
      <c r="AE363" s="3">
        <f t="shared" si="25"/>
        <v>18</v>
      </c>
      <c r="AF363" s="3">
        <f t="shared" si="26"/>
        <v>11</v>
      </c>
      <c r="AG363" s="3">
        <f t="shared" si="27"/>
        <v>6</v>
      </c>
      <c r="AH363" s="81">
        <f t="shared" si="28"/>
        <v>20.861289112114918</v>
      </c>
      <c r="AI363" s="81">
        <f t="shared" si="29"/>
        <v>4.6053637677646684</v>
      </c>
    </row>
    <row r="364" spans="1:35" x14ac:dyDescent="0.25">
      <c r="A364">
        <v>18</v>
      </c>
      <c r="B364" s="33">
        <v>8</v>
      </c>
      <c r="C364" s="34" t="s">
        <v>754</v>
      </c>
      <c r="D364" s="34">
        <v>30</v>
      </c>
      <c r="E364" s="34">
        <v>103.99875</v>
      </c>
      <c r="F364" s="34">
        <v>50</v>
      </c>
      <c r="G364" s="34">
        <v>0.121716</v>
      </c>
      <c r="H364" s="34">
        <v>0.184498</v>
      </c>
      <c r="I364" s="34">
        <v>47.225498999999999</v>
      </c>
      <c r="J364" s="34">
        <v>1.358706</v>
      </c>
      <c r="K364" s="34">
        <v>8.9799939999999996</v>
      </c>
      <c r="L364" s="34">
        <v>0.12941900000000001</v>
      </c>
      <c r="M364" s="58">
        <v>0.121716</v>
      </c>
      <c r="N364" s="34">
        <v>0.20016900000000001</v>
      </c>
      <c r="O364" s="34">
        <v>99700</v>
      </c>
      <c r="P364" s="34">
        <v>21.7</v>
      </c>
      <c r="Q364" s="34">
        <v>60</v>
      </c>
      <c r="R364" s="34">
        <v>1.171</v>
      </c>
      <c r="S364" s="34" t="s">
        <v>769</v>
      </c>
      <c r="T364" s="34" t="s">
        <v>770</v>
      </c>
      <c r="U364" s="77">
        <v>1220</v>
      </c>
      <c r="V364" s="34">
        <v>1044.9609632220731</v>
      </c>
      <c r="W364" s="2">
        <v>0.87783090986472589</v>
      </c>
      <c r="X364" s="2">
        <v>905.97779242739352</v>
      </c>
      <c r="Y364" s="2">
        <v>36.237010614920507</v>
      </c>
      <c r="Z364" s="80">
        <f>VLOOKUP(U364,BG!$A$2:$F$55,4)</f>
        <v>20.095034782942069</v>
      </c>
      <c r="AA364" s="80">
        <f>VLOOKUP(U364,BG!$A$2:$F$55,5)</f>
        <v>4.6359317149480113</v>
      </c>
      <c r="AB364" s="4">
        <f>VLOOKUP(U364+1,BG!$A$2:$F$55,4)</f>
        <v>22.266088715598478</v>
      </c>
      <c r="AC364" s="4">
        <f>VLOOKUP(U364+1,BG!$A$2:$F$55,5)</f>
        <v>4.5493225312618737</v>
      </c>
      <c r="AD364" s="3">
        <f>COUNTIF($U$2:U364,U364)</f>
        <v>8</v>
      </c>
      <c r="AE364" s="3">
        <f t="shared" si="25"/>
        <v>18</v>
      </c>
      <c r="AF364" s="3">
        <f t="shared" si="26"/>
        <v>10</v>
      </c>
      <c r="AG364" s="3">
        <f t="shared" si="27"/>
        <v>7</v>
      </c>
      <c r="AH364" s="81">
        <f t="shared" si="28"/>
        <v>20.988998166977058</v>
      </c>
      <c r="AI364" s="81">
        <f t="shared" si="29"/>
        <v>4.6002691099007782</v>
      </c>
    </row>
    <row r="365" spans="1:35" ht="15.75" thickBot="1" x14ac:dyDescent="0.3">
      <c r="A365">
        <v>18</v>
      </c>
      <c r="B365" s="60">
        <v>9</v>
      </c>
      <c r="C365" s="42" t="s">
        <v>754</v>
      </c>
      <c r="D365" s="42">
        <v>40</v>
      </c>
      <c r="E365" s="42">
        <v>103.99875</v>
      </c>
      <c r="F365" s="42">
        <v>50</v>
      </c>
      <c r="G365" s="42">
        <v>0.18023400000000001</v>
      </c>
      <c r="H365" s="42">
        <v>0.184365</v>
      </c>
      <c r="I365" s="42">
        <v>47.192186999999997</v>
      </c>
      <c r="J365" s="42">
        <v>1.3990590000000001</v>
      </c>
      <c r="K365" s="42">
        <v>8.9767690000000009</v>
      </c>
      <c r="L365" s="42">
        <v>0.13330500000000001</v>
      </c>
      <c r="M365" s="61">
        <v>0.18023400000000001</v>
      </c>
      <c r="N365" s="42">
        <v>0.25236500000000001</v>
      </c>
      <c r="O365" s="42">
        <v>99700</v>
      </c>
      <c r="P365" s="42">
        <v>21.7</v>
      </c>
      <c r="Q365" s="42">
        <v>60</v>
      </c>
      <c r="R365" s="42">
        <v>1.171</v>
      </c>
      <c r="S365" s="42" t="s">
        <v>771</v>
      </c>
      <c r="T365" s="42" t="s">
        <v>772</v>
      </c>
      <c r="U365" s="77">
        <v>1220</v>
      </c>
      <c r="V365" s="34">
        <v>1559.6217712836155</v>
      </c>
      <c r="W365" s="2">
        <v>0.88838339116077558</v>
      </c>
      <c r="X365" s="2">
        <v>1331.7106085910173</v>
      </c>
      <c r="Y365" s="2">
        <v>57.271261354230852</v>
      </c>
      <c r="Z365" s="80">
        <f>VLOOKUP(U365,BG!$A$2:$F$55,4)</f>
        <v>20.095034782942069</v>
      </c>
      <c r="AA365" s="80">
        <f>VLOOKUP(U365,BG!$A$2:$F$55,5)</f>
        <v>4.6359317149480113</v>
      </c>
      <c r="AB365" s="4">
        <f>VLOOKUP(U365+1,BG!$A$2:$F$55,4)</f>
        <v>22.266088715598478</v>
      </c>
      <c r="AC365" s="4">
        <f>VLOOKUP(U365+1,BG!$A$2:$F$55,5)</f>
        <v>4.5493225312618737</v>
      </c>
      <c r="AD365" s="3">
        <f>COUNTIF($U$2:U365,U365)</f>
        <v>9</v>
      </c>
      <c r="AE365" s="3">
        <f t="shared" si="25"/>
        <v>18</v>
      </c>
      <c r="AF365" s="3">
        <f t="shared" si="26"/>
        <v>9</v>
      </c>
      <c r="AG365" s="3">
        <f t="shared" si="27"/>
        <v>8</v>
      </c>
      <c r="AH365" s="81">
        <f t="shared" si="28"/>
        <v>21.116707221839203</v>
      </c>
      <c r="AI365" s="81">
        <f t="shared" si="29"/>
        <v>4.595174452036888</v>
      </c>
    </row>
    <row r="366" spans="1:35" x14ac:dyDescent="0.25">
      <c r="A366">
        <v>19</v>
      </c>
      <c r="B366" s="62">
        <v>1</v>
      </c>
      <c r="C366" s="46" t="s">
        <v>773</v>
      </c>
      <c r="D366" s="46">
        <v>-40</v>
      </c>
      <c r="E366" s="46">
        <v>-104.0325</v>
      </c>
      <c r="F366" s="46">
        <v>50</v>
      </c>
      <c r="G366" s="46">
        <v>0.11132</v>
      </c>
      <c r="H366" s="46">
        <v>0.18431500000000001</v>
      </c>
      <c r="I366" s="46">
        <v>47.179740000000002</v>
      </c>
      <c r="J366" s="46">
        <v>1.3608150000000001</v>
      </c>
      <c r="K366" s="46">
        <v>8.9756370000000008</v>
      </c>
      <c r="L366" s="46">
        <v>0.12972700000000001</v>
      </c>
      <c r="M366" s="63">
        <v>0.11132</v>
      </c>
      <c r="N366" s="46">
        <v>0.203208</v>
      </c>
      <c r="O366" s="46">
        <v>99700</v>
      </c>
      <c r="P366" s="46">
        <v>21.7</v>
      </c>
      <c r="Q366" s="46">
        <v>60</v>
      </c>
      <c r="R366" s="46">
        <v>1.171</v>
      </c>
      <c r="S366" s="46" t="s">
        <v>774</v>
      </c>
      <c r="T366" s="46" t="s">
        <v>775</v>
      </c>
      <c r="U366" s="77">
        <v>1220</v>
      </c>
      <c r="V366" s="34">
        <v>953.98734053037072</v>
      </c>
      <c r="W366" s="2">
        <v>0.76762210406786602</v>
      </c>
      <c r="X366" s="2">
        <v>991.15326183888828</v>
      </c>
      <c r="Y366" s="2">
        <v>66.834899900169361</v>
      </c>
      <c r="Z366" s="80">
        <f>VLOOKUP(U366,BG!$A$2:$F$55,4)</f>
        <v>20.095034782942069</v>
      </c>
      <c r="AA366" s="80">
        <f>VLOOKUP(U366,BG!$A$2:$F$55,5)</f>
        <v>4.6359317149480113</v>
      </c>
      <c r="AB366" s="4">
        <f>VLOOKUP(U366+1,BG!$A$2:$F$55,4)</f>
        <v>22.266088715598478</v>
      </c>
      <c r="AC366" s="4">
        <f>VLOOKUP(U366+1,BG!$A$2:$F$55,5)</f>
        <v>4.5493225312618737</v>
      </c>
      <c r="AD366" s="3">
        <f>COUNTIF($U$2:U366,U366)</f>
        <v>10</v>
      </c>
      <c r="AE366" s="3">
        <f t="shared" si="25"/>
        <v>18</v>
      </c>
      <c r="AF366" s="3">
        <f t="shared" si="26"/>
        <v>8</v>
      </c>
      <c r="AG366" s="3">
        <f t="shared" si="27"/>
        <v>9</v>
      </c>
      <c r="AH366" s="81">
        <f t="shared" si="28"/>
        <v>21.244416276701344</v>
      </c>
      <c r="AI366" s="81">
        <f t="shared" si="29"/>
        <v>4.5900797941729969</v>
      </c>
    </row>
    <row r="367" spans="1:35" x14ac:dyDescent="0.25">
      <c r="A367">
        <v>19</v>
      </c>
      <c r="B367" s="33">
        <v>2</v>
      </c>
      <c r="C367" s="34" t="s">
        <v>773</v>
      </c>
      <c r="D367" s="34">
        <v>-29.96875</v>
      </c>
      <c r="E367" s="34">
        <v>-104.00125</v>
      </c>
      <c r="F367" s="34">
        <v>50</v>
      </c>
      <c r="G367" s="34">
        <v>0.11422499999999999</v>
      </c>
      <c r="H367" s="34">
        <v>0.18434600000000001</v>
      </c>
      <c r="I367" s="34">
        <v>47.187359000000001</v>
      </c>
      <c r="J367" s="34">
        <v>1.349593</v>
      </c>
      <c r="K367" s="34">
        <v>8.9763780000000004</v>
      </c>
      <c r="L367" s="34">
        <v>0.12856100000000001</v>
      </c>
      <c r="M367" s="58">
        <v>0.11422499999999999</v>
      </c>
      <c r="N367" s="34">
        <v>0.20844199999999999</v>
      </c>
      <c r="O367" s="34">
        <v>99700</v>
      </c>
      <c r="P367" s="34">
        <v>21.7</v>
      </c>
      <c r="Q367" s="34">
        <v>60</v>
      </c>
      <c r="R367" s="34">
        <v>1.171</v>
      </c>
      <c r="S367" s="34" t="s">
        <v>776</v>
      </c>
      <c r="T367" s="34" t="s">
        <v>777</v>
      </c>
      <c r="U367" s="77">
        <v>1220</v>
      </c>
      <c r="V367" s="34">
        <v>979.73659108782874</v>
      </c>
      <c r="W367" s="2">
        <v>0.6781046647627309</v>
      </c>
      <c r="X367" s="2">
        <v>1120.7020425560659</v>
      </c>
      <c r="Y367" s="2">
        <v>47.70774406439309</v>
      </c>
      <c r="Z367" s="80">
        <f>VLOOKUP(U367,BG!$A$2:$F$55,4)</f>
        <v>20.095034782942069</v>
      </c>
      <c r="AA367" s="80">
        <f>VLOOKUP(U367,BG!$A$2:$F$55,5)</f>
        <v>4.6359317149480113</v>
      </c>
      <c r="AB367" s="4">
        <f>VLOOKUP(U367+1,BG!$A$2:$F$55,4)</f>
        <v>22.266088715598478</v>
      </c>
      <c r="AC367" s="4">
        <f>VLOOKUP(U367+1,BG!$A$2:$F$55,5)</f>
        <v>4.5493225312618737</v>
      </c>
      <c r="AD367" s="3">
        <f>COUNTIF($U$2:U367,U367)</f>
        <v>11</v>
      </c>
      <c r="AE367" s="3">
        <f t="shared" si="25"/>
        <v>18</v>
      </c>
      <c r="AF367" s="3">
        <f t="shared" si="26"/>
        <v>7</v>
      </c>
      <c r="AG367" s="3">
        <f t="shared" si="27"/>
        <v>10</v>
      </c>
      <c r="AH367" s="81">
        <f t="shared" si="28"/>
        <v>21.372125331563485</v>
      </c>
      <c r="AI367" s="81">
        <f t="shared" si="29"/>
        <v>4.5849851363091068</v>
      </c>
    </row>
    <row r="368" spans="1:35" x14ac:dyDescent="0.25">
      <c r="A368">
        <v>19</v>
      </c>
      <c r="B368" s="33">
        <v>3</v>
      </c>
      <c r="C368" s="34" t="s">
        <v>773</v>
      </c>
      <c r="D368" s="34">
        <v>-20.03125</v>
      </c>
      <c r="E368" s="34">
        <v>-104.00125</v>
      </c>
      <c r="F368" s="34">
        <v>50</v>
      </c>
      <c r="G368" s="34">
        <v>0.127444</v>
      </c>
      <c r="H368" s="34">
        <v>0.18444099999999999</v>
      </c>
      <c r="I368" s="34">
        <v>47.211317999999999</v>
      </c>
      <c r="J368" s="34">
        <v>1.3549659999999999</v>
      </c>
      <c r="K368" s="34">
        <v>8.9786509999999993</v>
      </c>
      <c r="L368" s="34">
        <v>0.12901199999999999</v>
      </c>
      <c r="M368" s="58">
        <v>0.127444</v>
      </c>
      <c r="N368" s="34">
        <v>0.21831</v>
      </c>
      <c r="O368" s="34">
        <v>99700</v>
      </c>
      <c r="P368" s="34">
        <v>21.7</v>
      </c>
      <c r="Q368" s="34">
        <v>60</v>
      </c>
      <c r="R368" s="34">
        <v>1.171</v>
      </c>
      <c r="S368" s="34" t="s">
        <v>778</v>
      </c>
      <c r="T368" s="34" t="s">
        <v>779</v>
      </c>
      <c r="U368" s="77">
        <v>1220</v>
      </c>
      <c r="V368" s="34">
        <v>1096.1761176018424</v>
      </c>
      <c r="W368" s="2">
        <v>0.69683741317554249</v>
      </c>
      <c r="X368" s="2">
        <v>1217.762634708108</v>
      </c>
      <c r="Y368" s="2">
        <v>53.447664272860223</v>
      </c>
      <c r="Z368" s="80">
        <f>VLOOKUP(U368,BG!$A$2:$F$55,4)</f>
        <v>20.095034782942069</v>
      </c>
      <c r="AA368" s="80">
        <f>VLOOKUP(U368,BG!$A$2:$F$55,5)</f>
        <v>4.6359317149480113</v>
      </c>
      <c r="AB368" s="4">
        <f>VLOOKUP(U368+1,BG!$A$2:$F$55,4)</f>
        <v>22.266088715598478</v>
      </c>
      <c r="AC368" s="4">
        <f>VLOOKUP(U368+1,BG!$A$2:$F$55,5)</f>
        <v>4.5493225312618737</v>
      </c>
      <c r="AD368" s="3">
        <f>COUNTIF($U$2:U368,U368)</f>
        <v>12</v>
      </c>
      <c r="AE368" s="3">
        <f t="shared" si="25"/>
        <v>18</v>
      </c>
      <c r="AF368" s="3">
        <f t="shared" si="26"/>
        <v>6</v>
      </c>
      <c r="AG368" s="3">
        <f t="shared" si="27"/>
        <v>11</v>
      </c>
      <c r="AH368" s="81">
        <f t="shared" si="28"/>
        <v>21.499834386425629</v>
      </c>
      <c r="AI368" s="81">
        <f t="shared" si="29"/>
        <v>4.5798904784452157</v>
      </c>
    </row>
    <row r="369" spans="1:35" x14ac:dyDescent="0.25">
      <c r="A369">
        <v>19</v>
      </c>
      <c r="B369" s="33">
        <v>4</v>
      </c>
      <c r="C369" s="34" t="s">
        <v>773</v>
      </c>
      <c r="D369" s="34">
        <v>-9.96875</v>
      </c>
      <c r="E369" s="34">
        <v>-104.00125</v>
      </c>
      <c r="F369" s="34">
        <v>50</v>
      </c>
      <c r="G369" s="34">
        <v>0.12647800000000001</v>
      </c>
      <c r="H369" s="34">
        <v>0.18435299999999999</v>
      </c>
      <c r="I369" s="34">
        <v>47.189247000000002</v>
      </c>
      <c r="J369" s="34">
        <v>1.3760619999999999</v>
      </c>
      <c r="K369" s="34">
        <v>8.9765230000000003</v>
      </c>
      <c r="L369" s="34">
        <v>0.13095100000000001</v>
      </c>
      <c r="M369" s="58">
        <v>0.12647800000000001</v>
      </c>
      <c r="N369" s="34">
        <v>0.232295</v>
      </c>
      <c r="O369" s="34">
        <v>99700</v>
      </c>
      <c r="P369" s="34">
        <v>21.7</v>
      </c>
      <c r="Q369" s="34">
        <v>60</v>
      </c>
      <c r="R369" s="34">
        <v>1.171</v>
      </c>
      <c r="S369" s="34" t="s">
        <v>780</v>
      </c>
      <c r="T369" s="34" t="s">
        <v>781</v>
      </c>
      <c r="U369" s="77">
        <v>1220</v>
      </c>
      <c r="V369" s="34">
        <v>1087.8973478663304</v>
      </c>
      <c r="W369" s="2">
        <v>0.635094316023461</v>
      </c>
      <c r="X369" s="2">
        <v>1320.6549025605068</v>
      </c>
      <c r="Y369" s="2">
        <v>49.617837109701163</v>
      </c>
      <c r="Z369" s="80">
        <f>VLOOKUP(U369,BG!$A$2:$F$55,4)</f>
        <v>20.095034782942069</v>
      </c>
      <c r="AA369" s="80">
        <f>VLOOKUP(U369,BG!$A$2:$F$55,5)</f>
        <v>4.6359317149480113</v>
      </c>
      <c r="AB369" s="4">
        <f>VLOOKUP(U369+1,BG!$A$2:$F$55,4)</f>
        <v>22.266088715598478</v>
      </c>
      <c r="AC369" s="4">
        <f>VLOOKUP(U369+1,BG!$A$2:$F$55,5)</f>
        <v>4.5493225312618737</v>
      </c>
      <c r="AD369" s="3">
        <f>COUNTIF($U$2:U369,U369)</f>
        <v>13</v>
      </c>
      <c r="AE369" s="3">
        <f t="shared" si="25"/>
        <v>18</v>
      </c>
      <c r="AF369" s="3">
        <f t="shared" si="26"/>
        <v>5</v>
      </c>
      <c r="AG369" s="3">
        <f t="shared" si="27"/>
        <v>12</v>
      </c>
      <c r="AH369" s="81">
        <f t="shared" si="28"/>
        <v>21.62754344128777</v>
      </c>
      <c r="AI369" s="81">
        <f t="shared" si="29"/>
        <v>4.5747958205813255</v>
      </c>
    </row>
    <row r="370" spans="1:35" x14ac:dyDescent="0.25">
      <c r="A370">
        <v>19</v>
      </c>
      <c r="B370" s="33">
        <v>5</v>
      </c>
      <c r="C370" s="34" t="s">
        <v>773</v>
      </c>
      <c r="D370" s="34">
        <v>0</v>
      </c>
      <c r="E370" s="34">
        <v>-104.00125</v>
      </c>
      <c r="F370" s="34">
        <v>50</v>
      </c>
      <c r="G370" s="34">
        <v>0.127388</v>
      </c>
      <c r="H370" s="34">
        <v>0.18484999999999999</v>
      </c>
      <c r="I370" s="34">
        <v>47.313943000000002</v>
      </c>
      <c r="J370" s="34">
        <v>1.3587560000000001</v>
      </c>
      <c r="K370" s="34">
        <v>8.9884020000000007</v>
      </c>
      <c r="L370" s="34">
        <v>0.12928500000000001</v>
      </c>
      <c r="M370" s="58">
        <v>0.127388</v>
      </c>
      <c r="N370" s="34">
        <v>0.23255999999999999</v>
      </c>
      <c r="O370" s="34">
        <v>99700</v>
      </c>
      <c r="P370" s="34">
        <v>21.7</v>
      </c>
      <c r="Q370" s="34">
        <v>60</v>
      </c>
      <c r="R370" s="34">
        <v>1.171</v>
      </c>
      <c r="S370" s="34" t="s">
        <v>782</v>
      </c>
      <c r="T370" s="34" t="s">
        <v>783</v>
      </c>
      <c r="U370" s="77">
        <v>1220</v>
      </c>
      <c r="V370" s="34">
        <v>1096.1144856319431</v>
      </c>
      <c r="W370" s="2">
        <v>0.61265368635702433</v>
      </c>
      <c r="X370" s="2">
        <v>1384.6611489131419</v>
      </c>
      <c r="Y370" s="2">
        <v>53.447300888054592</v>
      </c>
      <c r="Z370" s="80">
        <f>VLOOKUP(U370,BG!$A$2:$F$55,4)</f>
        <v>20.095034782942069</v>
      </c>
      <c r="AA370" s="80">
        <f>VLOOKUP(U370,BG!$A$2:$F$55,5)</f>
        <v>4.6359317149480113</v>
      </c>
      <c r="AB370" s="4">
        <f>VLOOKUP(U370+1,BG!$A$2:$F$55,4)</f>
        <v>22.266088715598478</v>
      </c>
      <c r="AC370" s="4">
        <f>VLOOKUP(U370+1,BG!$A$2:$F$55,5)</f>
        <v>4.5493225312618737</v>
      </c>
      <c r="AD370" s="3">
        <f>COUNTIF($U$2:U370,U370)</f>
        <v>14</v>
      </c>
      <c r="AE370" s="3">
        <f t="shared" si="25"/>
        <v>18</v>
      </c>
      <c r="AF370" s="3">
        <f t="shared" si="26"/>
        <v>4</v>
      </c>
      <c r="AG370" s="3">
        <f t="shared" si="27"/>
        <v>13</v>
      </c>
      <c r="AH370" s="81">
        <f t="shared" si="28"/>
        <v>21.755252496149911</v>
      </c>
      <c r="AI370" s="81">
        <f t="shared" si="29"/>
        <v>4.5697011627174353</v>
      </c>
    </row>
    <row r="371" spans="1:35" x14ac:dyDescent="0.25">
      <c r="A371">
        <v>19</v>
      </c>
      <c r="B371" s="33">
        <v>6</v>
      </c>
      <c r="C371" s="34" t="s">
        <v>773</v>
      </c>
      <c r="D371" s="34">
        <v>10.03125</v>
      </c>
      <c r="E371" s="34">
        <v>-104.00125</v>
      </c>
      <c r="F371" s="34">
        <v>50</v>
      </c>
      <c r="G371" s="34">
        <v>0.119779</v>
      </c>
      <c r="H371" s="34">
        <v>0.184644</v>
      </c>
      <c r="I371" s="34">
        <v>47.262166999999998</v>
      </c>
      <c r="J371" s="34">
        <v>1.350492</v>
      </c>
      <c r="K371" s="34">
        <v>8.9834929999999993</v>
      </c>
      <c r="L371" s="34">
        <v>0.12851699999999999</v>
      </c>
      <c r="M371" s="58">
        <v>0.119779</v>
      </c>
      <c r="N371" s="34">
        <v>0.22808100000000001</v>
      </c>
      <c r="O371" s="34">
        <v>99700</v>
      </c>
      <c r="P371" s="34">
        <v>21.7</v>
      </c>
      <c r="Q371" s="34">
        <v>60</v>
      </c>
      <c r="R371" s="34">
        <v>1.171</v>
      </c>
      <c r="S371" s="34" t="s">
        <v>784</v>
      </c>
      <c r="T371" s="34" t="s">
        <v>785</v>
      </c>
      <c r="U371" s="77">
        <v>1220</v>
      </c>
      <c r="V371" s="34">
        <v>1029.4159404150303</v>
      </c>
      <c r="W371" s="2">
        <v>0.59497384631814398</v>
      </c>
      <c r="X371" s="2">
        <v>1342.4983965868271</v>
      </c>
      <c r="Y371" s="2">
        <v>51.527923616252501</v>
      </c>
      <c r="Z371" s="80">
        <f>VLOOKUP(U371,BG!$A$2:$F$55,4)</f>
        <v>20.095034782942069</v>
      </c>
      <c r="AA371" s="80">
        <f>VLOOKUP(U371,BG!$A$2:$F$55,5)</f>
        <v>4.6359317149480113</v>
      </c>
      <c r="AB371" s="4">
        <f>VLOOKUP(U371+1,BG!$A$2:$F$55,4)</f>
        <v>22.266088715598478</v>
      </c>
      <c r="AC371" s="4">
        <f>VLOOKUP(U371+1,BG!$A$2:$F$55,5)</f>
        <v>4.5493225312618737</v>
      </c>
      <c r="AD371" s="3">
        <f>COUNTIF($U$2:U371,U371)</f>
        <v>15</v>
      </c>
      <c r="AE371" s="3">
        <f t="shared" si="25"/>
        <v>18</v>
      </c>
      <c r="AF371" s="3">
        <f t="shared" si="26"/>
        <v>3</v>
      </c>
      <c r="AG371" s="3">
        <f t="shared" si="27"/>
        <v>14</v>
      </c>
      <c r="AH371" s="81">
        <f t="shared" si="28"/>
        <v>21.882961551012055</v>
      </c>
      <c r="AI371" s="81">
        <f t="shared" si="29"/>
        <v>4.5646065048535451</v>
      </c>
    </row>
    <row r="372" spans="1:35" x14ac:dyDescent="0.25">
      <c r="A372">
        <v>19</v>
      </c>
      <c r="B372" s="33">
        <v>7</v>
      </c>
      <c r="C372" s="34" t="s">
        <v>773</v>
      </c>
      <c r="D372" s="34">
        <v>20</v>
      </c>
      <c r="E372" s="34">
        <v>-104.00125</v>
      </c>
      <c r="F372" s="34">
        <v>50</v>
      </c>
      <c r="G372" s="34">
        <v>0.11228299999999999</v>
      </c>
      <c r="H372" s="34">
        <v>0.18459200000000001</v>
      </c>
      <c r="I372" s="34">
        <v>47.249220000000001</v>
      </c>
      <c r="J372" s="34">
        <v>1.3068599999999999</v>
      </c>
      <c r="K372" s="34">
        <v>8.9823199999999996</v>
      </c>
      <c r="L372" s="34">
        <v>0.124416</v>
      </c>
      <c r="M372" s="58">
        <v>0.11228299999999999</v>
      </c>
      <c r="N372" s="34">
        <v>0.230597</v>
      </c>
      <c r="O372" s="34">
        <v>99700</v>
      </c>
      <c r="P372" s="34">
        <v>21.7</v>
      </c>
      <c r="Q372" s="34">
        <v>60</v>
      </c>
      <c r="R372" s="34">
        <v>1.171</v>
      </c>
      <c r="S372" s="34" t="s">
        <v>786</v>
      </c>
      <c r="T372" s="34" t="s">
        <v>787</v>
      </c>
      <c r="U372" s="77">
        <v>1220</v>
      </c>
      <c r="V372" s="34">
        <v>963.70416078232267</v>
      </c>
      <c r="W372" s="2">
        <v>0.56250929976913722</v>
      </c>
      <c r="X372" s="2">
        <v>1343.3289663547946</v>
      </c>
      <c r="Y372" s="2">
        <v>55.357373014894833</v>
      </c>
      <c r="Z372" s="80">
        <f>VLOOKUP(U372,BG!$A$2:$F$55,4)</f>
        <v>20.095034782942069</v>
      </c>
      <c r="AA372" s="80">
        <f>VLOOKUP(U372,BG!$A$2:$F$55,5)</f>
        <v>4.6359317149480113</v>
      </c>
      <c r="AB372" s="4">
        <f>VLOOKUP(U372+1,BG!$A$2:$F$55,4)</f>
        <v>22.266088715598478</v>
      </c>
      <c r="AC372" s="4">
        <f>VLOOKUP(U372+1,BG!$A$2:$F$55,5)</f>
        <v>4.5493225312618737</v>
      </c>
      <c r="AD372" s="3">
        <f>COUNTIF($U$2:U372,U372)</f>
        <v>16</v>
      </c>
      <c r="AE372" s="3">
        <f t="shared" si="25"/>
        <v>18</v>
      </c>
      <c r="AF372" s="3">
        <f t="shared" si="26"/>
        <v>2</v>
      </c>
      <c r="AG372" s="3">
        <f t="shared" si="27"/>
        <v>15</v>
      </c>
      <c r="AH372" s="81">
        <f t="shared" si="28"/>
        <v>22.010670605874196</v>
      </c>
      <c r="AI372" s="81">
        <f t="shared" si="29"/>
        <v>4.5595118469896549</v>
      </c>
    </row>
    <row r="373" spans="1:35" x14ac:dyDescent="0.25">
      <c r="A373">
        <v>19</v>
      </c>
      <c r="B373" s="33">
        <v>8</v>
      </c>
      <c r="C373" s="34" t="s">
        <v>773</v>
      </c>
      <c r="D373" s="34">
        <v>30</v>
      </c>
      <c r="E373" s="34">
        <v>-104.00125</v>
      </c>
      <c r="F373" s="34">
        <v>50</v>
      </c>
      <c r="G373" s="34">
        <v>9.6990999999999994E-2</v>
      </c>
      <c r="H373" s="34">
        <v>0.184248</v>
      </c>
      <c r="I373" s="34">
        <v>47.162793000000001</v>
      </c>
      <c r="J373" s="34">
        <v>1.375888</v>
      </c>
      <c r="K373" s="34">
        <v>8.9740000000000002</v>
      </c>
      <c r="L373" s="34">
        <v>0.13136600000000001</v>
      </c>
      <c r="M373" s="58">
        <v>9.6990999999999994E-2</v>
      </c>
      <c r="N373" s="34">
        <v>0.21321799999999999</v>
      </c>
      <c r="O373" s="34">
        <v>99700</v>
      </c>
      <c r="P373" s="34">
        <v>21.7</v>
      </c>
      <c r="Q373" s="34">
        <v>60</v>
      </c>
      <c r="R373" s="34">
        <v>1.171</v>
      </c>
      <c r="S373" s="34" t="s">
        <v>788</v>
      </c>
      <c r="T373" s="34" t="s">
        <v>789</v>
      </c>
      <c r="U373" s="77">
        <v>1220</v>
      </c>
      <c r="V373" s="34">
        <v>829.41981299175745</v>
      </c>
      <c r="W373" s="2">
        <v>0.56541781901155919</v>
      </c>
      <c r="X373" s="2">
        <v>1166.9355569565741</v>
      </c>
      <c r="Y373" s="2">
        <v>55.357910082974435</v>
      </c>
      <c r="Z373" s="80">
        <f>VLOOKUP(U373,BG!$A$2:$F$55,4)</f>
        <v>20.095034782942069</v>
      </c>
      <c r="AA373" s="80">
        <f>VLOOKUP(U373,BG!$A$2:$F$55,5)</f>
        <v>4.6359317149480113</v>
      </c>
      <c r="AB373" s="4">
        <f>VLOOKUP(U373+1,BG!$A$2:$F$55,4)</f>
        <v>22.266088715598478</v>
      </c>
      <c r="AC373" s="4">
        <f>VLOOKUP(U373+1,BG!$A$2:$F$55,5)</f>
        <v>4.5493225312618737</v>
      </c>
      <c r="AD373" s="3">
        <f>COUNTIF($U$2:U373,U373)</f>
        <v>17</v>
      </c>
      <c r="AE373" s="3">
        <f t="shared" si="25"/>
        <v>18</v>
      </c>
      <c r="AF373" s="3">
        <f t="shared" si="26"/>
        <v>1</v>
      </c>
      <c r="AG373" s="3">
        <f t="shared" si="27"/>
        <v>16</v>
      </c>
      <c r="AH373" s="81">
        <f t="shared" si="28"/>
        <v>22.138379660736337</v>
      </c>
      <c r="AI373" s="81">
        <f t="shared" si="29"/>
        <v>4.5544171891257648</v>
      </c>
    </row>
    <row r="374" spans="1:35" x14ac:dyDescent="0.25">
      <c r="A374">
        <v>19</v>
      </c>
      <c r="B374" s="33">
        <v>9</v>
      </c>
      <c r="C374" s="34" t="s">
        <v>773</v>
      </c>
      <c r="D374" s="34">
        <v>40</v>
      </c>
      <c r="E374" s="34">
        <v>-104.00125</v>
      </c>
      <c r="F374" s="34">
        <v>50</v>
      </c>
      <c r="G374" s="34">
        <v>8.8305999999999996E-2</v>
      </c>
      <c r="H374" s="34">
        <v>0.18433099999999999</v>
      </c>
      <c r="I374" s="34">
        <v>47.183687999999997</v>
      </c>
      <c r="J374" s="34">
        <v>1.3786</v>
      </c>
      <c r="K374" s="34">
        <v>8.9759899999999995</v>
      </c>
      <c r="L374" s="34">
        <v>0.131299</v>
      </c>
      <c r="M374" s="58">
        <v>8.8305999999999996E-2</v>
      </c>
      <c r="N374" s="34">
        <v>0.23274300000000001</v>
      </c>
      <c r="O374" s="34">
        <v>99700</v>
      </c>
      <c r="P374" s="34">
        <v>21.7</v>
      </c>
      <c r="Q374" s="34">
        <v>60</v>
      </c>
      <c r="R374" s="34">
        <v>1.171</v>
      </c>
      <c r="S374" s="34" t="s">
        <v>790</v>
      </c>
      <c r="T374" s="34" t="s">
        <v>791</v>
      </c>
      <c r="U374" s="77">
        <v>1220</v>
      </c>
      <c r="V374" s="34">
        <v>753.23282349996919</v>
      </c>
      <c r="W374" s="2">
        <v>0.53410810045663371</v>
      </c>
      <c r="X374" s="2">
        <v>1137.047600625833</v>
      </c>
      <c r="Y374" s="2">
        <v>57.26930792976421</v>
      </c>
      <c r="Z374" s="80">
        <f>VLOOKUP(U374,BG!$A$2:$F$55,4)</f>
        <v>20.095034782942069</v>
      </c>
      <c r="AA374" s="80">
        <f>VLOOKUP(U374,BG!$A$2:$F$55,5)</f>
        <v>4.6359317149480113</v>
      </c>
      <c r="AB374" s="4">
        <f>VLOOKUP(U374+1,BG!$A$2:$F$55,4)</f>
        <v>22.266088715598478</v>
      </c>
      <c r="AC374" s="4">
        <f>VLOOKUP(U374+1,BG!$A$2:$F$55,5)</f>
        <v>4.5493225312618737</v>
      </c>
      <c r="AD374" s="3">
        <f>COUNTIF($U$2:U374,U374)</f>
        <v>18</v>
      </c>
      <c r="AE374" s="3">
        <f t="shared" si="25"/>
        <v>18</v>
      </c>
      <c r="AF374" s="3">
        <f t="shared" si="26"/>
        <v>0</v>
      </c>
      <c r="AG374" s="3">
        <f t="shared" si="27"/>
        <v>17</v>
      </c>
      <c r="AH374" s="81">
        <f t="shared" si="28"/>
        <v>22.266088715598478</v>
      </c>
      <c r="AI374" s="81">
        <f t="shared" si="29"/>
        <v>4.5493225312618737</v>
      </c>
    </row>
    <row r="375" spans="1:35" x14ac:dyDescent="0.25">
      <c r="A375">
        <v>20</v>
      </c>
      <c r="B375" s="36">
        <v>1</v>
      </c>
      <c r="C375" s="37" t="s">
        <v>792</v>
      </c>
      <c r="D375" s="37">
        <v>-240</v>
      </c>
      <c r="E375" s="37">
        <v>-103.97</v>
      </c>
      <c r="F375" s="37">
        <v>50</v>
      </c>
      <c r="G375" s="37">
        <v>0.78647</v>
      </c>
      <c r="H375" s="37">
        <v>0.18402199999999999</v>
      </c>
      <c r="I375" s="37">
        <v>47.106043999999997</v>
      </c>
      <c r="J375" s="37">
        <v>1.325088</v>
      </c>
      <c r="K375" s="37">
        <v>8.9686699999999995</v>
      </c>
      <c r="L375" s="37">
        <v>0.126418</v>
      </c>
      <c r="M375" s="59">
        <v>0.78647</v>
      </c>
      <c r="N375" s="37">
        <v>0.84310799999999997</v>
      </c>
      <c r="O375" s="37">
        <v>99700</v>
      </c>
      <c r="P375" s="37">
        <v>21.7</v>
      </c>
      <c r="Q375" s="37">
        <v>60</v>
      </c>
      <c r="R375" s="37">
        <v>1.171</v>
      </c>
      <c r="S375" s="37" t="s">
        <v>793</v>
      </c>
      <c r="T375" s="37" t="s">
        <v>794</v>
      </c>
      <c r="U375" s="77">
        <v>1230</v>
      </c>
      <c r="V375" s="34">
        <v>630.55783651176512</v>
      </c>
      <c r="W375" s="2">
        <v>1.2294076284071205</v>
      </c>
      <c r="X375" s="2">
        <v>368.90368870033655</v>
      </c>
      <c r="Y375" s="2">
        <v>-9.9717160798942057</v>
      </c>
      <c r="Z375" s="80">
        <f>VLOOKUP(U375,BG!$A$2:$F$55,4)</f>
        <v>9.6391308712592352</v>
      </c>
      <c r="AA375" s="80">
        <f>VLOOKUP(U375,BG!$A$2:$F$55,5)</f>
        <v>1.2212328488777018</v>
      </c>
      <c r="AB375" s="4">
        <f>VLOOKUP(U375+1,BG!$A$2:$F$55,4)</f>
        <v>22.837623416264385</v>
      </c>
      <c r="AC375" s="4">
        <f>VLOOKUP(U375+1,BG!$A$2:$F$55,5)</f>
        <v>0.60624340813146793</v>
      </c>
      <c r="AD375" s="3">
        <f>COUNTIF($U$2:U375,U375)</f>
        <v>1</v>
      </c>
      <c r="AE375" s="3">
        <f t="shared" si="25"/>
        <v>18</v>
      </c>
      <c r="AF375" s="3">
        <f t="shared" si="26"/>
        <v>17</v>
      </c>
      <c r="AG375" s="3">
        <f t="shared" si="27"/>
        <v>0</v>
      </c>
      <c r="AH375" s="81">
        <f t="shared" si="28"/>
        <v>9.6391308712592352</v>
      </c>
      <c r="AI375" s="81">
        <f t="shared" si="29"/>
        <v>1.2212328488777018</v>
      </c>
    </row>
    <row r="376" spans="1:35" x14ac:dyDescent="0.25">
      <c r="A376">
        <v>20</v>
      </c>
      <c r="B376" s="36">
        <v>2</v>
      </c>
      <c r="C376" s="37" t="s">
        <v>792</v>
      </c>
      <c r="D376" s="37">
        <v>-230</v>
      </c>
      <c r="E376" s="37">
        <v>-103.97</v>
      </c>
      <c r="F376" s="37">
        <v>50</v>
      </c>
      <c r="G376" s="37">
        <v>0.81953799999999999</v>
      </c>
      <c r="H376" s="37">
        <v>0.18429799999999999</v>
      </c>
      <c r="I376" s="37">
        <v>47.175508000000001</v>
      </c>
      <c r="J376" s="37">
        <v>1.3522620000000001</v>
      </c>
      <c r="K376" s="37">
        <v>8.9752469999999995</v>
      </c>
      <c r="L376" s="37">
        <v>0.128853</v>
      </c>
      <c r="M376" s="59">
        <v>0.81953799999999999</v>
      </c>
      <c r="N376" s="37">
        <v>0.92732300000000001</v>
      </c>
      <c r="O376" s="37">
        <v>99700</v>
      </c>
      <c r="P376" s="37">
        <v>21.7</v>
      </c>
      <c r="Q376" s="37">
        <v>60</v>
      </c>
      <c r="R376" s="37">
        <v>1.171</v>
      </c>
      <c r="S376" s="37" t="s">
        <v>795</v>
      </c>
      <c r="T376" s="37" t="s">
        <v>796</v>
      </c>
      <c r="U376" s="77">
        <v>1230</v>
      </c>
      <c r="V376" s="34">
        <v>655.08525532477927</v>
      </c>
      <c r="W376" s="2">
        <v>1.1822499557987867</v>
      </c>
      <c r="X376" s="2">
        <v>395.27251373112796</v>
      </c>
      <c r="Y376" s="2">
        <v>-16.540668683146198</v>
      </c>
      <c r="Z376" s="80">
        <f>VLOOKUP(U376,BG!$A$2:$F$55,4)</f>
        <v>9.6391308712592352</v>
      </c>
      <c r="AA376" s="80">
        <f>VLOOKUP(U376,BG!$A$2:$F$55,5)</f>
        <v>1.2212328488777018</v>
      </c>
      <c r="AB376" s="4">
        <f>VLOOKUP(U376+1,BG!$A$2:$F$55,4)</f>
        <v>22.837623416264385</v>
      </c>
      <c r="AC376" s="4">
        <f>VLOOKUP(U376+1,BG!$A$2:$F$55,5)</f>
        <v>0.60624340813146793</v>
      </c>
      <c r="AD376" s="3">
        <f>COUNTIF($U$2:U376,U376)</f>
        <v>2</v>
      </c>
      <c r="AE376" s="3">
        <f t="shared" si="25"/>
        <v>18</v>
      </c>
      <c r="AF376" s="3">
        <f t="shared" si="26"/>
        <v>16</v>
      </c>
      <c r="AG376" s="3">
        <f t="shared" si="27"/>
        <v>1</v>
      </c>
      <c r="AH376" s="81">
        <f t="shared" si="28"/>
        <v>10.415512785671304</v>
      </c>
      <c r="AI376" s="81">
        <f t="shared" si="29"/>
        <v>1.185056999422041</v>
      </c>
    </row>
    <row r="377" spans="1:35" x14ac:dyDescent="0.25">
      <c r="A377">
        <v>20</v>
      </c>
      <c r="B377" s="36">
        <v>3</v>
      </c>
      <c r="C377" s="37" t="s">
        <v>792</v>
      </c>
      <c r="D377" s="37">
        <v>-219.96875</v>
      </c>
      <c r="E377" s="37">
        <v>-103.97</v>
      </c>
      <c r="F377" s="37">
        <v>50</v>
      </c>
      <c r="G377" s="37">
        <v>0.80453200000000002</v>
      </c>
      <c r="H377" s="37">
        <v>0.18426699999999999</v>
      </c>
      <c r="I377" s="37">
        <v>47.167606999999997</v>
      </c>
      <c r="J377" s="37">
        <v>1.3778140000000001</v>
      </c>
      <c r="K377" s="37">
        <v>8.9744600000000005</v>
      </c>
      <c r="L377" s="37">
        <v>0.131247</v>
      </c>
      <c r="M377" s="59">
        <v>0.80453200000000002</v>
      </c>
      <c r="N377" s="37">
        <v>0.90281500000000003</v>
      </c>
      <c r="O377" s="37">
        <v>99700</v>
      </c>
      <c r="P377" s="37">
        <v>21.7</v>
      </c>
      <c r="Q377" s="37">
        <v>60</v>
      </c>
      <c r="R377" s="37">
        <v>1.171</v>
      </c>
      <c r="S377" s="37" t="s">
        <v>797</v>
      </c>
      <c r="T377" s="37" t="s">
        <v>798</v>
      </c>
      <c r="U377" s="77">
        <v>1230</v>
      </c>
      <c r="V377" s="34">
        <v>638.60332531969254</v>
      </c>
      <c r="W377" s="2">
        <v>1.1371918196540212</v>
      </c>
      <c r="X377" s="2">
        <v>398.81376089820196</v>
      </c>
      <c r="Y377" s="2">
        <v>-21.430984346068318</v>
      </c>
      <c r="Z377" s="80">
        <f>VLOOKUP(U377,BG!$A$2:$F$55,4)</f>
        <v>9.6391308712592352</v>
      </c>
      <c r="AA377" s="80">
        <f>VLOOKUP(U377,BG!$A$2:$F$55,5)</f>
        <v>1.2212328488777018</v>
      </c>
      <c r="AB377" s="4">
        <f>VLOOKUP(U377+1,BG!$A$2:$F$55,4)</f>
        <v>22.837623416264385</v>
      </c>
      <c r="AC377" s="4">
        <f>VLOOKUP(U377+1,BG!$A$2:$F$55,5)</f>
        <v>0.60624340813146793</v>
      </c>
      <c r="AD377" s="3">
        <f>COUNTIF($U$2:U377,U377)</f>
        <v>3</v>
      </c>
      <c r="AE377" s="3">
        <f t="shared" si="25"/>
        <v>18</v>
      </c>
      <c r="AF377" s="3">
        <f t="shared" si="26"/>
        <v>15</v>
      </c>
      <c r="AG377" s="3">
        <f t="shared" si="27"/>
        <v>2</v>
      </c>
      <c r="AH377" s="81">
        <f t="shared" si="28"/>
        <v>11.19189470008337</v>
      </c>
      <c r="AI377" s="81">
        <f t="shared" si="29"/>
        <v>1.14888114996638</v>
      </c>
    </row>
    <row r="378" spans="1:35" x14ac:dyDescent="0.25">
      <c r="A378">
        <v>20</v>
      </c>
      <c r="B378" s="36">
        <v>4</v>
      </c>
      <c r="C378" s="37" t="s">
        <v>792</v>
      </c>
      <c r="D378" s="37">
        <v>-210</v>
      </c>
      <c r="E378" s="37">
        <v>-103.97</v>
      </c>
      <c r="F378" s="37">
        <v>50</v>
      </c>
      <c r="G378" s="37">
        <v>0.78871100000000005</v>
      </c>
      <c r="H378" s="37">
        <v>0.184563</v>
      </c>
      <c r="I378" s="37">
        <v>47.241844999999998</v>
      </c>
      <c r="J378" s="37">
        <v>1.341421</v>
      </c>
      <c r="K378" s="37">
        <v>8.9815719999999999</v>
      </c>
      <c r="L378" s="37">
        <v>0.12773699999999999</v>
      </c>
      <c r="M378" s="59">
        <v>0.78871100000000005</v>
      </c>
      <c r="N378" s="37">
        <v>0.90406799999999998</v>
      </c>
      <c r="O378" s="37">
        <v>99700</v>
      </c>
      <c r="P378" s="37">
        <v>21.7</v>
      </c>
      <c r="Q378" s="37">
        <v>60</v>
      </c>
      <c r="R378" s="37">
        <v>1.171</v>
      </c>
      <c r="S378" s="37" t="s">
        <v>799</v>
      </c>
      <c r="T378" s="37" t="s">
        <v>800</v>
      </c>
      <c r="U378" s="77">
        <v>1230</v>
      </c>
      <c r="V378" s="34">
        <v>621.41347348167915</v>
      </c>
      <c r="W378" s="2">
        <v>1.1841031963441517</v>
      </c>
      <c r="X378" s="2">
        <v>371.41559438890278</v>
      </c>
      <c r="Y378" s="2">
        <v>-25.761783902137399</v>
      </c>
      <c r="Z378" s="80">
        <f>VLOOKUP(U378,BG!$A$2:$F$55,4)</f>
        <v>9.6391308712592352</v>
      </c>
      <c r="AA378" s="80">
        <f>VLOOKUP(U378,BG!$A$2:$F$55,5)</f>
        <v>1.2212328488777018</v>
      </c>
      <c r="AB378" s="4">
        <f>VLOOKUP(U378+1,BG!$A$2:$F$55,4)</f>
        <v>22.837623416264385</v>
      </c>
      <c r="AC378" s="4">
        <f>VLOOKUP(U378+1,BG!$A$2:$F$55,5)</f>
        <v>0.60624340813146793</v>
      </c>
      <c r="AD378" s="3">
        <f>COUNTIF($U$2:U378,U378)</f>
        <v>4</v>
      </c>
      <c r="AE378" s="3">
        <f t="shared" si="25"/>
        <v>18</v>
      </c>
      <c r="AF378" s="3">
        <f t="shared" si="26"/>
        <v>14</v>
      </c>
      <c r="AG378" s="3">
        <f t="shared" si="27"/>
        <v>3</v>
      </c>
      <c r="AH378" s="81">
        <f t="shared" si="28"/>
        <v>11.968276614495437</v>
      </c>
      <c r="AI378" s="81">
        <f t="shared" si="29"/>
        <v>1.1127053005107195</v>
      </c>
    </row>
    <row r="379" spans="1:35" x14ac:dyDescent="0.25">
      <c r="A379">
        <v>20</v>
      </c>
      <c r="B379" s="36">
        <v>5</v>
      </c>
      <c r="C379" s="37" t="s">
        <v>792</v>
      </c>
      <c r="D379" s="37">
        <v>-200</v>
      </c>
      <c r="E379" s="37">
        <v>-103.97</v>
      </c>
      <c r="F379" s="37">
        <v>50</v>
      </c>
      <c r="G379" s="37">
        <v>0.79549499999999995</v>
      </c>
      <c r="H379" s="37">
        <v>0.184423</v>
      </c>
      <c r="I379" s="37">
        <v>47.206743000000003</v>
      </c>
      <c r="J379" s="37">
        <v>1.32267</v>
      </c>
      <c r="K379" s="37">
        <v>8.9782580000000003</v>
      </c>
      <c r="L379" s="37">
        <v>0.12606400000000001</v>
      </c>
      <c r="M379" s="59">
        <v>0.79549499999999995</v>
      </c>
      <c r="N379" s="37">
        <v>0.98882999999999999</v>
      </c>
      <c r="O379" s="37">
        <v>99700</v>
      </c>
      <c r="P379" s="37">
        <v>21.7</v>
      </c>
      <c r="Q379" s="37">
        <v>60</v>
      </c>
      <c r="R379" s="37">
        <v>1.171</v>
      </c>
      <c r="S379" s="37" t="s">
        <v>801</v>
      </c>
      <c r="T379" s="37" t="s">
        <v>802</v>
      </c>
      <c r="U379" s="77">
        <v>1230</v>
      </c>
      <c r="V379" s="34">
        <v>623.51676364507887</v>
      </c>
      <c r="W379" s="2">
        <v>1.0352536199153797</v>
      </c>
      <c r="X379" s="2">
        <v>424.83643080768331</v>
      </c>
      <c r="Y379" s="2">
        <v>-30.108169098357084</v>
      </c>
      <c r="Z379" s="80">
        <f>VLOOKUP(U379,BG!$A$2:$F$55,4)</f>
        <v>9.6391308712592352</v>
      </c>
      <c r="AA379" s="80">
        <f>VLOOKUP(U379,BG!$A$2:$F$55,5)</f>
        <v>1.2212328488777018</v>
      </c>
      <c r="AB379" s="4">
        <f>VLOOKUP(U379+1,BG!$A$2:$F$55,4)</f>
        <v>22.837623416264385</v>
      </c>
      <c r="AC379" s="4">
        <f>VLOOKUP(U379+1,BG!$A$2:$F$55,5)</f>
        <v>0.60624340813146793</v>
      </c>
      <c r="AD379" s="3">
        <f>COUNTIF($U$2:U379,U379)</f>
        <v>5</v>
      </c>
      <c r="AE379" s="3">
        <f t="shared" si="25"/>
        <v>18</v>
      </c>
      <c r="AF379" s="3">
        <f t="shared" si="26"/>
        <v>13</v>
      </c>
      <c r="AG379" s="3">
        <f t="shared" si="27"/>
        <v>4</v>
      </c>
      <c r="AH379" s="81">
        <f t="shared" si="28"/>
        <v>12.744658528907506</v>
      </c>
      <c r="AI379" s="81">
        <f t="shared" si="29"/>
        <v>1.0765294510550585</v>
      </c>
    </row>
    <row r="380" spans="1:35" x14ac:dyDescent="0.25">
      <c r="A380">
        <v>20</v>
      </c>
      <c r="B380" s="36">
        <v>6</v>
      </c>
      <c r="C380" s="37" t="s">
        <v>792</v>
      </c>
      <c r="D380" s="37">
        <v>-190</v>
      </c>
      <c r="E380" s="37">
        <v>-103.97</v>
      </c>
      <c r="F380" s="37">
        <v>50</v>
      </c>
      <c r="G380" s="37">
        <v>0.83217099999999999</v>
      </c>
      <c r="H380" s="37">
        <v>0.18403700000000001</v>
      </c>
      <c r="I380" s="37">
        <v>47.110017999999997</v>
      </c>
      <c r="J380" s="37">
        <v>1.2802990000000001</v>
      </c>
      <c r="K380" s="37">
        <v>8.9691069999999993</v>
      </c>
      <c r="L380" s="37">
        <v>0.122171</v>
      </c>
      <c r="M380" s="59">
        <v>0.83217099999999999</v>
      </c>
      <c r="N380" s="37">
        <v>1.0557920000000001</v>
      </c>
      <c r="O380" s="37">
        <v>99700</v>
      </c>
      <c r="P380" s="37">
        <v>21.7</v>
      </c>
      <c r="Q380" s="37">
        <v>60</v>
      </c>
      <c r="R380" s="37">
        <v>1.171</v>
      </c>
      <c r="S380" s="37" t="s">
        <v>803</v>
      </c>
      <c r="T380" s="37" t="s">
        <v>804</v>
      </c>
      <c r="U380" s="77">
        <v>1230</v>
      </c>
      <c r="V380" s="34">
        <v>651.16025714942737</v>
      </c>
      <c r="W380" s="2">
        <v>0.97460036409932727</v>
      </c>
      <c r="X380" s="2">
        <v>473.02489871206143</v>
      </c>
      <c r="Y380" s="2">
        <v>-31.477559922977065</v>
      </c>
      <c r="Z380" s="80">
        <f>VLOOKUP(U380,BG!$A$2:$F$55,4)</f>
        <v>9.6391308712592352</v>
      </c>
      <c r="AA380" s="80">
        <f>VLOOKUP(U380,BG!$A$2:$F$55,5)</f>
        <v>1.2212328488777018</v>
      </c>
      <c r="AB380" s="4">
        <f>VLOOKUP(U380+1,BG!$A$2:$F$55,4)</f>
        <v>22.837623416264385</v>
      </c>
      <c r="AC380" s="4">
        <f>VLOOKUP(U380+1,BG!$A$2:$F$55,5)</f>
        <v>0.60624340813146793</v>
      </c>
      <c r="AD380" s="3">
        <f>COUNTIF($U$2:U380,U380)</f>
        <v>6</v>
      </c>
      <c r="AE380" s="3">
        <f t="shared" si="25"/>
        <v>18</v>
      </c>
      <c r="AF380" s="3">
        <f t="shared" si="26"/>
        <v>12</v>
      </c>
      <c r="AG380" s="3">
        <f t="shared" si="27"/>
        <v>5</v>
      </c>
      <c r="AH380" s="81">
        <f t="shared" si="28"/>
        <v>13.521040443319574</v>
      </c>
      <c r="AI380" s="81">
        <f t="shared" si="29"/>
        <v>1.0403536015993975</v>
      </c>
    </row>
    <row r="381" spans="1:35" x14ac:dyDescent="0.25">
      <c r="A381">
        <v>20</v>
      </c>
      <c r="B381" s="36">
        <v>7</v>
      </c>
      <c r="C381" s="37" t="s">
        <v>792</v>
      </c>
      <c r="D381" s="37">
        <v>-180</v>
      </c>
      <c r="E381" s="37">
        <v>-103.97</v>
      </c>
      <c r="F381" s="37">
        <v>50</v>
      </c>
      <c r="G381" s="37">
        <v>0.83543400000000001</v>
      </c>
      <c r="H381" s="37">
        <v>0.184422</v>
      </c>
      <c r="I381" s="37">
        <v>47.206411000000003</v>
      </c>
      <c r="J381" s="37">
        <v>1.3535649999999999</v>
      </c>
      <c r="K381" s="37">
        <v>8.9781910000000007</v>
      </c>
      <c r="L381" s="37">
        <v>0.128523</v>
      </c>
      <c r="M381" s="59">
        <v>0.83543400000000001</v>
      </c>
      <c r="N381" s="37">
        <v>1.0640339999999999</v>
      </c>
      <c r="O381" s="37">
        <v>99700</v>
      </c>
      <c r="P381" s="37">
        <v>21.7</v>
      </c>
      <c r="Q381" s="37">
        <v>60</v>
      </c>
      <c r="R381" s="37">
        <v>1.171</v>
      </c>
      <c r="S381" s="37" t="s">
        <v>805</v>
      </c>
      <c r="T381" s="37" t="s">
        <v>806</v>
      </c>
      <c r="U381" s="77">
        <v>1230</v>
      </c>
      <c r="V381" s="34">
        <v>650.26672822151261</v>
      </c>
      <c r="W381" s="2">
        <v>0.95056528360357606</v>
      </c>
      <c r="X381" s="2">
        <v>482.75426064726065</v>
      </c>
      <c r="Y381" s="2">
        <v>-35.832613105558998</v>
      </c>
      <c r="Z381" s="80">
        <f>VLOOKUP(U381,BG!$A$2:$F$55,4)</f>
        <v>9.6391308712592352</v>
      </c>
      <c r="AA381" s="80">
        <f>VLOOKUP(U381,BG!$A$2:$F$55,5)</f>
        <v>1.2212328488777018</v>
      </c>
      <c r="AB381" s="4">
        <f>VLOOKUP(U381+1,BG!$A$2:$F$55,4)</f>
        <v>22.837623416264385</v>
      </c>
      <c r="AC381" s="4">
        <f>VLOOKUP(U381+1,BG!$A$2:$F$55,5)</f>
        <v>0.60624340813146793</v>
      </c>
      <c r="AD381" s="3">
        <f>COUNTIF($U$2:U381,U381)</f>
        <v>7</v>
      </c>
      <c r="AE381" s="3">
        <f t="shared" si="25"/>
        <v>18</v>
      </c>
      <c r="AF381" s="3">
        <f t="shared" si="26"/>
        <v>11</v>
      </c>
      <c r="AG381" s="3">
        <f t="shared" si="27"/>
        <v>6</v>
      </c>
      <c r="AH381" s="81">
        <f t="shared" si="28"/>
        <v>14.297422357731641</v>
      </c>
      <c r="AI381" s="81">
        <f t="shared" si="29"/>
        <v>1.0041777521437369</v>
      </c>
    </row>
    <row r="382" spans="1:35" x14ac:dyDescent="0.25">
      <c r="A382">
        <v>20</v>
      </c>
      <c r="B382" s="36">
        <v>8</v>
      </c>
      <c r="C382" s="37" t="s">
        <v>792</v>
      </c>
      <c r="D382" s="37">
        <v>-169.96875</v>
      </c>
      <c r="E382" s="37">
        <v>-103.97</v>
      </c>
      <c r="F382" s="37">
        <v>50</v>
      </c>
      <c r="G382" s="37">
        <v>0.81844600000000001</v>
      </c>
      <c r="H382" s="37">
        <v>0.18437200000000001</v>
      </c>
      <c r="I382" s="37">
        <v>47.193908</v>
      </c>
      <c r="J382" s="37">
        <v>1.338865</v>
      </c>
      <c r="K382" s="37">
        <v>8.9770160000000008</v>
      </c>
      <c r="L382" s="37">
        <v>0.127522</v>
      </c>
      <c r="M382" s="59">
        <v>0.81844600000000001</v>
      </c>
      <c r="N382" s="37">
        <v>1.079372</v>
      </c>
      <c r="O382" s="37">
        <v>99700</v>
      </c>
      <c r="P382" s="37">
        <v>21.7</v>
      </c>
      <c r="Q382" s="37">
        <v>60</v>
      </c>
      <c r="R382" s="37">
        <v>1.171</v>
      </c>
      <c r="S382" s="37" t="s">
        <v>807</v>
      </c>
      <c r="T382" s="37" t="s">
        <v>808</v>
      </c>
      <c r="U382" s="77">
        <v>1230</v>
      </c>
      <c r="V382" s="34">
        <v>632.05806217535383</v>
      </c>
      <c r="W382" s="2">
        <v>0.87305452667489136</v>
      </c>
      <c r="X382" s="2">
        <v>509.90123759298831</v>
      </c>
      <c r="Y382" s="2">
        <v>-39.437283463562963</v>
      </c>
      <c r="Z382" s="80">
        <f>VLOOKUP(U382,BG!$A$2:$F$55,4)</f>
        <v>9.6391308712592352</v>
      </c>
      <c r="AA382" s="80">
        <f>VLOOKUP(U382,BG!$A$2:$F$55,5)</f>
        <v>1.2212328488777018</v>
      </c>
      <c r="AB382" s="4">
        <f>VLOOKUP(U382+1,BG!$A$2:$F$55,4)</f>
        <v>22.837623416264385</v>
      </c>
      <c r="AC382" s="4">
        <f>VLOOKUP(U382+1,BG!$A$2:$F$55,5)</f>
        <v>0.60624340813146793</v>
      </c>
      <c r="AD382" s="3">
        <f>COUNTIF($U$2:U382,U382)</f>
        <v>8</v>
      </c>
      <c r="AE382" s="3">
        <f t="shared" si="25"/>
        <v>18</v>
      </c>
      <c r="AF382" s="3">
        <f t="shared" si="26"/>
        <v>10</v>
      </c>
      <c r="AG382" s="3">
        <f t="shared" si="27"/>
        <v>7</v>
      </c>
      <c r="AH382" s="81">
        <f t="shared" si="28"/>
        <v>15.073804272143708</v>
      </c>
      <c r="AI382" s="81">
        <f t="shared" si="29"/>
        <v>0.96800190268807618</v>
      </c>
    </row>
    <row r="383" spans="1:35" ht="15.75" thickBot="1" x14ac:dyDescent="0.3">
      <c r="A383">
        <v>20</v>
      </c>
      <c r="B383" s="36">
        <v>9</v>
      </c>
      <c r="C383" s="37" t="s">
        <v>792</v>
      </c>
      <c r="D383" s="37">
        <v>-160</v>
      </c>
      <c r="E383" s="37">
        <v>-103.97</v>
      </c>
      <c r="F383" s="37">
        <v>50</v>
      </c>
      <c r="G383" s="37">
        <v>0.78401799999999999</v>
      </c>
      <c r="H383" s="37">
        <v>0.184</v>
      </c>
      <c r="I383" s="37">
        <v>47.10069</v>
      </c>
      <c r="J383" s="37">
        <v>1.337887</v>
      </c>
      <c r="K383" s="37">
        <v>8.9681429999999995</v>
      </c>
      <c r="L383" s="37">
        <v>0.12759699999999999</v>
      </c>
      <c r="M383" s="59">
        <v>0.78401799999999999</v>
      </c>
      <c r="N383" s="37">
        <v>1.0513950000000001</v>
      </c>
      <c r="O383" s="37">
        <v>99700</v>
      </c>
      <c r="P383" s="37">
        <v>21.7</v>
      </c>
      <c r="Q383" s="37">
        <v>60</v>
      </c>
      <c r="R383" s="37">
        <v>1.171</v>
      </c>
      <c r="S383" s="37" t="s">
        <v>809</v>
      </c>
      <c r="T383" s="37" t="s">
        <v>810</v>
      </c>
      <c r="U383" s="77">
        <v>1230</v>
      </c>
      <c r="V383" s="34">
        <v>598.91938645731375</v>
      </c>
      <c r="W383" s="2">
        <v>0.86467354364359517</v>
      </c>
      <c r="X383" s="2">
        <v>489.68410722407833</v>
      </c>
      <c r="Y383" s="2">
        <v>-40.439749355901682</v>
      </c>
      <c r="Z383" s="80">
        <f>VLOOKUP(U383,BG!$A$2:$F$55,4)</f>
        <v>9.6391308712592352</v>
      </c>
      <c r="AA383" s="80">
        <f>VLOOKUP(U383,BG!$A$2:$F$55,5)</f>
        <v>1.2212328488777018</v>
      </c>
      <c r="AB383" s="4">
        <f>VLOOKUP(U383+1,BG!$A$2:$F$55,4)</f>
        <v>22.837623416264385</v>
      </c>
      <c r="AC383" s="4">
        <f>VLOOKUP(U383+1,BG!$A$2:$F$55,5)</f>
        <v>0.60624340813146793</v>
      </c>
      <c r="AD383" s="3">
        <f>COUNTIF($U$2:U383,U383)</f>
        <v>9</v>
      </c>
      <c r="AE383" s="3">
        <f t="shared" si="25"/>
        <v>18</v>
      </c>
      <c r="AF383" s="3">
        <f t="shared" si="26"/>
        <v>9</v>
      </c>
      <c r="AG383" s="3">
        <f t="shared" si="27"/>
        <v>8</v>
      </c>
      <c r="AH383" s="81">
        <f t="shared" si="28"/>
        <v>15.850186186555774</v>
      </c>
      <c r="AI383" s="81">
        <f t="shared" si="29"/>
        <v>0.9318260532324153</v>
      </c>
    </row>
    <row r="384" spans="1:35" x14ac:dyDescent="0.25">
      <c r="A384">
        <v>21</v>
      </c>
      <c r="B384" s="36">
        <v>1</v>
      </c>
      <c r="C384" s="64" t="s">
        <v>811</v>
      </c>
      <c r="D384" s="64">
        <v>-240</v>
      </c>
      <c r="E384" s="64">
        <v>103.99875</v>
      </c>
      <c r="F384" s="64">
        <v>50</v>
      </c>
      <c r="G384" s="64">
        <v>0.59114500000000003</v>
      </c>
      <c r="H384" s="64">
        <v>0.18363399999999999</v>
      </c>
      <c r="I384" s="64">
        <v>47.008923000000003</v>
      </c>
      <c r="J384" s="64">
        <v>1.33582</v>
      </c>
      <c r="K384" s="64">
        <v>8.9594009999999997</v>
      </c>
      <c r="L384" s="64">
        <v>0.12756899999999999</v>
      </c>
      <c r="M384" s="65">
        <v>0.59114500000000003</v>
      </c>
      <c r="N384" s="64">
        <v>0.42777199999999999</v>
      </c>
      <c r="O384" s="64">
        <v>99700</v>
      </c>
      <c r="P384" s="64">
        <v>21.7</v>
      </c>
      <c r="Q384" s="64">
        <v>60</v>
      </c>
      <c r="R384" s="64">
        <v>1.171</v>
      </c>
      <c r="S384" s="64" t="s">
        <v>812</v>
      </c>
      <c r="T384" s="64" t="s">
        <v>813</v>
      </c>
      <c r="U384" s="77">
        <v>1230</v>
      </c>
      <c r="V384" s="34">
        <v>430.18688815860861</v>
      </c>
      <c r="W384" s="2">
        <v>1.289378465497937</v>
      </c>
      <c r="X384" s="2">
        <v>235.1155167522123</v>
      </c>
      <c r="Y384" s="2">
        <v>-43.297221988548337</v>
      </c>
      <c r="Z384" s="80">
        <f>VLOOKUP(U384,BG!$A$2:$F$55,4)</f>
        <v>9.6391308712592352</v>
      </c>
      <c r="AA384" s="80">
        <f>VLOOKUP(U384,BG!$A$2:$F$55,5)</f>
        <v>1.2212328488777018</v>
      </c>
      <c r="AB384" s="4">
        <f>VLOOKUP(U384+1,BG!$A$2:$F$55,4)</f>
        <v>22.837623416264385</v>
      </c>
      <c r="AC384" s="4">
        <f>VLOOKUP(U384+1,BG!$A$2:$F$55,5)</f>
        <v>0.60624340813146793</v>
      </c>
      <c r="AD384" s="3">
        <f>COUNTIF($U$2:U384,U384)</f>
        <v>10</v>
      </c>
      <c r="AE384" s="3">
        <f t="shared" si="25"/>
        <v>18</v>
      </c>
      <c r="AF384" s="3">
        <f t="shared" si="26"/>
        <v>8</v>
      </c>
      <c r="AG384" s="3">
        <f t="shared" si="27"/>
        <v>9</v>
      </c>
      <c r="AH384" s="81">
        <f t="shared" si="28"/>
        <v>16.626568100967845</v>
      </c>
      <c r="AI384" s="81">
        <f t="shared" si="29"/>
        <v>0.89565020377675442</v>
      </c>
    </row>
    <row r="385" spans="1:35" x14ac:dyDescent="0.25">
      <c r="A385">
        <v>21</v>
      </c>
      <c r="B385" s="36">
        <v>2</v>
      </c>
      <c r="C385" s="37" t="s">
        <v>811</v>
      </c>
      <c r="D385" s="37">
        <v>-230</v>
      </c>
      <c r="E385" s="37">
        <v>103.99875</v>
      </c>
      <c r="F385" s="37">
        <v>50</v>
      </c>
      <c r="G385" s="37">
        <v>0.58293700000000004</v>
      </c>
      <c r="H385" s="37">
        <v>0.18387999999999999</v>
      </c>
      <c r="I385" s="37">
        <v>47.070532999999998</v>
      </c>
      <c r="J385" s="37">
        <v>1.3353889999999999</v>
      </c>
      <c r="K385" s="37">
        <v>8.9652729999999998</v>
      </c>
      <c r="L385" s="37">
        <v>0.12743599999999999</v>
      </c>
      <c r="M385" s="59">
        <v>0.58293700000000004</v>
      </c>
      <c r="N385" s="37">
        <v>0.40424700000000002</v>
      </c>
      <c r="O385" s="37">
        <v>99700</v>
      </c>
      <c r="P385" s="37">
        <v>21.7</v>
      </c>
      <c r="Q385" s="37">
        <v>60</v>
      </c>
      <c r="R385" s="37">
        <v>1.171</v>
      </c>
      <c r="S385" s="37" t="s">
        <v>814</v>
      </c>
      <c r="T385" s="37" t="s">
        <v>815</v>
      </c>
      <c r="U385" s="77">
        <v>1230</v>
      </c>
      <c r="V385" s="34">
        <v>419.39204922921704</v>
      </c>
      <c r="W385" s="2">
        <v>1.4473645868868994</v>
      </c>
      <c r="X385" s="2">
        <v>203.88103371384764</v>
      </c>
      <c r="Y385" s="2">
        <v>-46.548135227851752</v>
      </c>
      <c r="Z385" s="80">
        <f>VLOOKUP(U385,BG!$A$2:$F$55,4)</f>
        <v>9.6391308712592352</v>
      </c>
      <c r="AA385" s="80">
        <f>VLOOKUP(U385,BG!$A$2:$F$55,5)</f>
        <v>1.2212328488777018</v>
      </c>
      <c r="AB385" s="4">
        <f>VLOOKUP(U385+1,BG!$A$2:$F$55,4)</f>
        <v>22.837623416264385</v>
      </c>
      <c r="AC385" s="4">
        <f>VLOOKUP(U385+1,BG!$A$2:$F$55,5)</f>
        <v>0.60624340813146793</v>
      </c>
      <c r="AD385" s="3">
        <f>COUNTIF($U$2:U385,U385)</f>
        <v>11</v>
      </c>
      <c r="AE385" s="3">
        <f t="shared" si="25"/>
        <v>18</v>
      </c>
      <c r="AF385" s="3">
        <f t="shared" si="26"/>
        <v>7</v>
      </c>
      <c r="AG385" s="3">
        <f t="shared" si="27"/>
        <v>10</v>
      </c>
      <c r="AH385" s="81">
        <f t="shared" si="28"/>
        <v>17.402950015379911</v>
      </c>
      <c r="AI385" s="81">
        <f t="shared" si="29"/>
        <v>0.85947435432109365</v>
      </c>
    </row>
    <row r="386" spans="1:35" x14ac:dyDescent="0.25">
      <c r="A386">
        <v>21</v>
      </c>
      <c r="B386" s="36">
        <v>3</v>
      </c>
      <c r="C386" s="37" t="s">
        <v>811</v>
      </c>
      <c r="D386" s="37">
        <v>-219.96875</v>
      </c>
      <c r="E386" s="37">
        <v>103.99875</v>
      </c>
      <c r="F386" s="37">
        <v>50</v>
      </c>
      <c r="G386" s="37">
        <v>0.62950600000000001</v>
      </c>
      <c r="H386" s="37">
        <v>0.183777</v>
      </c>
      <c r="I386" s="37">
        <v>47.044753999999998</v>
      </c>
      <c r="J386" s="37">
        <v>1.3562540000000001</v>
      </c>
      <c r="K386" s="37">
        <v>8.9627909999999993</v>
      </c>
      <c r="L386" s="37">
        <v>0.12929099999999999</v>
      </c>
      <c r="M386" s="59">
        <v>0.62950600000000001</v>
      </c>
      <c r="N386" s="37">
        <v>0.406366</v>
      </c>
      <c r="O386" s="37">
        <v>99700</v>
      </c>
      <c r="P386" s="37">
        <v>21.7</v>
      </c>
      <c r="Q386" s="37">
        <v>60</v>
      </c>
      <c r="R386" s="37">
        <v>1.171</v>
      </c>
      <c r="S386" s="37" t="s">
        <v>816</v>
      </c>
      <c r="T386" s="37" t="s">
        <v>817</v>
      </c>
      <c r="U386" s="77">
        <v>1230</v>
      </c>
      <c r="V386" s="34">
        <v>455.49236145159978</v>
      </c>
      <c r="W386" s="2">
        <v>1.652019928112173</v>
      </c>
      <c r="X386" s="2">
        <v>195.66891700658286</v>
      </c>
      <c r="Y386" s="2">
        <v>-46.986697649271242</v>
      </c>
      <c r="Z386" s="80">
        <f>VLOOKUP(U386,BG!$A$2:$F$55,4)</f>
        <v>9.6391308712592352</v>
      </c>
      <c r="AA386" s="80">
        <f>VLOOKUP(U386,BG!$A$2:$F$55,5)</f>
        <v>1.2212328488777018</v>
      </c>
      <c r="AB386" s="4">
        <f>VLOOKUP(U386+1,BG!$A$2:$F$55,4)</f>
        <v>22.837623416264385</v>
      </c>
      <c r="AC386" s="4">
        <f>VLOOKUP(U386+1,BG!$A$2:$F$55,5)</f>
        <v>0.60624340813146793</v>
      </c>
      <c r="AD386" s="3">
        <f>COUNTIF($U$2:U386,U386)</f>
        <v>12</v>
      </c>
      <c r="AE386" s="3">
        <f t="shared" si="25"/>
        <v>18</v>
      </c>
      <c r="AF386" s="3">
        <f t="shared" si="26"/>
        <v>6</v>
      </c>
      <c r="AG386" s="3">
        <f t="shared" si="27"/>
        <v>11</v>
      </c>
      <c r="AH386" s="81">
        <f t="shared" si="28"/>
        <v>18.179331929791978</v>
      </c>
      <c r="AI386" s="81">
        <f t="shared" si="29"/>
        <v>0.82329850486543277</v>
      </c>
    </row>
    <row r="387" spans="1:35" x14ac:dyDescent="0.25">
      <c r="A387">
        <v>21</v>
      </c>
      <c r="B387" s="36">
        <v>4</v>
      </c>
      <c r="C387" s="37" t="s">
        <v>811</v>
      </c>
      <c r="D387" s="37">
        <v>-210</v>
      </c>
      <c r="E387" s="37">
        <v>103.99875</v>
      </c>
      <c r="F387" s="37">
        <v>50</v>
      </c>
      <c r="G387" s="37">
        <v>0.57530700000000001</v>
      </c>
      <c r="H387" s="37">
        <v>0.18332699999999999</v>
      </c>
      <c r="I387" s="37">
        <v>46.931862000000002</v>
      </c>
      <c r="J387" s="37">
        <v>1.333785</v>
      </c>
      <c r="K387" s="37">
        <v>8.9520549999999997</v>
      </c>
      <c r="L387" s="37">
        <v>0.12745600000000001</v>
      </c>
      <c r="M387" s="59">
        <v>0.57530700000000001</v>
      </c>
      <c r="N387" s="37">
        <v>0.34504800000000002</v>
      </c>
      <c r="O387" s="37">
        <v>99700</v>
      </c>
      <c r="P387" s="37">
        <v>21.7</v>
      </c>
      <c r="Q387" s="37">
        <v>60</v>
      </c>
      <c r="R387" s="37">
        <v>1.171</v>
      </c>
      <c r="S387" s="37" t="s">
        <v>818</v>
      </c>
      <c r="T387" s="37" t="s">
        <v>819</v>
      </c>
      <c r="U387" s="77">
        <v>1230</v>
      </c>
      <c r="V387" s="34">
        <v>405.30430311099587</v>
      </c>
      <c r="W387" s="2">
        <v>1.673326655293037</v>
      </c>
      <c r="X387" s="2">
        <v>172.24831291523884</v>
      </c>
      <c r="Y387" s="2">
        <v>-49.111287257641251</v>
      </c>
      <c r="Z387" s="80">
        <f>VLOOKUP(U387,BG!$A$2:$F$55,4)</f>
        <v>9.6391308712592352</v>
      </c>
      <c r="AA387" s="80">
        <f>VLOOKUP(U387,BG!$A$2:$F$55,5)</f>
        <v>1.2212328488777018</v>
      </c>
      <c r="AB387" s="4">
        <f>VLOOKUP(U387+1,BG!$A$2:$F$55,4)</f>
        <v>22.837623416264385</v>
      </c>
      <c r="AC387" s="4">
        <f>VLOOKUP(U387+1,BG!$A$2:$F$55,5)</f>
        <v>0.60624340813146793</v>
      </c>
      <c r="AD387" s="3">
        <f>COUNTIF($U$2:U387,U387)</f>
        <v>13</v>
      </c>
      <c r="AE387" s="3">
        <f t="shared" ref="AE387:AE437" si="30">COUNTIF($U$2:$U$437,U387)</f>
        <v>18</v>
      </c>
      <c r="AF387" s="3">
        <f t="shared" ref="AF387:AF437" si="31">AE387-AD387</f>
        <v>5</v>
      </c>
      <c r="AG387" s="3">
        <f t="shared" ref="AG387:AG437" si="32">AD387-1</f>
        <v>12</v>
      </c>
      <c r="AH387" s="81">
        <f t="shared" ref="AH387:AH437" si="33">(AF387*Z387+AG387*AB387)/(AE387-1)</f>
        <v>18.955713844204045</v>
      </c>
      <c r="AI387" s="81">
        <f t="shared" ref="AI387:AI437" si="34">(AF387*AA387+AG387*AC387)/(AE387-1)</f>
        <v>0.787122655409772</v>
      </c>
    </row>
    <row r="388" spans="1:35" x14ac:dyDescent="0.25">
      <c r="A388">
        <v>21</v>
      </c>
      <c r="B388" s="36">
        <v>5</v>
      </c>
      <c r="C388" s="37" t="s">
        <v>811</v>
      </c>
      <c r="D388" s="37">
        <v>-200</v>
      </c>
      <c r="E388" s="37">
        <v>103.99875</v>
      </c>
      <c r="F388" s="37">
        <v>50</v>
      </c>
      <c r="G388" s="37">
        <v>0.55395399999999995</v>
      </c>
      <c r="H388" s="37">
        <v>0.18380299999999999</v>
      </c>
      <c r="I388" s="37">
        <v>47.051189000000001</v>
      </c>
      <c r="J388" s="37">
        <v>1.3717299999999999</v>
      </c>
      <c r="K388" s="37">
        <v>8.9633830000000003</v>
      </c>
      <c r="L388" s="37">
        <v>0.13075000000000001</v>
      </c>
      <c r="M388" s="59">
        <v>0.55395399999999995</v>
      </c>
      <c r="N388" s="37">
        <v>0.33784599999999998</v>
      </c>
      <c r="O388" s="37">
        <v>99700</v>
      </c>
      <c r="P388" s="37">
        <v>21.7</v>
      </c>
      <c r="Q388" s="37">
        <v>60</v>
      </c>
      <c r="R388" s="37">
        <v>1.171</v>
      </c>
      <c r="S388" s="37" t="s">
        <v>820</v>
      </c>
      <c r="T388" s="37" t="s">
        <v>821</v>
      </c>
      <c r="U388" s="77">
        <v>1230</v>
      </c>
      <c r="V388" s="34">
        <v>383.22452466149741</v>
      </c>
      <c r="W388" s="2">
        <v>1.679513090534934</v>
      </c>
      <c r="X388" s="2">
        <v>163.2447569681093</v>
      </c>
      <c r="Y388" s="2">
        <v>-50.313633270309332</v>
      </c>
      <c r="Z388" s="80">
        <f>VLOOKUP(U388,BG!$A$2:$F$55,4)</f>
        <v>9.6391308712592352</v>
      </c>
      <c r="AA388" s="80">
        <f>VLOOKUP(U388,BG!$A$2:$F$55,5)</f>
        <v>1.2212328488777018</v>
      </c>
      <c r="AB388" s="4">
        <f>VLOOKUP(U388+1,BG!$A$2:$F$55,4)</f>
        <v>22.837623416264385</v>
      </c>
      <c r="AC388" s="4">
        <f>VLOOKUP(U388+1,BG!$A$2:$F$55,5)</f>
        <v>0.60624340813146793</v>
      </c>
      <c r="AD388" s="3">
        <f>COUNTIF($U$2:U388,U388)</f>
        <v>14</v>
      </c>
      <c r="AE388" s="3">
        <f t="shared" si="30"/>
        <v>18</v>
      </c>
      <c r="AF388" s="3">
        <f t="shared" si="31"/>
        <v>4</v>
      </c>
      <c r="AG388" s="3">
        <f t="shared" si="32"/>
        <v>13</v>
      </c>
      <c r="AH388" s="81">
        <f t="shared" si="33"/>
        <v>19.732095758616115</v>
      </c>
      <c r="AI388" s="81">
        <f t="shared" si="34"/>
        <v>0.75094680595411112</v>
      </c>
    </row>
    <row r="389" spans="1:35" x14ac:dyDescent="0.25">
      <c r="A389">
        <v>21</v>
      </c>
      <c r="B389" s="36">
        <v>6</v>
      </c>
      <c r="C389" s="37" t="s">
        <v>811</v>
      </c>
      <c r="D389" s="37">
        <v>-190</v>
      </c>
      <c r="E389" s="37">
        <v>103.99875</v>
      </c>
      <c r="F389" s="37">
        <v>50</v>
      </c>
      <c r="G389" s="37">
        <v>0.53487399999999996</v>
      </c>
      <c r="H389" s="37">
        <v>0.18343799999999999</v>
      </c>
      <c r="I389" s="37">
        <v>46.959541000000002</v>
      </c>
      <c r="J389" s="37">
        <v>1.382115</v>
      </c>
      <c r="K389" s="37">
        <v>8.9546309999999991</v>
      </c>
      <c r="L389" s="37">
        <v>0.131885</v>
      </c>
      <c r="M389" s="59">
        <v>0.53487399999999996</v>
      </c>
      <c r="N389" s="37">
        <v>0.29992000000000002</v>
      </c>
      <c r="O389" s="37">
        <v>99700</v>
      </c>
      <c r="P389" s="37">
        <v>21.7</v>
      </c>
      <c r="Q389" s="37">
        <v>60</v>
      </c>
      <c r="R389" s="37">
        <v>1.171</v>
      </c>
      <c r="S389" s="37" t="s">
        <v>822</v>
      </c>
      <c r="T389" s="37" t="s">
        <v>823</v>
      </c>
      <c r="U389" s="77">
        <v>1230</v>
      </c>
      <c r="V389" s="34">
        <v>363.0768599452083</v>
      </c>
      <c r="W389" s="2">
        <v>1.7799590102141896</v>
      </c>
      <c r="X389" s="2">
        <v>146.38822715032035</v>
      </c>
      <c r="Y389" s="2">
        <v>-52.442984088099422</v>
      </c>
      <c r="Z389" s="80">
        <f>VLOOKUP(U389,BG!$A$2:$F$55,4)</f>
        <v>9.6391308712592352</v>
      </c>
      <c r="AA389" s="80">
        <f>VLOOKUP(U389,BG!$A$2:$F$55,5)</f>
        <v>1.2212328488777018</v>
      </c>
      <c r="AB389" s="4">
        <f>VLOOKUP(U389+1,BG!$A$2:$F$55,4)</f>
        <v>22.837623416264385</v>
      </c>
      <c r="AC389" s="4">
        <f>VLOOKUP(U389+1,BG!$A$2:$F$55,5)</f>
        <v>0.60624340813146793</v>
      </c>
      <c r="AD389" s="3">
        <f>COUNTIF($U$2:U389,U389)</f>
        <v>15</v>
      </c>
      <c r="AE389" s="3">
        <f t="shared" si="30"/>
        <v>18</v>
      </c>
      <c r="AF389" s="3">
        <f t="shared" si="31"/>
        <v>3</v>
      </c>
      <c r="AG389" s="3">
        <f t="shared" si="32"/>
        <v>14</v>
      </c>
      <c r="AH389" s="81">
        <f t="shared" si="33"/>
        <v>20.508477673028182</v>
      </c>
      <c r="AI389" s="81">
        <f t="shared" si="34"/>
        <v>0.71477095649845035</v>
      </c>
    </row>
    <row r="390" spans="1:35" x14ac:dyDescent="0.25">
      <c r="A390">
        <v>21</v>
      </c>
      <c r="B390" s="36">
        <v>7</v>
      </c>
      <c r="C390" s="37" t="s">
        <v>811</v>
      </c>
      <c r="D390" s="37">
        <v>-180</v>
      </c>
      <c r="E390" s="37">
        <v>103.99875</v>
      </c>
      <c r="F390" s="37">
        <v>50</v>
      </c>
      <c r="G390" s="37">
        <v>0.55445900000000004</v>
      </c>
      <c r="H390" s="37">
        <v>0.18357100000000001</v>
      </c>
      <c r="I390" s="37">
        <v>46.993057999999998</v>
      </c>
      <c r="J390" s="37">
        <v>1.324567</v>
      </c>
      <c r="K390" s="37">
        <v>8.9579050000000002</v>
      </c>
      <c r="L390" s="37">
        <v>0.12643599999999999</v>
      </c>
      <c r="M390" s="59">
        <v>0.55445900000000004</v>
      </c>
      <c r="N390" s="37">
        <v>0.32575599999999999</v>
      </c>
      <c r="O390" s="37">
        <v>99700</v>
      </c>
      <c r="P390" s="37">
        <v>21.7</v>
      </c>
      <c r="Q390" s="37">
        <v>60</v>
      </c>
      <c r="R390" s="37">
        <v>1.171</v>
      </c>
      <c r="S390" s="37" t="s">
        <v>824</v>
      </c>
      <c r="T390" s="37" t="s">
        <v>825</v>
      </c>
      <c r="U390" s="77">
        <v>1230</v>
      </c>
      <c r="V390" s="34">
        <v>376.07036706655487</v>
      </c>
      <c r="W390" s="2">
        <v>1.621733133982495</v>
      </c>
      <c r="X390" s="2">
        <v>169.03149276019161</v>
      </c>
      <c r="Y390" s="2">
        <v>-51.033364356605311</v>
      </c>
      <c r="Z390" s="80">
        <f>VLOOKUP(U390,BG!$A$2:$F$55,4)</f>
        <v>9.6391308712592352</v>
      </c>
      <c r="AA390" s="80">
        <f>VLOOKUP(U390,BG!$A$2:$F$55,5)</f>
        <v>1.2212328488777018</v>
      </c>
      <c r="AB390" s="4">
        <f>VLOOKUP(U390+1,BG!$A$2:$F$55,4)</f>
        <v>22.837623416264385</v>
      </c>
      <c r="AC390" s="4">
        <f>VLOOKUP(U390+1,BG!$A$2:$F$55,5)</f>
        <v>0.60624340813146793</v>
      </c>
      <c r="AD390" s="3">
        <f>COUNTIF($U$2:U390,U390)</f>
        <v>16</v>
      </c>
      <c r="AE390" s="3">
        <f t="shared" si="30"/>
        <v>18</v>
      </c>
      <c r="AF390" s="3">
        <f t="shared" si="31"/>
        <v>2</v>
      </c>
      <c r="AG390" s="3">
        <f t="shared" si="32"/>
        <v>15</v>
      </c>
      <c r="AH390" s="81">
        <f t="shared" si="33"/>
        <v>21.284859587440252</v>
      </c>
      <c r="AI390" s="81">
        <f t="shared" si="34"/>
        <v>0.67859510704278958</v>
      </c>
    </row>
    <row r="391" spans="1:35" x14ac:dyDescent="0.25">
      <c r="A391">
        <v>21</v>
      </c>
      <c r="B391" s="36">
        <v>8</v>
      </c>
      <c r="C391" s="37" t="s">
        <v>811</v>
      </c>
      <c r="D391" s="37">
        <v>-169.96875</v>
      </c>
      <c r="E391" s="37">
        <v>103.99875</v>
      </c>
      <c r="F391" s="37">
        <v>50</v>
      </c>
      <c r="G391" s="37">
        <v>0.51397400000000004</v>
      </c>
      <c r="H391" s="37">
        <v>0.18314800000000001</v>
      </c>
      <c r="I391" s="37">
        <v>46.886752999999999</v>
      </c>
      <c r="J391" s="37">
        <v>1.2983290000000001</v>
      </c>
      <c r="K391" s="37">
        <v>8.9477980000000006</v>
      </c>
      <c r="L391" s="37">
        <v>0.12408</v>
      </c>
      <c r="M391" s="59">
        <v>0.51397400000000004</v>
      </c>
      <c r="N391" s="37">
        <v>0.29271000000000003</v>
      </c>
      <c r="O391" s="37">
        <v>99700</v>
      </c>
      <c r="P391" s="37">
        <v>21.7</v>
      </c>
      <c r="Q391" s="37">
        <v>60</v>
      </c>
      <c r="R391" s="37">
        <v>1.171</v>
      </c>
      <c r="S391" s="37" t="s">
        <v>826</v>
      </c>
      <c r="T391" s="37" t="s">
        <v>827</v>
      </c>
      <c r="U391" s="77">
        <v>1230</v>
      </c>
      <c r="V391" s="34">
        <v>337.54313251676285</v>
      </c>
      <c r="W391" s="2">
        <v>1.6271045553890529</v>
      </c>
      <c r="X391" s="2">
        <v>150.68433320009254</v>
      </c>
      <c r="Y391" s="2">
        <v>-55.392485895246651</v>
      </c>
      <c r="Z391" s="80">
        <f>VLOOKUP(U391,BG!$A$2:$F$55,4)</f>
        <v>9.6391308712592352</v>
      </c>
      <c r="AA391" s="80">
        <f>VLOOKUP(U391,BG!$A$2:$F$55,5)</f>
        <v>1.2212328488777018</v>
      </c>
      <c r="AB391" s="4">
        <f>VLOOKUP(U391+1,BG!$A$2:$F$55,4)</f>
        <v>22.837623416264385</v>
      </c>
      <c r="AC391" s="4">
        <f>VLOOKUP(U391+1,BG!$A$2:$F$55,5)</f>
        <v>0.60624340813146793</v>
      </c>
      <c r="AD391" s="3">
        <f>COUNTIF($U$2:U391,U391)</f>
        <v>17</v>
      </c>
      <c r="AE391" s="3">
        <f t="shared" si="30"/>
        <v>18</v>
      </c>
      <c r="AF391" s="3">
        <f t="shared" si="31"/>
        <v>1</v>
      </c>
      <c r="AG391" s="3">
        <f t="shared" si="32"/>
        <v>16</v>
      </c>
      <c r="AH391" s="81">
        <f t="shared" si="33"/>
        <v>22.061241501852319</v>
      </c>
      <c r="AI391" s="81">
        <f t="shared" si="34"/>
        <v>0.6424192575871287</v>
      </c>
    </row>
    <row r="392" spans="1:35" x14ac:dyDescent="0.25">
      <c r="A392">
        <v>21</v>
      </c>
      <c r="B392" s="36">
        <v>9</v>
      </c>
      <c r="C392" s="37" t="s">
        <v>811</v>
      </c>
      <c r="D392" s="37">
        <v>-160</v>
      </c>
      <c r="E392" s="37">
        <v>103.99875</v>
      </c>
      <c r="F392" s="37">
        <v>50</v>
      </c>
      <c r="G392" s="37">
        <v>0.52085300000000001</v>
      </c>
      <c r="H392" s="37">
        <v>0.183228</v>
      </c>
      <c r="I392" s="37">
        <v>46.907012000000002</v>
      </c>
      <c r="J392" s="37">
        <v>1.319774</v>
      </c>
      <c r="K392" s="37">
        <v>8.9497020000000003</v>
      </c>
      <c r="L392" s="37">
        <v>0.126169</v>
      </c>
      <c r="M392" s="59">
        <v>0.52085300000000001</v>
      </c>
      <c r="N392" s="37">
        <v>0.300512</v>
      </c>
      <c r="O392" s="37">
        <v>99700</v>
      </c>
      <c r="P392" s="37">
        <v>21.7</v>
      </c>
      <c r="Q392" s="37">
        <v>60</v>
      </c>
      <c r="R392" s="37">
        <v>1.171</v>
      </c>
      <c r="S392" s="37" t="s">
        <v>828</v>
      </c>
      <c r="T392" s="37" t="s">
        <v>829</v>
      </c>
      <c r="U392" s="77">
        <v>1230</v>
      </c>
      <c r="V392" s="34">
        <v>339.63308276370674</v>
      </c>
      <c r="W392" s="2">
        <v>1.5096113299166489</v>
      </c>
      <c r="X392" s="2">
        <v>164.76455665449504</v>
      </c>
      <c r="Y392" s="2">
        <v>-56.220752839439385</v>
      </c>
      <c r="Z392" s="80">
        <f>VLOOKUP(U392,BG!$A$2:$F$55,4)</f>
        <v>9.6391308712592352</v>
      </c>
      <c r="AA392" s="80">
        <f>VLOOKUP(U392,BG!$A$2:$F$55,5)</f>
        <v>1.2212328488777018</v>
      </c>
      <c r="AB392" s="4">
        <f>VLOOKUP(U392+1,BG!$A$2:$F$55,4)</f>
        <v>22.837623416264385</v>
      </c>
      <c r="AC392" s="4">
        <f>VLOOKUP(U392+1,BG!$A$2:$F$55,5)</f>
        <v>0.60624340813146793</v>
      </c>
      <c r="AD392" s="3">
        <f>COUNTIF($U$2:U392,U392)</f>
        <v>18</v>
      </c>
      <c r="AE392" s="3">
        <f t="shared" si="30"/>
        <v>18</v>
      </c>
      <c r="AF392" s="3">
        <f t="shared" si="31"/>
        <v>0</v>
      </c>
      <c r="AG392" s="3">
        <f t="shared" si="32"/>
        <v>17</v>
      </c>
      <c r="AH392" s="81">
        <f t="shared" si="33"/>
        <v>22.837623416264385</v>
      </c>
      <c r="AI392" s="81">
        <f t="shared" si="34"/>
        <v>0.60624340813146793</v>
      </c>
    </row>
    <row r="393" spans="1:35" x14ac:dyDescent="0.25">
      <c r="A393">
        <v>22</v>
      </c>
      <c r="B393" s="51">
        <v>1</v>
      </c>
      <c r="C393" s="9" t="s">
        <v>830</v>
      </c>
      <c r="D393" s="9">
        <v>-1200</v>
      </c>
      <c r="E393" s="9">
        <v>-103.97</v>
      </c>
      <c r="F393" s="9">
        <v>120</v>
      </c>
      <c r="G393" s="9">
        <v>0.31986300000000001</v>
      </c>
      <c r="H393" s="9">
        <v>0.181948</v>
      </c>
      <c r="I393" s="9">
        <v>46.585704999999997</v>
      </c>
      <c r="J393" s="9">
        <v>1.35747</v>
      </c>
      <c r="K393" s="9">
        <v>8.9189360000000004</v>
      </c>
      <c r="L393" s="9">
        <v>0.130021</v>
      </c>
      <c r="M393" s="6">
        <v>0.31986300000000001</v>
      </c>
      <c r="N393" s="9">
        <v>0.109163</v>
      </c>
      <c r="O393" s="9">
        <v>99700</v>
      </c>
      <c r="P393" s="9">
        <v>21.7</v>
      </c>
      <c r="Q393" s="9">
        <v>60</v>
      </c>
      <c r="R393" s="9">
        <v>1.171</v>
      </c>
      <c r="S393" s="9" t="s">
        <v>831</v>
      </c>
      <c r="T393" s="9" t="s">
        <v>832</v>
      </c>
      <c r="U393" s="77">
        <v>1240</v>
      </c>
      <c r="V393" s="34">
        <v>178.9597597589096</v>
      </c>
      <c r="W393" s="2">
        <v>3.9496499634166811</v>
      </c>
      <c r="X393" s="2">
        <v>32.08525820311548</v>
      </c>
      <c r="Y393" s="2">
        <v>-55.282367378712145</v>
      </c>
      <c r="Z393" s="80">
        <f>VLOOKUP(U393,BG!$A$2:$F$55,4)</f>
        <v>17.721809130259579</v>
      </c>
      <c r="AA393" s="80">
        <f>VLOOKUP(U393,BG!$A$2:$F$55,5)</f>
        <v>0.58792613683603734</v>
      </c>
      <c r="AB393" s="4">
        <f>VLOOKUP(U393+1,BG!$A$2:$F$55,4)</f>
        <v>51.344147161747699</v>
      </c>
      <c r="AC393" s="4">
        <f>VLOOKUP(U393+1,BG!$A$2:$F$55,5)</f>
        <v>0.57039475928226968</v>
      </c>
      <c r="AD393" s="3">
        <f>COUNTIF($U$2:U393,U393)</f>
        <v>1</v>
      </c>
      <c r="AE393" s="3">
        <f t="shared" si="30"/>
        <v>20</v>
      </c>
      <c r="AF393" s="3">
        <f t="shared" si="31"/>
        <v>19</v>
      </c>
      <c r="AG393" s="3">
        <f t="shared" si="32"/>
        <v>0</v>
      </c>
      <c r="AH393" s="81">
        <f t="shared" si="33"/>
        <v>17.721809130259579</v>
      </c>
      <c r="AI393" s="81">
        <f t="shared" si="34"/>
        <v>0.58792613683603734</v>
      </c>
    </row>
    <row r="394" spans="1:35" x14ac:dyDescent="0.25">
      <c r="A394">
        <v>22</v>
      </c>
      <c r="B394" s="51">
        <v>2</v>
      </c>
      <c r="C394" s="9" t="s">
        <v>830</v>
      </c>
      <c r="D394" s="9">
        <v>-1150</v>
      </c>
      <c r="E394" s="9">
        <v>-103.97</v>
      </c>
      <c r="F394" s="9">
        <v>120</v>
      </c>
      <c r="G394" s="9">
        <v>0.347132</v>
      </c>
      <c r="H394" s="9">
        <v>0.18146699999999999</v>
      </c>
      <c r="I394" s="9">
        <v>46.465172000000003</v>
      </c>
      <c r="J394" s="9">
        <v>1.4065700000000001</v>
      </c>
      <c r="K394" s="9">
        <v>8.9073170000000008</v>
      </c>
      <c r="L394" s="9">
        <v>0.13477500000000001</v>
      </c>
      <c r="M394" s="6">
        <v>0.347132</v>
      </c>
      <c r="N394" s="9">
        <v>0.12758900000000001</v>
      </c>
      <c r="O394" s="9">
        <v>99700</v>
      </c>
      <c r="P394" s="9">
        <v>21.7</v>
      </c>
      <c r="Q394" s="9">
        <v>60</v>
      </c>
      <c r="R394" s="9">
        <v>1.171</v>
      </c>
      <c r="S394" s="9" t="s">
        <v>833</v>
      </c>
      <c r="T394" s="9" t="s">
        <v>834</v>
      </c>
      <c r="U394" s="77">
        <v>1240</v>
      </c>
      <c r="V394" s="34">
        <v>200.16301670326999</v>
      </c>
      <c r="W394" s="2">
        <v>3.6758645803649865</v>
      </c>
      <c r="X394" s="2">
        <v>37.994224353844594</v>
      </c>
      <c r="Y394" s="2">
        <v>-59.020422534529388</v>
      </c>
      <c r="Z394" s="80">
        <f>VLOOKUP(U394,BG!$A$2:$F$55,4)</f>
        <v>17.721809130259579</v>
      </c>
      <c r="AA394" s="80">
        <f>VLOOKUP(U394,BG!$A$2:$F$55,5)</f>
        <v>0.58792613683603734</v>
      </c>
      <c r="AB394" s="4">
        <f>VLOOKUP(U394+1,BG!$A$2:$F$55,4)</f>
        <v>51.344147161747699</v>
      </c>
      <c r="AC394" s="4">
        <f>VLOOKUP(U394+1,BG!$A$2:$F$55,5)</f>
        <v>0.57039475928226968</v>
      </c>
      <c r="AD394" s="3">
        <f>COUNTIF($U$2:U394,U394)</f>
        <v>2</v>
      </c>
      <c r="AE394" s="3">
        <f t="shared" si="30"/>
        <v>20</v>
      </c>
      <c r="AF394" s="3">
        <f t="shared" si="31"/>
        <v>18</v>
      </c>
      <c r="AG394" s="3">
        <f t="shared" si="32"/>
        <v>1</v>
      </c>
      <c r="AH394" s="81">
        <f t="shared" si="33"/>
        <v>19.491405868758953</v>
      </c>
      <c r="AI394" s="81">
        <f t="shared" si="34"/>
        <v>0.58700343275426003</v>
      </c>
    </row>
    <row r="395" spans="1:35" x14ac:dyDescent="0.25">
      <c r="A395">
        <v>22</v>
      </c>
      <c r="B395" s="51">
        <v>3</v>
      </c>
      <c r="C395" s="9" t="s">
        <v>830</v>
      </c>
      <c r="D395" s="9">
        <v>-1100</v>
      </c>
      <c r="E395" s="9">
        <v>-103.97</v>
      </c>
      <c r="F395" s="9">
        <v>120</v>
      </c>
      <c r="G395" s="9">
        <v>0.35566500000000001</v>
      </c>
      <c r="H395" s="9">
        <v>0.1812</v>
      </c>
      <c r="I395" s="9">
        <v>46.398220999999999</v>
      </c>
      <c r="J395" s="9">
        <v>1.387724</v>
      </c>
      <c r="K395" s="9">
        <v>8.9009169999999997</v>
      </c>
      <c r="L395" s="9">
        <v>0.13339200000000001</v>
      </c>
      <c r="M395" s="6">
        <v>0.35566500000000001</v>
      </c>
      <c r="N395" s="9">
        <v>0.12649299999999999</v>
      </c>
      <c r="O395" s="9">
        <v>99700</v>
      </c>
      <c r="P395" s="9">
        <v>21.7</v>
      </c>
      <c r="Q395" s="9">
        <v>60</v>
      </c>
      <c r="R395" s="9">
        <v>1.171</v>
      </c>
      <c r="S395" s="9" t="s">
        <v>835</v>
      </c>
      <c r="T395" s="9" t="s">
        <v>836</v>
      </c>
      <c r="U395" s="77">
        <v>1240</v>
      </c>
      <c r="V395" s="34">
        <v>205.28700601978065</v>
      </c>
      <c r="W395" s="2">
        <v>3.7092025415102512</v>
      </c>
      <c r="X395" s="2">
        <v>38.90590332848361</v>
      </c>
      <c r="Y395" s="2">
        <v>-59.592345430482865</v>
      </c>
      <c r="Z395" s="80">
        <f>VLOOKUP(U395,BG!$A$2:$F$55,4)</f>
        <v>17.721809130259579</v>
      </c>
      <c r="AA395" s="80">
        <f>VLOOKUP(U395,BG!$A$2:$F$55,5)</f>
        <v>0.58792613683603734</v>
      </c>
      <c r="AB395" s="4">
        <f>VLOOKUP(U395+1,BG!$A$2:$F$55,4)</f>
        <v>51.344147161747699</v>
      </c>
      <c r="AC395" s="4">
        <f>VLOOKUP(U395+1,BG!$A$2:$F$55,5)</f>
        <v>0.57039475928226968</v>
      </c>
      <c r="AD395" s="3">
        <f>COUNTIF($U$2:U395,U395)</f>
        <v>3</v>
      </c>
      <c r="AE395" s="3">
        <f t="shared" si="30"/>
        <v>20</v>
      </c>
      <c r="AF395" s="3">
        <f t="shared" si="31"/>
        <v>17</v>
      </c>
      <c r="AG395" s="3">
        <f t="shared" si="32"/>
        <v>2</v>
      </c>
      <c r="AH395" s="81">
        <f t="shared" si="33"/>
        <v>21.26100260725833</v>
      </c>
      <c r="AI395" s="81">
        <f t="shared" si="34"/>
        <v>0.58608072867248284</v>
      </c>
    </row>
    <row r="396" spans="1:35" x14ac:dyDescent="0.25">
      <c r="A396">
        <v>22</v>
      </c>
      <c r="B396" s="51">
        <v>4</v>
      </c>
      <c r="C396" s="9" t="s">
        <v>830</v>
      </c>
      <c r="D396" s="9">
        <v>-1050</v>
      </c>
      <c r="E396" s="9">
        <v>-103.97</v>
      </c>
      <c r="F396" s="9">
        <v>120</v>
      </c>
      <c r="G396" s="9">
        <v>0.35599799999999998</v>
      </c>
      <c r="H396" s="9">
        <v>0.18124199999999999</v>
      </c>
      <c r="I396" s="9">
        <v>46.408638000000003</v>
      </c>
      <c r="J396" s="9">
        <v>1.3652059999999999</v>
      </c>
      <c r="K396" s="9">
        <v>8.9019490000000001</v>
      </c>
      <c r="L396" s="9">
        <v>0.13122400000000001</v>
      </c>
      <c r="M396" s="6">
        <v>0.35599799999999998</v>
      </c>
      <c r="N396" s="9">
        <v>0.13864899999999999</v>
      </c>
      <c r="O396" s="9">
        <v>99700</v>
      </c>
      <c r="P396" s="9">
        <v>21.7</v>
      </c>
      <c r="Q396" s="9">
        <v>60</v>
      </c>
      <c r="R396" s="9">
        <v>1.171</v>
      </c>
      <c r="S396" s="9" t="s">
        <v>837</v>
      </c>
      <c r="T396" s="9" t="s">
        <v>838</v>
      </c>
      <c r="U396" s="77">
        <v>1240</v>
      </c>
      <c r="V396" s="34">
        <v>203.37503655082406</v>
      </c>
      <c r="W396" s="2">
        <v>3.331644801871736</v>
      </c>
      <c r="X396" s="2">
        <v>42.644264767709402</v>
      </c>
      <c r="Y396" s="2">
        <v>-62.018267314422772</v>
      </c>
      <c r="Z396" s="80">
        <f>VLOOKUP(U396,BG!$A$2:$F$55,4)</f>
        <v>17.721809130259579</v>
      </c>
      <c r="AA396" s="80">
        <f>VLOOKUP(U396,BG!$A$2:$F$55,5)</f>
        <v>0.58792613683603734</v>
      </c>
      <c r="AB396" s="4">
        <f>VLOOKUP(U396+1,BG!$A$2:$F$55,4)</f>
        <v>51.344147161747699</v>
      </c>
      <c r="AC396" s="4">
        <f>VLOOKUP(U396+1,BG!$A$2:$F$55,5)</f>
        <v>0.57039475928226968</v>
      </c>
      <c r="AD396" s="3">
        <f>COUNTIF($U$2:U396,U396)</f>
        <v>4</v>
      </c>
      <c r="AE396" s="3">
        <f t="shared" si="30"/>
        <v>20</v>
      </c>
      <c r="AF396" s="3">
        <f t="shared" si="31"/>
        <v>16</v>
      </c>
      <c r="AG396" s="3">
        <f t="shared" si="32"/>
        <v>3</v>
      </c>
      <c r="AH396" s="81">
        <f t="shared" si="33"/>
        <v>23.030599345757704</v>
      </c>
      <c r="AI396" s="81">
        <f t="shared" si="34"/>
        <v>0.58515802459070554</v>
      </c>
    </row>
    <row r="397" spans="1:35" x14ac:dyDescent="0.25">
      <c r="A397">
        <v>22</v>
      </c>
      <c r="B397" s="51">
        <v>5</v>
      </c>
      <c r="C397" s="9" t="s">
        <v>830</v>
      </c>
      <c r="D397" s="9">
        <v>-1000</v>
      </c>
      <c r="E397" s="9">
        <v>-103.97</v>
      </c>
      <c r="F397" s="9">
        <v>120</v>
      </c>
      <c r="G397" s="9">
        <v>0.37892100000000001</v>
      </c>
      <c r="H397" s="9">
        <v>0.18171799999999999</v>
      </c>
      <c r="I397" s="9">
        <v>46.528207000000002</v>
      </c>
      <c r="J397" s="9">
        <v>1.3382339999999999</v>
      </c>
      <c r="K397" s="9">
        <v>8.9134519999999995</v>
      </c>
      <c r="L397" s="9">
        <v>0.12841900000000001</v>
      </c>
      <c r="M397" s="6">
        <v>0.37892100000000001</v>
      </c>
      <c r="N397" s="9">
        <v>0.152672</v>
      </c>
      <c r="O397" s="9">
        <v>99700</v>
      </c>
      <c r="P397" s="9">
        <v>21.7</v>
      </c>
      <c r="Q397" s="9">
        <v>60</v>
      </c>
      <c r="R397" s="9">
        <v>1.171</v>
      </c>
      <c r="S397" s="9" t="s">
        <v>839</v>
      </c>
      <c r="T397" s="9" t="s">
        <v>840</v>
      </c>
      <c r="U397" s="77">
        <v>1240</v>
      </c>
      <c r="V397" s="34">
        <v>220.84257994518671</v>
      </c>
      <c r="W397" s="2">
        <v>3.2217709683773386</v>
      </c>
      <c r="X397" s="2">
        <v>48.444959069927293</v>
      </c>
      <c r="Y397" s="2">
        <v>-62.026354917100036</v>
      </c>
      <c r="Z397" s="80">
        <f>VLOOKUP(U397,BG!$A$2:$F$55,4)</f>
        <v>17.721809130259579</v>
      </c>
      <c r="AA397" s="80">
        <f>VLOOKUP(U397,BG!$A$2:$F$55,5)</f>
        <v>0.58792613683603734</v>
      </c>
      <c r="AB397" s="4">
        <f>VLOOKUP(U397+1,BG!$A$2:$F$55,4)</f>
        <v>51.344147161747699</v>
      </c>
      <c r="AC397" s="4">
        <f>VLOOKUP(U397+1,BG!$A$2:$F$55,5)</f>
        <v>0.57039475928226968</v>
      </c>
      <c r="AD397" s="3">
        <f>COUNTIF($U$2:U397,U397)</f>
        <v>5</v>
      </c>
      <c r="AE397" s="3">
        <f t="shared" si="30"/>
        <v>20</v>
      </c>
      <c r="AF397" s="3">
        <f t="shared" si="31"/>
        <v>15</v>
      </c>
      <c r="AG397" s="3">
        <f t="shared" si="32"/>
        <v>4</v>
      </c>
      <c r="AH397" s="81">
        <f t="shared" si="33"/>
        <v>24.800196084257077</v>
      </c>
      <c r="AI397" s="81">
        <f t="shared" si="34"/>
        <v>0.58423532050892835</v>
      </c>
    </row>
    <row r="398" spans="1:35" x14ac:dyDescent="0.25">
      <c r="A398">
        <v>22</v>
      </c>
      <c r="B398" s="51">
        <v>6</v>
      </c>
      <c r="C398" s="9" t="s">
        <v>830</v>
      </c>
      <c r="D398" s="9">
        <v>-950</v>
      </c>
      <c r="E398" s="9">
        <v>-103.97</v>
      </c>
      <c r="F398" s="9">
        <v>120</v>
      </c>
      <c r="G398" s="9">
        <v>0.39655400000000002</v>
      </c>
      <c r="H398" s="9">
        <v>0.18178900000000001</v>
      </c>
      <c r="I398" s="9">
        <v>46.545983999999997</v>
      </c>
      <c r="J398" s="9">
        <v>1.360992</v>
      </c>
      <c r="K398" s="9">
        <v>8.9151249999999997</v>
      </c>
      <c r="L398" s="9">
        <v>0.13050100000000001</v>
      </c>
      <c r="M398" s="6">
        <v>0.39655400000000002</v>
      </c>
      <c r="N398" s="9">
        <v>0.16187699999999999</v>
      </c>
      <c r="O398" s="9">
        <v>99700</v>
      </c>
      <c r="P398" s="9">
        <v>21.7</v>
      </c>
      <c r="Q398" s="9">
        <v>60</v>
      </c>
      <c r="R398" s="9">
        <v>1.171</v>
      </c>
      <c r="S398" s="9" t="s">
        <v>841</v>
      </c>
      <c r="T398" s="9" t="s">
        <v>842</v>
      </c>
      <c r="U398" s="77">
        <v>1240</v>
      </c>
      <c r="V398" s="34">
        <v>233.7694478609055</v>
      </c>
      <c r="W398" s="2">
        <v>3.2164847450852427</v>
      </c>
      <c r="X398" s="2">
        <v>50.886153341191367</v>
      </c>
      <c r="Y398" s="2">
        <v>-65.199152508885732</v>
      </c>
      <c r="Z398" s="80">
        <f>VLOOKUP(U398,BG!$A$2:$F$55,4)</f>
        <v>17.721809130259579</v>
      </c>
      <c r="AA398" s="80">
        <f>VLOOKUP(U398,BG!$A$2:$F$55,5)</f>
        <v>0.58792613683603734</v>
      </c>
      <c r="AB398" s="4">
        <f>VLOOKUP(U398+1,BG!$A$2:$F$55,4)</f>
        <v>51.344147161747699</v>
      </c>
      <c r="AC398" s="4">
        <f>VLOOKUP(U398+1,BG!$A$2:$F$55,5)</f>
        <v>0.57039475928226968</v>
      </c>
      <c r="AD398" s="3">
        <f>COUNTIF($U$2:U398,U398)</f>
        <v>6</v>
      </c>
      <c r="AE398" s="3">
        <f t="shared" si="30"/>
        <v>20</v>
      </c>
      <c r="AF398" s="3">
        <f t="shared" si="31"/>
        <v>14</v>
      </c>
      <c r="AG398" s="3">
        <f t="shared" si="32"/>
        <v>5</v>
      </c>
      <c r="AH398" s="81">
        <f t="shared" si="33"/>
        <v>26.569792822756455</v>
      </c>
      <c r="AI398" s="81">
        <f t="shared" si="34"/>
        <v>0.58331261642715115</v>
      </c>
    </row>
    <row r="399" spans="1:35" x14ac:dyDescent="0.25">
      <c r="A399">
        <v>22</v>
      </c>
      <c r="B399" s="51">
        <v>7</v>
      </c>
      <c r="C399" s="9" t="s">
        <v>830</v>
      </c>
      <c r="D399" s="9">
        <v>-900</v>
      </c>
      <c r="E399" s="9">
        <v>-103.97</v>
      </c>
      <c r="F399" s="9">
        <v>120</v>
      </c>
      <c r="G399" s="9">
        <v>0.40683200000000003</v>
      </c>
      <c r="H399" s="9">
        <v>0.18174799999999999</v>
      </c>
      <c r="I399" s="9">
        <v>46.535513999999999</v>
      </c>
      <c r="J399" s="9">
        <v>1.4083540000000001</v>
      </c>
      <c r="K399" s="9">
        <v>8.9140560000000004</v>
      </c>
      <c r="L399" s="9">
        <v>0.13491500000000001</v>
      </c>
      <c r="M399" s="6">
        <v>0.40683200000000003</v>
      </c>
      <c r="N399" s="9">
        <v>0.16458</v>
      </c>
      <c r="O399" s="9">
        <v>99700</v>
      </c>
      <c r="P399" s="9">
        <v>21.7</v>
      </c>
      <c r="Q399" s="9">
        <v>60</v>
      </c>
      <c r="R399" s="9">
        <v>1.171</v>
      </c>
      <c r="S399" s="9" t="s">
        <v>843</v>
      </c>
      <c r="T399" s="9" t="s">
        <v>844</v>
      </c>
      <c r="U399" s="77">
        <v>1240</v>
      </c>
      <c r="V399" s="34">
        <v>240.38559557594249</v>
      </c>
      <c r="W399" s="2">
        <v>3.1503924441277666</v>
      </c>
      <c r="X399" s="2">
        <v>53.647948437251635</v>
      </c>
      <c r="Y399" s="2">
        <v>-66.138499547016153</v>
      </c>
      <c r="Z399" s="80">
        <f>VLOOKUP(U399,BG!$A$2:$F$55,4)</f>
        <v>17.721809130259579</v>
      </c>
      <c r="AA399" s="80">
        <f>VLOOKUP(U399,BG!$A$2:$F$55,5)</f>
        <v>0.58792613683603734</v>
      </c>
      <c r="AB399" s="4">
        <f>VLOOKUP(U399+1,BG!$A$2:$F$55,4)</f>
        <v>51.344147161747699</v>
      </c>
      <c r="AC399" s="4">
        <f>VLOOKUP(U399+1,BG!$A$2:$F$55,5)</f>
        <v>0.57039475928226968</v>
      </c>
      <c r="AD399" s="3">
        <f>COUNTIF($U$2:U399,U399)</f>
        <v>7</v>
      </c>
      <c r="AE399" s="3">
        <f t="shared" si="30"/>
        <v>20</v>
      </c>
      <c r="AF399" s="3">
        <f t="shared" si="31"/>
        <v>13</v>
      </c>
      <c r="AG399" s="3">
        <f t="shared" si="32"/>
        <v>6</v>
      </c>
      <c r="AH399" s="81">
        <f t="shared" si="33"/>
        <v>28.339389561255828</v>
      </c>
      <c r="AI399" s="81">
        <f t="shared" si="34"/>
        <v>0.58238991234537385</v>
      </c>
    </row>
    <row r="400" spans="1:35" x14ac:dyDescent="0.25">
      <c r="A400">
        <v>22</v>
      </c>
      <c r="B400" s="51">
        <v>8</v>
      </c>
      <c r="C400" s="9" t="s">
        <v>830</v>
      </c>
      <c r="D400" s="9">
        <v>-850</v>
      </c>
      <c r="E400" s="9">
        <v>-103.97</v>
      </c>
      <c r="F400" s="9">
        <v>120</v>
      </c>
      <c r="G400" s="9">
        <v>0.43270599999999998</v>
      </c>
      <c r="H400" s="9">
        <v>0.181288</v>
      </c>
      <c r="I400" s="9">
        <v>46.42024</v>
      </c>
      <c r="J400" s="9">
        <v>1.3611260000000001</v>
      </c>
      <c r="K400" s="9">
        <v>8.9030699999999996</v>
      </c>
      <c r="L400" s="9">
        <v>0.13067300000000001</v>
      </c>
      <c r="M400" s="6">
        <v>0.43270599999999998</v>
      </c>
      <c r="N400" s="9">
        <v>0.197187</v>
      </c>
      <c r="O400" s="9">
        <v>99700</v>
      </c>
      <c r="P400" s="9">
        <v>21.7</v>
      </c>
      <c r="Q400" s="9">
        <v>60</v>
      </c>
      <c r="R400" s="9">
        <v>1.171</v>
      </c>
      <c r="S400" s="9" t="s">
        <v>845</v>
      </c>
      <c r="T400" s="9" t="s">
        <v>846</v>
      </c>
      <c r="U400" s="77">
        <v>1240</v>
      </c>
      <c r="V400" s="34">
        <v>260.37651673412307</v>
      </c>
      <c r="W400" s="2">
        <v>2.8063217673986953</v>
      </c>
      <c r="X400" s="2">
        <v>65.192395193281413</v>
      </c>
      <c r="Y400" s="2">
        <v>-68.009844315430058</v>
      </c>
      <c r="Z400" s="80">
        <f>VLOOKUP(U400,BG!$A$2:$F$55,4)</f>
        <v>17.721809130259579</v>
      </c>
      <c r="AA400" s="80">
        <f>VLOOKUP(U400,BG!$A$2:$F$55,5)</f>
        <v>0.58792613683603734</v>
      </c>
      <c r="AB400" s="4">
        <f>VLOOKUP(U400+1,BG!$A$2:$F$55,4)</f>
        <v>51.344147161747699</v>
      </c>
      <c r="AC400" s="4">
        <f>VLOOKUP(U400+1,BG!$A$2:$F$55,5)</f>
        <v>0.57039475928226968</v>
      </c>
      <c r="AD400" s="3">
        <f>COUNTIF($U$2:U400,U400)</f>
        <v>8</v>
      </c>
      <c r="AE400" s="3">
        <f t="shared" si="30"/>
        <v>20</v>
      </c>
      <c r="AF400" s="3">
        <f t="shared" si="31"/>
        <v>12</v>
      </c>
      <c r="AG400" s="3">
        <f t="shared" si="32"/>
        <v>7</v>
      </c>
      <c r="AH400" s="81">
        <f t="shared" si="33"/>
        <v>30.108986299755202</v>
      </c>
      <c r="AI400" s="81">
        <f t="shared" si="34"/>
        <v>0.58146720826359666</v>
      </c>
    </row>
    <row r="401" spans="1:35" x14ac:dyDescent="0.25">
      <c r="A401">
        <v>22</v>
      </c>
      <c r="B401" s="51">
        <v>9</v>
      </c>
      <c r="C401" s="9" t="s">
        <v>830</v>
      </c>
      <c r="D401" s="9">
        <v>-800</v>
      </c>
      <c r="E401" s="9">
        <v>-103.97</v>
      </c>
      <c r="F401" s="9">
        <v>120</v>
      </c>
      <c r="G401" s="9">
        <v>0.45450099999999999</v>
      </c>
      <c r="H401" s="9">
        <v>0.18154500000000001</v>
      </c>
      <c r="I401" s="9">
        <v>46.484717000000003</v>
      </c>
      <c r="J401" s="9">
        <v>1.364195</v>
      </c>
      <c r="K401" s="9">
        <v>8.9092470000000006</v>
      </c>
      <c r="L401" s="9">
        <v>0.13100000000000001</v>
      </c>
      <c r="M401" s="6">
        <v>0.45450099999999999</v>
      </c>
      <c r="N401" s="9">
        <v>0.227821</v>
      </c>
      <c r="O401" s="9">
        <v>99700</v>
      </c>
      <c r="P401" s="9">
        <v>21.7</v>
      </c>
      <c r="Q401" s="9">
        <v>60</v>
      </c>
      <c r="R401" s="9">
        <v>1.171</v>
      </c>
      <c r="S401" s="9" t="s">
        <v>847</v>
      </c>
      <c r="T401" s="9" t="s">
        <v>848</v>
      </c>
      <c r="U401" s="77">
        <v>1240</v>
      </c>
      <c r="V401" s="34">
        <v>276.86601084981635</v>
      </c>
      <c r="W401" s="2">
        <v>2.4478785215814325</v>
      </c>
      <c r="X401" s="2">
        <v>79.412239774476078</v>
      </c>
      <c r="Y401" s="2">
        <v>-69.87713342996318</v>
      </c>
      <c r="Z401" s="80">
        <f>VLOOKUP(U401,BG!$A$2:$F$55,4)</f>
        <v>17.721809130259579</v>
      </c>
      <c r="AA401" s="80">
        <f>VLOOKUP(U401,BG!$A$2:$F$55,5)</f>
        <v>0.58792613683603734</v>
      </c>
      <c r="AB401" s="4">
        <f>VLOOKUP(U401+1,BG!$A$2:$F$55,4)</f>
        <v>51.344147161747699</v>
      </c>
      <c r="AC401" s="4">
        <f>VLOOKUP(U401+1,BG!$A$2:$F$55,5)</f>
        <v>0.57039475928226968</v>
      </c>
      <c r="AD401" s="3">
        <f>COUNTIF($U$2:U401,U401)</f>
        <v>9</v>
      </c>
      <c r="AE401" s="3">
        <f t="shared" si="30"/>
        <v>20</v>
      </c>
      <c r="AF401" s="3">
        <f t="shared" si="31"/>
        <v>11</v>
      </c>
      <c r="AG401" s="3">
        <f t="shared" si="32"/>
        <v>8</v>
      </c>
      <c r="AH401" s="81">
        <f t="shared" si="33"/>
        <v>31.878583038254575</v>
      </c>
      <c r="AI401" s="81">
        <f t="shared" si="34"/>
        <v>0.58054450418181935</v>
      </c>
    </row>
    <row r="402" spans="1:35" x14ac:dyDescent="0.25">
      <c r="A402">
        <v>22</v>
      </c>
      <c r="B402" s="51">
        <v>10</v>
      </c>
      <c r="C402" s="9" t="s">
        <v>830</v>
      </c>
      <c r="D402" s="9">
        <v>-750</v>
      </c>
      <c r="E402" s="9">
        <v>-103.97</v>
      </c>
      <c r="F402" s="9">
        <v>120</v>
      </c>
      <c r="G402" s="9">
        <v>0.47175400000000001</v>
      </c>
      <c r="H402" s="9">
        <v>0.181586</v>
      </c>
      <c r="I402" s="9">
        <v>46.495071000000003</v>
      </c>
      <c r="J402" s="9">
        <v>1.3728640000000001</v>
      </c>
      <c r="K402" s="9">
        <v>8.910228</v>
      </c>
      <c r="L402" s="9">
        <v>0.13178899999999999</v>
      </c>
      <c r="M402" s="6">
        <v>0.47175400000000001</v>
      </c>
      <c r="N402" s="9">
        <v>0.24102299999999999</v>
      </c>
      <c r="O402" s="9">
        <v>99700</v>
      </c>
      <c r="P402" s="9">
        <v>21.7</v>
      </c>
      <c r="Q402" s="9">
        <v>60</v>
      </c>
      <c r="R402" s="9">
        <v>1.171</v>
      </c>
      <c r="S402" s="9" t="s">
        <v>849</v>
      </c>
      <c r="T402" s="9" t="s">
        <v>850</v>
      </c>
      <c r="U402" s="77">
        <v>1240</v>
      </c>
      <c r="V402" s="34">
        <v>289.45793963095161</v>
      </c>
      <c r="W402" s="2">
        <v>2.4019253741776607</v>
      </c>
      <c r="X402" s="2">
        <v>85.082394206420119</v>
      </c>
      <c r="Y402" s="2">
        <v>-70.448746905027477</v>
      </c>
      <c r="Z402" s="80">
        <f>VLOOKUP(U402,BG!$A$2:$F$55,4)</f>
        <v>17.721809130259579</v>
      </c>
      <c r="AA402" s="80">
        <f>VLOOKUP(U402,BG!$A$2:$F$55,5)</f>
        <v>0.58792613683603734</v>
      </c>
      <c r="AB402" s="4">
        <f>VLOOKUP(U402+1,BG!$A$2:$F$55,4)</f>
        <v>51.344147161747699</v>
      </c>
      <c r="AC402" s="4">
        <f>VLOOKUP(U402+1,BG!$A$2:$F$55,5)</f>
        <v>0.57039475928226968</v>
      </c>
      <c r="AD402" s="3">
        <f>COUNTIF($U$2:U402,U402)</f>
        <v>10</v>
      </c>
      <c r="AE402" s="3">
        <f t="shared" si="30"/>
        <v>20</v>
      </c>
      <c r="AF402" s="3">
        <f t="shared" si="31"/>
        <v>10</v>
      </c>
      <c r="AG402" s="3">
        <f t="shared" si="32"/>
        <v>9</v>
      </c>
      <c r="AH402" s="81">
        <f t="shared" si="33"/>
        <v>33.648179776753956</v>
      </c>
      <c r="AI402" s="81">
        <f t="shared" si="34"/>
        <v>0.57962180010004205</v>
      </c>
    </row>
    <row r="403" spans="1:35" x14ac:dyDescent="0.25">
      <c r="A403">
        <v>22</v>
      </c>
      <c r="B403" s="51">
        <v>11</v>
      </c>
      <c r="C403" s="9" t="s">
        <v>830</v>
      </c>
      <c r="D403" s="9">
        <v>-700</v>
      </c>
      <c r="E403" s="9">
        <v>-103.97</v>
      </c>
      <c r="F403" s="9">
        <v>120</v>
      </c>
      <c r="G403" s="9">
        <v>0.49328499999999997</v>
      </c>
      <c r="H403" s="9">
        <v>0.18152399999999999</v>
      </c>
      <c r="I403" s="9">
        <v>46.479301</v>
      </c>
      <c r="J403" s="9">
        <v>1.3961079999999999</v>
      </c>
      <c r="K403" s="9">
        <v>8.9086850000000002</v>
      </c>
      <c r="L403" s="9">
        <v>0.13391700000000001</v>
      </c>
      <c r="M403" s="6">
        <v>0.49328499999999997</v>
      </c>
      <c r="N403" s="9">
        <v>0.26327299999999998</v>
      </c>
      <c r="O403" s="9">
        <v>99700</v>
      </c>
      <c r="P403" s="9">
        <v>21.7</v>
      </c>
      <c r="Q403" s="9">
        <v>60</v>
      </c>
      <c r="R403" s="9">
        <v>1.171</v>
      </c>
      <c r="S403" s="9" t="s">
        <v>851</v>
      </c>
      <c r="T403" s="9" t="s">
        <v>852</v>
      </c>
      <c r="U403" s="77">
        <v>1240</v>
      </c>
      <c r="V403" s="34">
        <v>305.71583713334229</v>
      </c>
      <c r="W403" s="2">
        <v>2.2960857397719612</v>
      </c>
      <c r="X403" s="2">
        <v>94.80914106073304</v>
      </c>
      <c r="Y403" s="2">
        <v>-70.259415828034207</v>
      </c>
      <c r="Z403" s="80">
        <f>VLOOKUP(U403,BG!$A$2:$F$55,4)</f>
        <v>17.721809130259579</v>
      </c>
      <c r="AA403" s="80">
        <f>VLOOKUP(U403,BG!$A$2:$F$55,5)</f>
        <v>0.58792613683603734</v>
      </c>
      <c r="AB403" s="4">
        <f>VLOOKUP(U403+1,BG!$A$2:$F$55,4)</f>
        <v>51.344147161747699</v>
      </c>
      <c r="AC403" s="4">
        <f>VLOOKUP(U403+1,BG!$A$2:$F$55,5)</f>
        <v>0.57039475928226968</v>
      </c>
      <c r="AD403" s="3">
        <f>COUNTIF($U$2:U403,U403)</f>
        <v>11</v>
      </c>
      <c r="AE403" s="3">
        <f t="shared" si="30"/>
        <v>20</v>
      </c>
      <c r="AF403" s="3">
        <f t="shared" si="31"/>
        <v>9</v>
      </c>
      <c r="AG403" s="3">
        <f t="shared" si="32"/>
        <v>10</v>
      </c>
      <c r="AH403" s="81">
        <f t="shared" si="33"/>
        <v>35.41777651525333</v>
      </c>
      <c r="AI403" s="81">
        <f t="shared" si="34"/>
        <v>0.57869909601826486</v>
      </c>
    </row>
    <row r="404" spans="1:35" x14ac:dyDescent="0.25">
      <c r="A404">
        <v>22</v>
      </c>
      <c r="B404" s="51">
        <v>12</v>
      </c>
      <c r="C404" s="9" t="s">
        <v>830</v>
      </c>
      <c r="D404" s="9">
        <v>-650</v>
      </c>
      <c r="E404" s="9">
        <v>-103.97</v>
      </c>
      <c r="F404" s="9">
        <v>120</v>
      </c>
      <c r="G404" s="9">
        <v>0.51008299999999995</v>
      </c>
      <c r="H404" s="9">
        <v>0.18163099999999999</v>
      </c>
      <c r="I404" s="9">
        <v>46.506228999999998</v>
      </c>
      <c r="J404" s="9">
        <v>1.339793</v>
      </c>
      <c r="K404" s="9">
        <v>8.9113450000000007</v>
      </c>
      <c r="L404" s="9">
        <v>0.128549</v>
      </c>
      <c r="M404" s="6">
        <v>0.51008299999999995</v>
      </c>
      <c r="N404" s="9">
        <v>0.293157</v>
      </c>
      <c r="O404" s="9">
        <v>99700</v>
      </c>
      <c r="P404" s="9">
        <v>21.7</v>
      </c>
      <c r="Q404" s="9">
        <v>60</v>
      </c>
      <c r="R404" s="9">
        <v>1.171</v>
      </c>
      <c r="S404" s="9" t="s">
        <v>853</v>
      </c>
      <c r="T404" s="9" t="s">
        <v>854</v>
      </c>
      <c r="U404" s="77">
        <v>1240</v>
      </c>
      <c r="V404" s="34">
        <v>317.91311016415256</v>
      </c>
      <c r="W404" s="2">
        <v>1.9771670603441327</v>
      </c>
      <c r="X404" s="2">
        <v>114.7186376272473</v>
      </c>
      <c r="Y404" s="2">
        <v>-71.384320047003939</v>
      </c>
      <c r="Z404" s="80">
        <f>VLOOKUP(U404,BG!$A$2:$F$55,4)</f>
        <v>17.721809130259579</v>
      </c>
      <c r="AA404" s="80">
        <f>VLOOKUP(U404,BG!$A$2:$F$55,5)</f>
        <v>0.58792613683603734</v>
      </c>
      <c r="AB404" s="4">
        <f>VLOOKUP(U404+1,BG!$A$2:$F$55,4)</f>
        <v>51.344147161747699</v>
      </c>
      <c r="AC404" s="4">
        <f>VLOOKUP(U404+1,BG!$A$2:$F$55,5)</f>
        <v>0.57039475928226968</v>
      </c>
      <c r="AD404" s="3">
        <f>COUNTIF($U$2:U404,U404)</f>
        <v>12</v>
      </c>
      <c r="AE404" s="3">
        <f t="shared" si="30"/>
        <v>20</v>
      </c>
      <c r="AF404" s="3">
        <f t="shared" si="31"/>
        <v>8</v>
      </c>
      <c r="AG404" s="3">
        <f t="shared" si="32"/>
        <v>11</v>
      </c>
      <c r="AH404" s="81">
        <f t="shared" si="33"/>
        <v>37.187373253752696</v>
      </c>
      <c r="AI404" s="81">
        <f t="shared" si="34"/>
        <v>0.57777639193648767</v>
      </c>
    </row>
    <row r="405" spans="1:35" x14ac:dyDescent="0.25">
      <c r="A405">
        <v>22</v>
      </c>
      <c r="B405" s="51">
        <v>13</v>
      </c>
      <c r="C405" s="9" t="s">
        <v>830</v>
      </c>
      <c r="D405" s="9">
        <v>-600</v>
      </c>
      <c r="E405" s="9">
        <v>-103.97</v>
      </c>
      <c r="F405" s="9">
        <v>120</v>
      </c>
      <c r="G405" s="9">
        <v>0.55020899999999995</v>
      </c>
      <c r="H405" s="9">
        <v>0.18145</v>
      </c>
      <c r="I405" s="9">
        <v>46.460948999999999</v>
      </c>
      <c r="J405" s="9">
        <v>1.4052979999999999</v>
      </c>
      <c r="K405" s="9">
        <v>8.9069149999999997</v>
      </c>
      <c r="L405" s="9">
        <v>0.134604</v>
      </c>
      <c r="M405" s="6">
        <v>0.55020899999999995</v>
      </c>
      <c r="N405" s="9">
        <v>0.329092</v>
      </c>
      <c r="O405" s="9">
        <v>99700</v>
      </c>
      <c r="P405" s="9">
        <v>21.7</v>
      </c>
      <c r="Q405" s="9">
        <v>60</v>
      </c>
      <c r="R405" s="9">
        <v>1.171</v>
      </c>
      <c r="S405" s="9" t="s">
        <v>855</v>
      </c>
      <c r="T405" s="9" t="s">
        <v>856</v>
      </c>
      <c r="U405" s="77">
        <v>1240</v>
      </c>
      <c r="V405" s="34">
        <v>350.10711948890912</v>
      </c>
      <c r="W405" s="2">
        <v>1.9044986104971058</v>
      </c>
      <c r="X405" s="2">
        <v>130.78589646630425</v>
      </c>
      <c r="Y405" s="2">
        <v>-73.624528605997341</v>
      </c>
      <c r="Z405" s="80">
        <f>VLOOKUP(U405,BG!$A$2:$F$55,4)</f>
        <v>17.721809130259579</v>
      </c>
      <c r="AA405" s="80">
        <f>VLOOKUP(U405,BG!$A$2:$F$55,5)</f>
        <v>0.58792613683603734</v>
      </c>
      <c r="AB405" s="4">
        <f>VLOOKUP(U405+1,BG!$A$2:$F$55,4)</f>
        <v>51.344147161747699</v>
      </c>
      <c r="AC405" s="4">
        <f>VLOOKUP(U405+1,BG!$A$2:$F$55,5)</f>
        <v>0.57039475928226968</v>
      </c>
      <c r="AD405" s="3">
        <f>COUNTIF($U$2:U405,U405)</f>
        <v>13</v>
      </c>
      <c r="AE405" s="3">
        <f t="shared" si="30"/>
        <v>20</v>
      </c>
      <c r="AF405" s="3">
        <f t="shared" si="31"/>
        <v>7</v>
      </c>
      <c r="AG405" s="3">
        <f t="shared" si="32"/>
        <v>12</v>
      </c>
      <c r="AH405" s="81">
        <f t="shared" si="33"/>
        <v>38.956969992252077</v>
      </c>
      <c r="AI405" s="81">
        <f t="shared" si="34"/>
        <v>0.57685368785471036</v>
      </c>
    </row>
    <row r="406" spans="1:35" x14ac:dyDescent="0.25">
      <c r="A406">
        <v>22</v>
      </c>
      <c r="B406" s="51">
        <v>14</v>
      </c>
      <c r="C406" s="9" t="s">
        <v>830</v>
      </c>
      <c r="D406" s="9">
        <v>-550</v>
      </c>
      <c r="E406" s="9">
        <v>-103.97</v>
      </c>
      <c r="F406" s="9">
        <v>120</v>
      </c>
      <c r="G406" s="9">
        <v>0.62241500000000005</v>
      </c>
      <c r="H406" s="9">
        <v>0.18127799999999999</v>
      </c>
      <c r="I406" s="9">
        <v>46.417630000000003</v>
      </c>
      <c r="J406" s="9">
        <v>1.3121670000000001</v>
      </c>
      <c r="K406" s="9">
        <v>8.9028860000000005</v>
      </c>
      <c r="L406" s="9">
        <v>0.126025</v>
      </c>
      <c r="M406" s="6">
        <v>0.62241500000000005</v>
      </c>
      <c r="N406" s="9">
        <v>0.41415999999999997</v>
      </c>
      <c r="O406" s="9">
        <v>99700</v>
      </c>
      <c r="P406" s="9">
        <v>21.7</v>
      </c>
      <c r="Q406" s="9">
        <v>60</v>
      </c>
      <c r="R406" s="9">
        <v>1.171</v>
      </c>
      <c r="S406" s="9" t="s">
        <v>857</v>
      </c>
      <c r="T406" s="9" t="s">
        <v>858</v>
      </c>
      <c r="U406" s="77">
        <v>1240</v>
      </c>
      <c r="V406" s="34">
        <v>409.79515040417613</v>
      </c>
      <c r="W406" s="2">
        <v>1.7046531055856968</v>
      </c>
      <c r="X406" s="2">
        <v>172.75398612983619</v>
      </c>
      <c r="Y406" s="2">
        <v>-72.321822082991233</v>
      </c>
      <c r="Z406" s="80">
        <f>VLOOKUP(U406,BG!$A$2:$F$55,4)</f>
        <v>17.721809130259579</v>
      </c>
      <c r="AA406" s="80">
        <f>VLOOKUP(U406,BG!$A$2:$F$55,5)</f>
        <v>0.58792613683603734</v>
      </c>
      <c r="AB406" s="4">
        <f>VLOOKUP(U406+1,BG!$A$2:$F$55,4)</f>
        <v>51.344147161747699</v>
      </c>
      <c r="AC406" s="4">
        <f>VLOOKUP(U406+1,BG!$A$2:$F$55,5)</f>
        <v>0.57039475928226968</v>
      </c>
      <c r="AD406" s="3">
        <f>COUNTIF($U$2:U406,U406)</f>
        <v>14</v>
      </c>
      <c r="AE406" s="3">
        <f t="shared" si="30"/>
        <v>20</v>
      </c>
      <c r="AF406" s="3">
        <f t="shared" si="31"/>
        <v>6</v>
      </c>
      <c r="AG406" s="3">
        <f t="shared" si="32"/>
        <v>13</v>
      </c>
      <c r="AH406" s="81">
        <f t="shared" si="33"/>
        <v>40.726566730751451</v>
      </c>
      <c r="AI406" s="81">
        <f t="shared" si="34"/>
        <v>0.57593098377293317</v>
      </c>
    </row>
    <row r="407" spans="1:35" x14ac:dyDescent="0.25">
      <c r="A407">
        <v>22</v>
      </c>
      <c r="B407" s="51">
        <v>15</v>
      </c>
      <c r="C407" s="9" t="s">
        <v>830</v>
      </c>
      <c r="D407" s="9">
        <v>-500</v>
      </c>
      <c r="E407" s="9">
        <v>-103.97</v>
      </c>
      <c r="F407" s="9">
        <v>120</v>
      </c>
      <c r="G407" s="9">
        <v>0.64896399999999999</v>
      </c>
      <c r="H407" s="9">
        <v>0.181251</v>
      </c>
      <c r="I407" s="9">
        <v>46.410971000000004</v>
      </c>
      <c r="J407" s="9">
        <v>1.349885</v>
      </c>
      <c r="K407" s="9">
        <v>8.9021969999999992</v>
      </c>
      <c r="L407" s="9">
        <v>0.12953200000000001</v>
      </c>
      <c r="M407" s="6">
        <v>0.64896399999999999</v>
      </c>
      <c r="N407" s="9">
        <v>0.46301199999999998</v>
      </c>
      <c r="O407" s="9">
        <v>99700</v>
      </c>
      <c r="P407" s="9">
        <v>21.7</v>
      </c>
      <c r="Q407" s="9">
        <v>60</v>
      </c>
      <c r="R407" s="9">
        <v>1.171</v>
      </c>
      <c r="S407" s="9" t="s">
        <v>859</v>
      </c>
      <c r="T407" s="9" t="s">
        <v>860</v>
      </c>
      <c r="U407" s="77">
        <v>1240</v>
      </c>
      <c r="V407" s="34">
        <v>430.33855902238838</v>
      </c>
      <c r="W407" s="2">
        <v>1.6546798187324241</v>
      </c>
      <c r="X407" s="2">
        <v>190.12559684882035</v>
      </c>
      <c r="Y407" s="2">
        <v>-68.419873354140847</v>
      </c>
      <c r="Z407" s="80">
        <f>VLOOKUP(U407,BG!$A$2:$F$55,4)</f>
        <v>17.721809130259579</v>
      </c>
      <c r="AA407" s="80">
        <f>VLOOKUP(U407,BG!$A$2:$F$55,5)</f>
        <v>0.58792613683603734</v>
      </c>
      <c r="AB407" s="4">
        <f>VLOOKUP(U407+1,BG!$A$2:$F$55,4)</f>
        <v>51.344147161747699</v>
      </c>
      <c r="AC407" s="4">
        <f>VLOOKUP(U407+1,BG!$A$2:$F$55,5)</f>
        <v>0.57039475928226968</v>
      </c>
      <c r="AD407" s="3">
        <f>COUNTIF($U$2:U407,U407)</f>
        <v>15</v>
      </c>
      <c r="AE407" s="3">
        <f t="shared" si="30"/>
        <v>20</v>
      </c>
      <c r="AF407" s="3">
        <f t="shared" si="31"/>
        <v>5</v>
      </c>
      <c r="AG407" s="3">
        <f t="shared" si="32"/>
        <v>14</v>
      </c>
      <c r="AH407" s="81">
        <f t="shared" si="33"/>
        <v>42.496163469250824</v>
      </c>
      <c r="AI407" s="81">
        <f t="shared" si="34"/>
        <v>0.57500827969115587</v>
      </c>
    </row>
    <row r="408" spans="1:35" x14ac:dyDescent="0.25">
      <c r="A408">
        <v>22</v>
      </c>
      <c r="B408" s="51">
        <v>16</v>
      </c>
      <c r="C408" s="9" t="s">
        <v>830</v>
      </c>
      <c r="D408" s="9">
        <v>-450</v>
      </c>
      <c r="E408" s="9">
        <v>-103.97</v>
      </c>
      <c r="F408" s="9">
        <v>120</v>
      </c>
      <c r="G408" s="9">
        <v>0.71475900000000003</v>
      </c>
      <c r="H408" s="9">
        <v>0.18172099999999999</v>
      </c>
      <c r="I408" s="9">
        <v>46.528792000000003</v>
      </c>
      <c r="J408" s="9">
        <v>1.354025</v>
      </c>
      <c r="K408" s="9">
        <v>8.9134860000000007</v>
      </c>
      <c r="L408" s="9">
        <v>0.12993199999999999</v>
      </c>
      <c r="M408" s="6">
        <v>0.71475900000000003</v>
      </c>
      <c r="N408" s="9">
        <v>0.56606000000000001</v>
      </c>
      <c r="O408" s="9">
        <v>99700</v>
      </c>
      <c r="P408" s="9">
        <v>21.7</v>
      </c>
      <c r="Q408" s="9">
        <v>60</v>
      </c>
      <c r="R408" s="9">
        <v>1.171</v>
      </c>
      <c r="S408" s="9" t="s">
        <v>861</v>
      </c>
      <c r="T408" s="9" t="s">
        <v>862</v>
      </c>
      <c r="U408" s="77">
        <v>1240</v>
      </c>
      <c r="V408" s="34">
        <v>484.51508317641384</v>
      </c>
      <c r="W408" s="2">
        <v>1.3936065694675623</v>
      </c>
      <c r="X408" s="2">
        <v>249.6152683233594</v>
      </c>
      <c r="Y408" s="2">
        <v>-75.320127037652711</v>
      </c>
      <c r="Z408" s="80">
        <f>VLOOKUP(U408,BG!$A$2:$F$55,4)</f>
        <v>17.721809130259579</v>
      </c>
      <c r="AA408" s="80">
        <f>VLOOKUP(U408,BG!$A$2:$F$55,5)</f>
        <v>0.58792613683603734</v>
      </c>
      <c r="AB408" s="4">
        <f>VLOOKUP(U408+1,BG!$A$2:$F$55,4)</f>
        <v>51.344147161747699</v>
      </c>
      <c r="AC408" s="4">
        <f>VLOOKUP(U408+1,BG!$A$2:$F$55,5)</f>
        <v>0.57039475928226968</v>
      </c>
      <c r="AD408" s="3">
        <f>COUNTIF($U$2:U408,U408)</f>
        <v>16</v>
      </c>
      <c r="AE408" s="3">
        <f t="shared" si="30"/>
        <v>20</v>
      </c>
      <c r="AF408" s="3">
        <f t="shared" si="31"/>
        <v>4</v>
      </c>
      <c r="AG408" s="3">
        <f t="shared" si="32"/>
        <v>15</v>
      </c>
      <c r="AH408" s="81">
        <f t="shared" si="33"/>
        <v>44.265760207750198</v>
      </c>
      <c r="AI408" s="81">
        <f t="shared" si="34"/>
        <v>0.57408557560937867</v>
      </c>
    </row>
    <row r="409" spans="1:35" x14ac:dyDescent="0.25">
      <c r="A409">
        <v>22</v>
      </c>
      <c r="B409" s="51">
        <v>17</v>
      </c>
      <c r="C409" s="9" t="s">
        <v>830</v>
      </c>
      <c r="D409" s="9">
        <v>-400</v>
      </c>
      <c r="E409" s="9">
        <v>-103.97</v>
      </c>
      <c r="F409" s="9">
        <v>120</v>
      </c>
      <c r="G409" s="9">
        <v>0.76861400000000002</v>
      </c>
      <c r="H409" s="9">
        <v>0.182063</v>
      </c>
      <c r="I409" s="9">
        <v>46.614659000000003</v>
      </c>
      <c r="J409" s="9">
        <v>1.3151729999999999</v>
      </c>
      <c r="K409" s="9">
        <v>8.9217650000000006</v>
      </c>
      <c r="L409" s="9">
        <v>0.12606800000000001</v>
      </c>
      <c r="M409" s="6">
        <v>0.76861400000000002</v>
      </c>
      <c r="N409" s="9">
        <v>0.63224599999999997</v>
      </c>
      <c r="O409" s="9">
        <v>99700</v>
      </c>
      <c r="P409" s="9">
        <v>21.7</v>
      </c>
      <c r="Q409" s="9">
        <v>60</v>
      </c>
      <c r="R409" s="9">
        <v>1.171</v>
      </c>
      <c r="S409" s="9" t="s">
        <v>863</v>
      </c>
      <c r="T409" s="9" t="s">
        <v>864</v>
      </c>
      <c r="U409" s="77">
        <v>1240</v>
      </c>
      <c r="V409" s="34">
        <v>528.44991640386638</v>
      </c>
      <c r="W409" s="2">
        <v>1.2788024950799479</v>
      </c>
      <c r="X409" s="2">
        <v>301.80768066008631</v>
      </c>
      <c r="Y409" s="2">
        <v>-70.106100705459227</v>
      </c>
      <c r="Z409" s="80">
        <f>VLOOKUP(U409,BG!$A$2:$F$55,4)</f>
        <v>17.721809130259579</v>
      </c>
      <c r="AA409" s="80">
        <f>VLOOKUP(U409,BG!$A$2:$F$55,5)</f>
        <v>0.58792613683603734</v>
      </c>
      <c r="AB409" s="4">
        <f>VLOOKUP(U409+1,BG!$A$2:$F$55,4)</f>
        <v>51.344147161747699</v>
      </c>
      <c r="AC409" s="4">
        <f>VLOOKUP(U409+1,BG!$A$2:$F$55,5)</f>
        <v>0.57039475928226968</v>
      </c>
      <c r="AD409" s="3">
        <f>COUNTIF($U$2:U409,U409)</f>
        <v>17</v>
      </c>
      <c r="AE409" s="3">
        <f t="shared" si="30"/>
        <v>20</v>
      </c>
      <c r="AF409" s="3">
        <f t="shared" si="31"/>
        <v>3</v>
      </c>
      <c r="AG409" s="3">
        <f t="shared" si="32"/>
        <v>16</v>
      </c>
      <c r="AH409" s="81">
        <f t="shared" si="33"/>
        <v>46.035356946249578</v>
      </c>
      <c r="AI409" s="81">
        <f t="shared" si="34"/>
        <v>0.57316287152760137</v>
      </c>
    </row>
    <row r="410" spans="1:35" x14ac:dyDescent="0.25">
      <c r="A410">
        <v>22</v>
      </c>
      <c r="B410" s="51">
        <v>18</v>
      </c>
      <c r="C410" s="9" t="s">
        <v>830</v>
      </c>
      <c r="D410" s="9">
        <v>-350</v>
      </c>
      <c r="E410" s="9">
        <v>-103.97</v>
      </c>
      <c r="F410" s="9">
        <v>120</v>
      </c>
      <c r="G410" s="9">
        <v>0.893594</v>
      </c>
      <c r="H410" s="9">
        <v>0.18210799999999999</v>
      </c>
      <c r="I410" s="9">
        <v>46.625987000000002</v>
      </c>
      <c r="J410" s="9">
        <v>1.363424</v>
      </c>
      <c r="K410" s="9">
        <v>8.922784</v>
      </c>
      <c r="L410" s="9">
        <v>0.13057299999999999</v>
      </c>
      <c r="M410" s="6">
        <v>0.893594</v>
      </c>
      <c r="N410" s="9">
        <v>0.79485399999999995</v>
      </c>
      <c r="O410" s="9">
        <v>99700</v>
      </c>
      <c r="P410" s="9">
        <v>21.7</v>
      </c>
      <c r="Q410" s="9">
        <v>60</v>
      </c>
      <c r="R410" s="9">
        <v>1.171</v>
      </c>
      <c r="S410" s="9" t="s">
        <v>865</v>
      </c>
      <c r="T410" s="9" t="s">
        <v>866</v>
      </c>
      <c r="U410" s="77">
        <v>1240</v>
      </c>
      <c r="V410" s="34">
        <v>633.32618763564642</v>
      </c>
      <c r="W410" s="2">
        <v>1.1232435920329413</v>
      </c>
      <c r="X410" s="2">
        <v>409.54786743224116</v>
      </c>
      <c r="Y410" s="2">
        <v>-72.349181441060253</v>
      </c>
      <c r="Z410" s="80">
        <f>VLOOKUP(U410,BG!$A$2:$F$55,4)</f>
        <v>17.721809130259579</v>
      </c>
      <c r="AA410" s="80">
        <f>VLOOKUP(U410,BG!$A$2:$F$55,5)</f>
        <v>0.58792613683603734</v>
      </c>
      <c r="AB410" s="4">
        <f>VLOOKUP(U410+1,BG!$A$2:$F$55,4)</f>
        <v>51.344147161747699</v>
      </c>
      <c r="AC410" s="4">
        <f>VLOOKUP(U410+1,BG!$A$2:$F$55,5)</f>
        <v>0.57039475928226968</v>
      </c>
      <c r="AD410" s="3">
        <f>COUNTIF($U$2:U410,U410)</f>
        <v>18</v>
      </c>
      <c r="AE410" s="3">
        <f t="shared" si="30"/>
        <v>20</v>
      </c>
      <c r="AF410" s="3">
        <f t="shared" si="31"/>
        <v>2</v>
      </c>
      <c r="AG410" s="3">
        <f t="shared" si="32"/>
        <v>17</v>
      </c>
      <c r="AH410" s="81">
        <f t="shared" si="33"/>
        <v>47.804953684748952</v>
      </c>
      <c r="AI410" s="81">
        <f t="shared" si="34"/>
        <v>0.57224016744582418</v>
      </c>
    </row>
    <row r="411" spans="1:35" x14ac:dyDescent="0.25">
      <c r="A411">
        <v>22</v>
      </c>
      <c r="B411" s="51">
        <v>19</v>
      </c>
      <c r="C411" s="9" t="s">
        <v>830</v>
      </c>
      <c r="D411" s="9">
        <v>-300</v>
      </c>
      <c r="E411" s="9">
        <v>-103.97</v>
      </c>
      <c r="F411" s="9">
        <v>120</v>
      </c>
      <c r="G411" s="9">
        <v>1.042297</v>
      </c>
      <c r="H411" s="9">
        <v>0.182057</v>
      </c>
      <c r="I411" s="9">
        <v>46.613092999999999</v>
      </c>
      <c r="J411" s="9">
        <v>1.341764</v>
      </c>
      <c r="K411" s="9">
        <v>8.9215789999999995</v>
      </c>
      <c r="L411" s="9">
        <v>0.12859300000000001</v>
      </c>
      <c r="M411" s="6">
        <v>1.042297</v>
      </c>
      <c r="N411" s="9">
        <v>1.0150840000000001</v>
      </c>
      <c r="O411" s="9">
        <v>99700</v>
      </c>
      <c r="P411" s="9">
        <v>21.7</v>
      </c>
      <c r="Q411" s="9">
        <v>60</v>
      </c>
      <c r="R411" s="9">
        <v>1.171</v>
      </c>
      <c r="S411" s="9" t="s">
        <v>867</v>
      </c>
      <c r="T411" s="9" t="s">
        <v>868</v>
      </c>
      <c r="U411" s="77">
        <v>1240</v>
      </c>
      <c r="V411" s="34">
        <v>758.51191515515313</v>
      </c>
      <c r="W411" s="2">
        <v>0.92736462705716771</v>
      </c>
      <c r="X411" s="2">
        <v>590.93158983207877</v>
      </c>
      <c r="Y411" s="2">
        <v>-75.151181332057917</v>
      </c>
      <c r="Z411" s="80">
        <f>VLOOKUP(U411,BG!$A$2:$F$55,4)</f>
        <v>17.721809130259579</v>
      </c>
      <c r="AA411" s="80">
        <f>VLOOKUP(U411,BG!$A$2:$F$55,5)</f>
        <v>0.58792613683603734</v>
      </c>
      <c r="AB411" s="4">
        <f>VLOOKUP(U411+1,BG!$A$2:$F$55,4)</f>
        <v>51.344147161747699</v>
      </c>
      <c r="AC411" s="4">
        <f>VLOOKUP(U411+1,BG!$A$2:$F$55,5)</f>
        <v>0.57039475928226968</v>
      </c>
      <c r="AD411" s="3">
        <f>COUNTIF($U$2:U411,U411)</f>
        <v>19</v>
      </c>
      <c r="AE411" s="3">
        <f t="shared" si="30"/>
        <v>20</v>
      </c>
      <c r="AF411" s="3">
        <f t="shared" si="31"/>
        <v>1</v>
      </c>
      <c r="AG411" s="3">
        <f t="shared" si="32"/>
        <v>18</v>
      </c>
      <c r="AH411" s="81">
        <f t="shared" si="33"/>
        <v>49.574550423248319</v>
      </c>
      <c r="AI411" s="81">
        <f t="shared" si="34"/>
        <v>0.57131746336404687</v>
      </c>
    </row>
    <row r="412" spans="1:35" x14ac:dyDescent="0.25">
      <c r="A412">
        <v>22</v>
      </c>
      <c r="B412" s="51">
        <v>20</v>
      </c>
      <c r="C412" s="9"/>
      <c r="D412" s="9">
        <v>-250</v>
      </c>
      <c r="E412" s="9">
        <v>-103.97</v>
      </c>
      <c r="F412" s="9">
        <v>120</v>
      </c>
      <c r="G412" s="9">
        <v>1.1510579999999999</v>
      </c>
      <c r="H412" s="9">
        <v>0.18148700000000001</v>
      </c>
      <c r="I412" s="9">
        <v>46.470146</v>
      </c>
      <c r="J412" s="9">
        <v>1.3345389999999999</v>
      </c>
      <c r="K412" s="9">
        <v>8.9078920000000004</v>
      </c>
      <c r="L412" s="9">
        <v>0.12812699999999999</v>
      </c>
      <c r="M412" s="6">
        <v>1.1510579999999999</v>
      </c>
      <c r="N412" s="9">
        <v>1.2679199999999999</v>
      </c>
      <c r="O412" s="9">
        <v>99700</v>
      </c>
      <c r="P412" s="9">
        <v>21.7</v>
      </c>
      <c r="Q412" s="9">
        <v>60</v>
      </c>
      <c r="R412" s="9">
        <v>1.171</v>
      </c>
      <c r="S412" s="9" t="s">
        <v>869</v>
      </c>
      <c r="T412" s="9" t="s">
        <v>870</v>
      </c>
      <c r="U412" s="77">
        <v>1240</v>
      </c>
      <c r="V412" s="34">
        <v>849.45498108809807</v>
      </c>
      <c r="W412" s="2">
        <v>0.78188814695167919</v>
      </c>
      <c r="X412" s="2">
        <v>785.05759942070949</v>
      </c>
      <c r="Y412" s="2">
        <v>-75.707543842377461</v>
      </c>
      <c r="Z412" s="80">
        <f>VLOOKUP(U412,BG!$A$2:$F$55,4)</f>
        <v>17.721809130259579</v>
      </c>
      <c r="AA412" s="80">
        <f>VLOOKUP(U412,BG!$A$2:$F$55,5)</f>
        <v>0.58792613683603734</v>
      </c>
      <c r="AB412" s="4">
        <f>VLOOKUP(U412+1,BG!$A$2:$F$55,4)</f>
        <v>51.344147161747699</v>
      </c>
      <c r="AC412" s="4">
        <f>VLOOKUP(U412+1,BG!$A$2:$F$55,5)</f>
        <v>0.57039475928226968</v>
      </c>
      <c r="AD412" s="3">
        <f>COUNTIF($U$2:U412,U412)</f>
        <v>20</v>
      </c>
      <c r="AE412" s="3">
        <f t="shared" si="30"/>
        <v>20</v>
      </c>
      <c r="AF412" s="3">
        <f t="shared" si="31"/>
        <v>0</v>
      </c>
      <c r="AG412" s="3">
        <f t="shared" si="32"/>
        <v>19</v>
      </c>
      <c r="AH412" s="81">
        <f t="shared" si="33"/>
        <v>51.344147161747699</v>
      </c>
      <c r="AI412" s="81">
        <f t="shared" si="34"/>
        <v>0.57039475928226968</v>
      </c>
    </row>
    <row r="413" spans="1:35" x14ac:dyDescent="0.25">
      <c r="A413">
        <v>22</v>
      </c>
      <c r="B413" s="7">
        <v>1</v>
      </c>
      <c r="C413" s="3" t="s">
        <v>871</v>
      </c>
      <c r="D413" s="3">
        <v>-250</v>
      </c>
      <c r="E413" s="3">
        <v>-103.97</v>
      </c>
      <c r="F413" s="3">
        <v>120</v>
      </c>
      <c r="G413" s="3">
        <v>7.4960000000000001E-3</v>
      </c>
      <c r="H413" s="3">
        <v>0.18943299999999999</v>
      </c>
      <c r="I413" s="3">
        <v>48.463740000000001</v>
      </c>
      <c r="J413" s="3">
        <v>1.510885</v>
      </c>
      <c r="K413" s="3">
        <v>9.0307960000000005</v>
      </c>
      <c r="L413" s="3">
        <v>0.14080400000000001</v>
      </c>
      <c r="M413" s="50">
        <v>7.4960000000000001E-3</v>
      </c>
      <c r="N413" s="3">
        <v>1.2489E-2</v>
      </c>
      <c r="O413" s="3">
        <v>101154</v>
      </c>
      <c r="P413" s="3">
        <v>21.7</v>
      </c>
      <c r="Q413" s="3">
        <v>60</v>
      </c>
      <c r="R413" s="3">
        <v>1.1881999999999999</v>
      </c>
      <c r="S413" s="3" t="s">
        <v>872</v>
      </c>
      <c r="T413" s="3" t="s">
        <v>873</v>
      </c>
      <c r="U413" s="77">
        <v>1250</v>
      </c>
      <c r="V413" s="34">
        <v>75.457669146946046</v>
      </c>
      <c r="W413" s="2">
        <v>3.8081411055237515</v>
      </c>
      <c r="X413" s="2">
        <v>29.69783857253011</v>
      </c>
      <c r="Y413" s="2">
        <v>66.420329492230337</v>
      </c>
      <c r="Z413" s="80">
        <f>VLOOKUP(U413,BG!$A$2:$F$55,4)</f>
        <v>74.931632135854244</v>
      </c>
      <c r="AA413" s="80">
        <f>VLOOKUP(U413,BG!$A$2:$F$55,5)</f>
        <v>2.3002976718679533</v>
      </c>
      <c r="AB413" s="4">
        <f>VLOOKUP(U413+1,BG!$A$2:$F$55,4)</f>
        <v>19.769615376111744</v>
      </c>
      <c r="AC413" s="4">
        <f>VLOOKUP(U413+1,BG!$A$2:$F$55,5)</f>
        <v>4.3211059157223577</v>
      </c>
      <c r="AD413" s="3">
        <f>COUNTIF($U$2:U413,U413)</f>
        <v>1</v>
      </c>
      <c r="AE413" s="3">
        <f t="shared" si="30"/>
        <v>6</v>
      </c>
      <c r="AF413" s="3">
        <f t="shared" si="31"/>
        <v>5</v>
      </c>
      <c r="AG413" s="3">
        <f t="shared" si="32"/>
        <v>0</v>
      </c>
      <c r="AH413" s="81">
        <f t="shared" si="33"/>
        <v>74.931632135854244</v>
      </c>
      <c r="AI413" s="81">
        <f t="shared" si="34"/>
        <v>2.3002976718679533</v>
      </c>
    </row>
    <row r="414" spans="1:35" x14ac:dyDescent="0.25">
      <c r="A414">
        <v>22</v>
      </c>
      <c r="B414" s="7">
        <v>2</v>
      </c>
      <c r="C414" s="3" t="s">
        <v>871</v>
      </c>
      <c r="D414" s="3">
        <v>-200</v>
      </c>
      <c r="E414" s="3">
        <v>-103.97</v>
      </c>
      <c r="F414" s="3">
        <v>120</v>
      </c>
      <c r="G414" s="3">
        <v>1.1473000000000001E-2</v>
      </c>
      <c r="H414" s="3">
        <v>0.18992100000000001</v>
      </c>
      <c r="I414" s="3">
        <v>48.586284999999997</v>
      </c>
      <c r="J414" s="3">
        <v>1.4738610000000001</v>
      </c>
      <c r="K414" s="3">
        <v>9.0422619999999991</v>
      </c>
      <c r="L414" s="3">
        <v>0.13738900000000001</v>
      </c>
      <c r="M414" s="50">
        <v>1.1473000000000001E-2</v>
      </c>
      <c r="N414" s="3">
        <v>2.0118E-2</v>
      </c>
      <c r="O414" s="3">
        <v>101154</v>
      </c>
      <c r="P414" s="3">
        <v>21.7</v>
      </c>
      <c r="Q414" s="3">
        <v>60</v>
      </c>
      <c r="R414" s="3">
        <v>1.1881999999999999</v>
      </c>
      <c r="S414" s="3" t="s">
        <v>874</v>
      </c>
      <c r="T414" s="3" t="s">
        <v>875</v>
      </c>
      <c r="U414" s="77">
        <v>1250</v>
      </c>
      <c r="V414" s="34">
        <v>109.71343345156268</v>
      </c>
      <c r="W414" s="2">
        <v>2.336069462561841</v>
      </c>
      <c r="X414" s="2">
        <v>58.34902537030937</v>
      </c>
      <c r="Y414" s="2">
        <v>64.492369569300664</v>
      </c>
      <c r="Z414" s="80">
        <f>VLOOKUP(U414,BG!$A$2:$F$55,4)</f>
        <v>74.931632135854244</v>
      </c>
      <c r="AA414" s="80">
        <f>VLOOKUP(U414,BG!$A$2:$F$55,5)</f>
        <v>2.3002976718679533</v>
      </c>
      <c r="AB414" s="4">
        <f>VLOOKUP(U414+1,BG!$A$2:$F$55,4)</f>
        <v>19.769615376111744</v>
      </c>
      <c r="AC414" s="4">
        <f>VLOOKUP(U414+1,BG!$A$2:$F$55,5)</f>
        <v>4.3211059157223577</v>
      </c>
      <c r="AD414" s="3">
        <f>COUNTIF($U$2:U414,U414)</f>
        <v>2</v>
      </c>
      <c r="AE414" s="3">
        <f t="shared" si="30"/>
        <v>6</v>
      </c>
      <c r="AF414" s="3">
        <f t="shared" si="31"/>
        <v>4</v>
      </c>
      <c r="AG414" s="3">
        <f t="shared" si="32"/>
        <v>1</v>
      </c>
      <c r="AH414" s="81">
        <f t="shared" si="33"/>
        <v>63.899228783905741</v>
      </c>
      <c r="AI414" s="81">
        <f t="shared" si="34"/>
        <v>2.7044593206388341</v>
      </c>
    </row>
    <row r="415" spans="1:35" x14ac:dyDescent="0.25">
      <c r="A415">
        <v>22</v>
      </c>
      <c r="B415" s="7">
        <v>3</v>
      </c>
      <c r="C415" s="3" t="s">
        <v>871</v>
      </c>
      <c r="D415" s="3">
        <v>-150</v>
      </c>
      <c r="E415" s="3">
        <v>-103.97</v>
      </c>
      <c r="F415" s="3">
        <v>120</v>
      </c>
      <c r="G415" s="3">
        <v>1.8419000000000001E-2</v>
      </c>
      <c r="H415" s="3">
        <v>0.190194</v>
      </c>
      <c r="I415" s="3">
        <v>48.654609999999998</v>
      </c>
      <c r="J415" s="3">
        <v>1.482159</v>
      </c>
      <c r="K415" s="3">
        <v>9.0486090000000008</v>
      </c>
      <c r="L415" s="3">
        <v>0.138075</v>
      </c>
      <c r="M415" s="50">
        <v>1.8419000000000001E-2</v>
      </c>
      <c r="N415" s="3">
        <v>3.3480999999999997E-2</v>
      </c>
      <c r="O415" s="3">
        <v>101154</v>
      </c>
      <c r="P415" s="3">
        <v>21.7</v>
      </c>
      <c r="Q415" s="3">
        <v>60</v>
      </c>
      <c r="R415" s="3">
        <v>1.1881999999999999</v>
      </c>
      <c r="S415" s="3" t="s">
        <v>876</v>
      </c>
      <c r="T415" s="3" t="s">
        <v>877</v>
      </c>
      <c r="U415" s="77">
        <v>1250</v>
      </c>
      <c r="V415" s="34">
        <v>170.30137885103429</v>
      </c>
      <c r="W415" s="2">
        <v>1.5005036631363768</v>
      </c>
      <c r="X415" s="2">
        <v>120.1080379149567</v>
      </c>
      <c r="Y415" s="2">
        <v>64.49226269786918</v>
      </c>
      <c r="Z415" s="80">
        <f>VLOOKUP(U415,BG!$A$2:$F$55,4)</f>
        <v>74.931632135854244</v>
      </c>
      <c r="AA415" s="80">
        <f>VLOOKUP(U415,BG!$A$2:$F$55,5)</f>
        <v>2.3002976718679533</v>
      </c>
      <c r="AB415" s="4">
        <f>VLOOKUP(U415+1,BG!$A$2:$F$55,4)</f>
        <v>19.769615376111744</v>
      </c>
      <c r="AC415" s="4">
        <f>VLOOKUP(U415+1,BG!$A$2:$F$55,5)</f>
        <v>4.3211059157223577</v>
      </c>
      <c r="AD415" s="3">
        <f>COUNTIF($U$2:U415,U415)</f>
        <v>3</v>
      </c>
      <c r="AE415" s="3">
        <f t="shared" si="30"/>
        <v>6</v>
      </c>
      <c r="AF415" s="3">
        <f t="shared" si="31"/>
        <v>3</v>
      </c>
      <c r="AG415" s="3">
        <f t="shared" si="32"/>
        <v>2</v>
      </c>
      <c r="AH415" s="81">
        <f t="shared" si="33"/>
        <v>52.866825431957253</v>
      </c>
      <c r="AI415" s="81">
        <f t="shared" si="34"/>
        <v>3.1086209694097149</v>
      </c>
    </row>
    <row r="416" spans="1:35" x14ac:dyDescent="0.25">
      <c r="A416">
        <v>22</v>
      </c>
      <c r="B416" s="7">
        <v>4</v>
      </c>
      <c r="C416" s="3" t="s">
        <v>871</v>
      </c>
      <c r="D416" s="3">
        <v>-100</v>
      </c>
      <c r="E416" s="3">
        <v>-103.97</v>
      </c>
      <c r="F416" s="3">
        <v>120</v>
      </c>
      <c r="G416" s="3">
        <v>2.503E-2</v>
      </c>
      <c r="H416" s="3">
        <v>0.19090199999999999</v>
      </c>
      <c r="I416" s="3">
        <v>48.832372999999997</v>
      </c>
      <c r="J416" s="3">
        <v>1.4680260000000001</v>
      </c>
      <c r="K416" s="3">
        <v>9.0651510000000002</v>
      </c>
      <c r="L416" s="3">
        <v>0.136522</v>
      </c>
      <c r="M416" s="50">
        <v>2.503E-2</v>
      </c>
      <c r="N416" s="3">
        <v>4.7864999999999998E-2</v>
      </c>
      <c r="O416" s="3">
        <v>101154</v>
      </c>
      <c r="P416" s="3">
        <v>21.7</v>
      </c>
      <c r="Q416" s="3">
        <v>60</v>
      </c>
      <c r="R416" s="3">
        <v>1.1881999999999999</v>
      </c>
      <c r="S416" s="3" t="s">
        <v>878</v>
      </c>
      <c r="T416" s="3" t="s">
        <v>879</v>
      </c>
      <c r="U416" s="77">
        <v>1250</v>
      </c>
      <c r="V416" s="34">
        <v>227.91824175856325</v>
      </c>
      <c r="W416" s="2">
        <v>1.1936718833419642</v>
      </c>
      <c r="X416" s="2">
        <v>189.22339364596931</v>
      </c>
      <c r="Y416" s="2">
        <v>68.347802776625429</v>
      </c>
      <c r="Z416" s="80">
        <f>VLOOKUP(U416,BG!$A$2:$F$55,4)</f>
        <v>74.931632135854244</v>
      </c>
      <c r="AA416" s="80">
        <f>VLOOKUP(U416,BG!$A$2:$F$55,5)</f>
        <v>2.3002976718679533</v>
      </c>
      <c r="AB416" s="4">
        <f>VLOOKUP(U416+1,BG!$A$2:$F$55,4)</f>
        <v>19.769615376111744</v>
      </c>
      <c r="AC416" s="4">
        <f>VLOOKUP(U416+1,BG!$A$2:$F$55,5)</f>
        <v>4.3211059157223577</v>
      </c>
      <c r="AD416" s="3">
        <f>COUNTIF($U$2:U416,U416)</f>
        <v>4</v>
      </c>
      <c r="AE416" s="3">
        <f t="shared" si="30"/>
        <v>6</v>
      </c>
      <c r="AF416" s="3">
        <f t="shared" si="31"/>
        <v>2</v>
      </c>
      <c r="AG416" s="3">
        <f t="shared" si="32"/>
        <v>3</v>
      </c>
      <c r="AH416" s="81">
        <f t="shared" si="33"/>
        <v>41.834422080008743</v>
      </c>
      <c r="AI416" s="81">
        <f t="shared" si="34"/>
        <v>3.5127826181805957</v>
      </c>
    </row>
    <row r="417" spans="1:35" x14ac:dyDescent="0.25">
      <c r="A417">
        <v>22</v>
      </c>
      <c r="B417" s="7">
        <v>5</v>
      </c>
      <c r="C417" s="3" t="s">
        <v>871</v>
      </c>
      <c r="D417" s="3">
        <v>-50</v>
      </c>
      <c r="E417" s="3">
        <v>-103.97</v>
      </c>
      <c r="F417" s="3">
        <v>120</v>
      </c>
      <c r="G417" s="3">
        <v>2.8648E-2</v>
      </c>
      <c r="H417" s="3">
        <v>0.19117999999999999</v>
      </c>
      <c r="I417" s="3">
        <v>48.902158999999997</v>
      </c>
      <c r="J417" s="3">
        <v>1.4424809999999999</v>
      </c>
      <c r="K417" s="3">
        <v>9.0716649999999994</v>
      </c>
      <c r="L417" s="3">
        <v>0.133997</v>
      </c>
      <c r="M417" s="50">
        <v>2.8648E-2</v>
      </c>
      <c r="N417" s="3">
        <v>6.3370999999999997E-2</v>
      </c>
      <c r="O417" s="3">
        <v>101154</v>
      </c>
      <c r="P417" s="3">
        <v>21.7</v>
      </c>
      <c r="Q417" s="3">
        <v>60</v>
      </c>
      <c r="R417" s="3">
        <v>1.1881999999999999</v>
      </c>
      <c r="S417" s="3" t="s">
        <v>880</v>
      </c>
      <c r="T417" s="3" t="s">
        <v>881</v>
      </c>
      <c r="U417" s="77">
        <v>1250</v>
      </c>
      <c r="V417" s="34">
        <v>258.99011458797736</v>
      </c>
      <c r="W417" s="2">
        <v>0.91795607346198516</v>
      </c>
      <c r="X417" s="2">
        <v>264.67385290070445</v>
      </c>
      <c r="Y417" s="2">
        <v>62.563743285207664</v>
      </c>
      <c r="Z417" s="80">
        <f>VLOOKUP(U417,BG!$A$2:$F$55,4)</f>
        <v>74.931632135854244</v>
      </c>
      <c r="AA417" s="80">
        <f>VLOOKUP(U417,BG!$A$2:$F$55,5)</f>
        <v>2.3002976718679533</v>
      </c>
      <c r="AB417" s="4">
        <f>VLOOKUP(U417+1,BG!$A$2:$F$55,4)</f>
        <v>19.769615376111744</v>
      </c>
      <c r="AC417" s="4">
        <f>VLOOKUP(U417+1,BG!$A$2:$F$55,5)</f>
        <v>4.3211059157223577</v>
      </c>
      <c r="AD417" s="3">
        <f>COUNTIF($U$2:U417,U417)</f>
        <v>5</v>
      </c>
      <c r="AE417" s="3">
        <f t="shared" si="30"/>
        <v>6</v>
      </c>
      <c r="AF417" s="3">
        <f t="shared" si="31"/>
        <v>1</v>
      </c>
      <c r="AG417" s="3">
        <f t="shared" si="32"/>
        <v>4</v>
      </c>
      <c r="AH417" s="81">
        <f t="shared" si="33"/>
        <v>30.802018728060244</v>
      </c>
      <c r="AI417" s="81">
        <f t="shared" si="34"/>
        <v>3.9169442669514765</v>
      </c>
    </row>
    <row r="418" spans="1:35" x14ac:dyDescent="0.25">
      <c r="A418">
        <v>22</v>
      </c>
      <c r="B418" s="7">
        <v>6</v>
      </c>
      <c r="C418" s="3" t="s">
        <v>871</v>
      </c>
      <c r="D418" s="3">
        <v>0</v>
      </c>
      <c r="E418" s="3">
        <v>-103.97</v>
      </c>
      <c r="F418" s="3">
        <v>120</v>
      </c>
      <c r="G418" s="3">
        <v>1.4916E-2</v>
      </c>
      <c r="H418" s="3">
        <v>0.19133700000000001</v>
      </c>
      <c r="I418" s="3">
        <v>48.941518000000002</v>
      </c>
      <c r="J418" s="3">
        <v>1.468645</v>
      </c>
      <c r="K418" s="3">
        <v>9.0752790000000001</v>
      </c>
      <c r="L418" s="3">
        <v>0.136491</v>
      </c>
      <c r="M418" s="50">
        <v>1.4916E-2</v>
      </c>
      <c r="N418" s="3">
        <v>4.4956000000000003E-2</v>
      </c>
      <c r="O418" s="3">
        <v>101154</v>
      </c>
      <c r="P418" s="3">
        <v>21.7</v>
      </c>
      <c r="Q418" s="3">
        <v>60</v>
      </c>
      <c r="R418" s="3">
        <v>1.1881999999999999</v>
      </c>
      <c r="S418" s="3" t="s">
        <v>882</v>
      </c>
      <c r="T418" s="3" t="s">
        <v>883</v>
      </c>
      <c r="U418" s="77">
        <v>1250</v>
      </c>
      <c r="V418" s="34">
        <v>136.1841359358942</v>
      </c>
      <c r="W418" s="2">
        <v>1.176202795372786</v>
      </c>
      <c r="X418" s="2">
        <v>136.0327102341042</v>
      </c>
      <c r="Y418" s="2">
        <v>66.419874306597322</v>
      </c>
      <c r="Z418" s="80">
        <f>VLOOKUP(U418,BG!$A$2:$F$55,4)</f>
        <v>74.931632135854244</v>
      </c>
      <c r="AA418" s="80">
        <f>VLOOKUP(U418,BG!$A$2:$F$55,5)</f>
        <v>2.3002976718679533</v>
      </c>
      <c r="AB418" s="4">
        <f>VLOOKUP(U418+1,BG!$A$2:$F$55,4)</f>
        <v>19.769615376111744</v>
      </c>
      <c r="AC418" s="4">
        <f>VLOOKUP(U418+1,BG!$A$2:$F$55,5)</f>
        <v>4.3211059157223577</v>
      </c>
      <c r="AD418" s="3">
        <f>COUNTIF($U$2:U418,U418)</f>
        <v>6</v>
      </c>
      <c r="AE418" s="3">
        <f t="shared" si="30"/>
        <v>6</v>
      </c>
      <c r="AF418" s="3">
        <f t="shared" si="31"/>
        <v>0</v>
      </c>
      <c r="AG418" s="3">
        <f t="shared" si="32"/>
        <v>5</v>
      </c>
      <c r="AH418" s="81">
        <f t="shared" si="33"/>
        <v>19.769615376111744</v>
      </c>
      <c r="AI418" s="81">
        <f t="shared" si="34"/>
        <v>4.3211059157223577</v>
      </c>
    </row>
    <row r="419" spans="1:35" x14ac:dyDescent="0.25">
      <c r="A419">
        <v>23</v>
      </c>
      <c r="B419" s="52">
        <v>4</v>
      </c>
      <c r="C419" s="5" t="s">
        <v>884</v>
      </c>
      <c r="D419" s="5">
        <v>-800</v>
      </c>
      <c r="E419" s="5">
        <v>-364.00125000000003</v>
      </c>
      <c r="F419" s="5">
        <v>120</v>
      </c>
      <c r="G419" s="5">
        <v>8.6193000000000006E-2</v>
      </c>
      <c r="H419" s="5">
        <v>0.19439000000000001</v>
      </c>
      <c r="I419" s="5">
        <v>49.707405999999999</v>
      </c>
      <c r="J419" s="5">
        <v>1.4769779999999999</v>
      </c>
      <c r="K419" s="5">
        <v>9.1460329999999992</v>
      </c>
      <c r="L419" s="5">
        <v>0.13620399999999999</v>
      </c>
      <c r="M419" s="53">
        <v>8.6193000000000006E-2</v>
      </c>
      <c r="N419" s="5">
        <v>3.7035999999999999E-2</v>
      </c>
      <c r="O419" s="5">
        <v>101154</v>
      </c>
      <c r="P419" s="5">
        <v>21.7</v>
      </c>
      <c r="Q419" s="5">
        <v>60</v>
      </c>
      <c r="R419" s="5">
        <v>1.1881999999999999</v>
      </c>
      <c r="S419" s="5" t="s">
        <v>885</v>
      </c>
      <c r="T419" s="5" t="s">
        <v>886</v>
      </c>
      <c r="U419" s="77">
        <v>1260</v>
      </c>
      <c r="V419" s="34">
        <v>50.855524785073008</v>
      </c>
      <c r="W419" s="2">
        <v>2.515545614104969</v>
      </c>
      <c r="X419" s="2">
        <v>12.202924890462926</v>
      </c>
      <c r="Y419" s="2">
        <v>-22.516383531152762</v>
      </c>
      <c r="Z419" s="80">
        <f>VLOOKUP(U419,BG!$A$2:$F$55,4)</f>
        <v>17.060539381894493</v>
      </c>
      <c r="AA419" s="80">
        <f>VLOOKUP(U419,BG!$A$2:$F$55,5)</f>
        <v>0.62250848366137879</v>
      </c>
      <c r="AB419" s="4">
        <f>VLOOKUP(U419+1,BG!$A$2:$F$55,4)</f>
        <v>17.126142966056918</v>
      </c>
      <c r="AC419" s="4">
        <f>VLOOKUP(U419+1,BG!$A$2:$F$55,5)</f>
        <v>0.6289107227806644</v>
      </c>
      <c r="AD419" s="3">
        <f>COUNTIF($U$2:U419,U419)</f>
        <v>1</v>
      </c>
      <c r="AE419" s="3">
        <f t="shared" si="30"/>
        <v>19</v>
      </c>
      <c r="AF419" s="3">
        <f t="shared" si="31"/>
        <v>18</v>
      </c>
      <c r="AG419" s="3">
        <f t="shared" si="32"/>
        <v>0</v>
      </c>
      <c r="AH419" s="81">
        <f t="shared" si="33"/>
        <v>17.060539381894493</v>
      </c>
      <c r="AI419" s="81">
        <f t="shared" si="34"/>
        <v>0.62250848366137879</v>
      </c>
    </row>
    <row r="420" spans="1:35" x14ac:dyDescent="0.25">
      <c r="A420">
        <v>23</v>
      </c>
      <c r="B420" s="52">
        <v>5</v>
      </c>
      <c r="C420" s="5" t="s">
        <v>884</v>
      </c>
      <c r="D420" s="5">
        <v>-800</v>
      </c>
      <c r="E420" s="5">
        <v>-312.00125000000003</v>
      </c>
      <c r="F420" s="5">
        <v>120</v>
      </c>
      <c r="G420" s="5">
        <v>0.111524</v>
      </c>
      <c r="H420" s="5">
        <v>0.19423299999999999</v>
      </c>
      <c r="I420" s="5">
        <v>49.668084999999998</v>
      </c>
      <c r="J420" s="5">
        <v>1.4938819999999999</v>
      </c>
      <c r="K420" s="5">
        <v>9.1423919999999992</v>
      </c>
      <c r="L420" s="5">
        <v>0.13766400000000001</v>
      </c>
      <c r="M420" s="53">
        <v>0.111524</v>
      </c>
      <c r="N420" s="5">
        <v>4.4881999999999998E-2</v>
      </c>
      <c r="O420" s="5">
        <v>101154</v>
      </c>
      <c r="P420" s="5">
        <v>21.7</v>
      </c>
      <c r="Q420" s="5">
        <v>60</v>
      </c>
      <c r="R420" s="5">
        <v>1.1881999999999999</v>
      </c>
      <c r="S420" s="5" t="s">
        <v>887</v>
      </c>
      <c r="T420" s="5" t="s">
        <v>888</v>
      </c>
      <c r="U420" s="77">
        <v>1260</v>
      </c>
      <c r="V420" s="34">
        <v>69.056765518877896</v>
      </c>
      <c r="W420" s="2">
        <v>2.6648929191257404</v>
      </c>
      <c r="X420" s="2">
        <v>15.886044497612215</v>
      </c>
      <c r="Y420" s="2">
        <v>-26.711049695976588</v>
      </c>
      <c r="Z420" s="80">
        <f>VLOOKUP(U420,BG!$A$2:$F$55,4)</f>
        <v>17.060539381894493</v>
      </c>
      <c r="AA420" s="80">
        <f>VLOOKUP(U420,BG!$A$2:$F$55,5)</f>
        <v>0.62250848366137879</v>
      </c>
      <c r="AB420" s="4">
        <f>VLOOKUP(U420+1,BG!$A$2:$F$55,4)</f>
        <v>17.126142966056918</v>
      </c>
      <c r="AC420" s="4">
        <f>VLOOKUP(U420+1,BG!$A$2:$F$55,5)</f>
        <v>0.6289107227806644</v>
      </c>
      <c r="AD420" s="3">
        <f>COUNTIF($U$2:U420,U420)</f>
        <v>2</v>
      </c>
      <c r="AE420" s="3">
        <f t="shared" si="30"/>
        <v>19</v>
      </c>
      <c r="AF420" s="3">
        <f t="shared" si="31"/>
        <v>17</v>
      </c>
      <c r="AG420" s="3">
        <f t="shared" si="32"/>
        <v>1</v>
      </c>
      <c r="AH420" s="81">
        <f t="shared" si="33"/>
        <v>17.064184025459074</v>
      </c>
      <c r="AI420" s="81">
        <f t="shared" si="34"/>
        <v>0.62286416361245023</v>
      </c>
    </row>
    <row r="421" spans="1:35" x14ac:dyDescent="0.25">
      <c r="A421">
        <v>23</v>
      </c>
      <c r="B421" s="52">
        <v>6</v>
      </c>
      <c r="C421" s="5" t="s">
        <v>884</v>
      </c>
      <c r="D421" s="5">
        <v>-800</v>
      </c>
      <c r="E421" s="5">
        <v>-260.00125000000003</v>
      </c>
      <c r="F421" s="5">
        <v>120</v>
      </c>
      <c r="G421" s="5">
        <v>0.14702000000000001</v>
      </c>
      <c r="H421" s="5">
        <v>0.194018</v>
      </c>
      <c r="I421" s="5">
        <v>49.614147000000003</v>
      </c>
      <c r="J421" s="5">
        <v>1.476345</v>
      </c>
      <c r="K421" s="5">
        <v>9.1374469999999999</v>
      </c>
      <c r="L421" s="5">
        <v>0.136238</v>
      </c>
      <c r="M421" s="53">
        <v>0.14702000000000001</v>
      </c>
      <c r="N421" s="5">
        <v>5.8455E-2</v>
      </c>
      <c r="O421" s="5">
        <v>101154</v>
      </c>
      <c r="P421" s="5">
        <v>21.7</v>
      </c>
      <c r="Q421" s="5">
        <v>60</v>
      </c>
      <c r="R421" s="5">
        <v>1.1881999999999999</v>
      </c>
      <c r="S421" s="5" t="s">
        <v>889</v>
      </c>
      <c r="T421" s="5" t="s">
        <v>890</v>
      </c>
      <c r="U421" s="77">
        <v>1260</v>
      </c>
      <c r="V421" s="34">
        <v>96.1663670131381</v>
      </c>
      <c r="W421" s="2">
        <v>3.1512493740728313</v>
      </c>
      <c r="X421" s="2">
        <v>19.445253273944299</v>
      </c>
      <c r="Y421" s="2">
        <v>-29.945153892255071</v>
      </c>
      <c r="Z421" s="80">
        <f>VLOOKUP(U421,BG!$A$2:$F$55,4)</f>
        <v>17.060539381894493</v>
      </c>
      <c r="AA421" s="80">
        <f>VLOOKUP(U421,BG!$A$2:$F$55,5)</f>
        <v>0.62250848366137879</v>
      </c>
      <c r="AB421" s="4">
        <f>VLOOKUP(U421+1,BG!$A$2:$F$55,4)</f>
        <v>17.126142966056918</v>
      </c>
      <c r="AC421" s="4">
        <f>VLOOKUP(U421+1,BG!$A$2:$F$55,5)</f>
        <v>0.6289107227806644</v>
      </c>
      <c r="AD421" s="3">
        <f>COUNTIF($U$2:U421,U421)</f>
        <v>3</v>
      </c>
      <c r="AE421" s="3">
        <f t="shared" si="30"/>
        <v>19</v>
      </c>
      <c r="AF421" s="3">
        <f t="shared" si="31"/>
        <v>16</v>
      </c>
      <c r="AG421" s="3">
        <f t="shared" si="32"/>
        <v>2</v>
      </c>
      <c r="AH421" s="81">
        <f t="shared" si="33"/>
        <v>17.067828669023655</v>
      </c>
      <c r="AI421" s="81">
        <f t="shared" si="34"/>
        <v>0.62321984356352156</v>
      </c>
    </row>
    <row r="422" spans="1:35" x14ac:dyDescent="0.25">
      <c r="A422">
        <v>23</v>
      </c>
      <c r="B422" s="52">
        <v>7</v>
      </c>
      <c r="C422" s="5" t="s">
        <v>884</v>
      </c>
      <c r="D422" s="5">
        <v>-800</v>
      </c>
      <c r="E422" s="5">
        <v>-208.00125</v>
      </c>
      <c r="F422" s="5">
        <v>120</v>
      </c>
      <c r="G422" s="5">
        <v>0.20221500000000001</v>
      </c>
      <c r="H422" s="5">
        <v>0.19414899999999999</v>
      </c>
      <c r="I422" s="5">
        <v>49.646895999999998</v>
      </c>
      <c r="J422" s="5">
        <v>1.4629049999999999</v>
      </c>
      <c r="K422" s="5">
        <v>9.1404820000000004</v>
      </c>
      <c r="L422" s="5">
        <v>0.134966</v>
      </c>
      <c r="M422" s="53">
        <v>0.20221500000000001</v>
      </c>
      <c r="N422" s="5">
        <v>9.9860000000000004E-2</v>
      </c>
      <c r="O422" s="5">
        <v>101154</v>
      </c>
      <c r="P422" s="5">
        <v>21.7</v>
      </c>
      <c r="Q422" s="5">
        <v>60</v>
      </c>
      <c r="R422" s="5">
        <v>1.1881999999999999</v>
      </c>
      <c r="S422" s="5" t="s">
        <v>891</v>
      </c>
      <c r="T422" s="5" t="s">
        <v>892</v>
      </c>
      <c r="U422" s="77">
        <v>1260</v>
      </c>
      <c r="V422" s="34">
        <v>140.53945564308935</v>
      </c>
      <c r="W422" s="2">
        <v>2.6216680739446176</v>
      </c>
      <c r="X422" s="2">
        <v>35.000944610268334</v>
      </c>
      <c r="Y422" s="2">
        <v>-33.940285624807693</v>
      </c>
      <c r="Z422" s="80">
        <f>VLOOKUP(U422,BG!$A$2:$F$55,4)</f>
        <v>17.060539381894493</v>
      </c>
      <c r="AA422" s="80">
        <f>VLOOKUP(U422,BG!$A$2:$F$55,5)</f>
        <v>0.62250848366137879</v>
      </c>
      <c r="AB422" s="4">
        <f>VLOOKUP(U422+1,BG!$A$2:$F$55,4)</f>
        <v>17.126142966056918</v>
      </c>
      <c r="AC422" s="4">
        <f>VLOOKUP(U422+1,BG!$A$2:$F$55,5)</f>
        <v>0.6289107227806644</v>
      </c>
      <c r="AD422" s="3">
        <f>COUNTIF($U$2:U422,U422)</f>
        <v>4</v>
      </c>
      <c r="AE422" s="3">
        <f t="shared" si="30"/>
        <v>19</v>
      </c>
      <c r="AF422" s="3">
        <f t="shared" si="31"/>
        <v>15</v>
      </c>
      <c r="AG422" s="3">
        <f t="shared" si="32"/>
        <v>3</v>
      </c>
      <c r="AH422" s="81">
        <f t="shared" si="33"/>
        <v>17.071473312588228</v>
      </c>
      <c r="AI422" s="81">
        <f t="shared" si="34"/>
        <v>0.623575523514593</v>
      </c>
    </row>
    <row r="423" spans="1:35" x14ac:dyDescent="0.25">
      <c r="A423">
        <v>23</v>
      </c>
      <c r="B423" s="52">
        <v>8</v>
      </c>
      <c r="C423" s="5" t="s">
        <v>884</v>
      </c>
      <c r="D423" s="5">
        <v>-800</v>
      </c>
      <c r="E423" s="5">
        <v>-156.00125</v>
      </c>
      <c r="F423" s="5">
        <v>120</v>
      </c>
      <c r="G423" s="5">
        <v>0.24654000000000001</v>
      </c>
      <c r="H423" s="5">
        <v>0.19425600000000001</v>
      </c>
      <c r="I423" s="5">
        <v>49.673833000000002</v>
      </c>
      <c r="J423" s="5">
        <v>1.4723569999999999</v>
      </c>
      <c r="K423" s="5">
        <v>9.1429500000000008</v>
      </c>
      <c r="L423" s="5">
        <v>0.135765</v>
      </c>
      <c r="M423" s="53">
        <v>0.24654000000000001</v>
      </c>
      <c r="N423" s="5">
        <v>0.13120399999999999</v>
      </c>
      <c r="O423" s="5">
        <v>101154</v>
      </c>
      <c r="P423" s="5">
        <v>21.7</v>
      </c>
      <c r="Q423" s="5">
        <v>60</v>
      </c>
      <c r="R423" s="5">
        <v>1.1881999999999999</v>
      </c>
      <c r="S423" s="5" t="s">
        <v>893</v>
      </c>
      <c r="T423" s="5" t="s">
        <v>894</v>
      </c>
      <c r="U423" s="77">
        <v>1260</v>
      </c>
      <c r="V423" s="34">
        <v>175.35840406056275</v>
      </c>
      <c r="W423" s="2">
        <v>2.2830392831928101</v>
      </c>
      <c r="X423" s="2">
        <v>51.731790565296997</v>
      </c>
      <c r="Y423" s="2">
        <v>-35.273852931624432</v>
      </c>
      <c r="Z423" s="80">
        <f>VLOOKUP(U423,BG!$A$2:$F$55,4)</f>
        <v>17.060539381894493</v>
      </c>
      <c r="AA423" s="80">
        <f>VLOOKUP(U423,BG!$A$2:$F$55,5)</f>
        <v>0.62250848366137879</v>
      </c>
      <c r="AB423" s="4">
        <f>VLOOKUP(U423+1,BG!$A$2:$F$55,4)</f>
        <v>17.126142966056918</v>
      </c>
      <c r="AC423" s="4">
        <f>VLOOKUP(U423+1,BG!$A$2:$F$55,5)</f>
        <v>0.6289107227806644</v>
      </c>
      <c r="AD423" s="3">
        <f>COUNTIF($U$2:U423,U423)</f>
        <v>5</v>
      </c>
      <c r="AE423" s="3">
        <f t="shared" si="30"/>
        <v>19</v>
      </c>
      <c r="AF423" s="3">
        <f t="shared" si="31"/>
        <v>14</v>
      </c>
      <c r="AG423" s="3">
        <f t="shared" si="32"/>
        <v>4</v>
      </c>
      <c r="AH423" s="81">
        <f t="shared" si="33"/>
        <v>17.075117956152809</v>
      </c>
      <c r="AI423" s="81">
        <f t="shared" si="34"/>
        <v>0.62393120346566444</v>
      </c>
    </row>
    <row r="424" spans="1:35" x14ac:dyDescent="0.25">
      <c r="A424">
        <v>23</v>
      </c>
      <c r="B424" s="52">
        <v>9</v>
      </c>
      <c r="C424" s="5" t="s">
        <v>884</v>
      </c>
      <c r="D424" s="5">
        <v>-800</v>
      </c>
      <c r="E424" s="5">
        <v>-104.00125</v>
      </c>
      <c r="F424" s="5">
        <v>120</v>
      </c>
      <c r="G424" s="5">
        <v>0.29175200000000001</v>
      </c>
      <c r="H424" s="5">
        <v>0.19431300000000001</v>
      </c>
      <c r="I424" s="5">
        <v>49.688142999999997</v>
      </c>
      <c r="J424" s="5">
        <v>1.481633</v>
      </c>
      <c r="K424" s="5">
        <v>9.1442560000000004</v>
      </c>
      <c r="L424" s="5">
        <v>0.13650300000000001</v>
      </c>
      <c r="M424" s="53">
        <v>0.29175200000000001</v>
      </c>
      <c r="N424" s="5">
        <v>0.149863</v>
      </c>
      <c r="O424" s="5">
        <v>101154</v>
      </c>
      <c r="P424" s="5">
        <v>21.7</v>
      </c>
      <c r="Q424" s="5">
        <v>60</v>
      </c>
      <c r="R424" s="5">
        <v>1.1881999999999999</v>
      </c>
      <c r="S424" s="5" t="s">
        <v>895</v>
      </c>
      <c r="T424" s="5" t="s">
        <v>896</v>
      </c>
      <c r="U424" s="77">
        <v>1260</v>
      </c>
      <c r="V424" s="34">
        <v>210.93701055885052</v>
      </c>
      <c r="W424" s="2">
        <v>2.4742914410306551</v>
      </c>
      <c r="X424" s="2">
        <v>57.519911608041234</v>
      </c>
      <c r="Y424" s="2">
        <v>-39.272236789114899</v>
      </c>
      <c r="Z424" s="80">
        <f>VLOOKUP(U424,BG!$A$2:$F$55,4)</f>
        <v>17.060539381894493</v>
      </c>
      <c r="AA424" s="80">
        <f>VLOOKUP(U424,BG!$A$2:$F$55,5)</f>
        <v>0.62250848366137879</v>
      </c>
      <c r="AB424" s="4">
        <f>VLOOKUP(U424+1,BG!$A$2:$F$55,4)</f>
        <v>17.126142966056918</v>
      </c>
      <c r="AC424" s="4">
        <f>VLOOKUP(U424+1,BG!$A$2:$F$55,5)</f>
        <v>0.6289107227806644</v>
      </c>
      <c r="AD424" s="3">
        <f>COUNTIF($U$2:U424,U424)</f>
        <v>6</v>
      </c>
      <c r="AE424" s="3">
        <f t="shared" si="30"/>
        <v>19</v>
      </c>
      <c r="AF424" s="3">
        <f t="shared" si="31"/>
        <v>13</v>
      </c>
      <c r="AG424" s="3">
        <f t="shared" si="32"/>
        <v>5</v>
      </c>
      <c r="AH424" s="81">
        <f t="shared" si="33"/>
        <v>17.07876259971739</v>
      </c>
      <c r="AI424" s="81">
        <f t="shared" si="34"/>
        <v>0.62428688341673599</v>
      </c>
    </row>
    <row r="425" spans="1:35" x14ac:dyDescent="0.25">
      <c r="A425">
        <v>23</v>
      </c>
      <c r="B425" s="52">
        <v>10</v>
      </c>
      <c r="C425" s="5" t="s">
        <v>884</v>
      </c>
      <c r="D425" s="5">
        <v>-800</v>
      </c>
      <c r="E425" s="5">
        <v>-52.001249999999999</v>
      </c>
      <c r="F425" s="5">
        <v>120</v>
      </c>
      <c r="G425" s="5">
        <v>0.32131599999999999</v>
      </c>
      <c r="H425" s="5">
        <v>0.194521</v>
      </c>
      <c r="I425" s="5">
        <v>49.740378999999997</v>
      </c>
      <c r="J425" s="5">
        <v>1.489368</v>
      </c>
      <c r="K425" s="5">
        <v>9.1490500000000008</v>
      </c>
      <c r="L425" s="5">
        <v>0.13733200000000001</v>
      </c>
      <c r="M425" s="53">
        <v>0.32131599999999999</v>
      </c>
      <c r="N425" s="5">
        <v>0.147783</v>
      </c>
      <c r="O425" s="5">
        <v>101154</v>
      </c>
      <c r="P425" s="5">
        <v>21.7</v>
      </c>
      <c r="Q425" s="5">
        <v>60</v>
      </c>
      <c r="R425" s="5">
        <v>1.1881999999999999</v>
      </c>
      <c r="S425" s="5" t="s">
        <v>897</v>
      </c>
      <c r="T425" s="5" t="s">
        <v>898</v>
      </c>
      <c r="U425" s="77">
        <v>1260</v>
      </c>
      <c r="V425" s="34">
        <v>232.78349271853594</v>
      </c>
      <c r="W425" s="2">
        <v>3.2319536683649481</v>
      </c>
      <c r="X425" s="2">
        <v>49.089587774371836</v>
      </c>
      <c r="Y425" s="2">
        <v>-41.355073602578734</v>
      </c>
      <c r="Z425" s="80">
        <f>VLOOKUP(U425,BG!$A$2:$F$55,4)</f>
        <v>17.060539381894493</v>
      </c>
      <c r="AA425" s="80">
        <f>VLOOKUP(U425,BG!$A$2:$F$55,5)</f>
        <v>0.62250848366137879</v>
      </c>
      <c r="AB425" s="4">
        <f>VLOOKUP(U425+1,BG!$A$2:$F$55,4)</f>
        <v>17.126142966056918</v>
      </c>
      <c r="AC425" s="4">
        <f>VLOOKUP(U425+1,BG!$A$2:$F$55,5)</f>
        <v>0.6289107227806644</v>
      </c>
      <c r="AD425" s="3">
        <f>COUNTIF($U$2:U425,U425)</f>
        <v>7</v>
      </c>
      <c r="AE425" s="3">
        <f t="shared" si="30"/>
        <v>19</v>
      </c>
      <c r="AF425" s="3">
        <f t="shared" si="31"/>
        <v>12</v>
      </c>
      <c r="AG425" s="3">
        <f t="shared" si="32"/>
        <v>6</v>
      </c>
      <c r="AH425" s="81">
        <f t="shared" si="33"/>
        <v>17.082407243281967</v>
      </c>
      <c r="AI425" s="81">
        <f t="shared" si="34"/>
        <v>0.62464256336780732</v>
      </c>
    </row>
    <row r="426" spans="1:35" x14ac:dyDescent="0.25">
      <c r="A426">
        <v>23</v>
      </c>
      <c r="B426" s="52">
        <v>11</v>
      </c>
      <c r="C426" s="5" t="s">
        <v>884</v>
      </c>
      <c r="D426" s="5">
        <v>-800</v>
      </c>
      <c r="E426" s="5">
        <v>-1.25E-3</v>
      </c>
      <c r="F426" s="5">
        <v>120</v>
      </c>
      <c r="G426" s="5">
        <v>0.309477</v>
      </c>
      <c r="H426" s="5">
        <v>0.19409499999999999</v>
      </c>
      <c r="I426" s="5">
        <v>49.633428000000002</v>
      </c>
      <c r="J426" s="5">
        <v>1.497889</v>
      </c>
      <c r="K426" s="5">
        <v>9.1391950000000008</v>
      </c>
      <c r="L426" s="5">
        <v>0.13806299999999999</v>
      </c>
      <c r="M426" s="53">
        <v>0.309477</v>
      </c>
      <c r="N426" s="5">
        <v>0.11736199999999999</v>
      </c>
      <c r="O426" s="5">
        <v>101154</v>
      </c>
      <c r="P426" s="5">
        <v>21.7</v>
      </c>
      <c r="Q426" s="5">
        <v>60</v>
      </c>
      <c r="R426" s="5">
        <v>1.1881999999999999</v>
      </c>
      <c r="S426" s="5" t="s">
        <v>899</v>
      </c>
      <c r="T426" s="5" t="s">
        <v>900</v>
      </c>
      <c r="U426" s="77">
        <v>1260</v>
      </c>
      <c r="V426" s="34">
        <v>218.34267585017963</v>
      </c>
      <c r="W426" s="2">
        <v>4.479772063626001</v>
      </c>
      <c r="X426" s="2">
        <v>32.905933253452048</v>
      </c>
      <c r="Y426" s="2">
        <v>-45.151172238754057</v>
      </c>
      <c r="Z426" s="80">
        <f>VLOOKUP(U426,BG!$A$2:$F$55,4)</f>
        <v>17.060539381894493</v>
      </c>
      <c r="AA426" s="80">
        <f>VLOOKUP(U426,BG!$A$2:$F$55,5)</f>
        <v>0.62250848366137879</v>
      </c>
      <c r="AB426" s="4">
        <f>VLOOKUP(U426+1,BG!$A$2:$F$55,4)</f>
        <v>17.126142966056918</v>
      </c>
      <c r="AC426" s="4">
        <f>VLOOKUP(U426+1,BG!$A$2:$F$55,5)</f>
        <v>0.6289107227806644</v>
      </c>
      <c r="AD426" s="3">
        <f>COUNTIF($U$2:U426,U426)</f>
        <v>8</v>
      </c>
      <c r="AE426" s="3">
        <f t="shared" si="30"/>
        <v>19</v>
      </c>
      <c r="AF426" s="3">
        <f t="shared" si="31"/>
        <v>11</v>
      </c>
      <c r="AG426" s="3">
        <f t="shared" si="32"/>
        <v>7</v>
      </c>
      <c r="AH426" s="81">
        <f t="shared" si="33"/>
        <v>17.086051886846548</v>
      </c>
      <c r="AI426" s="81">
        <f t="shared" si="34"/>
        <v>0.62499824331887877</v>
      </c>
    </row>
    <row r="427" spans="1:35" x14ac:dyDescent="0.25">
      <c r="A427">
        <v>23</v>
      </c>
      <c r="B427" s="52">
        <v>12</v>
      </c>
      <c r="C427" s="5" t="s">
        <v>884</v>
      </c>
      <c r="D427" s="5">
        <v>-800</v>
      </c>
      <c r="E427" s="5">
        <v>51.998750000000001</v>
      </c>
      <c r="F427" s="5">
        <v>120</v>
      </c>
      <c r="G427" s="5">
        <v>0.27737899999999999</v>
      </c>
      <c r="H427" s="5">
        <v>0.19417899999999999</v>
      </c>
      <c r="I427" s="5">
        <v>49.654445000000003</v>
      </c>
      <c r="J427" s="5">
        <v>1.423918</v>
      </c>
      <c r="K427" s="5">
        <v>9.1412300000000002</v>
      </c>
      <c r="L427" s="5">
        <v>0.13128899999999999</v>
      </c>
      <c r="M427" s="53">
        <v>0.27737899999999999</v>
      </c>
      <c r="N427" s="5">
        <v>6.8266999999999994E-2</v>
      </c>
      <c r="O427" s="5">
        <v>101154</v>
      </c>
      <c r="P427" s="5">
        <v>21.7</v>
      </c>
      <c r="Q427" s="5">
        <v>60</v>
      </c>
      <c r="R427" s="5">
        <v>1.1881999999999999</v>
      </c>
      <c r="S427" s="5" t="s">
        <v>901</v>
      </c>
      <c r="T427" s="5" t="s">
        <v>902</v>
      </c>
      <c r="U427" s="77">
        <v>1260</v>
      </c>
      <c r="V427" s="34">
        <v>186.1635089443833</v>
      </c>
      <c r="W427" s="2">
        <v>7.5205450361421677</v>
      </c>
      <c r="X427" s="2">
        <v>15.639119920398921</v>
      </c>
      <c r="Y427" s="2">
        <v>-54.856564365230973</v>
      </c>
      <c r="Z427" s="80">
        <f>VLOOKUP(U427,BG!$A$2:$F$55,4)</f>
        <v>17.060539381894493</v>
      </c>
      <c r="AA427" s="80">
        <f>VLOOKUP(U427,BG!$A$2:$F$55,5)</f>
        <v>0.62250848366137879</v>
      </c>
      <c r="AB427" s="4">
        <f>VLOOKUP(U427+1,BG!$A$2:$F$55,4)</f>
        <v>17.126142966056918</v>
      </c>
      <c r="AC427" s="4">
        <f>VLOOKUP(U427+1,BG!$A$2:$F$55,5)</f>
        <v>0.6289107227806644</v>
      </c>
      <c r="AD427" s="3">
        <f>COUNTIF($U$2:U427,U427)</f>
        <v>9</v>
      </c>
      <c r="AE427" s="3">
        <f t="shared" si="30"/>
        <v>19</v>
      </c>
      <c r="AF427" s="3">
        <f t="shared" si="31"/>
        <v>10</v>
      </c>
      <c r="AG427" s="3">
        <f t="shared" si="32"/>
        <v>8</v>
      </c>
      <c r="AH427" s="81">
        <f t="shared" si="33"/>
        <v>17.089696530411128</v>
      </c>
      <c r="AI427" s="81">
        <f t="shared" si="34"/>
        <v>0.62535392326995021</v>
      </c>
    </row>
    <row r="428" spans="1:35" x14ac:dyDescent="0.25">
      <c r="A428">
        <v>23</v>
      </c>
      <c r="B428" s="52">
        <v>13</v>
      </c>
      <c r="C428" s="5" t="s">
        <v>884</v>
      </c>
      <c r="D428" s="5">
        <v>-800</v>
      </c>
      <c r="E428" s="5">
        <v>103.99875</v>
      </c>
      <c r="F428" s="5">
        <v>120</v>
      </c>
      <c r="G428" s="5">
        <v>0.27604600000000001</v>
      </c>
      <c r="H428" s="5">
        <v>0.194109</v>
      </c>
      <c r="I428" s="5">
        <v>49.636837999999997</v>
      </c>
      <c r="J428" s="5">
        <v>1.4487380000000001</v>
      </c>
      <c r="K428" s="5">
        <v>9.1395739999999996</v>
      </c>
      <c r="L428" s="5">
        <v>0.13367000000000001</v>
      </c>
      <c r="M428" s="53">
        <v>0.27604600000000001</v>
      </c>
      <c r="N428" s="5">
        <v>6.9186999999999999E-2</v>
      </c>
      <c r="O428" s="5">
        <v>101154</v>
      </c>
      <c r="P428" s="5">
        <v>21.7</v>
      </c>
      <c r="Q428" s="5">
        <v>60</v>
      </c>
      <c r="R428" s="5">
        <v>1.1881999999999999</v>
      </c>
      <c r="S428" s="5" t="s">
        <v>903</v>
      </c>
      <c r="T428" s="5" t="s">
        <v>904</v>
      </c>
      <c r="U428" s="77">
        <v>1260</v>
      </c>
      <c r="V428" s="34">
        <v>180.94239882493073</v>
      </c>
      <c r="W428" s="2">
        <v>7.4556867225740504</v>
      </c>
      <c r="X428" s="2">
        <v>15.123052872516014</v>
      </c>
      <c r="Y428" s="2">
        <v>-58.847774178119487</v>
      </c>
      <c r="Z428" s="80">
        <f>VLOOKUP(U428,BG!$A$2:$F$55,4)</f>
        <v>17.060539381894493</v>
      </c>
      <c r="AA428" s="80">
        <f>VLOOKUP(U428,BG!$A$2:$F$55,5)</f>
        <v>0.62250848366137879</v>
      </c>
      <c r="AB428" s="4">
        <f>VLOOKUP(U428+1,BG!$A$2:$F$55,4)</f>
        <v>17.126142966056918</v>
      </c>
      <c r="AC428" s="4">
        <f>VLOOKUP(U428+1,BG!$A$2:$F$55,5)</f>
        <v>0.6289107227806644</v>
      </c>
      <c r="AD428" s="3">
        <f>COUNTIF($U$2:U428,U428)</f>
        <v>10</v>
      </c>
      <c r="AE428" s="3">
        <f t="shared" si="30"/>
        <v>19</v>
      </c>
      <c r="AF428" s="3">
        <f t="shared" si="31"/>
        <v>9</v>
      </c>
      <c r="AG428" s="3">
        <f t="shared" si="32"/>
        <v>9</v>
      </c>
      <c r="AH428" s="81">
        <f t="shared" si="33"/>
        <v>17.093341173975706</v>
      </c>
      <c r="AI428" s="81">
        <f t="shared" si="34"/>
        <v>0.62570960322102165</v>
      </c>
    </row>
    <row r="429" spans="1:35" x14ac:dyDescent="0.25">
      <c r="A429">
        <v>23</v>
      </c>
      <c r="B429" s="52">
        <v>14</v>
      </c>
      <c r="C429" s="5" t="s">
        <v>884</v>
      </c>
      <c r="D429" s="5">
        <v>-800</v>
      </c>
      <c r="E429" s="5">
        <v>155.99875</v>
      </c>
      <c r="F429" s="5">
        <v>120</v>
      </c>
      <c r="G429" s="5">
        <v>0.26031199999999999</v>
      </c>
      <c r="H429" s="5">
        <v>0.19413900000000001</v>
      </c>
      <c r="I429" s="5">
        <v>49.644483999999999</v>
      </c>
      <c r="J429" s="5">
        <v>1.452388</v>
      </c>
      <c r="K429" s="5">
        <v>9.1402739999999998</v>
      </c>
      <c r="L429" s="5">
        <v>0.13395599999999999</v>
      </c>
      <c r="M429" s="53">
        <v>0.26031199999999999</v>
      </c>
      <c r="N429" s="5">
        <v>6.7823999999999995E-2</v>
      </c>
      <c r="O429" s="5">
        <v>101154</v>
      </c>
      <c r="P429" s="5">
        <v>21.7</v>
      </c>
      <c r="Q429" s="5">
        <v>60</v>
      </c>
      <c r="R429" s="5">
        <v>1.1881999999999999</v>
      </c>
      <c r="S429" s="5" t="s">
        <v>905</v>
      </c>
      <c r="T429" s="5" t="s">
        <v>906</v>
      </c>
      <c r="U429" s="77">
        <v>1260</v>
      </c>
      <c r="V429" s="34">
        <v>163.11596414418787</v>
      </c>
      <c r="W429" s="2">
        <v>5.5069921654063752</v>
      </c>
      <c r="X429" s="2">
        <v>18.859162311283132</v>
      </c>
      <c r="Y429" s="2">
        <v>-57.875251458098369</v>
      </c>
      <c r="Z429" s="80">
        <f>VLOOKUP(U429,BG!$A$2:$F$55,4)</f>
        <v>17.060539381894493</v>
      </c>
      <c r="AA429" s="80">
        <f>VLOOKUP(U429,BG!$A$2:$F$55,5)</f>
        <v>0.62250848366137879</v>
      </c>
      <c r="AB429" s="4">
        <f>VLOOKUP(U429+1,BG!$A$2:$F$55,4)</f>
        <v>17.126142966056918</v>
      </c>
      <c r="AC429" s="4">
        <f>VLOOKUP(U429+1,BG!$A$2:$F$55,5)</f>
        <v>0.6289107227806644</v>
      </c>
      <c r="AD429" s="3">
        <f>COUNTIF($U$2:U429,U429)</f>
        <v>11</v>
      </c>
      <c r="AE429" s="3">
        <f t="shared" si="30"/>
        <v>19</v>
      </c>
      <c r="AF429" s="3">
        <f t="shared" si="31"/>
        <v>8</v>
      </c>
      <c r="AG429" s="3">
        <f t="shared" si="32"/>
        <v>10</v>
      </c>
      <c r="AH429" s="81">
        <f t="shared" si="33"/>
        <v>17.096985817540283</v>
      </c>
      <c r="AI429" s="81">
        <f t="shared" si="34"/>
        <v>0.62606528317209298</v>
      </c>
    </row>
    <row r="430" spans="1:35" x14ac:dyDescent="0.25">
      <c r="A430">
        <v>23</v>
      </c>
      <c r="B430" s="52">
        <v>15</v>
      </c>
      <c r="C430" s="5" t="s">
        <v>884</v>
      </c>
      <c r="D430" s="5">
        <v>-800</v>
      </c>
      <c r="E430" s="5">
        <v>207.99875</v>
      </c>
      <c r="F430" s="5">
        <v>120</v>
      </c>
      <c r="G430" s="5">
        <v>0.22129399999999999</v>
      </c>
      <c r="H430" s="5">
        <v>0.19445100000000001</v>
      </c>
      <c r="I430" s="5">
        <v>49.722765000000003</v>
      </c>
      <c r="J430" s="5">
        <v>1.48064</v>
      </c>
      <c r="K430" s="5">
        <v>9.1474430000000009</v>
      </c>
      <c r="L430" s="5">
        <v>0.13639399999999999</v>
      </c>
      <c r="M430" s="53">
        <v>0.22129399999999999</v>
      </c>
      <c r="N430" s="5">
        <v>9.0245000000000006E-2</v>
      </c>
      <c r="O430" s="5">
        <v>101154</v>
      </c>
      <c r="P430" s="5">
        <v>21.7</v>
      </c>
      <c r="Q430" s="5">
        <v>60</v>
      </c>
      <c r="R430" s="5">
        <v>1.1881999999999999</v>
      </c>
      <c r="S430" s="5" t="s">
        <v>907</v>
      </c>
      <c r="T430" s="5" t="s">
        <v>908</v>
      </c>
      <c r="U430" s="77">
        <v>1260</v>
      </c>
      <c r="V430" s="34">
        <v>124.91888559247144</v>
      </c>
      <c r="W430" s="2">
        <v>2.6183828873136847</v>
      </c>
      <c r="X430" s="2">
        <v>33.556823484587284</v>
      </c>
      <c r="Y430" s="2">
        <v>-49.487299777887408</v>
      </c>
      <c r="Z430" s="80">
        <f>VLOOKUP(U430,BG!$A$2:$F$55,4)</f>
        <v>17.060539381894493</v>
      </c>
      <c r="AA430" s="80">
        <f>VLOOKUP(U430,BG!$A$2:$F$55,5)</f>
        <v>0.62250848366137879</v>
      </c>
      <c r="AB430" s="4">
        <f>VLOOKUP(U430+1,BG!$A$2:$F$55,4)</f>
        <v>17.126142966056918</v>
      </c>
      <c r="AC430" s="4">
        <f>VLOOKUP(U430+1,BG!$A$2:$F$55,5)</f>
        <v>0.6289107227806644</v>
      </c>
      <c r="AD430" s="3">
        <f>COUNTIF($U$2:U430,U430)</f>
        <v>12</v>
      </c>
      <c r="AE430" s="3">
        <f t="shared" si="30"/>
        <v>19</v>
      </c>
      <c r="AF430" s="3">
        <f t="shared" si="31"/>
        <v>7</v>
      </c>
      <c r="AG430" s="3">
        <f t="shared" si="32"/>
        <v>11</v>
      </c>
      <c r="AH430" s="81">
        <f t="shared" si="33"/>
        <v>17.100630461104863</v>
      </c>
      <c r="AI430" s="81">
        <f t="shared" si="34"/>
        <v>0.62642096312316431</v>
      </c>
    </row>
    <row r="431" spans="1:35" x14ac:dyDescent="0.25">
      <c r="A431">
        <v>23</v>
      </c>
      <c r="B431" s="52">
        <v>16</v>
      </c>
      <c r="C431" s="5" t="s">
        <v>884</v>
      </c>
      <c r="D431" s="5">
        <v>-800</v>
      </c>
      <c r="E431" s="5">
        <v>259.99874999999997</v>
      </c>
      <c r="F431" s="5">
        <v>120</v>
      </c>
      <c r="G431" s="5">
        <v>0.20147000000000001</v>
      </c>
      <c r="H431" s="5">
        <v>0.194274</v>
      </c>
      <c r="I431" s="5">
        <v>49.678334</v>
      </c>
      <c r="J431" s="5">
        <v>1.4728699999999999</v>
      </c>
      <c r="K431" s="5">
        <v>9.1433630000000008</v>
      </c>
      <c r="L431" s="5">
        <v>0.135824</v>
      </c>
      <c r="M431" s="53">
        <v>0.20147000000000001</v>
      </c>
      <c r="N431" s="5">
        <v>0.14771799999999999</v>
      </c>
      <c r="O431" s="5">
        <v>101154</v>
      </c>
      <c r="P431" s="5">
        <v>21.7</v>
      </c>
      <c r="Q431" s="5">
        <v>60</v>
      </c>
      <c r="R431" s="5">
        <v>1.1881999999999999</v>
      </c>
      <c r="S431" s="5" t="s">
        <v>909</v>
      </c>
      <c r="T431" s="5" t="s">
        <v>910</v>
      </c>
      <c r="U431" s="77">
        <v>1260</v>
      </c>
      <c r="V431" s="34">
        <v>103.53704201534255</v>
      </c>
      <c r="W431" s="2">
        <v>1.1311007458721096</v>
      </c>
      <c r="X431" s="2">
        <v>68.075887183655738</v>
      </c>
      <c r="Y431" s="2">
        <v>-47.948983946501912</v>
      </c>
      <c r="Z431" s="80">
        <f>VLOOKUP(U431,BG!$A$2:$F$55,4)</f>
        <v>17.060539381894493</v>
      </c>
      <c r="AA431" s="80">
        <f>VLOOKUP(U431,BG!$A$2:$F$55,5)</f>
        <v>0.62250848366137879</v>
      </c>
      <c r="AB431" s="4">
        <f>VLOOKUP(U431+1,BG!$A$2:$F$55,4)</f>
        <v>17.126142966056918</v>
      </c>
      <c r="AC431" s="4">
        <f>VLOOKUP(U431+1,BG!$A$2:$F$55,5)</f>
        <v>0.6289107227806644</v>
      </c>
      <c r="AD431" s="3">
        <f>COUNTIF($U$2:U431,U431)</f>
        <v>13</v>
      </c>
      <c r="AE431" s="3">
        <f t="shared" si="30"/>
        <v>19</v>
      </c>
      <c r="AF431" s="3">
        <f t="shared" si="31"/>
        <v>6</v>
      </c>
      <c r="AG431" s="3">
        <f t="shared" si="32"/>
        <v>12</v>
      </c>
      <c r="AH431" s="81">
        <f t="shared" si="33"/>
        <v>17.104275104669441</v>
      </c>
      <c r="AI431" s="81">
        <f t="shared" si="34"/>
        <v>0.62677664307423575</v>
      </c>
    </row>
    <row r="432" spans="1:35" x14ac:dyDescent="0.25">
      <c r="A432">
        <v>23</v>
      </c>
      <c r="B432" s="52">
        <v>17</v>
      </c>
      <c r="C432" s="5" t="s">
        <v>884</v>
      </c>
      <c r="D432" s="5">
        <v>-800</v>
      </c>
      <c r="E432" s="5">
        <v>311.99874999999997</v>
      </c>
      <c r="F432" s="5">
        <v>120</v>
      </c>
      <c r="G432" s="5">
        <v>0.18024499999999999</v>
      </c>
      <c r="H432" s="5">
        <v>0.19375800000000001</v>
      </c>
      <c r="I432" s="5">
        <v>49.548959000000004</v>
      </c>
      <c r="J432" s="5">
        <v>1.4751019999999999</v>
      </c>
      <c r="K432" s="5">
        <v>9.1314410000000006</v>
      </c>
      <c r="L432" s="5">
        <v>0.136238</v>
      </c>
      <c r="M432" s="53">
        <v>0.18024499999999999</v>
      </c>
      <c r="N432" s="5">
        <v>0.139511</v>
      </c>
      <c r="O432" s="5">
        <v>101154</v>
      </c>
      <c r="P432" s="5">
        <v>21.7</v>
      </c>
      <c r="Q432" s="5">
        <v>60</v>
      </c>
      <c r="R432" s="5">
        <v>1.1881999999999999</v>
      </c>
      <c r="S432" s="5" t="s">
        <v>911</v>
      </c>
      <c r="T432" s="5" t="s">
        <v>912</v>
      </c>
      <c r="U432" s="77">
        <v>1260</v>
      </c>
      <c r="V432" s="34">
        <v>80.940546150613784</v>
      </c>
      <c r="W432" s="2">
        <v>0.94926423613991318</v>
      </c>
      <c r="X432" s="2">
        <v>64.549019390145375</v>
      </c>
      <c r="Y432" s="2">
        <v>-50.409743014548951</v>
      </c>
      <c r="Z432" s="80">
        <f>VLOOKUP(U432,BG!$A$2:$F$55,4)</f>
        <v>17.060539381894493</v>
      </c>
      <c r="AA432" s="80">
        <f>VLOOKUP(U432,BG!$A$2:$F$55,5)</f>
        <v>0.62250848366137879</v>
      </c>
      <c r="AB432" s="4">
        <f>VLOOKUP(U432+1,BG!$A$2:$F$55,4)</f>
        <v>17.126142966056918</v>
      </c>
      <c r="AC432" s="4">
        <f>VLOOKUP(U432+1,BG!$A$2:$F$55,5)</f>
        <v>0.6289107227806644</v>
      </c>
      <c r="AD432" s="3">
        <f>COUNTIF($U$2:U432,U432)</f>
        <v>14</v>
      </c>
      <c r="AE432" s="3">
        <f t="shared" si="30"/>
        <v>19</v>
      </c>
      <c r="AF432" s="3">
        <f t="shared" si="31"/>
        <v>5</v>
      </c>
      <c r="AG432" s="3">
        <f t="shared" si="32"/>
        <v>13</v>
      </c>
      <c r="AH432" s="81">
        <f t="shared" si="33"/>
        <v>17.107919748234021</v>
      </c>
      <c r="AI432" s="81">
        <f t="shared" si="34"/>
        <v>0.6271323230253073</v>
      </c>
    </row>
    <row r="433" spans="1:35" x14ac:dyDescent="0.25">
      <c r="A433">
        <v>23</v>
      </c>
      <c r="B433" s="52">
        <v>18</v>
      </c>
      <c r="C433" s="5" t="s">
        <v>884</v>
      </c>
      <c r="D433" s="5">
        <v>-800</v>
      </c>
      <c r="E433" s="5">
        <v>363.99874999999997</v>
      </c>
      <c r="F433" s="5">
        <v>120</v>
      </c>
      <c r="G433" s="5">
        <v>0.15987100000000001</v>
      </c>
      <c r="H433" s="5">
        <v>0.19395699999999999</v>
      </c>
      <c r="I433" s="5">
        <v>49.598692999999997</v>
      </c>
      <c r="J433" s="5">
        <v>1.4818629999999999</v>
      </c>
      <c r="K433" s="5">
        <v>9.1360159999999997</v>
      </c>
      <c r="L433" s="5">
        <v>0.136744</v>
      </c>
      <c r="M433" s="53">
        <v>0.15987100000000001</v>
      </c>
      <c r="N433" s="5">
        <v>0.112744</v>
      </c>
      <c r="O433" s="5">
        <v>101154</v>
      </c>
      <c r="P433" s="5">
        <v>21.7</v>
      </c>
      <c r="Q433" s="5">
        <v>60</v>
      </c>
      <c r="R433" s="5">
        <v>1.1881999999999999</v>
      </c>
      <c r="S433" s="5" t="s">
        <v>913</v>
      </c>
      <c r="T433" s="5" t="s">
        <v>914</v>
      </c>
      <c r="U433" s="77">
        <v>1260</v>
      </c>
      <c r="V433" s="34">
        <v>59.09992485079087</v>
      </c>
      <c r="W433" s="2">
        <v>1.1824543025297702</v>
      </c>
      <c r="X433" s="2">
        <v>42.351212326934331</v>
      </c>
      <c r="Y433" s="2">
        <v>-48.871269759042939</v>
      </c>
      <c r="Z433" s="80">
        <f>VLOOKUP(U433,BG!$A$2:$F$55,4)</f>
        <v>17.060539381894493</v>
      </c>
      <c r="AA433" s="80">
        <f>VLOOKUP(U433,BG!$A$2:$F$55,5)</f>
        <v>0.62250848366137879</v>
      </c>
      <c r="AB433" s="4">
        <f>VLOOKUP(U433+1,BG!$A$2:$F$55,4)</f>
        <v>17.126142966056918</v>
      </c>
      <c r="AC433" s="4">
        <f>VLOOKUP(U433+1,BG!$A$2:$F$55,5)</f>
        <v>0.6289107227806644</v>
      </c>
      <c r="AD433" s="3">
        <f>COUNTIF($U$2:U433,U433)</f>
        <v>15</v>
      </c>
      <c r="AE433" s="3">
        <f t="shared" si="30"/>
        <v>19</v>
      </c>
      <c r="AF433" s="3">
        <f t="shared" si="31"/>
        <v>4</v>
      </c>
      <c r="AG433" s="3">
        <f t="shared" si="32"/>
        <v>14</v>
      </c>
      <c r="AH433" s="81">
        <f t="shared" si="33"/>
        <v>17.111564391798602</v>
      </c>
      <c r="AI433" s="81">
        <f t="shared" si="34"/>
        <v>0.62748800297637874</v>
      </c>
    </row>
    <row r="434" spans="1:35" x14ac:dyDescent="0.25">
      <c r="A434">
        <v>23</v>
      </c>
      <c r="B434" s="52">
        <v>19</v>
      </c>
      <c r="C434" s="5" t="s">
        <v>884</v>
      </c>
      <c r="D434" s="5">
        <v>-800</v>
      </c>
      <c r="E434" s="5">
        <v>415.99874999999997</v>
      </c>
      <c r="F434" s="5">
        <v>120</v>
      </c>
      <c r="G434" s="5">
        <v>0.148147</v>
      </c>
      <c r="H434" s="5">
        <v>0.194493</v>
      </c>
      <c r="I434" s="5">
        <v>49.733217000000003</v>
      </c>
      <c r="J434" s="5">
        <v>1.494556</v>
      </c>
      <c r="K434" s="5">
        <v>9.1483849999999993</v>
      </c>
      <c r="L434" s="5">
        <v>0.137739</v>
      </c>
      <c r="M434" s="53">
        <v>0.148147</v>
      </c>
      <c r="N434" s="5">
        <v>7.2697999999999999E-2</v>
      </c>
      <c r="O434" s="5">
        <v>101154</v>
      </c>
      <c r="P434" s="5">
        <v>21.7</v>
      </c>
      <c r="Q434" s="5">
        <v>60</v>
      </c>
      <c r="R434" s="5">
        <v>1.1881999999999999</v>
      </c>
      <c r="S434" s="5" t="s">
        <v>915</v>
      </c>
      <c r="T434" s="5" t="s">
        <v>916</v>
      </c>
      <c r="U434" s="77">
        <v>1260</v>
      </c>
      <c r="V434" s="34">
        <v>44.833828261689121</v>
      </c>
      <c r="W434" s="2">
        <v>1.5406701766934416</v>
      </c>
      <c r="X434" s="2">
        <v>24.049116098655674</v>
      </c>
      <c r="Y434" s="2">
        <v>-54.571871341204705</v>
      </c>
      <c r="Z434" s="80">
        <f>VLOOKUP(U434,BG!$A$2:$F$55,4)</f>
        <v>17.060539381894493</v>
      </c>
      <c r="AA434" s="80">
        <f>VLOOKUP(U434,BG!$A$2:$F$55,5)</f>
        <v>0.62250848366137879</v>
      </c>
      <c r="AB434" s="4">
        <f>VLOOKUP(U434+1,BG!$A$2:$F$55,4)</f>
        <v>17.126142966056918</v>
      </c>
      <c r="AC434" s="4">
        <f>VLOOKUP(U434+1,BG!$A$2:$F$55,5)</f>
        <v>0.6289107227806644</v>
      </c>
      <c r="AD434" s="3">
        <f>COUNTIF($U$2:U434,U434)</f>
        <v>16</v>
      </c>
      <c r="AE434" s="3">
        <f t="shared" si="30"/>
        <v>19</v>
      </c>
      <c r="AF434" s="3">
        <f t="shared" si="31"/>
        <v>3</v>
      </c>
      <c r="AG434" s="3">
        <f t="shared" si="32"/>
        <v>15</v>
      </c>
      <c r="AH434" s="81">
        <f t="shared" si="33"/>
        <v>17.115209035363179</v>
      </c>
      <c r="AI434" s="81">
        <f t="shared" si="34"/>
        <v>0.62784368292745008</v>
      </c>
    </row>
    <row r="435" spans="1:35" x14ac:dyDescent="0.25">
      <c r="A435">
        <v>23</v>
      </c>
      <c r="B435" s="52">
        <v>20</v>
      </c>
      <c r="C435" s="5" t="s">
        <v>884</v>
      </c>
      <c r="D435" s="5">
        <v>-800</v>
      </c>
      <c r="E435" s="5">
        <v>467.99874999999997</v>
      </c>
      <c r="F435" s="5">
        <v>120</v>
      </c>
      <c r="G435" s="5">
        <v>0.149753</v>
      </c>
      <c r="H435" s="5">
        <v>0.194413</v>
      </c>
      <c r="I435" s="5">
        <v>49.713186</v>
      </c>
      <c r="J435" s="5">
        <v>1.4818560000000001</v>
      </c>
      <c r="K435" s="5">
        <v>9.1465610000000002</v>
      </c>
      <c r="L435" s="5">
        <v>0.13644800000000001</v>
      </c>
      <c r="M435" s="53">
        <v>0.149753</v>
      </c>
      <c r="N435" s="5">
        <v>4.0195000000000002E-2</v>
      </c>
      <c r="O435" s="5">
        <v>101154</v>
      </c>
      <c r="P435" s="5">
        <v>21.7</v>
      </c>
      <c r="Q435" s="5">
        <v>60</v>
      </c>
      <c r="R435" s="5">
        <v>1.1881999999999999</v>
      </c>
      <c r="S435" s="5" t="s">
        <v>917</v>
      </c>
      <c r="T435" s="5" t="s">
        <v>918</v>
      </c>
      <c r="U435" s="77">
        <v>1260</v>
      </c>
      <c r="V435" s="34">
        <v>42.227444950150705</v>
      </c>
      <c r="W435" s="2">
        <v>2.6791335932192428</v>
      </c>
      <c r="X435" s="2">
        <v>12.780241532404709</v>
      </c>
      <c r="Y435" s="2">
        <v>-58.355421113132167</v>
      </c>
      <c r="Z435" s="80">
        <f>VLOOKUP(U435,BG!$A$2:$F$55,4)</f>
        <v>17.060539381894493</v>
      </c>
      <c r="AA435" s="80">
        <f>VLOOKUP(U435,BG!$A$2:$F$55,5)</f>
        <v>0.62250848366137879</v>
      </c>
      <c r="AB435" s="4">
        <f>VLOOKUP(U435+1,BG!$A$2:$F$55,4)</f>
        <v>17.126142966056918</v>
      </c>
      <c r="AC435" s="4">
        <f>VLOOKUP(U435+1,BG!$A$2:$F$55,5)</f>
        <v>0.6289107227806644</v>
      </c>
      <c r="AD435" s="3">
        <f>COUNTIF($U$2:U435,U435)</f>
        <v>17</v>
      </c>
      <c r="AE435" s="3">
        <f t="shared" si="30"/>
        <v>19</v>
      </c>
      <c r="AF435" s="3">
        <f t="shared" si="31"/>
        <v>2</v>
      </c>
      <c r="AG435" s="3">
        <f t="shared" si="32"/>
        <v>16</v>
      </c>
      <c r="AH435" s="81">
        <f t="shared" si="33"/>
        <v>17.11885367892776</v>
      </c>
      <c r="AI435" s="81">
        <f t="shared" si="34"/>
        <v>0.62819936287852152</v>
      </c>
    </row>
    <row r="436" spans="1:35" x14ac:dyDescent="0.25">
      <c r="A436">
        <v>23</v>
      </c>
      <c r="B436" s="52">
        <v>21</v>
      </c>
      <c r="C436" s="5" t="s">
        <v>884</v>
      </c>
      <c r="D436" s="5">
        <v>-800</v>
      </c>
      <c r="E436" s="5">
        <v>519.99874999999997</v>
      </c>
      <c r="F436" s="5">
        <v>120</v>
      </c>
      <c r="G436" s="5">
        <v>0.14584900000000001</v>
      </c>
      <c r="H436" s="5">
        <v>0.19445399999999999</v>
      </c>
      <c r="I436" s="5">
        <v>49.723503000000001</v>
      </c>
      <c r="J436" s="5">
        <v>1.5101960000000001</v>
      </c>
      <c r="K436" s="5">
        <v>9.1474689999999992</v>
      </c>
      <c r="L436" s="5">
        <v>0.13916500000000001</v>
      </c>
      <c r="M436" s="53">
        <v>0.14584900000000001</v>
      </c>
      <c r="N436" s="5">
        <v>4.1424999999999997E-2</v>
      </c>
      <c r="O436" s="5">
        <v>101154</v>
      </c>
      <c r="P436" s="5">
        <v>21.7</v>
      </c>
      <c r="Q436" s="5">
        <v>60</v>
      </c>
      <c r="R436" s="5">
        <v>1.1881999999999999</v>
      </c>
      <c r="S436" s="5" t="s">
        <v>919</v>
      </c>
      <c r="T436" s="5" t="s">
        <v>920</v>
      </c>
      <c r="U436" s="77">
        <v>1260</v>
      </c>
      <c r="V436" s="34">
        <v>34.807074659909581</v>
      </c>
      <c r="W436" s="2">
        <v>2.4249030391058519</v>
      </c>
      <c r="X436" s="2">
        <v>13.42733365269995</v>
      </c>
      <c r="Y436" s="2">
        <v>-57.575825000305173</v>
      </c>
      <c r="Z436" s="80">
        <f>VLOOKUP(U436,BG!$A$2:$F$55,4)</f>
        <v>17.060539381894493</v>
      </c>
      <c r="AA436" s="80">
        <f>VLOOKUP(U436,BG!$A$2:$F$55,5)</f>
        <v>0.62250848366137879</v>
      </c>
      <c r="AB436" s="4">
        <f>VLOOKUP(U436+1,BG!$A$2:$F$55,4)</f>
        <v>17.126142966056918</v>
      </c>
      <c r="AC436" s="4">
        <f>VLOOKUP(U436+1,BG!$A$2:$F$55,5)</f>
        <v>0.6289107227806644</v>
      </c>
      <c r="AD436" s="3">
        <f>COUNTIF($U$2:U436,U436)</f>
        <v>18</v>
      </c>
      <c r="AE436" s="3">
        <f t="shared" si="30"/>
        <v>19</v>
      </c>
      <c r="AF436" s="3">
        <f t="shared" si="31"/>
        <v>1</v>
      </c>
      <c r="AG436" s="3">
        <f t="shared" si="32"/>
        <v>17</v>
      </c>
      <c r="AH436" s="81">
        <f t="shared" si="33"/>
        <v>17.122498322492341</v>
      </c>
      <c r="AI436" s="81">
        <f t="shared" si="34"/>
        <v>0.62855504282959307</v>
      </c>
    </row>
    <row r="437" spans="1:35" x14ac:dyDescent="0.25">
      <c r="A437">
        <v>23</v>
      </c>
      <c r="B437" s="52">
        <v>22</v>
      </c>
      <c r="C437" s="5" t="s">
        <v>884</v>
      </c>
      <c r="D437" s="5">
        <v>-800</v>
      </c>
      <c r="E437" s="5">
        <v>571.99874999999997</v>
      </c>
      <c r="F437" s="5">
        <v>120</v>
      </c>
      <c r="G437" s="5">
        <v>0.13946900000000001</v>
      </c>
      <c r="H437" s="5">
        <v>0.19439500000000001</v>
      </c>
      <c r="I437" s="5">
        <v>49.708677999999999</v>
      </c>
      <c r="J437" s="5">
        <v>1.4804790000000001</v>
      </c>
      <c r="K437" s="5">
        <v>9.1461459999999999</v>
      </c>
      <c r="L437" s="5">
        <v>0.13648399999999999</v>
      </c>
      <c r="M437" s="53">
        <v>0.13946900000000001</v>
      </c>
      <c r="N437" s="5">
        <v>2.6977999999999999E-2</v>
      </c>
      <c r="O437" s="5">
        <v>101154</v>
      </c>
      <c r="P437" s="5">
        <v>21.7</v>
      </c>
      <c r="Q437" s="5">
        <v>60</v>
      </c>
      <c r="R437" s="5">
        <v>1.1881999999999999</v>
      </c>
      <c r="S437" s="5" t="s">
        <v>921</v>
      </c>
      <c r="T437" s="5" t="s">
        <v>922</v>
      </c>
      <c r="U437" s="77">
        <v>1260</v>
      </c>
      <c r="V437" s="34">
        <v>25.227225152771478</v>
      </c>
      <c r="W437" s="2">
        <v>3.2761047142299096</v>
      </c>
      <c r="X437" s="2">
        <v>8.085455134661089</v>
      </c>
      <c r="Y437" s="2">
        <v>-59.651958998929032</v>
      </c>
      <c r="Z437" s="80">
        <f>VLOOKUP(U437,BG!$A$2:$F$55,4)</f>
        <v>17.060539381894493</v>
      </c>
      <c r="AA437" s="80">
        <f>VLOOKUP(U437,BG!$A$2:$F$55,5)</f>
        <v>0.62250848366137879</v>
      </c>
      <c r="AB437" s="4">
        <f>VLOOKUP(U437+1,BG!$A$2:$F$55,4)</f>
        <v>17.126142966056918</v>
      </c>
      <c r="AC437" s="4">
        <f>VLOOKUP(U437+1,BG!$A$2:$F$55,5)</f>
        <v>0.6289107227806644</v>
      </c>
      <c r="AD437" s="3">
        <f>COUNTIF($U$2:U437,U437)</f>
        <v>19</v>
      </c>
      <c r="AE437" s="3">
        <f t="shared" si="30"/>
        <v>19</v>
      </c>
      <c r="AF437" s="3">
        <f t="shared" si="31"/>
        <v>0</v>
      </c>
      <c r="AG437" s="3">
        <f t="shared" si="32"/>
        <v>18</v>
      </c>
      <c r="AH437" s="81">
        <f t="shared" si="33"/>
        <v>17.126142966056918</v>
      </c>
      <c r="AI437" s="81">
        <f t="shared" si="34"/>
        <v>0.6289107227806644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598F-5DFA-40ED-B355-6B99CECA21C6}">
  <dimension ref="A1:F55"/>
  <sheetViews>
    <sheetView workbookViewId="0">
      <selection activeCell="F1" sqref="F1"/>
    </sheetView>
  </sheetViews>
  <sheetFormatPr defaultRowHeight="15" x14ac:dyDescent="0.25"/>
  <cols>
    <col min="2" max="2" width="21.7109375" bestFit="1" customWidth="1"/>
  </cols>
  <sheetData>
    <row r="1" spans="1:6" x14ac:dyDescent="0.25">
      <c r="A1" s="75" t="s">
        <v>19</v>
      </c>
      <c r="B1" s="1" t="s">
        <v>17</v>
      </c>
      <c r="C1" s="72" t="s">
        <v>20</v>
      </c>
      <c r="D1" s="71" t="s">
        <v>976</v>
      </c>
      <c r="E1" s="71" t="s">
        <v>977</v>
      </c>
      <c r="F1" s="71" t="s">
        <v>21</v>
      </c>
    </row>
    <row r="2" spans="1:6" x14ac:dyDescent="0.25">
      <c r="A2" s="77">
        <v>1000</v>
      </c>
      <c r="B2" s="10" t="s">
        <v>923</v>
      </c>
      <c r="C2" s="74">
        <v>-1.1071436640000001</v>
      </c>
      <c r="D2" s="71">
        <v>18.192118958634286</v>
      </c>
      <c r="E2" s="71">
        <v>0.95958912820665299</v>
      </c>
      <c r="F2" s="71">
        <v>18.564175118504963</v>
      </c>
    </row>
    <row r="3" spans="1:6" x14ac:dyDescent="0.25">
      <c r="A3" s="77">
        <v>1001</v>
      </c>
      <c r="B3" s="10" t="s">
        <v>924</v>
      </c>
      <c r="C3" s="74">
        <v>8.4319881609999996</v>
      </c>
      <c r="D3" s="71">
        <v>16.857715311350958</v>
      </c>
      <c r="E3" s="71">
        <v>1.0570756383162991</v>
      </c>
      <c r="F3" s="71">
        <v>9.3887065217226571</v>
      </c>
    </row>
    <row r="4" spans="1:6" x14ac:dyDescent="0.25">
      <c r="A4" s="77">
        <v>1010</v>
      </c>
      <c r="B4" s="66" t="s">
        <v>925</v>
      </c>
      <c r="C4" s="74">
        <v>6.9806678700000004</v>
      </c>
      <c r="D4" s="71">
        <v>17.667128630810641</v>
      </c>
      <c r="E4" s="71">
        <v>0.66413276973346635</v>
      </c>
      <c r="F4" s="71">
        <v>4.7523949063169217</v>
      </c>
    </row>
    <row r="5" spans="1:6" x14ac:dyDescent="0.25">
      <c r="A5" s="77">
        <v>1011</v>
      </c>
      <c r="B5" s="66" t="s">
        <v>926</v>
      </c>
      <c r="C5" s="74">
        <v>11.54690385</v>
      </c>
      <c r="D5" s="71">
        <v>22.794086980680678</v>
      </c>
      <c r="E5" s="71">
        <v>0.59159919067940292</v>
      </c>
      <c r="F5" s="71">
        <v>1.9376549508575314</v>
      </c>
    </row>
    <row r="6" spans="1:6" x14ac:dyDescent="0.25">
      <c r="A6" s="77">
        <v>1020</v>
      </c>
      <c r="B6" s="67" t="s">
        <v>927</v>
      </c>
      <c r="C6" s="74">
        <v>10.58879546</v>
      </c>
      <c r="D6" s="71">
        <v>15.890105072884921</v>
      </c>
      <c r="E6" s="71">
        <v>1.0125530342922053</v>
      </c>
      <c r="F6" s="71">
        <v>5.501014013442056</v>
      </c>
    </row>
    <row r="7" spans="1:6" x14ac:dyDescent="0.25">
      <c r="A7" s="77">
        <v>1021</v>
      </c>
      <c r="B7" s="67" t="s">
        <v>928</v>
      </c>
      <c r="C7" s="74">
        <v>13.962730970000001</v>
      </c>
      <c r="D7" s="71">
        <v>14.731618018412622</v>
      </c>
      <c r="E7" s="71">
        <v>1.2516985998598114</v>
      </c>
      <c r="F7" s="71">
        <v>4.4765378997373846</v>
      </c>
    </row>
    <row r="8" spans="1:6" x14ac:dyDescent="0.25">
      <c r="A8" s="77">
        <v>1030</v>
      </c>
      <c r="B8" s="68" t="s">
        <v>929</v>
      </c>
      <c r="C8" s="74">
        <v>1.4051412729999999</v>
      </c>
      <c r="D8" s="71">
        <v>18.550709894629914</v>
      </c>
      <c r="E8" s="71">
        <v>3.3450589446946735</v>
      </c>
      <c r="F8" s="71">
        <v>60.652114661215506</v>
      </c>
    </row>
    <row r="9" spans="1:6" x14ac:dyDescent="0.25">
      <c r="A9" s="77">
        <v>1031</v>
      </c>
      <c r="B9" s="68" t="s">
        <v>930</v>
      </c>
      <c r="C9" s="74">
        <v>20.05933783</v>
      </c>
      <c r="D9" s="71">
        <v>12.458712011489252</v>
      </c>
      <c r="E9" s="71">
        <v>4.1336951361896048</v>
      </c>
      <c r="F9" s="71">
        <v>31.440606241378031</v>
      </c>
    </row>
    <row r="10" spans="1:6" ht="15.75" thickBot="1" x14ac:dyDescent="0.3">
      <c r="A10" s="77">
        <v>1040</v>
      </c>
      <c r="B10" s="67" t="s">
        <v>931</v>
      </c>
      <c r="C10" s="74">
        <v>13.78274779</v>
      </c>
      <c r="D10" s="71">
        <v>14.3278550825703</v>
      </c>
      <c r="E10" s="71">
        <v>0.71218980394337228</v>
      </c>
      <c r="F10" s="71">
        <v>-3.5789384169537088</v>
      </c>
    </row>
    <row r="11" spans="1:6" ht="15.75" thickBot="1" x14ac:dyDescent="0.3">
      <c r="A11" s="76">
        <v>1041</v>
      </c>
      <c r="B11" s="70" t="s">
        <v>932</v>
      </c>
      <c r="C11" s="74">
        <v>49.639915049999999</v>
      </c>
      <c r="D11" s="71">
        <v>14.837765811776757</v>
      </c>
      <c r="E11" s="71">
        <v>0.80588918163130463</v>
      </c>
      <c r="F11" s="71">
        <v>-37.681939908264404</v>
      </c>
    </row>
    <row r="12" spans="1:6" x14ac:dyDescent="0.25">
      <c r="A12" s="76">
        <v>1051</v>
      </c>
      <c r="B12" s="70" t="s">
        <v>932</v>
      </c>
      <c r="C12" s="74">
        <v>49.639915049999999</v>
      </c>
      <c r="D12" s="71">
        <v>14.837765811776757</v>
      </c>
      <c r="E12" s="71">
        <v>0.80588918163130463</v>
      </c>
      <c r="F12" s="71">
        <v>-37.681939908264404</v>
      </c>
    </row>
    <row r="13" spans="1:6" x14ac:dyDescent="0.25">
      <c r="A13" s="77">
        <v>1052</v>
      </c>
      <c r="B13" s="67" t="s">
        <v>933</v>
      </c>
      <c r="C13" s="74">
        <v>65.73860569</v>
      </c>
      <c r="D13" s="71">
        <v>13.291752896484713</v>
      </c>
      <c r="E13" s="71">
        <v>0.89495162933241179</v>
      </c>
      <c r="F13" s="71">
        <v>-53.842973150381297</v>
      </c>
    </row>
    <row r="14" spans="1:6" ht="15.75" thickBot="1" x14ac:dyDescent="0.3">
      <c r="A14" s="77">
        <v>1060</v>
      </c>
      <c r="B14" s="67" t="s">
        <v>934</v>
      </c>
      <c r="C14" s="74">
        <v>55.842933729999999</v>
      </c>
      <c r="D14" s="71">
        <v>14.613249673455245</v>
      </c>
      <c r="E14" s="71">
        <v>0.72458588542376468</v>
      </c>
      <c r="F14" s="71">
        <v>-45.254107216241799</v>
      </c>
    </row>
    <row r="15" spans="1:6" ht="15.75" thickBot="1" x14ac:dyDescent="0.3">
      <c r="A15" s="76">
        <v>1061</v>
      </c>
      <c r="B15" s="70" t="s">
        <v>935</v>
      </c>
      <c r="C15" s="74">
        <v>75.27397268</v>
      </c>
      <c r="D15" s="71">
        <v>17.019146983595888</v>
      </c>
      <c r="E15" s="71">
        <v>0.81477424704928736</v>
      </c>
      <c r="F15" s="71">
        <v>-61.406824924988825</v>
      </c>
    </row>
    <row r="16" spans="1:6" x14ac:dyDescent="0.25">
      <c r="A16" s="76">
        <v>1070</v>
      </c>
      <c r="B16" s="70" t="s">
        <v>935</v>
      </c>
      <c r="C16" s="74">
        <v>75.27397268</v>
      </c>
      <c r="D16" s="71">
        <v>17.019146983595888</v>
      </c>
      <c r="E16" s="71">
        <v>0.81477424704928736</v>
      </c>
      <c r="F16" s="71">
        <v>-61.406824924988825</v>
      </c>
    </row>
    <row r="17" spans="1:6" x14ac:dyDescent="0.25">
      <c r="A17" s="77">
        <v>1071</v>
      </c>
      <c r="B17" s="67" t="s">
        <v>936</v>
      </c>
      <c r="C17" s="74">
        <v>85.354862190000006</v>
      </c>
      <c r="D17" s="71">
        <v>20.250606934658986</v>
      </c>
      <c r="E17" s="71">
        <v>0.74693211110539326</v>
      </c>
      <c r="F17" s="71">
        <v>-70.228843712181884</v>
      </c>
    </row>
    <row r="18" spans="1:6" x14ac:dyDescent="0.25">
      <c r="A18" s="77">
        <v>1080</v>
      </c>
      <c r="B18" s="68" t="s">
        <v>937</v>
      </c>
      <c r="C18" s="74">
        <v>-7.5170630799999998</v>
      </c>
      <c r="D18" s="71">
        <v>15.069129644681414</v>
      </c>
      <c r="E18" s="71">
        <v>0.97064031469867118</v>
      </c>
      <c r="F18" s="71">
        <v>22.143671648999245</v>
      </c>
    </row>
    <row r="19" spans="1:6" ht="15.75" thickBot="1" x14ac:dyDescent="0.3">
      <c r="A19" s="78">
        <v>1081</v>
      </c>
      <c r="B19" s="69" t="s">
        <v>938</v>
      </c>
      <c r="C19" s="74">
        <v>64.135212300000006</v>
      </c>
      <c r="D19" s="71">
        <v>15.316755607420955</v>
      </c>
      <c r="E19" s="71">
        <v>0.92646338453189148</v>
      </c>
      <c r="F19" s="71">
        <v>-49.9447601560707</v>
      </c>
    </row>
    <row r="20" spans="1:6" ht="15.75" thickBot="1" x14ac:dyDescent="0.3">
      <c r="A20" s="78">
        <v>1090</v>
      </c>
      <c r="B20" s="69" t="s">
        <v>938</v>
      </c>
      <c r="C20" s="74">
        <v>64.135212300000006</v>
      </c>
      <c r="D20" s="71">
        <v>15.316755607420955</v>
      </c>
      <c r="E20" s="71">
        <v>0.92646338453189148</v>
      </c>
      <c r="F20" s="71">
        <v>-49.9447601560707</v>
      </c>
    </row>
    <row r="21" spans="1:6" x14ac:dyDescent="0.25">
      <c r="A21" s="77">
        <v>1091</v>
      </c>
      <c r="B21" s="68" t="s">
        <v>939</v>
      </c>
      <c r="C21" s="74">
        <v>107.9014567</v>
      </c>
      <c r="D21" s="71">
        <v>15.080377795035311</v>
      </c>
      <c r="E21" s="71">
        <v>1.1407859266793348</v>
      </c>
      <c r="F21" s="71">
        <v>-90.697740449398339</v>
      </c>
    </row>
    <row r="22" spans="1:6" x14ac:dyDescent="0.25">
      <c r="A22" s="77">
        <v>1100</v>
      </c>
      <c r="B22" s="68" t="s">
        <v>940</v>
      </c>
      <c r="C22" s="74">
        <v>84.694956300000001</v>
      </c>
      <c r="D22" s="71">
        <v>18.368240798356048</v>
      </c>
      <c r="E22" s="71">
        <v>1.0354711477153877</v>
      </c>
      <c r="F22" s="71">
        <v>-65.674726559691479</v>
      </c>
    </row>
    <row r="23" spans="1:6" x14ac:dyDescent="0.25">
      <c r="A23" s="77">
        <v>1101</v>
      </c>
      <c r="B23" s="68" t="s">
        <v>941</v>
      </c>
      <c r="C23" s="74">
        <v>131.610354</v>
      </c>
      <c r="D23" s="71">
        <v>15.27721318011435</v>
      </c>
      <c r="E23" s="71">
        <v>1.878864940931628</v>
      </c>
      <c r="F23" s="71">
        <v>-102.90668655616155</v>
      </c>
    </row>
    <row r="24" spans="1:6" x14ac:dyDescent="0.25">
      <c r="A24" s="77">
        <v>1110</v>
      </c>
      <c r="B24" s="68" t="s">
        <v>942</v>
      </c>
      <c r="C24" s="74">
        <v>114.74855030000001</v>
      </c>
      <c r="D24" s="71">
        <v>14.903289597140027</v>
      </c>
      <c r="E24" s="71">
        <v>1.6565452920433761</v>
      </c>
      <c r="F24" s="71">
        <v>-90.060834819567106</v>
      </c>
    </row>
    <row r="25" spans="1:6" x14ac:dyDescent="0.25">
      <c r="A25" s="77">
        <v>1111</v>
      </c>
      <c r="B25" s="68" t="s">
        <v>943</v>
      </c>
      <c r="C25" s="74">
        <v>168.4165859</v>
      </c>
      <c r="D25" s="71">
        <v>14.540271969019336</v>
      </c>
      <c r="E25" s="71">
        <v>2.7438535310898708</v>
      </c>
      <c r="F25" s="71">
        <v>-128.52009131371585</v>
      </c>
    </row>
    <row r="26" spans="1:6" x14ac:dyDescent="0.25">
      <c r="A26" s="77">
        <v>1120</v>
      </c>
      <c r="B26" s="68" t="s">
        <v>944</v>
      </c>
      <c r="C26" s="74">
        <v>87.180212960000006</v>
      </c>
      <c r="D26" s="71">
        <v>13.523777013690172</v>
      </c>
      <c r="E26" s="71">
        <v>0.72272757179171632</v>
      </c>
      <c r="F26" s="71">
        <v>-77.406242615249127</v>
      </c>
    </row>
    <row r="27" spans="1:6" x14ac:dyDescent="0.25">
      <c r="A27" s="77">
        <v>1121</v>
      </c>
      <c r="B27" s="68" t="s">
        <v>945</v>
      </c>
      <c r="C27" s="74">
        <v>141.41164309999999</v>
      </c>
      <c r="D27" s="71">
        <v>14.624277443164019</v>
      </c>
      <c r="E27" s="71">
        <v>0.65273455056328211</v>
      </c>
      <c r="F27" s="71">
        <v>-131.8656639437113</v>
      </c>
    </row>
    <row r="28" spans="1:6" x14ac:dyDescent="0.25">
      <c r="A28" s="77">
        <v>1130</v>
      </c>
      <c r="B28" s="68" t="s">
        <v>946</v>
      </c>
      <c r="C28" s="74">
        <v>123.1388714</v>
      </c>
      <c r="D28" s="71">
        <v>32.744260072672837</v>
      </c>
      <c r="E28" s="71">
        <v>0.42391844719064559</v>
      </c>
      <c r="F28" s="71">
        <v>-109.25835277836292</v>
      </c>
    </row>
    <row r="29" spans="1:6" x14ac:dyDescent="0.25">
      <c r="A29" s="77">
        <v>1131</v>
      </c>
      <c r="B29" s="68" t="s">
        <v>947</v>
      </c>
      <c r="C29" s="74">
        <v>164.67328560000001</v>
      </c>
      <c r="D29" s="71">
        <v>30.162090090437076</v>
      </c>
      <c r="E29" s="71">
        <v>0.46376937354159786</v>
      </c>
      <c r="F29" s="71">
        <v>-150.68530573083683</v>
      </c>
    </row>
    <row r="30" spans="1:6" x14ac:dyDescent="0.25">
      <c r="A30" s="77">
        <v>1140</v>
      </c>
      <c r="B30" s="68" t="s">
        <v>948</v>
      </c>
      <c r="C30" s="74">
        <v>140.54584370000001</v>
      </c>
      <c r="D30" s="71">
        <v>26.195668687979527</v>
      </c>
      <c r="E30" s="71">
        <v>0.45272959950887282</v>
      </c>
      <c r="F30" s="71">
        <v>-128.68650631073828</v>
      </c>
    </row>
    <row r="31" spans="1:6" ht="15.75" thickBot="1" x14ac:dyDescent="0.3">
      <c r="A31" s="77">
        <v>1141</v>
      </c>
      <c r="B31" s="68" t="s">
        <v>949</v>
      </c>
      <c r="C31" s="74">
        <v>173.4641809</v>
      </c>
      <c r="D31" s="71">
        <v>18.141976712050507</v>
      </c>
      <c r="E31" s="71">
        <v>0.57567780357447917</v>
      </c>
      <c r="F31" s="71">
        <v>-163.01992488836356</v>
      </c>
    </row>
    <row r="32" spans="1:6" x14ac:dyDescent="0.25">
      <c r="A32" s="76">
        <v>1150</v>
      </c>
      <c r="B32" s="23" t="s">
        <v>950</v>
      </c>
      <c r="C32" s="74">
        <v>153.2044314</v>
      </c>
      <c r="D32" s="71">
        <v>28.478502863576335</v>
      </c>
      <c r="E32" s="71">
        <v>0.438412055918872</v>
      </c>
      <c r="F32" s="71">
        <v>-140.71924603852429</v>
      </c>
    </row>
    <row r="33" spans="1:6" x14ac:dyDescent="0.25">
      <c r="A33" s="77">
        <v>1151</v>
      </c>
      <c r="B33" s="68" t="s">
        <v>951</v>
      </c>
      <c r="C33" s="74">
        <v>184.23658209999999</v>
      </c>
      <c r="D33" s="71">
        <v>14.122810093491935</v>
      </c>
      <c r="E33" s="71">
        <v>0.70588304155853121</v>
      </c>
      <c r="F33" s="71">
        <v>-174.26754054379975</v>
      </c>
    </row>
    <row r="34" spans="1:6" x14ac:dyDescent="0.25">
      <c r="A34" s="77">
        <v>1160</v>
      </c>
      <c r="B34" s="68" t="s">
        <v>952</v>
      </c>
      <c r="C34" s="74">
        <v>-1.1598371119999999</v>
      </c>
      <c r="D34" s="71">
        <v>13.279158098717652</v>
      </c>
      <c r="E34" s="71">
        <v>0.75808499804214169</v>
      </c>
      <c r="F34" s="71">
        <v>11.226234679722511</v>
      </c>
    </row>
    <row r="35" spans="1:6" x14ac:dyDescent="0.25">
      <c r="A35" s="77">
        <v>1161</v>
      </c>
      <c r="B35" s="68" t="s">
        <v>953</v>
      </c>
      <c r="C35" s="74">
        <v>40.60241697</v>
      </c>
      <c r="D35" s="71">
        <v>16.487029101344483</v>
      </c>
      <c r="E35" s="71">
        <v>0.65821637347256556</v>
      </c>
      <c r="F35" s="71">
        <v>-29.750559639846166</v>
      </c>
    </row>
    <row r="36" spans="1:6" x14ac:dyDescent="0.25">
      <c r="A36" s="77">
        <v>1170</v>
      </c>
      <c r="B36" s="68" t="s">
        <v>954</v>
      </c>
      <c r="C36" s="74">
        <v>33.564907150000003</v>
      </c>
      <c r="D36" s="71">
        <v>16.221686892919614</v>
      </c>
      <c r="E36" s="71">
        <v>0.65542297484792478</v>
      </c>
      <c r="F36" s="71">
        <v>-22.933025704898149</v>
      </c>
    </row>
    <row r="37" spans="1:6" x14ac:dyDescent="0.25">
      <c r="A37" s="77">
        <v>1171</v>
      </c>
      <c r="B37" s="68" t="s">
        <v>955</v>
      </c>
      <c r="C37" s="74">
        <v>59.163858619999999</v>
      </c>
      <c r="D37" s="71">
        <v>19.269522901595433</v>
      </c>
      <c r="E37" s="71">
        <v>0.65515378403724578</v>
      </c>
      <c r="F37" s="71">
        <v>-46.539265853180154</v>
      </c>
    </row>
    <row r="38" spans="1:6" x14ac:dyDescent="0.25">
      <c r="A38" s="77">
        <v>1180</v>
      </c>
      <c r="B38" s="68" t="s">
        <v>956</v>
      </c>
      <c r="C38" s="74">
        <v>49.77924617</v>
      </c>
      <c r="D38" s="71">
        <v>19.745969989270129</v>
      </c>
      <c r="E38" s="71">
        <v>4.5625783050710327</v>
      </c>
      <c r="F38" s="71">
        <v>40.314982102088535</v>
      </c>
    </row>
    <row r="39" spans="1:6" x14ac:dyDescent="0.25">
      <c r="A39" s="77">
        <v>1181</v>
      </c>
      <c r="B39" s="68" t="s">
        <v>957</v>
      </c>
      <c r="C39" s="74">
        <v>41.068866730000003</v>
      </c>
      <c r="D39" s="71">
        <v>19.325012105725527</v>
      </c>
      <c r="E39" s="71">
        <v>4.6861856795004417</v>
      </c>
      <c r="F39" s="71">
        <v>49.49113810534633</v>
      </c>
    </row>
    <row r="40" spans="1:6" x14ac:dyDescent="0.25">
      <c r="A40" s="77">
        <v>1190</v>
      </c>
      <c r="B40" s="68" t="s">
        <v>958</v>
      </c>
      <c r="C40" s="74">
        <v>38.333253859999999</v>
      </c>
      <c r="D40" s="71">
        <v>19.26405629439579</v>
      </c>
      <c r="E40" s="71">
        <v>4.5591736399938334</v>
      </c>
      <c r="F40" s="71">
        <v>49.49113810534633</v>
      </c>
    </row>
    <row r="41" spans="1:6" x14ac:dyDescent="0.25">
      <c r="A41" s="77">
        <v>1191</v>
      </c>
      <c r="B41" s="68" t="s">
        <v>959</v>
      </c>
      <c r="C41" s="74">
        <v>32.33424582</v>
      </c>
      <c r="D41" s="71">
        <v>14.750589816025142</v>
      </c>
      <c r="E41" s="71">
        <v>5.1304042624866284</v>
      </c>
      <c r="F41" s="71">
        <v>43.342477583840946</v>
      </c>
    </row>
    <row r="42" spans="1:6" x14ac:dyDescent="0.25">
      <c r="A42" s="77">
        <v>1200</v>
      </c>
      <c r="B42" s="68" t="s">
        <v>960</v>
      </c>
      <c r="C42" s="74">
        <v>30.998018439999999</v>
      </c>
      <c r="D42" s="71">
        <v>15.221719021012619</v>
      </c>
      <c r="E42" s="71">
        <v>5.055501641715658</v>
      </c>
      <c r="F42" s="71">
        <v>45.954973411441827</v>
      </c>
    </row>
    <row r="43" spans="1:6" x14ac:dyDescent="0.25">
      <c r="A43" s="77">
        <v>1201</v>
      </c>
      <c r="B43" s="68" t="s">
        <v>961</v>
      </c>
      <c r="C43" s="74">
        <v>26.418653219999999</v>
      </c>
      <c r="D43" s="71">
        <v>17.202521431216109</v>
      </c>
      <c r="E43" s="71">
        <v>4.8092313488826983</v>
      </c>
      <c r="F43" s="71">
        <v>56.308473221564213</v>
      </c>
    </row>
    <row r="44" spans="1:6" x14ac:dyDescent="0.25">
      <c r="A44" s="77">
        <v>1210</v>
      </c>
      <c r="B44" s="68" t="s">
        <v>962</v>
      </c>
      <c r="C44" s="74">
        <v>27.276284629999999</v>
      </c>
      <c r="D44" s="71">
        <v>20.190861380048293</v>
      </c>
      <c r="E44" s="71">
        <v>4.3989679354344187</v>
      </c>
      <c r="F44" s="71">
        <v>61.540024862469522</v>
      </c>
    </row>
    <row r="45" spans="1:6" x14ac:dyDescent="0.25">
      <c r="A45" s="77">
        <v>1211</v>
      </c>
      <c r="B45" s="68" t="s">
        <v>963</v>
      </c>
      <c r="C45" s="74">
        <v>19.516293269999998</v>
      </c>
      <c r="D45" s="71">
        <v>20.603056297232087</v>
      </c>
      <c r="E45" s="71">
        <v>4.3670813703564093</v>
      </c>
      <c r="F45" s="71">
        <v>70.45979000389552</v>
      </c>
    </row>
    <row r="46" spans="1:6" x14ac:dyDescent="0.25">
      <c r="A46" s="77">
        <v>1220</v>
      </c>
      <c r="B46" s="68" t="s">
        <v>964</v>
      </c>
      <c r="C46" s="74">
        <v>20.017185619999999</v>
      </c>
      <c r="D46" s="71">
        <v>20.095034782942069</v>
      </c>
      <c r="E46" s="71">
        <v>4.6359317149480113</v>
      </c>
      <c r="F46" s="71">
        <v>73.140003442559077</v>
      </c>
    </row>
    <row r="47" spans="1:6" x14ac:dyDescent="0.25">
      <c r="A47" s="77">
        <v>1221</v>
      </c>
      <c r="B47" s="68" t="s">
        <v>965</v>
      </c>
      <c r="C47" s="74">
        <v>17.43107457</v>
      </c>
      <c r="D47" s="71">
        <v>22.266088715598478</v>
      </c>
      <c r="E47" s="71">
        <v>4.5493225312618737</v>
      </c>
      <c r="F47" s="71">
        <v>83.866026382697854</v>
      </c>
    </row>
    <row r="48" spans="1:6" x14ac:dyDescent="0.25">
      <c r="A48" s="77">
        <v>1230</v>
      </c>
      <c r="B48" s="68" t="s">
        <v>966</v>
      </c>
      <c r="C48" s="74">
        <v>18.717088560000001</v>
      </c>
      <c r="D48" s="71">
        <v>9.6391308712592352</v>
      </c>
      <c r="E48" s="71">
        <v>1.2212328488777018</v>
      </c>
      <c r="F48" s="71">
        <v>-6.9451155633031929</v>
      </c>
    </row>
    <row r="49" spans="1:6" x14ac:dyDescent="0.25">
      <c r="A49" s="77">
        <v>1231</v>
      </c>
      <c r="B49" s="68" t="s">
        <v>967</v>
      </c>
      <c r="C49" s="74">
        <v>87.198644790000003</v>
      </c>
      <c r="D49" s="71">
        <v>22.837623416264385</v>
      </c>
      <c r="E49" s="71">
        <v>0.60624340813146793</v>
      </c>
      <c r="F49" s="71">
        <v>-73.353163037523871</v>
      </c>
    </row>
    <row r="50" spans="1:6" x14ac:dyDescent="0.25">
      <c r="A50" s="77">
        <v>1240</v>
      </c>
      <c r="B50" s="68" t="s">
        <v>968</v>
      </c>
      <c r="C50" s="74">
        <v>75.391282480000001</v>
      </c>
      <c r="D50" s="71">
        <v>17.721809130259579</v>
      </c>
      <c r="E50" s="71">
        <v>0.58792613683603734</v>
      </c>
      <c r="F50" s="71">
        <v>-64.972415872445168</v>
      </c>
    </row>
    <row r="51" spans="1:6" x14ac:dyDescent="0.25">
      <c r="A51" s="77">
        <v>1241</v>
      </c>
      <c r="B51" s="68" t="s">
        <v>969</v>
      </c>
      <c r="C51" s="74">
        <v>116.9178677</v>
      </c>
      <c r="D51" s="71">
        <v>51.344147161747699</v>
      </c>
      <c r="E51" s="71">
        <v>0.57039475928226968</v>
      </c>
      <c r="F51" s="71">
        <v>-87.631368689606845</v>
      </c>
    </row>
    <row r="52" spans="1:6" x14ac:dyDescent="0.25">
      <c r="A52" s="77">
        <v>1250</v>
      </c>
      <c r="B52" s="68" t="s">
        <v>970</v>
      </c>
      <c r="C52" s="73">
        <v>-0.24439559899999999</v>
      </c>
      <c r="D52" s="71">
        <v>74.931632135854244</v>
      </c>
      <c r="E52" s="71">
        <v>2.3002976718679533</v>
      </c>
      <c r="F52" s="71">
        <v>172.61390663201956</v>
      </c>
    </row>
    <row r="53" spans="1:6" x14ac:dyDescent="0.25">
      <c r="A53" s="77">
        <v>1251</v>
      </c>
      <c r="B53" s="68" t="s">
        <v>971</v>
      </c>
      <c r="C53" s="73">
        <v>4.5358364150000003</v>
      </c>
      <c r="D53" s="71">
        <v>19.769615376111744</v>
      </c>
      <c r="E53" s="71">
        <v>4.3211059157223577</v>
      </c>
      <c r="F53" s="71">
        <v>80.890773636453403</v>
      </c>
    </row>
    <row r="54" spans="1:6" x14ac:dyDescent="0.25">
      <c r="A54" s="77">
        <v>1260</v>
      </c>
      <c r="B54" s="68" t="s">
        <v>972</v>
      </c>
      <c r="C54" s="74">
        <v>1.8898451979999999</v>
      </c>
      <c r="D54" s="71">
        <v>17.060539381894493</v>
      </c>
      <c r="E54" s="71">
        <v>0.62250848366137879</v>
      </c>
      <c r="F54" s="71">
        <v>8.7303426953776544</v>
      </c>
    </row>
    <row r="55" spans="1:6" x14ac:dyDescent="0.25">
      <c r="A55" s="77">
        <v>1261</v>
      </c>
      <c r="B55" s="68" t="s">
        <v>973</v>
      </c>
      <c r="C55" s="74">
        <v>85.743343929999995</v>
      </c>
      <c r="D55" s="71">
        <v>17.126142966056918</v>
      </c>
      <c r="E55" s="71">
        <v>0.6289107227806644</v>
      </c>
      <c r="F55" s="71">
        <v>-74.972365487069055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</vt:lpstr>
      <vt:lpstr>BG</vt:lpstr>
    </vt:vector>
  </TitlesOfParts>
  <Company>SEMILAB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Szenka, József</dc:creator>
  <cp:lastModifiedBy>Szenka, József</cp:lastModifiedBy>
  <dcterms:created xsi:type="dcterms:W3CDTF">2023-05-16T20:32:31Z</dcterms:created>
  <dcterms:modified xsi:type="dcterms:W3CDTF">2023-05-17T21:01:14Z</dcterms:modified>
</cp:coreProperties>
</file>