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4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ml.chartshap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6.xml" ContentType="application/vnd.openxmlformats-officedocument.drawingml.chartshapes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7.xml" ContentType="application/vnd.openxmlformats-officedocument.drawingml.chartshapes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drawings/drawing8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sources\DipB\master-thesis-B\"/>
    </mc:Choice>
  </mc:AlternateContent>
  <xr:revisionPtr revIDLastSave="0" documentId="13_ncr:1_{2981621E-D0B3-4289-AB41-3E5757EF5149}" xr6:coauthVersionLast="47" xr6:coauthVersionMax="47" xr10:uidLastSave="{00000000-0000-0000-0000-000000000000}"/>
  <bookViews>
    <workbookView xWindow="28680" yWindow="-75" windowWidth="29040" windowHeight="15990" activeTab="3" xr2:uid="{50271404-D1F3-470D-B323-4637AD255B09}"/>
  </bookViews>
  <sheets>
    <sheet name="MT" sheetId="1" r:id="rId1"/>
    <sheet name="MT2" sheetId="3" r:id="rId2"/>
    <sheet name="MT2_2" sheetId="4" r:id="rId3"/>
    <sheet name="MT2_3" sheetId="5" r:id="rId4"/>
    <sheet name="BG" sheetId="2" r:id="rId5"/>
  </sheets>
  <definedNames>
    <definedName name="_xlnm._FilterDatabase" localSheetId="1" hidden="1">'MT2'!$A$1:$AP$437</definedName>
    <definedName name="_xlnm._FilterDatabase" localSheetId="2" hidden="1">MT2_2!$A$1:$AS$437</definedName>
    <definedName name="_xlnm._FilterDatabase" localSheetId="3" hidden="1">MT2_3!$A$1:$AV$437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T3" i="5" l="1"/>
  <c r="AT4" i="5"/>
  <c r="AT5" i="5"/>
  <c r="AT6" i="5"/>
  <c r="AT7" i="5"/>
  <c r="AT8" i="5"/>
  <c r="AT9" i="5"/>
  <c r="AT10" i="5"/>
  <c r="AT11" i="5"/>
  <c r="AT12" i="5"/>
  <c r="AT13" i="5"/>
  <c r="AT14" i="5"/>
  <c r="AT15" i="5"/>
  <c r="AT16" i="5"/>
  <c r="AT17" i="5"/>
  <c r="AT18" i="5"/>
  <c r="AT19" i="5"/>
  <c r="AT20" i="5"/>
  <c r="AT21" i="5"/>
  <c r="AT22" i="5"/>
  <c r="AT23" i="5"/>
  <c r="AT24" i="5"/>
  <c r="AT25" i="5"/>
  <c r="AT26" i="5"/>
  <c r="AT27" i="5"/>
  <c r="AT28" i="5"/>
  <c r="AT29" i="5"/>
  <c r="AT30" i="5"/>
  <c r="AT31" i="5"/>
  <c r="AT32" i="5"/>
  <c r="AT33" i="5"/>
  <c r="AT34" i="5"/>
  <c r="AT35" i="5"/>
  <c r="AT36" i="5"/>
  <c r="AT37" i="5"/>
  <c r="AT38" i="5"/>
  <c r="AT39" i="5"/>
  <c r="AT40" i="5"/>
  <c r="AT41" i="5"/>
  <c r="AT42" i="5"/>
  <c r="AT43" i="5"/>
  <c r="AT50" i="5"/>
  <c r="AT51" i="5"/>
  <c r="AT52" i="5"/>
  <c r="AT53" i="5"/>
  <c r="AT54" i="5"/>
  <c r="AT55" i="5"/>
  <c r="AT56" i="5"/>
  <c r="AT57" i="5"/>
  <c r="AT58" i="5"/>
  <c r="AT59" i="5"/>
  <c r="AT60" i="5"/>
  <c r="AT61" i="5"/>
  <c r="AT62" i="5"/>
  <c r="AT63" i="5"/>
  <c r="AT64" i="5"/>
  <c r="AT65" i="5"/>
  <c r="AT66" i="5"/>
  <c r="AT67" i="5"/>
  <c r="AT68" i="5"/>
  <c r="AT69" i="5"/>
  <c r="AT70" i="5"/>
  <c r="AT71" i="5"/>
  <c r="AT72" i="5"/>
  <c r="AT73" i="5"/>
  <c r="AT74" i="5"/>
  <c r="AT75" i="5"/>
  <c r="AT76" i="5"/>
  <c r="AT77" i="5"/>
  <c r="AT78" i="5"/>
  <c r="AT79" i="5"/>
  <c r="AT80" i="5"/>
  <c r="AT81" i="5"/>
  <c r="AT82" i="5"/>
  <c r="AT83" i="5"/>
  <c r="AT84" i="5"/>
  <c r="AT85" i="5"/>
  <c r="AT86" i="5"/>
  <c r="AT87" i="5"/>
  <c r="AT88" i="5"/>
  <c r="AT89" i="5"/>
  <c r="AT90" i="5"/>
  <c r="AT91" i="5"/>
  <c r="AT92" i="5"/>
  <c r="AT93" i="5"/>
  <c r="AT94" i="5"/>
  <c r="AT95" i="5"/>
  <c r="AT96" i="5"/>
  <c r="AT97" i="5"/>
  <c r="AT98" i="5"/>
  <c r="AT99" i="5"/>
  <c r="AT100" i="5"/>
  <c r="AT101" i="5"/>
  <c r="AT102" i="5"/>
  <c r="AT103" i="5"/>
  <c r="AT104" i="5"/>
  <c r="AT105" i="5"/>
  <c r="AT106" i="5"/>
  <c r="AT107" i="5"/>
  <c r="AT108" i="5"/>
  <c r="AT109" i="5"/>
  <c r="AT110" i="5"/>
  <c r="AT111" i="5"/>
  <c r="AT112" i="5"/>
  <c r="AT113" i="5"/>
  <c r="AT114" i="5"/>
  <c r="AT115" i="5"/>
  <c r="AT116" i="5"/>
  <c r="AT117" i="5"/>
  <c r="AT118" i="5"/>
  <c r="AT119" i="5"/>
  <c r="AT120" i="5"/>
  <c r="AT121" i="5"/>
  <c r="AT122" i="5"/>
  <c r="AT123" i="5"/>
  <c r="AT124" i="5"/>
  <c r="AT125" i="5"/>
  <c r="AT126" i="5"/>
  <c r="AT127" i="5"/>
  <c r="AT128" i="5"/>
  <c r="AT129" i="5"/>
  <c r="AT130" i="5"/>
  <c r="AT131" i="5"/>
  <c r="AT132" i="5"/>
  <c r="AT133" i="5"/>
  <c r="AT134" i="5"/>
  <c r="AT135" i="5"/>
  <c r="AT136" i="5"/>
  <c r="AT137" i="5"/>
  <c r="AT138" i="5"/>
  <c r="AT139" i="5"/>
  <c r="AT140" i="5"/>
  <c r="AT141" i="5"/>
  <c r="AT142" i="5"/>
  <c r="AT143" i="5"/>
  <c r="AT144" i="5"/>
  <c r="AT145" i="5"/>
  <c r="AT146" i="5"/>
  <c r="AT147" i="5"/>
  <c r="AT148" i="5"/>
  <c r="AT149" i="5"/>
  <c r="AT150" i="5"/>
  <c r="AT151" i="5"/>
  <c r="AT152" i="5"/>
  <c r="AT153" i="5"/>
  <c r="AT154" i="5"/>
  <c r="AT155" i="5"/>
  <c r="AT156" i="5"/>
  <c r="AT157" i="5"/>
  <c r="AT158" i="5"/>
  <c r="AT159" i="5"/>
  <c r="AT160" i="5"/>
  <c r="AT161" i="5"/>
  <c r="AT162" i="5"/>
  <c r="AT163" i="5"/>
  <c r="AT164" i="5"/>
  <c r="AT165" i="5"/>
  <c r="AT166" i="5"/>
  <c r="AT167" i="5"/>
  <c r="AT168" i="5"/>
  <c r="AT169" i="5"/>
  <c r="AT170" i="5"/>
  <c r="AT171" i="5"/>
  <c r="AT172" i="5"/>
  <c r="AT173" i="5"/>
  <c r="AT174" i="5"/>
  <c r="AT175" i="5"/>
  <c r="AT176" i="5"/>
  <c r="AT177" i="5"/>
  <c r="AT178" i="5"/>
  <c r="AT179" i="5"/>
  <c r="AT180" i="5"/>
  <c r="AT181" i="5"/>
  <c r="AT182" i="5"/>
  <c r="AT183" i="5"/>
  <c r="AT184" i="5"/>
  <c r="AT185" i="5"/>
  <c r="AT186" i="5"/>
  <c r="AT187" i="5"/>
  <c r="AT188" i="5"/>
  <c r="AT189" i="5"/>
  <c r="AT190" i="5"/>
  <c r="AT191" i="5"/>
  <c r="AT192" i="5"/>
  <c r="AT193" i="5"/>
  <c r="AT194" i="5"/>
  <c r="AT195" i="5"/>
  <c r="AT196" i="5"/>
  <c r="AT197" i="5"/>
  <c r="AT198" i="5"/>
  <c r="AT199" i="5"/>
  <c r="AT200" i="5"/>
  <c r="AT201" i="5"/>
  <c r="AT202" i="5"/>
  <c r="AT203" i="5"/>
  <c r="AT204" i="5"/>
  <c r="AT205" i="5"/>
  <c r="AT206" i="5"/>
  <c r="AT207" i="5"/>
  <c r="AT208" i="5"/>
  <c r="AT209" i="5"/>
  <c r="AT210" i="5"/>
  <c r="AT211" i="5"/>
  <c r="AT212" i="5"/>
  <c r="AT213" i="5"/>
  <c r="AT214" i="5"/>
  <c r="AT215" i="5"/>
  <c r="AT216" i="5"/>
  <c r="AT217" i="5"/>
  <c r="AT218" i="5"/>
  <c r="AT219" i="5"/>
  <c r="AT220" i="5"/>
  <c r="AT221" i="5"/>
  <c r="AT222" i="5"/>
  <c r="AT223" i="5"/>
  <c r="AT224" i="5"/>
  <c r="AT225" i="5"/>
  <c r="AT226" i="5"/>
  <c r="AT227" i="5"/>
  <c r="AT228" i="5"/>
  <c r="AT229" i="5"/>
  <c r="AT230" i="5"/>
  <c r="AT231" i="5"/>
  <c r="AT232" i="5"/>
  <c r="AT233" i="5"/>
  <c r="AT234" i="5"/>
  <c r="AT235" i="5"/>
  <c r="AT236" i="5"/>
  <c r="AT237" i="5"/>
  <c r="AT238" i="5"/>
  <c r="AT239" i="5"/>
  <c r="AT240" i="5"/>
  <c r="AT241" i="5"/>
  <c r="AT242" i="5"/>
  <c r="AT243" i="5"/>
  <c r="AT244" i="5"/>
  <c r="AT245" i="5"/>
  <c r="AT246" i="5"/>
  <c r="AT247" i="5"/>
  <c r="AT248" i="5"/>
  <c r="AT249" i="5"/>
  <c r="AT250" i="5"/>
  <c r="AT251" i="5"/>
  <c r="AT252" i="5"/>
  <c r="AT253" i="5"/>
  <c r="AT254" i="5"/>
  <c r="AT255" i="5"/>
  <c r="AT256" i="5"/>
  <c r="AT257" i="5"/>
  <c r="AT258" i="5"/>
  <c r="AT259" i="5"/>
  <c r="AT260" i="5"/>
  <c r="AT261" i="5"/>
  <c r="AT262" i="5"/>
  <c r="AT263" i="5"/>
  <c r="AT264" i="5"/>
  <c r="AT265" i="5"/>
  <c r="AT266" i="5"/>
  <c r="AT267" i="5"/>
  <c r="AT268" i="5"/>
  <c r="AT269" i="5"/>
  <c r="AT270" i="5"/>
  <c r="AT271" i="5"/>
  <c r="AT272" i="5"/>
  <c r="AT273" i="5"/>
  <c r="AT274" i="5"/>
  <c r="AT275" i="5"/>
  <c r="AT276" i="5"/>
  <c r="AT277" i="5"/>
  <c r="AT278" i="5"/>
  <c r="AT279" i="5"/>
  <c r="AT280" i="5"/>
  <c r="AT281" i="5"/>
  <c r="AT282" i="5"/>
  <c r="AT283" i="5"/>
  <c r="AT284" i="5"/>
  <c r="AT285" i="5"/>
  <c r="AT286" i="5"/>
  <c r="AT287" i="5"/>
  <c r="AT288" i="5"/>
  <c r="AT289" i="5"/>
  <c r="AT290" i="5"/>
  <c r="AT294" i="5"/>
  <c r="AT295" i="5"/>
  <c r="AT296" i="5"/>
  <c r="AT297" i="5"/>
  <c r="AT298" i="5"/>
  <c r="AT299" i="5"/>
  <c r="AT300" i="5"/>
  <c r="AT301" i="5"/>
  <c r="AT302" i="5"/>
  <c r="AT303" i="5"/>
  <c r="AT304" i="5"/>
  <c r="AT305" i="5"/>
  <c r="AT306" i="5"/>
  <c r="AT307" i="5"/>
  <c r="AT308" i="5"/>
  <c r="AT309" i="5"/>
  <c r="AT310" i="5"/>
  <c r="AT311" i="5"/>
  <c r="AT313" i="5"/>
  <c r="AT314" i="5"/>
  <c r="AT315" i="5"/>
  <c r="AT316" i="5"/>
  <c r="AT317" i="5"/>
  <c r="AT318" i="5"/>
  <c r="AT319" i="5"/>
  <c r="AT320" i="5"/>
  <c r="AT321" i="5"/>
  <c r="AT322" i="5"/>
  <c r="AT323" i="5"/>
  <c r="AT324" i="5"/>
  <c r="AT325" i="5"/>
  <c r="AT326" i="5"/>
  <c r="AT327" i="5"/>
  <c r="AT328" i="5"/>
  <c r="AT329" i="5"/>
  <c r="AT330" i="5"/>
  <c r="AT331" i="5"/>
  <c r="AT332" i="5"/>
  <c r="AT333" i="5"/>
  <c r="AT334" i="5"/>
  <c r="AT335" i="5"/>
  <c r="AT336" i="5"/>
  <c r="AT337" i="5"/>
  <c r="AT338" i="5"/>
  <c r="AT342" i="5"/>
  <c r="AT343" i="5"/>
  <c r="AT344" i="5"/>
  <c r="AT345" i="5"/>
  <c r="AT346" i="5"/>
  <c r="AT347" i="5"/>
  <c r="AT348" i="5"/>
  <c r="AT349" i="5"/>
  <c r="AT350" i="5"/>
  <c r="AT353" i="5"/>
  <c r="AT354" i="5"/>
  <c r="AT355" i="5"/>
  <c r="AT356" i="5"/>
  <c r="AT357" i="5"/>
  <c r="AT358" i="5"/>
  <c r="AT359" i="5"/>
  <c r="AT360" i="5"/>
  <c r="AT361" i="5"/>
  <c r="AT362" i="5"/>
  <c r="AT363" i="5"/>
  <c r="AT364" i="5"/>
  <c r="AT365" i="5"/>
  <c r="AT366" i="5"/>
  <c r="AT367" i="5"/>
  <c r="AT368" i="5"/>
  <c r="AT369" i="5"/>
  <c r="AT370" i="5"/>
  <c r="AT371" i="5"/>
  <c r="AT372" i="5"/>
  <c r="AT373" i="5"/>
  <c r="AT374" i="5"/>
  <c r="AT375" i="5"/>
  <c r="AT376" i="5"/>
  <c r="AT377" i="5"/>
  <c r="AT378" i="5"/>
  <c r="AT379" i="5"/>
  <c r="AT380" i="5"/>
  <c r="AT381" i="5"/>
  <c r="AT382" i="5"/>
  <c r="AT383" i="5"/>
  <c r="AT384" i="5"/>
  <c r="AT385" i="5"/>
  <c r="AT386" i="5"/>
  <c r="AT387" i="5"/>
  <c r="AT388" i="5"/>
  <c r="AT389" i="5"/>
  <c r="AT390" i="5"/>
  <c r="AT391" i="5"/>
  <c r="AT392" i="5"/>
  <c r="AT393" i="5"/>
  <c r="AT394" i="5"/>
  <c r="AT395" i="5"/>
  <c r="AT396" i="5"/>
  <c r="AT397" i="5"/>
  <c r="AT398" i="5"/>
  <c r="AT399" i="5"/>
  <c r="AT400" i="5"/>
  <c r="AT401" i="5"/>
  <c r="AT402" i="5"/>
  <c r="AT403" i="5"/>
  <c r="AT404" i="5"/>
  <c r="AT405" i="5"/>
  <c r="AT406" i="5"/>
  <c r="AT407" i="5"/>
  <c r="AT408" i="5"/>
  <c r="AT409" i="5"/>
  <c r="AT410" i="5"/>
  <c r="AT411" i="5"/>
  <c r="AT412" i="5"/>
  <c r="AT413" i="5"/>
  <c r="AT414" i="5"/>
  <c r="AT415" i="5"/>
  <c r="AT416" i="5"/>
  <c r="AT417" i="5"/>
  <c r="AT418" i="5"/>
  <c r="AT419" i="5"/>
  <c r="AT420" i="5"/>
  <c r="AT421" i="5"/>
  <c r="AT422" i="5"/>
  <c r="AT423" i="5"/>
  <c r="AT424" i="5"/>
  <c r="AT425" i="5"/>
  <c r="AT426" i="5"/>
  <c r="AT427" i="5"/>
  <c r="AT428" i="5"/>
  <c r="AT429" i="5"/>
  <c r="AT430" i="5"/>
  <c r="AT431" i="5"/>
  <c r="AT432" i="5"/>
  <c r="AT433" i="5"/>
  <c r="AT434" i="5"/>
  <c r="AT435" i="5"/>
  <c r="AT436" i="5"/>
  <c r="AT437" i="5"/>
  <c r="AT2" i="5"/>
  <c r="AS255" i="5"/>
  <c r="AQ44" i="5"/>
  <c r="AQ45" i="5"/>
  <c r="AQ46" i="5"/>
  <c r="AQ47" i="5"/>
  <c r="AQ48" i="5"/>
  <c r="AQ49" i="5"/>
  <c r="AQ291" i="5"/>
  <c r="AQ292" i="5"/>
  <c r="AQ293" i="5"/>
  <c r="AQ312" i="5"/>
  <c r="AQ339" i="5"/>
  <c r="AQ340" i="5"/>
  <c r="AQ341" i="5"/>
  <c r="AQ351" i="5"/>
  <c r="AQ352" i="5"/>
  <c r="AR3" i="5"/>
  <c r="AS3" i="5" s="1"/>
  <c r="AR4" i="5"/>
  <c r="AR5" i="5"/>
  <c r="AR6" i="5"/>
  <c r="AS6" i="5" s="1"/>
  <c r="AR7" i="5"/>
  <c r="AR8" i="5"/>
  <c r="AR9" i="5"/>
  <c r="AR10" i="5"/>
  <c r="AR11" i="5"/>
  <c r="AR12" i="5"/>
  <c r="AR13" i="5"/>
  <c r="AR14" i="5"/>
  <c r="AR15" i="5"/>
  <c r="AR16" i="5"/>
  <c r="AR17" i="5"/>
  <c r="AR18" i="5"/>
  <c r="AR19" i="5"/>
  <c r="AR20" i="5"/>
  <c r="AR21" i="5"/>
  <c r="AR22" i="5"/>
  <c r="AS22" i="5" s="1"/>
  <c r="AR23" i="5"/>
  <c r="AR24" i="5"/>
  <c r="AR25" i="5"/>
  <c r="AR26" i="5"/>
  <c r="AR27" i="5"/>
  <c r="AR28" i="5"/>
  <c r="AR29" i="5"/>
  <c r="AS29" i="5" s="1"/>
  <c r="AR30" i="5"/>
  <c r="AS30" i="5" s="1"/>
  <c r="AR31" i="5"/>
  <c r="AR32" i="5"/>
  <c r="AR33" i="5"/>
  <c r="AR34" i="5"/>
  <c r="AR35" i="5"/>
  <c r="AR36" i="5"/>
  <c r="AR37" i="5"/>
  <c r="AR38" i="5"/>
  <c r="AS38" i="5" s="1"/>
  <c r="AR39" i="5"/>
  <c r="AR40" i="5"/>
  <c r="AR41" i="5"/>
  <c r="AS41" i="5" s="1"/>
  <c r="AR42" i="5"/>
  <c r="AR43" i="5"/>
  <c r="AR44" i="5"/>
  <c r="AR45" i="5"/>
  <c r="AR46" i="5"/>
  <c r="AR47" i="5"/>
  <c r="AR48" i="5"/>
  <c r="AR49" i="5"/>
  <c r="AR50" i="5"/>
  <c r="AR51" i="5"/>
  <c r="AR52" i="5"/>
  <c r="AR53" i="5"/>
  <c r="AS53" i="5" s="1"/>
  <c r="AR54" i="5"/>
  <c r="AR55" i="5"/>
  <c r="AR56" i="5"/>
  <c r="AR57" i="5"/>
  <c r="AS57" i="5" s="1"/>
  <c r="AR58" i="5"/>
  <c r="AR59" i="5"/>
  <c r="AR60" i="5"/>
  <c r="AR61" i="5"/>
  <c r="AR62" i="5"/>
  <c r="AS62" i="5" s="1"/>
  <c r="AR63" i="5"/>
  <c r="AR64" i="5"/>
  <c r="AR65" i="5"/>
  <c r="AR66" i="5"/>
  <c r="AR67" i="5"/>
  <c r="AS67" i="5" s="1"/>
  <c r="AR68" i="5"/>
  <c r="AR69" i="5"/>
  <c r="AR70" i="5"/>
  <c r="AR71" i="5"/>
  <c r="AR72" i="5"/>
  <c r="AR73" i="5"/>
  <c r="AR74" i="5"/>
  <c r="AR75" i="5"/>
  <c r="AR76" i="5"/>
  <c r="AR77" i="5"/>
  <c r="AR78" i="5"/>
  <c r="AR79" i="5"/>
  <c r="AR80" i="5"/>
  <c r="AR81" i="5"/>
  <c r="AR82" i="5"/>
  <c r="AR83" i="5"/>
  <c r="AR84" i="5"/>
  <c r="AR85" i="5"/>
  <c r="AR86" i="5"/>
  <c r="AS86" i="5" s="1"/>
  <c r="AR87" i="5"/>
  <c r="AR88" i="5"/>
  <c r="AR89" i="5"/>
  <c r="AR90" i="5"/>
  <c r="AR91" i="5"/>
  <c r="AR92" i="5"/>
  <c r="AR93" i="5"/>
  <c r="AR94" i="5"/>
  <c r="AS94" i="5" s="1"/>
  <c r="AR95" i="5"/>
  <c r="AR96" i="5"/>
  <c r="AR97" i="5"/>
  <c r="AR98" i="5"/>
  <c r="AR99" i="5"/>
  <c r="AR100" i="5"/>
  <c r="AS100" i="5" s="1"/>
  <c r="AR101" i="5"/>
  <c r="AR102" i="5"/>
  <c r="AS102" i="5" s="1"/>
  <c r="AR103" i="5"/>
  <c r="AR104" i="5"/>
  <c r="AR105" i="5"/>
  <c r="AR106" i="5"/>
  <c r="AR107" i="5"/>
  <c r="AR108" i="5"/>
  <c r="AS108" i="5" s="1"/>
  <c r="AR109" i="5"/>
  <c r="AS109" i="5" s="1"/>
  <c r="AR110" i="5"/>
  <c r="AS110" i="5" s="1"/>
  <c r="AR111" i="5"/>
  <c r="AR112" i="5"/>
  <c r="AR113" i="5"/>
  <c r="AR114" i="5"/>
  <c r="AR115" i="5"/>
  <c r="AS115" i="5" s="1"/>
  <c r="AR116" i="5"/>
  <c r="AR117" i="5"/>
  <c r="AS117" i="5" s="1"/>
  <c r="AR118" i="5"/>
  <c r="AR119" i="5"/>
  <c r="AR120" i="5"/>
  <c r="AR121" i="5"/>
  <c r="AS121" i="5" s="1"/>
  <c r="AR122" i="5"/>
  <c r="AR123" i="5"/>
  <c r="AR124" i="5"/>
  <c r="AR125" i="5"/>
  <c r="AR126" i="5"/>
  <c r="AR127" i="5"/>
  <c r="AR128" i="5"/>
  <c r="AR129" i="5"/>
  <c r="AR130" i="5"/>
  <c r="AR131" i="5"/>
  <c r="AR132" i="5"/>
  <c r="AR133" i="5"/>
  <c r="AR134" i="5"/>
  <c r="AS134" i="5" s="1"/>
  <c r="AR135" i="5"/>
  <c r="AR136" i="5"/>
  <c r="AR137" i="5"/>
  <c r="AR138" i="5"/>
  <c r="AR139" i="5"/>
  <c r="AS139" i="5" s="1"/>
  <c r="AR140" i="5"/>
  <c r="AR141" i="5"/>
  <c r="AR142" i="5"/>
  <c r="AS142" i="5" s="1"/>
  <c r="AR143" i="5"/>
  <c r="AR144" i="5"/>
  <c r="AR145" i="5"/>
  <c r="AR146" i="5"/>
  <c r="AR147" i="5"/>
  <c r="AR148" i="5"/>
  <c r="AR149" i="5"/>
  <c r="AR150" i="5"/>
  <c r="AS150" i="5" s="1"/>
  <c r="AR151" i="5"/>
  <c r="AR152" i="5"/>
  <c r="AR153" i="5"/>
  <c r="AR154" i="5"/>
  <c r="AR155" i="5"/>
  <c r="AR156" i="5"/>
  <c r="AR157" i="5"/>
  <c r="AS157" i="5" s="1"/>
  <c r="AR158" i="5"/>
  <c r="AS158" i="5" s="1"/>
  <c r="AR159" i="5"/>
  <c r="AR160" i="5"/>
  <c r="AR161" i="5"/>
  <c r="AR162" i="5"/>
  <c r="AR163" i="5"/>
  <c r="AR164" i="5"/>
  <c r="AR165" i="5"/>
  <c r="AR166" i="5"/>
  <c r="AS166" i="5" s="1"/>
  <c r="AR167" i="5"/>
  <c r="AR168" i="5"/>
  <c r="AR169" i="5"/>
  <c r="AS169" i="5" s="1"/>
  <c r="AR170" i="5"/>
  <c r="AR171" i="5"/>
  <c r="AR172" i="5"/>
  <c r="AS172" i="5" s="1"/>
  <c r="AR173" i="5"/>
  <c r="AS173" i="5" s="1"/>
  <c r="AR174" i="5"/>
  <c r="AS174" i="5" s="1"/>
  <c r="AR175" i="5"/>
  <c r="AR176" i="5"/>
  <c r="AR177" i="5"/>
  <c r="AR178" i="5"/>
  <c r="AR179" i="5"/>
  <c r="AS179" i="5" s="1"/>
  <c r="AR180" i="5"/>
  <c r="AR181" i="5"/>
  <c r="AS181" i="5" s="1"/>
  <c r="AR182" i="5"/>
  <c r="AR183" i="5"/>
  <c r="AR184" i="5"/>
  <c r="AR185" i="5"/>
  <c r="AR186" i="5"/>
  <c r="AR187" i="5"/>
  <c r="AR188" i="5"/>
  <c r="AR189" i="5"/>
  <c r="AR190" i="5"/>
  <c r="AR191" i="5"/>
  <c r="AR192" i="5"/>
  <c r="AR193" i="5"/>
  <c r="AR194" i="5"/>
  <c r="AR195" i="5"/>
  <c r="AR196" i="5"/>
  <c r="AR197" i="5"/>
  <c r="AR198" i="5"/>
  <c r="AR199" i="5"/>
  <c r="AR200" i="5"/>
  <c r="AR201" i="5"/>
  <c r="AR202" i="5"/>
  <c r="AR203" i="5"/>
  <c r="AR204" i="5"/>
  <c r="AR205" i="5"/>
  <c r="AR206" i="5"/>
  <c r="AS206" i="5" s="1"/>
  <c r="AR207" i="5"/>
  <c r="AR208" i="5"/>
  <c r="AR209" i="5"/>
  <c r="AR210" i="5"/>
  <c r="AR211" i="5"/>
  <c r="AR212" i="5"/>
  <c r="AS212" i="5" s="1"/>
  <c r="AR213" i="5"/>
  <c r="AR214" i="5"/>
  <c r="AS214" i="5" s="1"/>
  <c r="AR215" i="5"/>
  <c r="AR216" i="5"/>
  <c r="AR217" i="5"/>
  <c r="AR218" i="5"/>
  <c r="AR219" i="5"/>
  <c r="AR220" i="5"/>
  <c r="AR221" i="5"/>
  <c r="AS221" i="5" s="1"/>
  <c r="AR222" i="5"/>
  <c r="AS222" i="5" s="1"/>
  <c r="AR223" i="5"/>
  <c r="AR224" i="5"/>
  <c r="AR225" i="5"/>
  <c r="AR226" i="5"/>
  <c r="AR227" i="5"/>
  <c r="AR228" i="5"/>
  <c r="AS228" i="5" s="1"/>
  <c r="AR229" i="5"/>
  <c r="AR230" i="5"/>
  <c r="AS230" i="5" s="1"/>
  <c r="AR231" i="5"/>
  <c r="AS231" i="5" s="1"/>
  <c r="AR232" i="5"/>
  <c r="AS232" i="5" s="1"/>
  <c r="AR233" i="5"/>
  <c r="AS233" i="5" s="1"/>
  <c r="AR234" i="5"/>
  <c r="AR235" i="5"/>
  <c r="AR236" i="5"/>
  <c r="AR237" i="5"/>
  <c r="AS237" i="5" s="1"/>
  <c r="AR238" i="5"/>
  <c r="AS238" i="5" s="1"/>
  <c r="AR239" i="5"/>
  <c r="AR240" i="5"/>
  <c r="AR241" i="5"/>
  <c r="AR242" i="5"/>
  <c r="AR243" i="5"/>
  <c r="AS243" i="5" s="1"/>
  <c r="AR244" i="5"/>
  <c r="AR245" i="5"/>
  <c r="AR246" i="5"/>
  <c r="AS246" i="5" s="1"/>
  <c r="AR247" i="5"/>
  <c r="AS247" i="5" s="1"/>
  <c r="AR248" i="5"/>
  <c r="AR249" i="5"/>
  <c r="AR250" i="5"/>
  <c r="AR251" i="5"/>
  <c r="AR252" i="5"/>
  <c r="AR253" i="5"/>
  <c r="AS253" i="5" s="1"/>
  <c r="AR254" i="5"/>
  <c r="AR255" i="5"/>
  <c r="AR256" i="5"/>
  <c r="AS256" i="5" s="1"/>
  <c r="AR257" i="5"/>
  <c r="AR258" i="5"/>
  <c r="AR259" i="5"/>
  <c r="AR260" i="5"/>
  <c r="AR261" i="5"/>
  <c r="AS261" i="5" s="1"/>
  <c r="AR262" i="5"/>
  <c r="AS262" i="5" s="1"/>
  <c r="AR263" i="5"/>
  <c r="AS263" i="5" s="1"/>
  <c r="AR264" i="5"/>
  <c r="AS264" i="5" s="1"/>
  <c r="AR265" i="5"/>
  <c r="AR266" i="5"/>
  <c r="AR267" i="5"/>
  <c r="AR268" i="5"/>
  <c r="AR269" i="5"/>
  <c r="AR270" i="5"/>
  <c r="AS270" i="5" s="1"/>
  <c r="AR271" i="5"/>
  <c r="AS271" i="5" s="1"/>
  <c r="AR272" i="5"/>
  <c r="AS272" i="5" s="1"/>
  <c r="AR273" i="5"/>
  <c r="AR274" i="5"/>
  <c r="AR275" i="5"/>
  <c r="AR276" i="5"/>
  <c r="AR277" i="5"/>
  <c r="AS277" i="5" s="1"/>
  <c r="AR278" i="5"/>
  <c r="AS278" i="5" s="1"/>
  <c r="AR279" i="5"/>
  <c r="AS279" i="5" s="1"/>
  <c r="AR280" i="5"/>
  <c r="AR281" i="5"/>
  <c r="AR282" i="5"/>
  <c r="AR283" i="5"/>
  <c r="AR284" i="5"/>
  <c r="AR285" i="5"/>
  <c r="AS285" i="5" s="1"/>
  <c r="AR286" i="5"/>
  <c r="AS286" i="5" s="1"/>
  <c r="AR287" i="5"/>
  <c r="AS287" i="5" s="1"/>
  <c r="AR288" i="5"/>
  <c r="AS288" i="5" s="1"/>
  <c r="AR289" i="5"/>
  <c r="AR290" i="5"/>
  <c r="AR291" i="5"/>
  <c r="AR292" i="5"/>
  <c r="AR293" i="5"/>
  <c r="AR294" i="5"/>
  <c r="AS294" i="5" s="1"/>
  <c r="AR295" i="5"/>
  <c r="AS295" i="5" s="1"/>
  <c r="AR296" i="5"/>
  <c r="AS296" i="5" s="1"/>
  <c r="AR297" i="5"/>
  <c r="AR298" i="5"/>
  <c r="AR299" i="5"/>
  <c r="AR300" i="5"/>
  <c r="AR301" i="5"/>
  <c r="AS301" i="5" s="1"/>
  <c r="AR302" i="5"/>
  <c r="AS302" i="5" s="1"/>
  <c r="AR303" i="5"/>
  <c r="AS303" i="5" s="1"/>
  <c r="AR304" i="5"/>
  <c r="AS304" i="5" s="1"/>
  <c r="AR305" i="5"/>
  <c r="AR306" i="5"/>
  <c r="AR307" i="5"/>
  <c r="AR308" i="5"/>
  <c r="AR309" i="5"/>
  <c r="AR310" i="5"/>
  <c r="AS310" i="5" s="1"/>
  <c r="AR311" i="5"/>
  <c r="AS311" i="5" s="1"/>
  <c r="AR312" i="5"/>
  <c r="AR313" i="5"/>
  <c r="AR314" i="5"/>
  <c r="AR315" i="5"/>
  <c r="AR316" i="5"/>
  <c r="AR317" i="5"/>
  <c r="AS317" i="5" s="1"/>
  <c r="AR318" i="5"/>
  <c r="AR319" i="5"/>
  <c r="AS319" i="5" s="1"/>
  <c r="AR320" i="5"/>
  <c r="AS320" i="5" s="1"/>
  <c r="AR321" i="5"/>
  <c r="AS321" i="5" s="1"/>
  <c r="AR322" i="5"/>
  <c r="AR323" i="5"/>
  <c r="AR324" i="5"/>
  <c r="AR325" i="5"/>
  <c r="AS325" i="5" s="1"/>
  <c r="AR326" i="5"/>
  <c r="AS326" i="5" s="1"/>
  <c r="AR327" i="5"/>
  <c r="AS327" i="5" s="1"/>
  <c r="AR328" i="5"/>
  <c r="AS328" i="5" s="1"/>
  <c r="AR329" i="5"/>
  <c r="AR330" i="5"/>
  <c r="AR331" i="5"/>
  <c r="AR332" i="5"/>
  <c r="AR333" i="5"/>
  <c r="AR334" i="5"/>
  <c r="AR335" i="5"/>
  <c r="AS335" i="5" s="1"/>
  <c r="AR336" i="5"/>
  <c r="AS336" i="5" s="1"/>
  <c r="AR337" i="5"/>
  <c r="AR338" i="5"/>
  <c r="AR339" i="5"/>
  <c r="AR340" i="5"/>
  <c r="AR341" i="5"/>
  <c r="AR342" i="5"/>
  <c r="AS342" i="5" s="1"/>
  <c r="AR343" i="5"/>
  <c r="AS343" i="5" s="1"/>
  <c r="AR344" i="5"/>
  <c r="AS344" i="5" s="1"/>
  <c r="AR345" i="5"/>
  <c r="AR346" i="5"/>
  <c r="AR347" i="5"/>
  <c r="AR348" i="5"/>
  <c r="AR349" i="5"/>
  <c r="AS349" i="5" s="1"/>
  <c r="AR350" i="5"/>
  <c r="AR351" i="5"/>
  <c r="AR352" i="5"/>
  <c r="AR353" i="5"/>
  <c r="AR354" i="5"/>
  <c r="AR355" i="5"/>
  <c r="AR356" i="5"/>
  <c r="AR357" i="5"/>
  <c r="AS357" i="5" s="1"/>
  <c r="AR358" i="5"/>
  <c r="AR359" i="5"/>
  <c r="AS359" i="5" s="1"/>
  <c r="AR360" i="5"/>
  <c r="AR361" i="5"/>
  <c r="AR362" i="5"/>
  <c r="AR363" i="5"/>
  <c r="AR364" i="5"/>
  <c r="AR365" i="5"/>
  <c r="AS365" i="5" s="1"/>
  <c r="AR366" i="5"/>
  <c r="AR367" i="5"/>
  <c r="AS367" i="5" s="1"/>
  <c r="AR368" i="5"/>
  <c r="AS368" i="5" s="1"/>
  <c r="AR369" i="5"/>
  <c r="AR370" i="5"/>
  <c r="AR371" i="5"/>
  <c r="AR372" i="5"/>
  <c r="AR373" i="5"/>
  <c r="AR374" i="5"/>
  <c r="AR375" i="5"/>
  <c r="AS375" i="5" s="1"/>
  <c r="AR376" i="5"/>
  <c r="AR377" i="5"/>
  <c r="AR378" i="5"/>
  <c r="AR379" i="5"/>
  <c r="AR380" i="5"/>
  <c r="AR381" i="5"/>
  <c r="AS381" i="5" s="1"/>
  <c r="AR382" i="5"/>
  <c r="AS382" i="5" s="1"/>
  <c r="AR383" i="5"/>
  <c r="AS383" i="5" s="1"/>
  <c r="AR384" i="5"/>
  <c r="AR385" i="5"/>
  <c r="AR386" i="5"/>
  <c r="AR387" i="5"/>
  <c r="AR388" i="5"/>
  <c r="AR389" i="5"/>
  <c r="AS389" i="5" s="1"/>
  <c r="AR390" i="5"/>
  <c r="AS390" i="5" s="1"/>
  <c r="AR391" i="5"/>
  <c r="AS391" i="5" s="1"/>
  <c r="AR392" i="5"/>
  <c r="AR393" i="5"/>
  <c r="AR394" i="5"/>
  <c r="AR395" i="5"/>
  <c r="AR396" i="5"/>
  <c r="AR397" i="5"/>
  <c r="AS397" i="5" s="1"/>
  <c r="AR398" i="5"/>
  <c r="AS398" i="5" s="1"/>
  <c r="AR399" i="5"/>
  <c r="AS399" i="5" s="1"/>
  <c r="AR400" i="5"/>
  <c r="AS400" i="5" s="1"/>
  <c r="AR401" i="5"/>
  <c r="AR402" i="5"/>
  <c r="AR403" i="5"/>
  <c r="AR404" i="5"/>
  <c r="AS404" i="5" s="1"/>
  <c r="AR405" i="5"/>
  <c r="AS405" i="5" s="1"/>
  <c r="AR406" i="5"/>
  <c r="AS406" i="5" s="1"/>
  <c r="AR407" i="5"/>
  <c r="AS407" i="5" s="1"/>
  <c r="AR408" i="5"/>
  <c r="AR409" i="5"/>
  <c r="AR410" i="5"/>
  <c r="AR411" i="5"/>
  <c r="AR412" i="5"/>
  <c r="AR413" i="5"/>
  <c r="AS413" i="5" s="1"/>
  <c r="AR414" i="5"/>
  <c r="AR415" i="5"/>
  <c r="AS415" i="5" s="1"/>
  <c r="AR416" i="5"/>
  <c r="AS416" i="5" s="1"/>
  <c r="AR417" i="5"/>
  <c r="AR418" i="5"/>
  <c r="AR419" i="5"/>
  <c r="AR420" i="5"/>
  <c r="AR421" i="5"/>
  <c r="AS421" i="5" s="1"/>
  <c r="AR422" i="5"/>
  <c r="AS422" i="5" s="1"/>
  <c r="AR423" i="5"/>
  <c r="AS423" i="5" s="1"/>
  <c r="AR424" i="5"/>
  <c r="AR425" i="5"/>
  <c r="AR426" i="5"/>
  <c r="AR427" i="5"/>
  <c r="AR428" i="5"/>
  <c r="AR429" i="5"/>
  <c r="AS429" i="5" s="1"/>
  <c r="AR430" i="5"/>
  <c r="AS430" i="5" s="1"/>
  <c r="AR431" i="5"/>
  <c r="AS431" i="5" s="1"/>
  <c r="AR432" i="5"/>
  <c r="AS432" i="5" s="1"/>
  <c r="AR433" i="5"/>
  <c r="AR434" i="5"/>
  <c r="AR435" i="5"/>
  <c r="AR436" i="5"/>
  <c r="AR437" i="5"/>
  <c r="AS437" i="5" s="1"/>
  <c r="AR2" i="5"/>
  <c r="AL18" i="5"/>
  <c r="AM18" i="5"/>
  <c r="AL19" i="5"/>
  <c r="AM19" i="5"/>
  <c r="AL20" i="5"/>
  <c r="AM20" i="5"/>
  <c r="AL21" i="5"/>
  <c r="AM21" i="5"/>
  <c r="AL22" i="5"/>
  <c r="AM22" i="5"/>
  <c r="AL23" i="5"/>
  <c r="AM23" i="5"/>
  <c r="AL24" i="5"/>
  <c r="AM24" i="5"/>
  <c r="AL25" i="5"/>
  <c r="AM25" i="5"/>
  <c r="AL88" i="5"/>
  <c r="AM88" i="5"/>
  <c r="AL89" i="5"/>
  <c r="AM89" i="5"/>
  <c r="AL90" i="5"/>
  <c r="AM90" i="5"/>
  <c r="AL126" i="5"/>
  <c r="AM126" i="5"/>
  <c r="AL219" i="5"/>
  <c r="AM219" i="5"/>
  <c r="AL220" i="5"/>
  <c r="AM220" i="5"/>
  <c r="AL289" i="5"/>
  <c r="AM289" i="5"/>
  <c r="AL290" i="5"/>
  <c r="AM290" i="5"/>
  <c r="AL294" i="5"/>
  <c r="AM294" i="5"/>
  <c r="AL295" i="5"/>
  <c r="AM295" i="5"/>
  <c r="AL310" i="5"/>
  <c r="AM310" i="5"/>
  <c r="AL311" i="5"/>
  <c r="AM311" i="5"/>
  <c r="AL313" i="5"/>
  <c r="AM313" i="5"/>
  <c r="AL413" i="5"/>
  <c r="AM413" i="5"/>
  <c r="AM437" i="5"/>
  <c r="AL437" i="5"/>
  <c r="AE437" i="5"/>
  <c r="AD437" i="5"/>
  <c r="AG437" i="5" s="1"/>
  <c r="AC437" i="5"/>
  <c r="AB437" i="5"/>
  <c r="AA437" i="5"/>
  <c r="Z437" i="5"/>
  <c r="AM436" i="5"/>
  <c r="AL436" i="5"/>
  <c r="AE436" i="5"/>
  <c r="AD436" i="5"/>
  <c r="AG436" i="5" s="1"/>
  <c r="AC436" i="5"/>
  <c r="AB436" i="5"/>
  <c r="AA436" i="5"/>
  <c r="Z436" i="5"/>
  <c r="AM435" i="5"/>
  <c r="AL435" i="5"/>
  <c r="AE435" i="5"/>
  <c r="AD435" i="5"/>
  <c r="AC435" i="5"/>
  <c r="AB435" i="5"/>
  <c r="AA435" i="5"/>
  <c r="Z435" i="5"/>
  <c r="AM434" i="5"/>
  <c r="AL434" i="5"/>
  <c r="AE434" i="5"/>
  <c r="AD434" i="5"/>
  <c r="AG434" i="5" s="1"/>
  <c r="AC434" i="5"/>
  <c r="AB434" i="5"/>
  <c r="AA434" i="5"/>
  <c r="Z434" i="5"/>
  <c r="AM433" i="5"/>
  <c r="AL433" i="5"/>
  <c r="AE433" i="5"/>
  <c r="AD433" i="5"/>
  <c r="AG433" i="5" s="1"/>
  <c r="AC433" i="5"/>
  <c r="AB433" i="5"/>
  <c r="AA433" i="5"/>
  <c r="Z433" i="5"/>
  <c r="AM432" i="5"/>
  <c r="AL432" i="5"/>
  <c r="AE432" i="5"/>
  <c r="AD432" i="5"/>
  <c r="AG432" i="5" s="1"/>
  <c r="AC432" i="5"/>
  <c r="AB432" i="5"/>
  <c r="AA432" i="5"/>
  <c r="Z432" i="5"/>
  <c r="AM431" i="5"/>
  <c r="AL431" i="5"/>
  <c r="AE431" i="5"/>
  <c r="AD431" i="5"/>
  <c r="AC431" i="5"/>
  <c r="AB431" i="5"/>
  <c r="AA431" i="5"/>
  <c r="Z431" i="5"/>
  <c r="AM430" i="5"/>
  <c r="AL430" i="5"/>
  <c r="AE430" i="5"/>
  <c r="AD430" i="5"/>
  <c r="AG430" i="5" s="1"/>
  <c r="AC430" i="5"/>
  <c r="AB430" i="5"/>
  <c r="AA430" i="5"/>
  <c r="Z430" i="5"/>
  <c r="AM429" i="5"/>
  <c r="AL429" i="5"/>
  <c r="AE429" i="5"/>
  <c r="AD429" i="5"/>
  <c r="AG429" i="5" s="1"/>
  <c r="AC429" i="5"/>
  <c r="AB429" i="5"/>
  <c r="AA429" i="5"/>
  <c r="Z429" i="5"/>
  <c r="AM428" i="5"/>
  <c r="AL428" i="5"/>
  <c r="AE428" i="5"/>
  <c r="AD428" i="5"/>
  <c r="AG428" i="5" s="1"/>
  <c r="AC428" i="5"/>
  <c r="AB428" i="5"/>
  <c r="AA428" i="5"/>
  <c r="Z428" i="5"/>
  <c r="AM427" i="5"/>
  <c r="AL427" i="5"/>
  <c r="AE427" i="5"/>
  <c r="AD427" i="5"/>
  <c r="AG427" i="5" s="1"/>
  <c r="AC427" i="5"/>
  <c r="AB427" i="5"/>
  <c r="AA427" i="5"/>
  <c r="Z427" i="5"/>
  <c r="AM426" i="5"/>
  <c r="AL426" i="5"/>
  <c r="AE426" i="5"/>
  <c r="AD426" i="5"/>
  <c r="AG426" i="5" s="1"/>
  <c r="AC426" i="5"/>
  <c r="AB426" i="5"/>
  <c r="AA426" i="5"/>
  <c r="Z426" i="5"/>
  <c r="AM425" i="5"/>
  <c r="AL425" i="5"/>
  <c r="AE425" i="5"/>
  <c r="AD425" i="5"/>
  <c r="AG425" i="5" s="1"/>
  <c r="AC425" i="5"/>
  <c r="AB425" i="5"/>
  <c r="AA425" i="5"/>
  <c r="Z425" i="5"/>
  <c r="AM424" i="5"/>
  <c r="AL424" i="5"/>
  <c r="AE424" i="5"/>
  <c r="AD424" i="5"/>
  <c r="AG424" i="5" s="1"/>
  <c r="AC424" i="5"/>
  <c r="AB424" i="5"/>
  <c r="AA424" i="5"/>
  <c r="Z424" i="5"/>
  <c r="AM423" i="5"/>
  <c r="AL423" i="5"/>
  <c r="AE423" i="5"/>
  <c r="AD423" i="5"/>
  <c r="AC423" i="5"/>
  <c r="AB423" i="5"/>
  <c r="AA423" i="5"/>
  <c r="Z423" i="5"/>
  <c r="AM422" i="5"/>
  <c r="AL422" i="5"/>
  <c r="AE422" i="5"/>
  <c r="AD422" i="5"/>
  <c r="AG422" i="5" s="1"/>
  <c r="AC422" i="5"/>
  <c r="AB422" i="5"/>
  <c r="AA422" i="5"/>
  <c r="Z422" i="5"/>
  <c r="AM421" i="5"/>
  <c r="AL421" i="5"/>
  <c r="AE421" i="5"/>
  <c r="AD421" i="5"/>
  <c r="AG421" i="5" s="1"/>
  <c r="AC421" i="5"/>
  <c r="AB421" i="5"/>
  <c r="AA421" i="5"/>
  <c r="Z421" i="5"/>
  <c r="AM420" i="5"/>
  <c r="AL420" i="5"/>
  <c r="AE420" i="5"/>
  <c r="AD420" i="5"/>
  <c r="AG420" i="5" s="1"/>
  <c r="AC420" i="5"/>
  <c r="AB420" i="5"/>
  <c r="AA420" i="5"/>
  <c r="Z420" i="5"/>
  <c r="AM419" i="5"/>
  <c r="AL419" i="5"/>
  <c r="AE419" i="5"/>
  <c r="AD419" i="5"/>
  <c r="AG419" i="5" s="1"/>
  <c r="AC419" i="5"/>
  <c r="AB419" i="5"/>
  <c r="AA419" i="5"/>
  <c r="Z419" i="5"/>
  <c r="AM418" i="5"/>
  <c r="AL418" i="5"/>
  <c r="AE418" i="5"/>
  <c r="AD418" i="5"/>
  <c r="AG418" i="5" s="1"/>
  <c r="AC418" i="5"/>
  <c r="AB418" i="5"/>
  <c r="AA418" i="5"/>
  <c r="Z418" i="5"/>
  <c r="AM417" i="5"/>
  <c r="AL417" i="5"/>
  <c r="AE417" i="5"/>
  <c r="AD417" i="5"/>
  <c r="AG417" i="5" s="1"/>
  <c r="AC417" i="5"/>
  <c r="AB417" i="5"/>
  <c r="AA417" i="5"/>
  <c r="Z417" i="5"/>
  <c r="AM416" i="5"/>
  <c r="AL416" i="5"/>
  <c r="AE416" i="5"/>
  <c r="AD416" i="5"/>
  <c r="AG416" i="5" s="1"/>
  <c r="AC416" i="5"/>
  <c r="AB416" i="5"/>
  <c r="AA416" i="5"/>
  <c r="Z416" i="5"/>
  <c r="AM415" i="5"/>
  <c r="AL415" i="5"/>
  <c r="AE415" i="5"/>
  <c r="AD415" i="5"/>
  <c r="AG415" i="5" s="1"/>
  <c r="AC415" i="5"/>
  <c r="AB415" i="5"/>
  <c r="AA415" i="5"/>
  <c r="Z415" i="5"/>
  <c r="AM414" i="5"/>
  <c r="AL414" i="5"/>
  <c r="AE414" i="5"/>
  <c r="AD414" i="5"/>
  <c r="AG414" i="5" s="1"/>
  <c r="AC414" i="5"/>
  <c r="AB414" i="5"/>
  <c r="AA414" i="5"/>
  <c r="Z414" i="5"/>
  <c r="AE413" i="5"/>
  <c r="AD413" i="5"/>
  <c r="AG413" i="5" s="1"/>
  <c r="AC413" i="5"/>
  <c r="AB413" i="5"/>
  <c r="AA413" i="5"/>
  <c r="Z413" i="5"/>
  <c r="AM412" i="5"/>
  <c r="AL412" i="5"/>
  <c r="AE412" i="5"/>
  <c r="AD412" i="5"/>
  <c r="AG412" i="5" s="1"/>
  <c r="AC412" i="5"/>
  <c r="AB412" i="5"/>
  <c r="AA412" i="5"/>
  <c r="Z412" i="5"/>
  <c r="AM411" i="5"/>
  <c r="AL411" i="5"/>
  <c r="AE411" i="5"/>
  <c r="AD411" i="5"/>
  <c r="AG411" i="5" s="1"/>
  <c r="AC411" i="5"/>
  <c r="AB411" i="5"/>
  <c r="AA411" i="5"/>
  <c r="Z411" i="5"/>
  <c r="AM410" i="5"/>
  <c r="AL410" i="5"/>
  <c r="AE410" i="5"/>
  <c r="AD410" i="5"/>
  <c r="AG410" i="5" s="1"/>
  <c r="AC410" i="5"/>
  <c r="AB410" i="5"/>
  <c r="AA410" i="5"/>
  <c r="Z410" i="5"/>
  <c r="AM409" i="5"/>
  <c r="AL409" i="5"/>
  <c r="AE409" i="5"/>
  <c r="AD409" i="5"/>
  <c r="AG409" i="5" s="1"/>
  <c r="AC409" i="5"/>
  <c r="AB409" i="5"/>
  <c r="AA409" i="5"/>
  <c r="Z409" i="5"/>
  <c r="AM408" i="5"/>
  <c r="AL408" i="5"/>
  <c r="AE408" i="5"/>
  <c r="AD408" i="5"/>
  <c r="AG408" i="5" s="1"/>
  <c r="AC408" i="5"/>
  <c r="AB408" i="5"/>
  <c r="AA408" i="5"/>
  <c r="Z408" i="5"/>
  <c r="AM407" i="5"/>
  <c r="AL407" i="5"/>
  <c r="AE407" i="5"/>
  <c r="AD407" i="5"/>
  <c r="AC407" i="5"/>
  <c r="AB407" i="5"/>
  <c r="AA407" i="5"/>
  <c r="Z407" i="5"/>
  <c r="AM406" i="5"/>
  <c r="AL406" i="5"/>
  <c r="AE406" i="5"/>
  <c r="AD406" i="5"/>
  <c r="AG406" i="5" s="1"/>
  <c r="AC406" i="5"/>
  <c r="AB406" i="5"/>
  <c r="AA406" i="5"/>
  <c r="Z406" i="5"/>
  <c r="AM405" i="5"/>
  <c r="AL405" i="5"/>
  <c r="AE405" i="5"/>
  <c r="AD405" i="5"/>
  <c r="AG405" i="5" s="1"/>
  <c r="AC405" i="5"/>
  <c r="AB405" i="5"/>
  <c r="AA405" i="5"/>
  <c r="Z405" i="5"/>
  <c r="AM404" i="5"/>
  <c r="AL404" i="5"/>
  <c r="AE404" i="5"/>
  <c r="AD404" i="5"/>
  <c r="AG404" i="5" s="1"/>
  <c r="AC404" i="5"/>
  <c r="AB404" i="5"/>
  <c r="AA404" i="5"/>
  <c r="Z404" i="5"/>
  <c r="AM403" i="5"/>
  <c r="AL403" i="5"/>
  <c r="AE403" i="5"/>
  <c r="AD403" i="5"/>
  <c r="AC403" i="5"/>
  <c r="AB403" i="5"/>
  <c r="AA403" i="5"/>
  <c r="Z403" i="5"/>
  <c r="AM402" i="5"/>
  <c r="AL402" i="5"/>
  <c r="AE402" i="5"/>
  <c r="AD402" i="5"/>
  <c r="AG402" i="5" s="1"/>
  <c r="AC402" i="5"/>
  <c r="AB402" i="5"/>
  <c r="AA402" i="5"/>
  <c r="Z402" i="5"/>
  <c r="AM401" i="5"/>
  <c r="AL401" i="5"/>
  <c r="AE401" i="5"/>
  <c r="AD401" i="5"/>
  <c r="AG401" i="5" s="1"/>
  <c r="AC401" i="5"/>
  <c r="AB401" i="5"/>
  <c r="AA401" i="5"/>
  <c r="Z401" i="5"/>
  <c r="AM400" i="5"/>
  <c r="AL400" i="5"/>
  <c r="AE400" i="5"/>
  <c r="AD400" i="5"/>
  <c r="AG400" i="5" s="1"/>
  <c r="AC400" i="5"/>
  <c r="AB400" i="5"/>
  <c r="AA400" i="5"/>
  <c r="Z400" i="5"/>
  <c r="AM399" i="5"/>
  <c r="AL399" i="5"/>
  <c r="AE399" i="5"/>
  <c r="AD399" i="5"/>
  <c r="AC399" i="5"/>
  <c r="AB399" i="5"/>
  <c r="AA399" i="5"/>
  <c r="Z399" i="5"/>
  <c r="AM398" i="5"/>
  <c r="AL398" i="5"/>
  <c r="AE398" i="5"/>
  <c r="AD398" i="5"/>
  <c r="AG398" i="5" s="1"/>
  <c r="AC398" i="5"/>
  <c r="AB398" i="5"/>
  <c r="AA398" i="5"/>
  <c r="Z398" i="5"/>
  <c r="AM397" i="5"/>
  <c r="AL397" i="5"/>
  <c r="AE397" i="5"/>
  <c r="AD397" i="5"/>
  <c r="AG397" i="5" s="1"/>
  <c r="AC397" i="5"/>
  <c r="AB397" i="5"/>
  <c r="AA397" i="5"/>
  <c r="Z397" i="5"/>
  <c r="AM396" i="5"/>
  <c r="AL396" i="5"/>
  <c r="AE396" i="5"/>
  <c r="AD396" i="5"/>
  <c r="AG396" i="5" s="1"/>
  <c r="AC396" i="5"/>
  <c r="AB396" i="5"/>
  <c r="AA396" i="5"/>
  <c r="Z396" i="5"/>
  <c r="AM395" i="5"/>
  <c r="AL395" i="5"/>
  <c r="AE395" i="5"/>
  <c r="AD395" i="5"/>
  <c r="AG395" i="5" s="1"/>
  <c r="AC395" i="5"/>
  <c r="AB395" i="5"/>
  <c r="AA395" i="5"/>
  <c r="Z395" i="5"/>
  <c r="AM394" i="5"/>
  <c r="AL394" i="5"/>
  <c r="AE394" i="5"/>
  <c r="AD394" i="5"/>
  <c r="AG394" i="5" s="1"/>
  <c r="AC394" i="5"/>
  <c r="AB394" i="5"/>
  <c r="AA394" i="5"/>
  <c r="Z394" i="5"/>
  <c r="AM393" i="5"/>
  <c r="AL393" i="5"/>
  <c r="AE393" i="5"/>
  <c r="AD393" i="5"/>
  <c r="AG393" i="5" s="1"/>
  <c r="AC393" i="5"/>
  <c r="AB393" i="5"/>
  <c r="AA393" i="5"/>
  <c r="Z393" i="5"/>
  <c r="AM392" i="5"/>
  <c r="AL392" i="5"/>
  <c r="AE392" i="5"/>
  <c r="AD392" i="5"/>
  <c r="AG392" i="5" s="1"/>
  <c r="AC392" i="5"/>
  <c r="AB392" i="5"/>
  <c r="AA392" i="5"/>
  <c r="Z392" i="5"/>
  <c r="AM391" i="5"/>
  <c r="AL391" i="5"/>
  <c r="AE391" i="5"/>
  <c r="AD391" i="5"/>
  <c r="AC391" i="5"/>
  <c r="AB391" i="5"/>
  <c r="AA391" i="5"/>
  <c r="Z391" i="5"/>
  <c r="AM390" i="5"/>
  <c r="AL390" i="5"/>
  <c r="AE390" i="5"/>
  <c r="AD390" i="5"/>
  <c r="AG390" i="5" s="1"/>
  <c r="AC390" i="5"/>
  <c r="AB390" i="5"/>
  <c r="AA390" i="5"/>
  <c r="Z390" i="5"/>
  <c r="AM389" i="5"/>
  <c r="AL389" i="5"/>
  <c r="AE389" i="5"/>
  <c r="AD389" i="5"/>
  <c r="AG389" i="5" s="1"/>
  <c r="AC389" i="5"/>
  <c r="AB389" i="5"/>
  <c r="AA389" i="5"/>
  <c r="Z389" i="5"/>
  <c r="AM388" i="5"/>
  <c r="AL388" i="5"/>
  <c r="AE388" i="5"/>
  <c r="AD388" i="5"/>
  <c r="AG388" i="5" s="1"/>
  <c r="AC388" i="5"/>
  <c r="AB388" i="5"/>
  <c r="AA388" i="5"/>
  <c r="Z388" i="5"/>
  <c r="AM387" i="5"/>
  <c r="AL387" i="5"/>
  <c r="AE387" i="5"/>
  <c r="AD387" i="5"/>
  <c r="AG387" i="5" s="1"/>
  <c r="AC387" i="5"/>
  <c r="AB387" i="5"/>
  <c r="AA387" i="5"/>
  <c r="Z387" i="5"/>
  <c r="AM386" i="5"/>
  <c r="AL386" i="5"/>
  <c r="AE386" i="5"/>
  <c r="AD386" i="5"/>
  <c r="AG386" i="5" s="1"/>
  <c r="AC386" i="5"/>
  <c r="AB386" i="5"/>
  <c r="AA386" i="5"/>
  <c r="Z386" i="5"/>
  <c r="AM385" i="5"/>
  <c r="AL385" i="5"/>
  <c r="AE385" i="5"/>
  <c r="AD385" i="5"/>
  <c r="AG385" i="5" s="1"/>
  <c r="AC385" i="5"/>
  <c r="AB385" i="5"/>
  <c r="AA385" i="5"/>
  <c r="Z385" i="5"/>
  <c r="AM384" i="5"/>
  <c r="AL384" i="5"/>
  <c r="AE384" i="5"/>
  <c r="AD384" i="5"/>
  <c r="AG384" i="5" s="1"/>
  <c r="AC384" i="5"/>
  <c r="AB384" i="5"/>
  <c r="AA384" i="5"/>
  <c r="Z384" i="5"/>
  <c r="AM383" i="5"/>
  <c r="AL383" i="5"/>
  <c r="AE383" i="5"/>
  <c r="AD383" i="5"/>
  <c r="AG383" i="5" s="1"/>
  <c r="AC383" i="5"/>
  <c r="AB383" i="5"/>
  <c r="AA383" i="5"/>
  <c r="Z383" i="5"/>
  <c r="AM382" i="5"/>
  <c r="AL382" i="5"/>
  <c r="AE382" i="5"/>
  <c r="AD382" i="5"/>
  <c r="AG382" i="5" s="1"/>
  <c r="AC382" i="5"/>
  <c r="AB382" i="5"/>
  <c r="AA382" i="5"/>
  <c r="Z382" i="5"/>
  <c r="AM381" i="5"/>
  <c r="AL381" i="5"/>
  <c r="AE381" i="5"/>
  <c r="AD381" i="5"/>
  <c r="AG381" i="5" s="1"/>
  <c r="AC381" i="5"/>
  <c r="AB381" i="5"/>
  <c r="AA381" i="5"/>
  <c r="Z381" i="5"/>
  <c r="AM380" i="5"/>
  <c r="AL380" i="5"/>
  <c r="AE380" i="5"/>
  <c r="AD380" i="5"/>
  <c r="AG380" i="5" s="1"/>
  <c r="AC380" i="5"/>
  <c r="AB380" i="5"/>
  <c r="AA380" i="5"/>
  <c r="Z380" i="5"/>
  <c r="AM379" i="5"/>
  <c r="AL379" i="5"/>
  <c r="AE379" i="5"/>
  <c r="AD379" i="5"/>
  <c r="AG379" i="5" s="1"/>
  <c r="AC379" i="5"/>
  <c r="AB379" i="5"/>
  <c r="AA379" i="5"/>
  <c r="Z379" i="5"/>
  <c r="AM378" i="5"/>
  <c r="AL378" i="5"/>
  <c r="AE378" i="5"/>
  <c r="AD378" i="5"/>
  <c r="AG378" i="5" s="1"/>
  <c r="AC378" i="5"/>
  <c r="AB378" i="5"/>
  <c r="AA378" i="5"/>
  <c r="Z378" i="5"/>
  <c r="AM377" i="5"/>
  <c r="AL377" i="5"/>
  <c r="AE377" i="5"/>
  <c r="AD377" i="5"/>
  <c r="AG377" i="5" s="1"/>
  <c r="AC377" i="5"/>
  <c r="AB377" i="5"/>
  <c r="AA377" i="5"/>
  <c r="Z377" i="5"/>
  <c r="AM376" i="5"/>
  <c r="AL376" i="5"/>
  <c r="AE376" i="5"/>
  <c r="AD376" i="5"/>
  <c r="AG376" i="5" s="1"/>
  <c r="AC376" i="5"/>
  <c r="AB376" i="5"/>
  <c r="AA376" i="5"/>
  <c r="Z376" i="5"/>
  <c r="AM375" i="5"/>
  <c r="AL375" i="5"/>
  <c r="AG375" i="5"/>
  <c r="AE375" i="5"/>
  <c r="AD375" i="5"/>
  <c r="AC375" i="5"/>
  <c r="AB375" i="5"/>
  <c r="AA375" i="5"/>
  <c r="Z375" i="5"/>
  <c r="AM374" i="5"/>
  <c r="AL374" i="5"/>
  <c r="AE374" i="5"/>
  <c r="AD374" i="5"/>
  <c r="AG374" i="5" s="1"/>
  <c r="AC374" i="5"/>
  <c r="AB374" i="5"/>
  <c r="AA374" i="5"/>
  <c r="Z374" i="5"/>
  <c r="AM373" i="5"/>
  <c r="AL373" i="5"/>
  <c r="AE373" i="5"/>
  <c r="AD373" i="5"/>
  <c r="AG373" i="5" s="1"/>
  <c r="AC373" i="5"/>
  <c r="AB373" i="5"/>
  <c r="AA373" i="5"/>
  <c r="Z373" i="5"/>
  <c r="AM372" i="5"/>
  <c r="AL372" i="5"/>
  <c r="AE372" i="5"/>
  <c r="AD372" i="5"/>
  <c r="AG372" i="5" s="1"/>
  <c r="AC372" i="5"/>
  <c r="AB372" i="5"/>
  <c r="AA372" i="5"/>
  <c r="Z372" i="5"/>
  <c r="AM371" i="5"/>
  <c r="AL371" i="5"/>
  <c r="AE371" i="5"/>
  <c r="AD371" i="5"/>
  <c r="AG371" i="5" s="1"/>
  <c r="AC371" i="5"/>
  <c r="AB371" i="5"/>
  <c r="AA371" i="5"/>
  <c r="Z371" i="5"/>
  <c r="AM370" i="5"/>
  <c r="AL370" i="5"/>
  <c r="AE370" i="5"/>
  <c r="AD370" i="5"/>
  <c r="AG370" i="5" s="1"/>
  <c r="AC370" i="5"/>
  <c r="AB370" i="5"/>
  <c r="AA370" i="5"/>
  <c r="Z370" i="5"/>
  <c r="AM369" i="5"/>
  <c r="AL369" i="5"/>
  <c r="AE369" i="5"/>
  <c r="AD369" i="5"/>
  <c r="AG369" i="5" s="1"/>
  <c r="AC369" i="5"/>
  <c r="AB369" i="5"/>
  <c r="AA369" i="5"/>
  <c r="Z369" i="5"/>
  <c r="AM368" i="5"/>
  <c r="AL368" i="5"/>
  <c r="AE368" i="5"/>
  <c r="AD368" i="5"/>
  <c r="AG368" i="5" s="1"/>
  <c r="AC368" i="5"/>
  <c r="AB368" i="5"/>
  <c r="AA368" i="5"/>
  <c r="Z368" i="5"/>
  <c r="AM367" i="5"/>
  <c r="AL367" i="5"/>
  <c r="AE367" i="5"/>
  <c r="AD367" i="5"/>
  <c r="AG367" i="5" s="1"/>
  <c r="AC367" i="5"/>
  <c r="AB367" i="5"/>
  <c r="AA367" i="5"/>
  <c r="Z367" i="5"/>
  <c r="AM366" i="5"/>
  <c r="AL366" i="5"/>
  <c r="AE366" i="5"/>
  <c r="AD366" i="5"/>
  <c r="AG366" i="5" s="1"/>
  <c r="AC366" i="5"/>
  <c r="AB366" i="5"/>
  <c r="AA366" i="5"/>
  <c r="Z366" i="5"/>
  <c r="AM365" i="5"/>
  <c r="AL365" i="5"/>
  <c r="AE365" i="5"/>
  <c r="AD365" i="5"/>
  <c r="AG365" i="5" s="1"/>
  <c r="AC365" i="5"/>
  <c r="AB365" i="5"/>
  <c r="AA365" i="5"/>
  <c r="Z365" i="5"/>
  <c r="AM364" i="5"/>
  <c r="AL364" i="5"/>
  <c r="AE364" i="5"/>
  <c r="AD364" i="5"/>
  <c r="AG364" i="5" s="1"/>
  <c r="AC364" i="5"/>
  <c r="AB364" i="5"/>
  <c r="AA364" i="5"/>
  <c r="Z364" i="5"/>
  <c r="AM363" i="5"/>
  <c r="AL363" i="5"/>
  <c r="AE363" i="5"/>
  <c r="AD363" i="5"/>
  <c r="AG363" i="5" s="1"/>
  <c r="AC363" i="5"/>
  <c r="AB363" i="5"/>
  <c r="AA363" i="5"/>
  <c r="Z363" i="5"/>
  <c r="AM362" i="5"/>
  <c r="AL362" i="5"/>
  <c r="AE362" i="5"/>
  <c r="AD362" i="5"/>
  <c r="AG362" i="5" s="1"/>
  <c r="AC362" i="5"/>
  <c r="AB362" i="5"/>
  <c r="AA362" i="5"/>
  <c r="Z362" i="5"/>
  <c r="AM361" i="5"/>
  <c r="AL361" i="5"/>
  <c r="AE361" i="5"/>
  <c r="AD361" i="5"/>
  <c r="AG361" i="5" s="1"/>
  <c r="AC361" i="5"/>
  <c r="AB361" i="5"/>
  <c r="AA361" i="5"/>
  <c r="Z361" i="5"/>
  <c r="AM360" i="5"/>
  <c r="AL360" i="5"/>
  <c r="AE360" i="5"/>
  <c r="AD360" i="5"/>
  <c r="AG360" i="5" s="1"/>
  <c r="AC360" i="5"/>
  <c r="AB360" i="5"/>
  <c r="AA360" i="5"/>
  <c r="Z360" i="5"/>
  <c r="AM359" i="5"/>
  <c r="AL359" i="5"/>
  <c r="AE359" i="5"/>
  <c r="AD359" i="5"/>
  <c r="AG359" i="5" s="1"/>
  <c r="AC359" i="5"/>
  <c r="AB359" i="5"/>
  <c r="AA359" i="5"/>
  <c r="Z359" i="5"/>
  <c r="AM358" i="5"/>
  <c r="AL358" i="5"/>
  <c r="AE358" i="5"/>
  <c r="AD358" i="5"/>
  <c r="AG358" i="5" s="1"/>
  <c r="AC358" i="5"/>
  <c r="AB358" i="5"/>
  <c r="AA358" i="5"/>
  <c r="Z358" i="5"/>
  <c r="AM357" i="5"/>
  <c r="AL357" i="5"/>
  <c r="AE357" i="5"/>
  <c r="AD357" i="5"/>
  <c r="AG357" i="5" s="1"/>
  <c r="AC357" i="5"/>
  <c r="AB357" i="5"/>
  <c r="AA357" i="5"/>
  <c r="Z357" i="5"/>
  <c r="AM356" i="5"/>
  <c r="AL356" i="5"/>
  <c r="AE356" i="5"/>
  <c r="AD356" i="5"/>
  <c r="AG356" i="5" s="1"/>
  <c r="AC356" i="5"/>
  <c r="AB356" i="5"/>
  <c r="AA356" i="5"/>
  <c r="Z356" i="5"/>
  <c r="AM355" i="5"/>
  <c r="AL355" i="5"/>
  <c r="AE355" i="5"/>
  <c r="AD355" i="5"/>
  <c r="AG355" i="5" s="1"/>
  <c r="AC355" i="5"/>
  <c r="AB355" i="5"/>
  <c r="AA355" i="5"/>
  <c r="Z355" i="5"/>
  <c r="AM354" i="5"/>
  <c r="AL354" i="5"/>
  <c r="AE354" i="5"/>
  <c r="AD354" i="5"/>
  <c r="AG354" i="5" s="1"/>
  <c r="AC354" i="5"/>
  <c r="AB354" i="5"/>
  <c r="AA354" i="5"/>
  <c r="Z354" i="5"/>
  <c r="AM353" i="5"/>
  <c r="AL353" i="5"/>
  <c r="AE353" i="5"/>
  <c r="AD353" i="5"/>
  <c r="AG353" i="5" s="1"/>
  <c r="AC353" i="5"/>
  <c r="AB353" i="5"/>
  <c r="AA353" i="5"/>
  <c r="Z353" i="5"/>
  <c r="AE352" i="5"/>
  <c r="AD352" i="5"/>
  <c r="AG352" i="5" s="1"/>
  <c r="AC352" i="5"/>
  <c r="AB352" i="5"/>
  <c r="AA352" i="5"/>
  <c r="Z352" i="5"/>
  <c r="AE351" i="5"/>
  <c r="AD351" i="5"/>
  <c r="AG351" i="5" s="1"/>
  <c r="AC351" i="5"/>
  <c r="AB351" i="5"/>
  <c r="AA351" i="5"/>
  <c r="Z351" i="5"/>
  <c r="AM350" i="5"/>
  <c r="AL350" i="5"/>
  <c r="AE350" i="5"/>
  <c r="AD350" i="5"/>
  <c r="AG350" i="5" s="1"/>
  <c r="AC350" i="5"/>
  <c r="AB350" i="5"/>
  <c r="AA350" i="5"/>
  <c r="Z350" i="5"/>
  <c r="AM349" i="5"/>
  <c r="AL349" i="5"/>
  <c r="AE349" i="5"/>
  <c r="AD349" i="5"/>
  <c r="AG349" i="5" s="1"/>
  <c r="AC349" i="5"/>
  <c r="AB349" i="5"/>
  <c r="AA349" i="5"/>
  <c r="Z349" i="5"/>
  <c r="AM348" i="5"/>
  <c r="AL348" i="5"/>
  <c r="AE348" i="5"/>
  <c r="AD348" i="5"/>
  <c r="AG348" i="5" s="1"/>
  <c r="AC348" i="5"/>
  <c r="AB348" i="5"/>
  <c r="AA348" i="5"/>
  <c r="Z348" i="5"/>
  <c r="AM347" i="5"/>
  <c r="AL347" i="5"/>
  <c r="AE347" i="5"/>
  <c r="AD347" i="5"/>
  <c r="AG347" i="5" s="1"/>
  <c r="AC347" i="5"/>
  <c r="AB347" i="5"/>
  <c r="AA347" i="5"/>
  <c r="Z347" i="5"/>
  <c r="AM346" i="5"/>
  <c r="AL346" i="5"/>
  <c r="AE346" i="5"/>
  <c r="AD346" i="5"/>
  <c r="AG346" i="5" s="1"/>
  <c r="AC346" i="5"/>
  <c r="AB346" i="5"/>
  <c r="AA346" i="5"/>
  <c r="Z346" i="5"/>
  <c r="AM345" i="5"/>
  <c r="AL345" i="5"/>
  <c r="AE345" i="5"/>
  <c r="AD345" i="5"/>
  <c r="AG345" i="5" s="1"/>
  <c r="AC345" i="5"/>
  <c r="AB345" i="5"/>
  <c r="AA345" i="5"/>
  <c r="Z345" i="5"/>
  <c r="AM344" i="5"/>
  <c r="AL344" i="5"/>
  <c r="AE344" i="5"/>
  <c r="AD344" i="5"/>
  <c r="AG344" i="5" s="1"/>
  <c r="AC344" i="5"/>
  <c r="AB344" i="5"/>
  <c r="AA344" i="5"/>
  <c r="Z344" i="5"/>
  <c r="AM343" i="5"/>
  <c r="AL343" i="5"/>
  <c r="AE343" i="5"/>
  <c r="AD343" i="5"/>
  <c r="AG343" i="5" s="1"/>
  <c r="AC343" i="5"/>
  <c r="AB343" i="5"/>
  <c r="AA343" i="5"/>
  <c r="Z343" i="5"/>
  <c r="AM342" i="5"/>
  <c r="AL342" i="5"/>
  <c r="AE342" i="5"/>
  <c r="AD342" i="5"/>
  <c r="AG342" i="5" s="1"/>
  <c r="AC342" i="5"/>
  <c r="AB342" i="5"/>
  <c r="AA342" i="5"/>
  <c r="Z342" i="5"/>
  <c r="AE341" i="5"/>
  <c r="AD341" i="5"/>
  <c r="AG341" i="5" s="1"/>
  <c r="AC341" i="5"/>
  <c r="AB341" i="5"/>
  <c r="AA341" i="5"/>
  <c r="Z341" i="5"/>
  <c r="AE340" i="5"/>
  <c r="AD340" i="5"/>
  <c r="AG340" i="5" s="1"/>
  <c r="AC340" i="5"/>
  <c r="AB340" i="5"/>
  <c r="AA340" i="5"/>
  <c r="Z340" i="5"/>
  <c r="AE339" i="5"/>
  <c r="AD339" i="5"/>
  <c r="AG339" i="5" s="1"/>
  <c r="AC339" i="5"/>
  <c r="AB339" i="5"/>
  <c r="AA339" i="5"/>
  <c r="Z339" i="5"/>
  <c r="AM338" i="5"/>
  <c r="AL338" i="5"/>
  <c r="AE338" i="5"/>
  <c r="AD338" i="5"/>
  <c r="AG338" i="5" s="1"/>
  <c r="AC338" i="5"/>
  <c r="AB338" i="5"/>
  <c r="AA338" i="5"/>
  <c r="Z338" i="5"/>
  <c r="AM337" i="5"/>
  <c r="AL337" i="5"/>
  <c r="AE337" i="5"/>
  <c r="AD337" i="5"/>
  <c r="AG337" i="5" s="1"/>
  <c r="AC337" i="5"/>
  <c r="AB337" i="5"/>
  <c r="AA337" i="5"/>
  <c r="Z337" i="5"/>
  <c r="AM336" i="5"/>
  <c r="AL336" i="5"/>
  <c r="AE336" i="5"/>
  <c r="AD336" i="5"/>
  <c r="AG336" i="5" s="1"/>
  <c r="AC336" i="5"/>
  <c r="AB336" i="5"/>
  <c r="AA336" i="5"/>
  <c r="Z336" i="5"/>
  <c r="AM335" i="5"/>
  <c r="AL335" i="5"/>
  <c r="AE335" i="5"/>
  <c r="AD335" i="5"/>
  <c r="AG335" i="5" s="1"/>
  <c r="AC335" i="5"/>
  <c r="AB335" i="5"/>
  <c r="AA335" i="5"/>
  <c r="Z335" i="5"/>
  <c r="AM334" i="5"/>
  <c r="AL334" i="5"/>
  <c r="AE334" i="5"/>
  <c r="AD334" i="5"/>
  <c r="AG334" i="5" s="1"/>
  <c r="AC334" i="5"/>
  <c r="AB334" i="5"/>
  <c r="AA334" i="5"/>
  <c r="Z334" i="5"/>
  <c r="AM333" i="5"/>
  <c r="AL333" i="5"/>
  <c r="AE333" i="5"/>
  <c r="AD333" i="5"/>
  <c r="AG333" i="5" s="1"/>
  <c r="AC333" i="5"/>
  <c r="AB333" i="5"/>
  <c r="AA333" i="5"/>
  <c r="Z333" i="5"/>
  <c r="AM332" i="5"/>
  <c r="AL332" i="5"/>
  <c r="AE332" i="5"/>
  <c r="AD332" i="5"/>
  <c r="AG332" i="5" s="1"/>
  <c r="AC332" i="5"/>
  <c r="AB332" i="5"/>
  <c r="AA332" i="5"/>
  <c r="Z332" i="5"/>
  <c r="AM331" i="5"/>
  <c r="AL331" i="5"/>
  <c r="AE331" i="5"/>
  <c r="AD331" i="5"/>
  <c r="AG331" i="5" s="1"/>
  <c r="AC331" i="5"/>
  <c r="AB331" i="5"/>
  <c r="AA331" i="5"/>
  <c r="Z331" i="5"/>
  <c r="AM330" i="5"/>
  <c r="AL330" i="5"/>
  <c r="AE330" i="5"/>
  <c r="AD330" i="5"/>
  <c r="AG330" i="5" s="1"/>
  <c r="AC330" i="5"/>
  <c r="AB330" i="5"/>
  <c r="AA330" i="5"/>
  <c r="Z330" i="5"/>
  <c r="AM329" i="5"/>
  <c r="AL329" i="5"/>
  <c r="AE329" i="5"/>
  <c r="AD329" i="5"/>
  <c r="AG329" i="5" s="1"/>
  <c r="AC329" i="5"/>
  <c r="AB329" i="5"/>
  <c r="AA329" i="5"/>
  <c r="Z329" i="5"/>
  <c r="AM328" i="5"/>
  <c r="AL328" i="5"/>
  <c r="AE328" i="5"/>
  <c r="AD328" i="5"/>
  <c r="AG328" i="5" s="1"/>
  <c r="AC328" i="5"/>
  <c r="AB328" i="5"/>
  <c r="AA328" i="5"/>
  <c r="Z328" i="5"/>
  <c r="AM327" i="5"/>
  <c r="AL327" i="5"/>
  <c r="AE327" i="5"/>
  <c r="AD327" i="5"/>
  <c r="AC327" i="5"/>
  <c r="AB327" i="5"/>
  <c r="AA327" i="5"/>
  <c r="Z327" i="5"/>
  <c r="AM326" i="5"/>
  <c r="AL326" i="5"/>
  <c r="AE326" i="5"/>
  <c r="AD326" i="5"/>
  <c r="AG326" i="5" s="1"/>
  <c r="AC326" i="5"/>
  <c r="AB326" i="5"/>
  <c r="AA326" i="5"/>
  <c r="Z326" i="5"/>
  <c r="AM325" i="5"/>
  <c r="AL325" i="5"/>
  <c r="AE325" i="5"/>
  <c r="AD325" i="5"/>
  <c r="AG325" i="5" s="1"/>
  <c r="AC325" i="5"/>
  <c r="AB325" i="5"/>
  <c r="AA325" i="5"/>
  <c r="Z325" i="5"/>
  <c r="AM324" i="5"/>
  <c r="AL324" i="5"/>
  <c r="AE324" i="5"/>
  <c r="AD324" i="5"/>
  <c r="AG324" i="5" s="1"/>
  <c r="AC324" i="5"/>
  <c r="AB324" i="5"/>
  <c r="AA324" i="5"/>
  <c r="Z324" i="5"/>
  <c r="AM323" i="5"/>
  <c r="AL323" i="5"/>
  <c r="AE323" i="5"/>
  <c r="AD323" i="5"/>
  <c r="AG323" i="5" s="1"/>
  <c r="AC323" i="5"/>
  <c r="AB323" i="5"/>
  <c r="AA323" i="5"/>
  <c r="Z323" i="5"/>
  <c r="AM322" i="5"/>
  <c r="AL322" i="5"/>
  <c r="AE322" i="5"/>
  <c r="AD322" i="5"/>
  <c r="AG322" i="5" s="1"/>
  <c r="AC322" i="5"/>
  <c r="AB322" i="5"/>
  <c r="AA322" i="5"/>
  <c r="Z322" i="5"/>
  <c r="AM321" i="5"/>
  <c r="AL321" i="5"/>
  <c r="AE321" i="5"/>
  <c r="AD321" i="5"/>
  <c r="AG321" i="5" s="1"/>
  <c r="AC321" i="5"/>
  <c r="AB321" i="5"/>
  <c r="AA321" i="5"/>
  <c r="Z321" i="5"/>
  <c r="AM320" i="5"/>
  <c r="AL320" i="5"/>
  <c r="AE320" i="5"/>
  <c r="AD320" i="5"/>
  <c r="AG320" i="5" s="1"/>
  <c r="AC320" i="5"/>
  <c r="AB320" i="5"/>
  <c r="AA320" i="5"/>
  <c r="Z320" i="5"/>
  <c r="AM319" i="5"/>
  <c r="AL319" i="5"/>
  <c r="AE319" i="5"/>
  <c r="AD319" i="5"/>
  <c r="AC319" i="5"/>
  <c r="AB319" i="5"/>
  <c r="AA319" i="5"/>
  <c r="Z319" i="5"/>
  <c r="AM318" i="5"/>
  <c r="AL318" i="5"/>
  <c r="AE318" i="5"/>
  <c r="AD318" i="5"/>
  <c r="AG318" i="5" s="1"/>
  <c r="AC318" i="5"/>
  <c r="AB318" i="5"/>
  <c r="AA318" i="5"/>
  <c r="Z318" i="5"/>
  <c r="AM317" i="5"/>
  <c r="AL317" i="5"/>
  <c r="AE317" i="5"/>
  <c r="AD317" i="5"/>
  <c r="AG317" i="5" s="1"/>
  <c r="AC317" i="5"/>
  <c r="AB317" i="5"/>
  <c r="AA317" i="5"/>
  <c r="Z317" i="5"/>
  <c r="AM316" i="5"/>
  <c r="AL316" i="5"/>
  <c r="AE316" i="5"/>
  <c r="AD316" i="5"/>
  <c r="AG316" i="5" s="1"/>
  <c r="AC316" i="5"/>
  <c r="AB316" i="5"/>
  <c r="AA316" i="5"/>
  <c r="Z316" i="5"/>
  <c r="AM315" i="5"/>
  <c r="AL315" i="5"/>
  <c r="AE315" i="5"/>
  <c r="AD315" i="5"/>
  <c r="AG315" i="5" s="1"/>
  <c r="AC315" i="5"/>
  <c r="AB315" i="5"/>
  <c r="AA315" i="5"/>
  <c r="Z315" i="5"/>
  <c r="AM314" i="5"/>
  <c r="AL314" i="5"/>
  <c r="AE314" i="5"/>
  <c r="AD314" i="5"/>
  <c r="AG314" i="5" s="1"/>
  <c r="AC314" i="5"/>
  <c r="AB314" i="5"/>
  <c r="AA314" i="5"/>
  <c r="Z314" i="5"/>
  <c r="AE313" i="5"/>
  <c r="AD313" i="5"/>
  <c r="AG313" i="5" s="1"/>
  <c r="AC313" i="5"/>
  <c r="AB313" i="5"/>
  <c r="AA313" i="5"/>
  <c r="Z313" i="5"/>
  <c r="AE312" i="5"/>
  <c r="AD312" i="5"/>
  <c r="AG312" i="5" s="1"/>
  <c r="AC312" i="5"/>
  <c r="AB312" i="5"/>
  <c r="AA312" i="5"/>
  <c r="Z312" i="5"/>
  <c r="AE311" i="5"/>
  <c r="AD311" i="5"/>
  <c r="AG311" i="5" s="1"/>
  <c r="AC311" i="5"/>
  <c r="AB311" i="5"/>
  <c r="AA311" i="5"/>
  <c r="Z311" i="5"/>
  <c r="AE310" i="5"/>
  <c r="AD310" i="5"/>
  <c r="AG310" i="5" s="1"/>
  <c r="AC310" i="5"/>
  <c r="AB310" i="5"/>
  <c r="AA310" i="5"/>
  <c r="Z310" i="5"/>
  <c r="AM309" i="5"/>
  <c r="AL309" i="5"/>
  <c r="AE309" i="5"/>
  <c r="AD309" i="5"/>
  <c r="AG309" i="5" s="1"/>
  <c r="AC309" i="5"/>
  <c r="AB309" i="5"/>
  <c r="AA309" i="5"/>
  <c r="Z309" i="5"/>
  <c r="AM308" i="5"/>
  <c r="AL308" i="5"/>
  <c r="AE308" i="5"/>
  <c r="AD308" i="5"/>
  <c r="AG308" i="5" s="1"/>
  <c r="AC308" i="5"/>
  <c r="AB308" i="5"/>
  <c r="AA308" i="5"/>
  <c r="Z308" i="5"/>
  <c r="AM307" i="5"/>
  <c r="AL307" i="5"/>
  <c r="AE307" i="5"/>
  <c r="AD307" i="5"/>
  <c r="AG307" i="5" s="1"/>
  <c r="AC307" i="5"/>
  <c r="AB307" i="5"/>
  <c r="AA307" i="5"/>
  <c r="Z307" i="5"/>
  <c r="AM306" i="5"/>
  <c r="AL306" i="5"/>
  <c r="AE306" i="5"/>
  <c r="AD306" i="5"/>
  <c r="AG306" i="5" s="1"/>
  <c r="AC306" i="5"/>
  <c r="AB306" i="5"/>
  <c r="AA306" i="5"/>
  <c r="Z306" i="5"/>
  <c r="AM305" i="5"/>
  <c r="AL305" i="5"/>
  <c r="AE305" i="5"/>
  <c r="AD305" i="5"/>
  <c r="AG305" i="5" s="1"/>
  <c r="AC305" i="5"/>
  <c r="AB305" i="5"/>
  <c r="AA305" i="5"/>
  <c r="Z305" i="5"/>
  <c r="AM304" i="5"/>
  <c r="AL304" i="5"/>
  <c r="AE304" i="5"/>
  <c r="AD304" i="5"/>
  <c r="AG304" i="5" s="1"/>
  <c r="AC304" i="5"/>
  <c r="AB304" i="5"/>
  <c r="AA304" i="5"/>
  <c r="Z304" i="5"/>
  <c r="AM303" i="5"/>
  <c r="AL303" i="5"/>
  <c r="AE303" i="5"/>
  <c r="AD303" i="5"/>
  <c r="AG303" i="5" s="1"/>
  <c r="AC303" i="5"/>
  <c r="AB303" i="5"/>
  <c r="AA303" i="5"/>
  <c r="Z303" i="5"/>
  <c r="AM302" i="5"/>
  <c r="AL302" i="5"/>
  <c r="AE302" i="5"/>
  <c r="AD302" i="5"/>
  <c r="AG302" i="5" s="1"/>
  <c r="AC302" i="5"/>
  <c r="AB302" i="5"/>
  <c r="AA302" i="5"/>
  <c r="Z302" i="5"/>
  <c r="AM301" i="5"/>
  <c r="AL301" i="5"/>
  <c r="AE301" i="5"/>
  <c r="AD301" i="5"/>
  <c r="AG301" i="5" s="1"/>
  <c r="AC301" i="5"/>
  <c r="AB301" i="5"/>
  <c r="AA301" i="5"/>
  <c r="Z301" i="5"/>
  <c r="AM300" i="5"/>
  <c r="AL300" i="5"/>
  <c r="AE300" i="5"/>
  <c r="AD300" i="5"/>
  <c r="AG300" i="5" s="1"/>
  <c r="AC300" i="5"/>
  <c r="AB300" i="5"/>
  <c r="AA300" i="5"/>
  <c r="Z300" i="5"/>
  <c r="AM299" i="5"/>
  <c r="AL299" i="5"/>
  <c r="AE299" i="5"/>
  <c r="AD299" i="5"/>
  <c r="AG299" i="5" s="1"/>
  <c r="AC299" i="5"/>
  <c r="AB299" i="5"/>
  <c r="AA299" i="5"/>
  <c r="Z299" i="5"/>
  <c r="AM298" i="5"/>
  <c r="AL298" i="5"/>
  <c r="AE298" i="5"/>
  <c r="AD298" i="5"/>
  <c r="AG298" i="5" s="1"/>
  <c r="AC298" i="5"/>
  <c r="AB298" i="5"/>
  <c r="AA298" i="5"/>
  <c r="Z298" i="5"/>
  <c r="AM297" i="5"/>
  <c r="AL297" i="5"/>
  <c r="AE297" i="5"/>
  <c r="AD297" i="5"/>
  <c r="AG297" i="5" s="1"/>
  <c r="AC297" i="5"/>
  <c r="AB297" i="5"/>
  <c r="AA297" i="5"/>
  <c r="Z297" i="5"/>
  <c r="AM296" i="5"/>
  <c r="AL296" i="5"/>
  <c r="AE296" i="5"/>
  <c r="AD296" i="5"/>
  <c r="AG296" i="5" s="1"/>
  <c r="AC296" i="5"/>
  <c r="AB296" i="5"/>
  <c r="AA296" i="5"/>
  <c r="Z296" i="5"/>
  <c r="AE295" i="5"/>
  <c r="AD295" i="5"/>
  <c r="AG295" i="5" s="1"/>
  <c r="AC295" i="5"/>
  <c r="AB295" i="5"/>
  <c r="AA295" i="5"/>
  <c r="Z295" i="5"/>
  <c r="AE294" i="5"/>
  <c r="AD294" i="5"/>
  <c r="AG294" i="5" s="1"/>
  <c r="AC294" i="5"/>
  <c r="AB294" i="5"/>
  <c r="AA294" i="5"/>
  <c r="Z294" i="5"/>
  <c r="AE293" i="5"/>
  <c r="AD293" i="5"/>
  <c r="AG293" i="5" s="1"/>
  <c r="AC293" i="5"/>
  <c r="AB293" i="5"/>
  <c r="AA293" i="5"/>
  <c r="Z293" i="5"/>
  <c r="AE292" i="5"/>
  <c r="AD292" i="5"/>
  <c r="AG292" i="5" s="1"/>
  <c r="AC292" i="5"/>
  <c r="AB292" i="5"/>
  <c r="AA292" i="5"/>
  <c r="Z292" i="5"/>
  <c r="AE291" i="5"/>
  <c r="AD291" i="5"/>
  <c r="AG291" i="5" s="1"/>
  <c r="AC291" i="5"/>
  <c r="AB291" i="5"/>
  <c r="AA291" i="5"/>
  <c r="Z291" i="5"/>
  <c r="AE290" i="5"/>
  <c r="AD290" i="5"/>
  <c r="AG290" i="5" s="1"/>
  <c r="AC290" i="5"/>
  <c r="AB290" i="5"/>
  <c r="AA290" i="5"/>
  <c r="Z290" i="5"/>
  <c r="AE289" i="5"/>
  <c r="AD289" i="5"/>
  <c r="AG289" i="5" s="1"/>
  <c r="AC289" i="5"/>
  <c r="AB289" i="5"/>
  <c r="AA289" i="5"/>
  <c r="Z289" i="5"/>
  <c r="AM288" i="5"/>
  <c r="AL288" i="5"/>
  <c r="AE288" i="5"/>
  <c r="AD288" i="5"/>
  <c r="AG288" i="5" s="1"/>
  <c r="AC288" i="5"/>
  <c r="AB288" i="5"/>
  <c r="AA288" i="5"/>
  <c r="Z288" i="5"/>
  <c r="AM287" i="5"/>
  <c r="AL287" i="5"/>
  <c r="AE287" i="5"/>
  <c r="AD287" i="5"/>
  <c r="AG287" i="5" s="1"/>
  <c r="AC287" i="5"/>
  <c r="AB287" i="5"/>
  <c r="AA287" i="5"/>
  <c r="Z287" i="5"/>
  <c r="AM286" i="5"/>
  <c r="AL286" i="5"/>
  <c r="AE286" i="5"/>
  <c r="AD286" i="5"/>
  <c r="AG286" i="5" s="1"/>
  <c r="AC286" i="5"/>
  <c r="AB286" i="5"/>
  <c r="AA286" i="5"/>
  <c r="Z286" i="5"/>
  <c r="AM285" i="5"/>
  <c r="AL285" i="5"/>
  <c r="AE285" i="5"/>
  <c r="AD285" i="5"/>
  <c r="AG285" i="5" s="1"/>
  <c r="AC285" i="5"/>
  <c r="AB285" i="5"/>
  <c r="AA285" i="5"/>
  <c r="Z285" i="5"/>
  <c r="AM284" i="5"/>
  <c r="AL284" i="5"/>
  <c r="AE284" i="5"/>
  <c r="AD284" i="5"/>
  <c r="AG284" i="5" s="1"/>
  <c r="AC284" i="5"/>
  <c r="AB284" i="5"/>
  <c r="AA284" i="5"/>
  <c r="Z284" i="5"/>
  <c r="AM283" i="5"/>
  <c r="AL283" i="5"/>
  <c r="AE283" i="5"/>
  <c r="AD283" i="5"/>
  <c r="AG283" i="5" s="1"/>
  <c r="AC283" i="5"/>
  <c r="AB283" i="5"/>
  <c r="AA283" i="5"/>
  <c r="Z283" i="5"/>
  <c r="AM282" i="5"/>
  <c r="AL282" i="5"/>
  <c r="AE282" i="5"/>
  <c r="AD282" i="5"/>
  <c r="AG282" i="5" s="1"/>
  <c r="AC282" i="5"/>
  <c r="AB282" i="5"/>
  <c r="AA282" i="5"/>
  <c r="Z282" i="5"/>
  <c r="AM281" i="5"/>
  <c r="AL281" i="5"/>
  <c r="AE281" i="5"/>
  <c r="AD281" i="5"/>
  <c r="AG281" i="5" s="1"/>
  <c r="AC281" i="5"/>
  <c r="AB281" i="5"/>
  <c r="AA281" i="5"/>
  <c r="Z281" i="5"/>
  <c r="AM280" i="5"/>
  <c r="AL280" i="5"/>
  <c r="AE280" i="5"/>
  <c r="AD280" i="5"/>
  <c r="AG280" i="5" s="1"/>
  <c r="AC280" i="5"/>
  <c r="AB280" i="5"/>
  <c r="AA280" i="5"/>
  <c r="Z280" i="5"/>
  <c r="AM279" i="5"/>
  <c r="AL279" i="5"/>
  <c r="AE279" i="5"/>
  <c r="AD279" i="5"/>
  <c r="AG279" i="5" s="1"/>
  <c r="AC279" i="5"/>
  <c r="AB279" i="5"/>
  <c r="AA279" i="5"/>
  <c r="Z279" i="5"/>
  <c r="AM278" i="5"/>
  <c r="AL278" i="5"/>
  <c r="AE278" i="5"/>
  <c r="AD278" i="5"/>
  <c r="AG278" i="5" s="1"/>
  <c r="AC278" i="5"/>
  <c r="AB278" i="5"/>
  <c r="AA278" i="5"/>
  <c r="Z278" i="5"/>
  <c r="AM277" i="5"/>
  <c r="AL277" i="5"/>
  <c r="AE277" i="5"/>
  <c r="AD277" i="5"/>
  <c r="AG277" i="5" s="1"/>
  <c r="AC277" i="5"/>
  <c r="AB277" i="5"/>
  <c r="AA277" i="5"/>
  <c r="Z277" i="5"/>
  <c r="AM276" i="5"/>
  <c r="AL276" i="5"/>
  <c r="AE276" i="5"/>
  <c r="AD276" i="5"/>
  <c r="AG276" i="5" s="1"/>
  <c r="AC276" i="5"/>
  <c r="AB276" i="5"/>
  <c r="AA276" i="5"/>
  <c r="Z276" i="5"/>
  <c r="AM275" i="5"/>
  <c r="AL275" i="5"/>
  <c r="AE275" i="5"/>
  <c r="AD275" i="5"/>
  <c r="AG275" i="5" s="1"/>
  <c r="AC275" i="5"/>
  <c r="AB275" i="5"/>
  <c r="AA275" i="5"/>
  <c r="Z275" i="5"/>
  <c r="AM274" i="5"/>
  <c r="AL274" i="5"/>
  <c r="AE274" i="5"/>
  <c r="AD274" i="5"/>
  <c r="AG274" i="5" s="1"/>
  <c r="AC274" i="5"/>
  <c r="AB274" i="5"/>
  <c r="AA274" i="5"/>
  <c r="Z274" i="5"/>
  <c r="AM273" i="5"/>
  <c r="AL273" i="5"/>
  <c r="AE273" i="5"/>
  <c r="AD273" i="5"/>
  <c r="AG273" i="5" s="1"/>
  <c r="AC273" i="5"/>
  <c r="AB273" i="5"/>
  <c r="AA273" i="5"/>
  <c r="Z273" i="5"/>
  <c r="AM272" i="5"/>
  <c r="AL272" i="5"/>
  <c r="AE272" i="5"/>
  <c r="AD272" i="5"/>
  <c r="AG272" i="5" s="1"/>
  <c r="AC272" i="5"/>
  <c r="AB272" i="5"/>
  <c r="AA272" i="5"/>
  <c r="Z272" i="5"/>
  <c r="AM271" i="5"/>
  <c r="AL271" i="5"/>
  <c r="AE271" i="5"/>
  <c r="AD271" i="5"/>
  <c r="AG271" i="5" s="1"/>
  <c r="AC271" i="5"/>
  <c r="AB271" i="5"/>
  <c r="AA271" i="5"/>
  <c r="Z271" i="5"/>
  <c r="AM270" i="5"/>
  <c r="AL270" i="5"/>
  <c r="AE270" i="5"/>
  <c r="AD270" i="5"/>
  <c r="AG270" i="5" s="1"/>
  <c r="AC270" i="5"/>
  <c r="AB270" i="5"/>
  <c r="AA270" i="5"/>
  <c r="Z270" i="5"/>
  <c r="AM269" i="5"/>
  <c r="AL269" i="5"/>
  <c r="AE269" i="5"/>
  <c r="AD269" i="5"/>
  <c r="AG269" i="5" s="1"/>
  <c r="AC269" i="5"/>
  <c r="AB269" i="5"/>
  <c r="AA269" i="5"/>
  <c r="Z269" i="5"/>
  <c r="AM268" i="5"/>
  <c r="AL268" i="5"/>
  <c r="AE268" i="5"/>
  <c r="AD268" i="5"/>
  <c r="AG268" i="5" s="1"/>
  <c r="AC268" i="5"/>
  <c r="AB268" i="5"/>
  <c r="AA268" i="5"/>
  <c r="Z268" i="5"/>
  <c r="AM267" i="5"/>
  <c r="AL267" i="5"/>
  <c r="AE267" i="5"/>
  <c r="AD267" i="5"/>
  <c r="AG267" i="5" s="1"/>
  <c r="AC267" i="5"/>
  <c r="AB267" i="5"/>
  <c r="AA267" i="5"/>
  <c r="Z267" i="5"/>
  <c r="AM266" i="5"/>
  <c r="AL266" i="5"/>
  <c r="AE266" i="5"/>
  <c r="AD266" i="5"/>
  <c r="AG266" i="5" s="1"/>
  <c r="AC266" i="5"/>
  <c r="AB266" i="5"/>
  <c r="AA266" i="5"/>
  <c r="Z266" i="5"/>
  <c r="AM265" i="5"/>
  <c r="AL265" i="5"/>
  <c r="AE265" i="5"/>
  <c r="AD265" i="5"/>
  <c r="AG265" i="5" s="1"/>
  <c r="AC265" i="5"/>
  <c r="AB265" i="5"/>
  <c r="AA265" i="5"/>
  <c r="Z265" i="5"/>
  <c r="AM264" i="5"/>
  <c r="AL264" i="5"/>
  <c r="AE264" i="5"/>
  <c r="AD264" i="5"/>
  <c r="AG264" i="5" s="1"/>
  <c r="AC264" i="5"/>
  <c r="AB264" i="5"/>
  <c r="AA264" i="5"/>
  <c r="Z264" i="5"/>
  <c r="AM263" i="5"/>
  <c r="AL263" i="5"/>
  <c r="AE263" i="5"/>
  <c r="AD263" i="5"/>
  <c r="AG263" i="5" s="1"/>
  <c r="AC263" i="5"/>
  <c r="AB263" i="5"/>
  <c r="AA263" i="5"/>
  <c r="Z263" i="5"/>
  <c r="AM262" i="5"/>
  <c r="AL262" i="5"/>
  <c r="AE262" i="5"/>
  <c r="AD262" i="5"/>
  <c r="AG262" i="5" s="1"/>
  <c r="AC262" i="5"/>
  <c r="AB262" i="5"/>
  <c r="AA262" i="5"/>
  <c r="Z262" i="5"/>
  <c r="AM261" i="5"/>
  <c r="AL261" i="5"/>
  <c r="AE261" i="5"/>
  <c r="AD261" i="5"/>
  <c r="AG261" i="5" s="1"/>
  <c r="AC261" i="5"/>
  <c r="AB261" i="5"/>
  <c r="AA261" i="5"/>
  <c r="Z261" i="5"/>
  <c r="AM260" i="5"/>
  <c r="AL260" i="5"/>
  <c r="AE260" i="5"/>
  <c r="AD260" i="5"/>
  <c r="AG260" i="5" s="1"/>
  <c r="AC260" i="5"/>
  <c r="AB260" i="5"/>
  <c r="AA260" i="5"/>
  <c r="Z260" i="5"/>
  <c r="AM259" i="5"/>
  <c r="AL259" i="5"/>
  <c r="AE259" i="5"/>
  <c r="AD259" i="5"/>
  <c r="AG259" i="5" s="1"/>
  <c r="AC259" i="5"/>
  <c r="AB259" i="5"/>
  <c r="AA259" i="5"/>
  <c r="Z259" i="5"/>
  <c r="AM258" i="5"/>
  <c r="AL258" i="5"/>
  <c r="AE258" i="5"/>
  <c r="AD258" i="5"/>
  <c r="AG258" i="5" s="1"/>
  <c r="AC258" i="5"/>
  <c r="AB258" i="5"/>
  <c r="AA258" i="5"/>
  <c r="Z258" i="5"/>
  <c r="AM257" i="5"/>
  <c r="AL257" i="5"/>
  <c r="AE257" i="5"/>
  <c r="AD257" i="5"/>
  <c r="AG257" i="5" s="1"/>
  <c r="AC257" i="5"/>
  <c r="AB257" i="5"/>
  <c r="AA257" i="5"/>
  <c r="Z257" i="5"/>
  <c r="AM256" i="5"/>
  <c r="AL256" i="5"/>
  <c r="AE256" i="5"/>
  <c r="AD256" i="5"/>
  <c r="AG256" i="5" s="1"/>
  <c r="AC256" i="5"/>
  <c r="AB256" i="5"/>
  <c r="AA256" i="5"/>
  <c r="Z256" i="5"/>
  <c r="AM255" i="5"/>
  <c r="AL255" i="5"/>
  <c r="AE255" i="5"/>
  <c r="AD255" i="5"/>
  <c r="AG255" i="5" s="1"/>
  <c r="AC255" i="5"/>
  <c r="AB255" i="5"/>
  <c r="AA255" i="5"/>
  <c r="Z255" i="5"/>
  <c r="AM254" i="5"/>
  <c r="AL254" i="5"/>
  <c r="AE254" i="5"/>
  <c r="AD254" i="5"/>
  <c r="AG254" i="5" s="1"/>
  <c r="AC254" i="5"/>
  <c r="AB254" i="5"/>
  <c r="AA254" i="5"/>
  <c r="Z254" i="5"/>
  <c r="AM253" i="5"/>
  <c r="AL253" i="5"/>
  <c r="AE253" i="5"/>
  <c r="AD253" i="5"/>
  <c r="AG253" i="5" s="1"/>
  <c r="AC253" i="5"/>
  <c r="AB253" i="5"/>
  <c r="AA253" i="5"/>
  <c r="Z253" i="5"/>
  <c r="AM252" i="5"/>
  <c r="AL252" i="5"/>
  <c r="AE252" i="5"/>
  <c r="AD252" i="5"/>
  <c r="AG252" i="5" s="1"/>
  <c r="AC252" i="5"/>
  <c r="AB252" i="5"/>
  <c r="AA252" i="5"/>
  <c r="Z252" i="5"/>
  <c r="AM251" i="5"/>
  <c r="AL251" i="5"/>
  <c r="AE251" i="5"/>
  <c r="AD251" i="5"/>
  <c r="AG251" i="5" s="1"/>
  <c r="AC251" i="5"/>
  <c r="AB251" i="5"/>
  <c r="AA251" i="5"/>
  <c r="Z251" i="5"/>
  <c r="AM250" i="5"/>
  <c r="AL250" i="5"/>
  <c r="AE250" i="5"/>
  <c r="AD250" i="5"/>
  <c r="AG250" i="5" s="1"/>
  <c r="AC250" i="5"/>
  <c r="AB250" i="5"/>
  <c r="AA250" i="5"/>
  <c r="Z250" i="5"/>
  <c r="AM249" i="5"/>
  <c r="AL249" i="5"/>
  <c r="AE249" i="5"/>
  <c r="AD249" i="5"/>
  <c r="AG249" i="5" s="1"/>
  <c r="AC249" i="5"/>
  <c r="AB249" i="5"/>
  <c r="AA249" i="5"/>
  <c r="Z249" i="5"/>
  <c r="AM248" i="5"/>
  <c r="AL248" i="5"/>
  <c r="AE248" i="5"/>
  <c r="AD248" i="5"/>
  <c r="AG248" i="5" s="1"/>
  <c r="AC248" i="5"/>
  <c r="AB248" i="5"/>
  <c r="AA248" i="5"/>
  <c r="Z248" i="5"/>
  <c r="AM247" i="5"/>
  <c r="AL247" i="5"/>
  <c r="AE247" i="5"/>
  <c r="AD247" i="5"/>
  <c r="AG247" i="5" s="1"/>
  <c r="AC247" i="5"/>
  <c r="AB247" i="5"/>
  <c r="AA247" i="5"/>
  <c r="Z247" i="5"/>
  <c r="AM246" i="5"/>
  <c r="AL246" i="5"/>
  <c r="AE246" i="5"/>
  <c r="AD246" i="5"/>
  <c r="AC246" i="5"/>
  <c r="AB246" i="5"/>
  <c r="AA246" i="5"/>
  <c r="Z246" i="5"/>
  <c r="AM245" i="5"/>
  <c r="AL245" i="5"/>
  <c r="AE245" i="5"/>
  <c r="AD245" i="5"/>
  <c r="AG245" i="5" s="1"/>
  <c r="AC245" i="5"/>
  <c r="AB245" i="5"/>
  <c r="AA245" i="5"/>
  <c r="Z245" i="5"/>
  <c r="AM244" i="5"/>
  <c r="AL244" i="5"/>
  <c r="AE244" i="5"/>
  <c r="AD244" i="5"/>
  <c r="AC244" i="5"/>
  <c r="AB244" i="5"/>
  <c r="AA244" i="5"/>
  <c r="Z244" i="5"/>
  <c r="AM243" i="5"/>
  <c r="AL243" i="5"/>
  <c r="AE243" i="5"/>
  <c r="AD243" i="5"/>
  <c r="AG243" i="5" s="1"/>
  <c r="AC243" i="5"/>
  <c r="AB243" i="5"/>
  <c r="AA243" i="5"/>
  <c r="Z243" i="5"/>
  <c r="AM242" i="5"/>
  <c r="AL242" i="5"/>
  <c r="AE242" i="5"/>
  <c r="AD242" i="5"/>
  <c r="AG242" i="5" s="1"/>
  <c r="AC242" i="5"/>
  <c r="AB242" i="5"/>
  <c r="AA242" i="5"/>
  <c r="Z242" i="5"/>
  <c r="AM241" i="5"/>
  <c r="AL241" i="5"/>
  <c r="AE241" i="5"/>
  <c r="AD241" i="5"/>
  <c r="AG241" i="5" s="1"/>
  <c r="AC241" i="5"/>
  <c r="AB241" i="5"/>
  <c r="AA241" i="5"/>
  <c r="Z241" i="5"/>
  <c r="AM240" i="5"/>
  <c r="AL240" i="5"/>
  <c r="AE240" i="5"/>
  <c r="AD240" i="5"/>
  <c r="AG240" i="5" s="1"/>
  <c r="AC240" i="5"/>
  <c r="AB240" i="5"/>
  <c r="AA240" i="5"/>
  <c r="Z240" i="5"/>
  <c r="AM239" i="5"/>
  <c r="AL239" i="5"/>
  <c r="AE239" i="5"/>
  <c r="AD239" i="5"/>
  <c r="AG239" i="5" s="1"/>
  <c r="AC239" i="5"/>
  <c r="AB239" i="5"/>
  <c r="AA239" i="5"/>
  <c r="Z239" i="5"/>
  <c r="AM238" i="5"/>
  <c r="AL238" i="5"/>
  <c r="AE238" i="5"/>
  <c r="AD238" i="5"/>
  <c r="AG238" i="5" s="1"/>
  <c r="AC238" i="5"/>
  <c r="AB238" i="5"/>
  <c r="AA238" i="5"/>
  <c r="Z238" i="5"/>
  <c r="AM237" i="5"/>
  <c r="AL237" i="5"/>
  <c r="AE237" i="5"/>
  <c r="AD237" i="5"/>
  <c r="AG237" i="5" s="1"/>
  <c r="AC237" i="5"/>
  <c r="AB237" i="5"/>
  <c r="AA237" i="5"/>
  <c r="Z237" i="5"/>
  <c r="AM236" i="5"/>
  <c r="AL236" i="5"/>
  <c r="AE236" i="5"/>
  <c r="AD236" i="5"/>
  <c r="AG236" i="5" s="1"/>
  <c r="AC236" i="5"/>
  <c r="AB236" i="5"/>
  <c r="AA236" i="5"/>
  <c r="Z236" i="5"/>
  <c r="AM235" i="5"/>
  <c r="AL235" i="5"/>
  <c r="AE235" i="5"/>
  <c r="AD235" i="5"/>
  <c r="AG235" i="5" s="1"/>
  <c r="AC235" i="5"/>
  <c r="AB235" i="5"/>
  <c r="AA235" i="5"/>
  <c r="Z235" i="5"/>
  <c r="AM234" i="5"/>
  <c r="AL234" i="5"/>
  <c r="AE234" i="5"/>
  <c r="AD234" i="5"/>
  <c r="AG234" i="5" s="1"/>
  <c r="AC234" i="5"/>
  <c r="AB234" i="5"/>
  <c r="AA234" i="5"/>
  <c r="Z234" i="5"/>
  <c r="AM233" i="5"/>
  <c r="AL233" i="5"/>
  <c r="AE233" i="5"/>
  <c r="AD233" i="5"/>
  <c r="AG233" i="5" s="1"/>
  <c r="AC233" i="5"/>
  <c r="AB233" i="5"/>
  <c r="AA233" i="5"/>
  <c r="Z233" i="5"/>
  <c r="AM232" i="5"/>
  <c r="AL232" i="5"/>
  <c r="AE232" i="5"/>
  <c r="AD232" i="5"/>
  <c r="AG232" i="5" s="1"/>
  <c r="AC232" i="5"/>
  <c r="AB232" i="5"/>
  <c r="AA232" i="5"/>
  <c r="Z232" i="5"/>
  <c r="AM231" i="5"/>
  <c r="AL231" i="5"/>
  <c r="AE231" i="5"/>
  <c r="AD231" i="5"/>
  <c r="AC231" i="5"/>
  <c r="AB231" i="5"/>
  <c r="AA231" i="5"/>
  <c r="Z231" i="5"/>
  <c r="AM230" i="5"/>
  <c r="AL230" i="5"/>
  <c r="AE230" i="5"/>
  <c r="AD230" i="5"/>
  <c r="AG230" i="5" s="1"/>
  <c r="AC230" i="5"/>
  <c r="AB230" i="5"/>
  <c r="AA230" i="5"/>
  <c r="Z230" i="5"/>
  <c r="AM229" i="5"/>
  <c r="AL229" i="5"/>
  <c r="AE229" i="5"/>
  <c r="AD229" i="5"/>
  <c r="AG229" i="5" s="1"/>
  <c r="AC229" i="5"/>
  <c r="AB229" i="5"/>
  <c r="AA229" i="5"/>
  <c r="Z229" i="5"/>
  <c r="AM228" i="5"/>
  <c r="AL228" i="5"/>
  <c r="AE228" i="5"/>
  <c r="AD228" i="5"/>
  <c r="AC228" i="5"/>
  <c r="AB228" i="5"/>
  <c r="AA228" i="5"/>
  <c r="Z228" i="5"/>
  <c r="AM227" i="5"/>
  <c r="AL227" i="5"/>
  <c r="AE227" i="5"/>
  <c r="AD227" i="5"/>
  <c r="AG227" i="5" s="1"/>
  <c r="AC227" i="5"/>
  <c r="AB227" i="5"/>
  <c r="AA227" i="5"/>
  <c r="Z227" i="5"/>
  <c r="AM226" i="5"/>
  <c r="AL226" i="5"/>
  <c r="AE226" i="5"/>
  <c r="AD226" i="5"/>
  <c r="AG226" i="5" s="1"/>
  <c r="AC226" i="5"/>
  <c r="AB226" i="5"/>
  <c r="AA226" i="5"/>
  <c r="Z226" i="5"/>
  <c r="AM225" i="5"/>
  <c r="AL225" i="5"/>
  <c r="AE225" i="5"/>
  <c r="AD225" i="5"/>
  <c r="AG225" i="5" s="1"/>
  <c r="AC225" i="5"/>
  <c r="AB225" i="5"/>
  <c r="AA225" i="5"/>
  <c r="Z225" i="5"/>
  <c r="AM224" i="5"/>
  <c r="AL224" i="5"/>
  <c r="AE224" i="5"/>
  <c r="AD224" i="5"/>
  <c r="AG224" i="5" s="1"/>
  <c r="AC224" i="5"/>
  <c r="AB224" i="5"/>
  <c r="AA224" i="5"/>
  <c r="Z224" i="5"/>
  <c r="AM223" i="5"/>
  <c r="AL223" i="5"/>
  <c r="AE223" i="5"/>
  <c r="AD223" i="5"/>
  <c r="AG223" i="5" s="1"/>
  <c r="AC223" i="5"/>
  <c r="AB223" i="5"/>
  <c r="AA223" i="5"/>
  <c r="Z223" i="5"/>
  <c r="AM222" i="5"/>
  <c r="AL222" i="5"/>
  <c r="AE222" i="5"/>
  <c r="AD222" i="5"/>
  <c r="AG222" i="5" s="1"/>
  <c r="AC222" i="5"/>
  <c r="AB222" i="5"/>
  <c r="AA222" i="5"/>
  <c r="Z222" i="5"/>
  <c r="AM221" i="5"/>
  <c r="AL221" i="5"/>
  <c r="AE221" i="5"/>
  <c r="AD221" i="5"/>
  <c r="AG221" i="5" s="1"/>
  <c r="AC221" i="5"/>
  <c r="AB221" i="5"/>
  <c r="AA221" i="5"/>
  <c r="Z221" i="5"/>
  <c r="AE220" i="5"/>
  <c r="AD220" i="5"/>
  <c r="AG220" i="5" s="1"/>
  <c r="AC220" i="5"/>
  <c r="AB220" i="5"/>
  <c r="AA220" i="5"/>
  <c r="Z220" i="5"/>
  <c r="AE219" i="5"/>
  <c r="AD219" i="5"/>
  <c r="AG219" i="5" s="1"/>
  <c r="AC219" i="5"/>
  <c r="AB219" i="5"/>
  <c r="AA219" i="5"/>
  <c r="Z219" i="5"/>
  <c r="AM218" i="5"/>
  <c r="AL218" i="5"/>
  <c r="AE218" i="5"/>
  <c r="AD218" i="5"/>
  <c r="AC218" i="5"/>
  <c r="AB218" i="5"/>
  <c r="AA218" i="5"/>
  <c r="Z218" i="5"/>
  <c r="AM217" i="5"/>
  <c r="AL217" i="5"/>
  <c r="AE217" i="5"/>
  <c r="AD217" i="5"/>
  <c r="AG217" i="5" s="1"/>
  <c r="AC217" i="5"/>
  <c r="AB217" i="5"/>
  <c r="AA217" i="5"/>
  <c r="Z217" i="5"/>
  <c r="AM216" i="5"/>
  <c r="AL216" i="5"/>
  <c r="AE216" i="5"/>
  <c r="AD216" i="5"/>
  <c r="AG216" i="5" s="1"/>
  <c r="AC216" i="5"/>
  <c r="AB216" i="5"/>
  <c r="AA216" i="5"/>
  <c r="Z216" i="5"/>
  <c r="AM215" i="5"/>
  <c r="AL215" i="5"/>
  <c r="AE215" i="5"/>
  <c r="AD215" i="5"/>
  <c r="AG215" i="5" s="1"/>
  <c r="AC215" i="5"/>
  <c r="AB215" i="5"/>
  <c r="AA215" i="5"/>
  <c r="Z215" i="5"/>
  <c r="AM214" i="5"/>
  <c r="AL214" i="5"/>
  <c r="AE214" i="5"/>
  <c r="AD214" i="5"/>
  <c r="AG214" i="5" s="1"/>
  <c r="AC214" i="5"/>
  <c r="AB214" i="5"/>
  <c r="AA214" i="5"/>
  <c r="Z214" i="5"/>
  <c r="AM213" i="5"/>
  <c r="AL213" i="5"/>
  <c r="AE213" i="5"/>
  <c r="AD213" i="5"/>
  <c r="AG213" i="5" s="1"/>
  <c r="AC213" i="5"/>
  <c r="AB213" i="5"/>
  <c r="AA213" i="5"/>
  <c r="Z213" i="5"/>
  <c r="AM212" i="5"/>
  <c r="AL212" i="5"/>
  <c r="AE212" i="5"/>
  <c r="AD212" i="5"/>
  <c r="AG212" i="5" s="1"/>
  <c r="AC212" i="5"/>
  <c r="AB212" i="5"/>
  <c r="AA212" i="5"/>
  <c r="Z212" i="5"/>
  <c r="AM211" i="5"/>
  <c r="AL211" i="5"/>
  <c r="AE211" i="5"/>
  <c r="AD211" i="5"/>
  <c r="AG211" i="5" s="1"/>
  <c r="AC211" i="5"/>
  <c r="AB211" i="5"/>
  <c r="AA211" i="5"/>
  <c r="Z211" i="5"/>
  <c r="AM210" i="5"/>
  <c r="AL210" i="5"/>
  <c r="AE210" i="5"/>
  <c r="AD210" i="5"/>
  <c r="AC210" i="5"/>
  <c r="AB210" i="5"/>
  <c r="AA210" i="5"/>
  <c r="Z210" i="5"/>
  <c r="AM209" i="5"/>
  <c r="AL209" i="5"/>
  <c r="AE209" i="5"/>
  <c r="AD209" i="5"/>
  <c r="AC209" i="5"/>
  <c r="AB209" i="5"/>
  <c r="AA209" i="5"/>
  <c r="Z209" i="5"/>
  <c r="AM208" i="5"/>
  <c r="AL208" i="5"/>
  <c r="AE208" i="5"/>
  <c r="AD208" i="5"/>
  <c r="AG208" i="5" s="1"/>
  <c r="AC208" i="5"/>
  <c r="AB208" i="5"/>
  <c r="AA208" i="5"/>
  <c r="Z208" i="5"/>
  <c r="AM207" i="5"/>
  <c r="AL207" i="5"/>
  <c r="AE207" i="5"/>
  <c r="AD207" i="5"/>
  <c r="AG207" i="5" s="1"/>
  <c r="AC207" i="5"/>
  <c r="AB207" i="5"/>
  <c r="AA207" i="5"/>
  <c r="Z207" i="5"/>
  <c r="AM206" i="5"/>
  <c r="AL206" i="5"/>
  <c r="AE206" i="5"/>
  <c r="AD206" i="5"/>
  <c r="AG206" i="5" s="1"/>
  <c r="AC206" i="5"/>
  <c r="AB206" i="5"/>
  <c r="AA206" i="5"/>
  <c r="Z206" i="5"/>
  <c r="AM205" i="5"/>
  <c r="AL205" i="5"/>
  <c r="AE205" i="5"/>
  <c r="AD205" i="5"/>
  <c r="AG205" i="5" s="1"/>
  <c r="AC205" i="5"/>
  <c r="AB205" i="5"/>
  <c r="AA205" i="5"/>
  <c r="Z205" i="5"/>
  <c r="AM204" i="5"/>
  <c r="AL204" i="5"/>
  <c r="AE204" i="5"/>
  <c r="AD204" i="5"/>
  <c r="AG204" i="5" s="1"/>
  <c r="AC204" i="5"/>
  <c r="AB204" i="5"/>
  <c r="AA204" i="5"/>
  <c r="Z204" i="5"/>
  <c r="AM203" i="5"/>
  <c r="AL203" i="5"/>
  <c r="AE203" i="5"/>
  <c r="AD203" i="5"/>
  <c r="AG203" i="5" s="1"/>
  <c r="AC203" i="5"/>
  <c r="AB203" i="5"/>
  <c r="AA203" i="5"/>
  <c r="Z203" i="5"/>
  <c r="AM202" i="5"/>
  <c r="AL202" i="5"/>
  <c r="AE202" i="5"/>
  <c r="AD202" i="5"/>
  <c r="AG202" i="5" s="1"/>
  <c r="AC202" i="5"/>
  <c r="AB202" i="5"/>
  <c r="AA202" i="5"/>
  <c r="Z202" i="5"/>
  <c r="AM201" i="5"/>
  <c r="AL201" i="5"/>
  <c r="AE201" i="5"/>
  <c r="AD201" i="5"/>
  <c r="AG201" i="5" s="1"/>
  <c r="AC201" i="5"/>
  <c r="AB201" i="5"/>
  <c r="AA201" i="5"/>
  <c r="Z201" i="5"/>
  <c r="AM200" i="5"/>
  <c r="AL200" i="5"/>
  <c r="AE200" i="5"/>
  <c r="AD200" i="5"/>
  <c r="AG200" i="5" s="1"/>
  <c r="AC200" i="5"/>
  <c r="AB200" i="5"/>
  <c r="AA200" i="5"/>
  <c r="Z200" i="5"/>
  <c r="AM199" i="5"/>
  <c r="AL199" i="5"/>
  <c r="AE199" i="5"/>
  <c r="AD199" i="5"/>
  <c r="AG199" i="5" s="1"/>
  <c r="AC199" i="5"/>
  <c r="AB199" i="5"/>
  <c r="AA199" i="5"/>
  <c r="Z199" i="5"/>
  <c r="AM198" i="5"/>
  <c r="AL198" i="5"/>
  <c r="AE198" i="5"/>
  <c r="AD198" i="5"/>
  <c r="AG198" i="5" s="1"/>
  <c r="AC198" i="5"/>
  <c r="AB198" i="5"/>
  <c r="AA198" i="5"/>
  <c r="Z198" i="5"/>
  <c r="AM197" i="5"/>
  <c r="AL197" i="5"/>
  <c r="AE197" i="5"/>
  <c r="AD197" i="5"/>
  <c r="AC197" i="5"/>
  <c r="AB197" i="5"/>
  <c r="AA197" i="5"/>
  <c r="Z197" i="5"/>
  <c r="AM196" i="5"/>
  <c r="AL196" i="5"/>
  <c r="AE196" i="5"/>
  <c r="AD196" i="5"/>
  <c r="AG196" i="5" s="1"/>
  <c r="AC196" i="5"/>
  <c r="AB196" i="5"/>
  <c r="AA196" i="5"/>
  <c r="Z196" i="5"/>
  <c r="AM195" i="5"/>
  <c r="AL195" i="5"/>
  <c r="AE195" i="5"/>
  <c r="AD195" i="5"/>
  <c r="AG195" i="5" s="1"/>
  <c r="AC195" i="5"/>
  <c r="AB195" i="5"/>
  <c r="AA195" i="5"/>
  <c r="Z195" i="5"/>
  <c r="AM194" i="5"/>
  <c r="AL194" i="5"/>
  <c r="AE194" i="5"/>
  <c r="AD194" i="5"/>
  <c r="AC194" i="5"/>
  <c r="AB194" i="5"/>
  <c r="AA194" i="5"/>
  <c r="Z194" i="5"/>
  <c r="AM193" i="5"/>
  <c r="AL193" i="5"/>
  <c r="AE193" i="5"/>
  <c r="AD193" i="5"/>
  <c r="AG193" i="5" s="1"/>
  <c r="AC193" i="5"/>
  <c r="AB193" i="5"/>
  <c r="AA193" i="5"/>
  <c r="Z193" i="5"/>
  <c r="AM192" i="5"/>
  <c r="AL192" i="5"/>
  <c r="AE192" i="5"/>
  <c r="AD192" i="5"/>
  <c r="AG192" i="5" s="1"/>
  <c r="AC192" i="5"/>
  <c r="AB192" i="5"/>
  <c r="AA192" i="5"/>
  <c r="Z192" i="5"/>
  <c r="AM191" i="5"/>
  <c r="AL191" i="5"/>
  <c r="AE191" i="5"/>
  <c r="AD191" i="5"/>
  <c r="AG191" i="5" s="1"/>
  <c r="AC191" i="5"/>
  <c r="AB191" i="5"/>
  <c r="AA191" i="5"/>
  <c r="Z191" i="5"/>
  <c r="AM190" i="5"/>
  <c r="AL190" i="5"/>
  <c r="AE190" i="5"/>
  <c r="AD190" i="5"/>
  <c r="AG190" i="5" s="1"/>
  <c r="AC190" i="5"/>
  <c r="AB190" i="5"/>
  <c r="AA190" i="5"/>
  <c r="Z190" i="5"/>
  <c r="AM189" i="5"/>
  <c r="AL189" i="5"/>
  <c r="AE189" i="5"/>
  <c r="AD189" i="5"/>
  <c r="AG189" i="5" s="1"/>
  <c r="AC189" i="5"/>
  <c r="AB189" i="5"/>
  <c r="AA189" i="5"/>
  <c r="Z189" i="5"/>
  <c r="AM188" i="5"/>
  <c r="AL188" i="5"/>
  <c r="AE188" i="5"/>
  <c r="AD188" i="5"/>
  <c r="AG188" i="5" s="1"/>
  <c r="AC188" i="5"/>
  <c r="AB188" i="5"/>
  <c r="AA188" i="5"/>
  <c r="Z188" i="5"/>
  <c r="AM187" i="5"/>
  <c r="AL187" i="5"/>
  <c r="AE187" i="5"/>
  <c r="AD187" i="5"/>
  <c r="AG187" i="5" s="1"/>
  <c r="AC187" i="5"/>
  <c r="AB187" i="5"/>
  <c r="AA187" i="5"/>
  <c r="Z187" i="5"/>
  <c r="AM186" i="5"/>
  <c r="AL186" i="5"/>
  <c r="AE186" i="5"/>
  <c r="AD186" i="5"/>
  <c r="AC186" i="5"/>
  <c r="AB186" i="5"/>
  <c r="AA186" i="5"/>
  <c r="Z186" i="5"/>
  <c r="AM185" i="5"/>
  <c r="AL185" i="5"/>
  <c r="AE185" i="5"/>
  <c r="AD185" i="5"/>
  <c r="AG185" i="5" s="1"/>
  <c r="AC185" i="5"/>
  <c r="AB185" i="5"/>
  <c r="AA185" i="5"/>
  <c r="Z185" i="5"/>
  <c r="AM184" i="5"/>
  <c r="AL184" i="5"/>
  <c r="AE184" i="5"/>
  <c r="AD184" i="5"/>
  <c r="AG184" i="5" s="1"/>
  <c r="AC184" i="5"/>
  <c r="AB184" i="5"/>
  <c r="AA184" i="5"/>
  <c r="Z184" i="5"/>
  <c r="AM183" i="5"/>
  <c r="AL183" i="5"/>
  <c r="AE183" i="5"/>
  <c r="AD183" i="5"/>
  <c r="AG183" i="5" s="1"/>
  <c r="AC183" i="5"/>
  <c r="AB183" i="5"/>
  <c r="AA183" i="5"/>
  <c r="Z183" i="5"/>
  <c r="AM182" i="5"/>
  <c r="AL182" i="5"/>
  <c r="AE182" i="5"/>
  <c r="AD182" i="5"/>
  <c r="AG182" i="5" s="1"/>
  <c r="AC182" i="5"/>
  <c r="AB182" i="5"/>
  <c r="AA182" i="5"/>
  <c r="Z182" i="5"/>
  <c r="AM181" i="5"/>
  <c r="AL181" i="5"/>
  <c r="AE181" i="5"/>
  <c r="AD181" i="5"/>
  <c r="AG181" i="5" s="1"/>
  <c r="AC181" i="5"/>
  <c r="AB181" i="5"/>
  <c r="AA181" i="5"/>
  <c r="Z181" i="5"/>
  <c r="AM180" i="5"/>
  <c r="AL180" i="5"/>
  <c r="AE180" i="5"/>
  <c r="AD180" i="5"/>
  <c r="AG180" i="5" s="1"/>
  <c r="AC180" i="5"/>
  <c r="AB180" i="5"/>
  <c r="AA180" i="5"/>
  <c r="Z180" i="5"/>
  <c r="AM179" i="5"/>
  <c r="AL179" i="5"/>
  <c r="AE179" i="5"/>
  <c r="AD179" i="5"/>
  <c r="AG179" i="5" s="1"/>
  <c r="AC179" i="5"/>
  <c r="AB179" i="5"/>
  <c r="AA179" i="5"/>
  <c r="Z179" i="5"/>
  <c r="AM178" i="5"/>
  <c r="AL178" i="5"/>
  <c r="AE178" i="5"/>
  <c r="AD178" i="5"/>
  <c r="AC178" i="5"/>
  <c r="AB178" i="5"/>
  <c r="AA178" i="5"/>
  <c r="Z178" i="5"/>
  <c r="AM177" i="5"/>
  <c r="AL177" i="5"/>
  <c r="AE177" i="5"/>
  <c r="AD177" i="5"/>
  <c r="AG177" i="5" s="1"/>
  <c r="AC177" i="5"/>
  <c r="AB177" i="5"/>
  <c r="AA177" i="5"/>
  <c r="Z177" i="5"/>
  <c r="AM176" i="5"/>
  <c r="AL176" i="5"/>
  <c r="AE176" i="5"/>
  <c r="AD176" i="5"/>
  <c r="AG176" i="5" s="1"/>
  <c r="AC176" i="5"/>
  <c r="AB176" i="5"/>
  <c r="AA176" i="5"/>
  <c r="Z176" i="5"/>
  <c r="AM175" i="5"/>
  <c r="AL175" i="5"/>
  <c r="AE175" i="5"/>
  <c r="AD175" i="5"/>
  <c r="AG175" i="5" s="1"/>
  <c r="AC175" i="5"/>
  <c r="AB175" i="5"/>
  <c r="AA175" i="5"/>
  <c r="Z175" i="5"/>
  <c r="AM174" i="5"/>
  <c r="AL174" i="5"/>
  <c r="AE174" i="5"/>
  <c r="AD174" i="5"/>
  <c r="AG174" i="5" s="1"/>
  <c r="AC174" i="5"/>
  <c r="AB174" i="5"/>
  <c r="AA174" i="5"/>
  <c r="Z174" i="5"/>
  <c r="AM173" i="5"/>
  <c r="AL173" i="5"/>
  <c r="AE173" i="5"/>
  <c r="AD173" i="5"/>
  <c r="AG173" i="5" s="1"/>
  <c r="AC173" i="5"/>
  <c r="AB173" i="5"/>
  <c r="AA173" i="5"/>
  <c r="Z173" i="5"/>
  <c r="AM172" i="5"/>
  <c r="AL172" i="5"/>
  <c r="AE172" i="5"/>
  <c r="AD172" i="5"/>
  <c r="AG172" i="5" s="1"/>
  <c r="AC172" i="5"/>
  <c r="AB172" i="5"/>
  <c r="AA172" i="5"/>
  <c r="Z172" i="5"/>
  <c r="AM171" i="5"/>
  <c r="AL171" i="5"/>
  <c r="AE171" i="5"/>
  <c r="AD171" i="5"/>
  <c r="AG171" i="5" s="1"/>
  <c r="AC171" i="5"/>
  <c r="AB171" i="5"/>
  <c r="AA171" i="5"/>
  <c r="Z171" i="5"/>
  <c r="AM170" i="5"/>
  <c r="AL170" i="5"/>
  <c r="AE170" i="5"/>
  <c r="AD170" i="5"/>
  <c r="AG170" i="5" s="1"/>
  <c r="AC170" i="5"/>
  <c r="AB170" i="5"/>
  <c r="AA170" i="5"/>
  <c r="Z170" i="5"/>
  <c r="AM169" i="5"/>
  <c r="AL169" i="5"/>
  <c r="AE169" i="5"/>
  <c r="AD169" i="5"/>
  <c r="AG169" i="5" s="1"/>
  <c r="AC169" i="5"/>
  <c r="AB169" i="5"/>
  <c r="AA169" i="5"/>
  <c r="Z169" i="5"/>
  <c r="AM168" i="5"/>
  <c r="AL168" i="5"/>
  <c r="AE168" i="5"/>
  <c r="AD168" i="5"/>
  <c r="AG168" i="5" s="1"/>
  <c r="AC168" i="5"/>
  <c r="AB168" i="5"/>
  <c r="AA168" i="5"/>
  <c r="Z168" i="5"/>
  <c r="AM167" i="5"/>
  <c r="AL167" i="5"/>
  <c r="AE167" i="5"/>
  <c r="AD167" i="5"/>
  <c r="AG167" i="5" s="1"/>
  <c r="AC167" i="5"/>
  <c r="AB167" i="5"/>
  <c r="AA167" i="5"/>
  <c r="Z167" i="5"/>
  <c r="AM166" i="5"/>
  <c r="AL166" i="5"/>
  <c r="AE166" i="5"/>
  <c r="AD166" i="5"/>
  <c r="AG166" i="5" s="1"/>
  <c r="AC166" i="5"/>
  <c r="AB166" i="5"/>
  <c r="AA166" i="5"/>
  <c r="Z166" i="5"/>
  <c r="AM165" i="5"/>
  <c r="AL165" i="5"/>
  <c r="AE165" i="5"/>
  <c r="AD165" i="5"/>
  <c r="AC165" i="5"/>
  <c r="AB165" i="5"/>
  <c r="AA165" i="5"/>
  <c r="Z165" i="5"/>
  <c r="AM164" i="5"/>
  <c r="AL164" i="5"/>
  <c r="AE164" i="5"/>
  <c r="AD164" i="5"/>
  <c r="AG164" i="5" s="1"/>
  <c r="AC164" i="5"/>
  <c r="AB164" i="5"/>
  <c r="AA164" i="5"/>
  <c r="Z164" i="5"/>
  <c r="AM163" i="5"/>
  <c r="AL163" i="5"/>
  <c r="AE163" i="5"/>
  <c r="AD163" i="5"/>
  <c r="AG163" i="5" s="1"/>
  <c r="AC163" i="5"/>
  <c r="AB163" i="5"/>
  <c r="AA163" i="5"/>
  <c r="Z163" i="5"/>
  <c r="AM162" i="5"/>
  <c r="AL162" i="5"/>
  <c r="AE162" i="5"/>
  <c r="AD162" i="5"/>
  <c r="AG162" i="5" s="1"/>
  <c r="AC162" i="5"/>
  <c r="AB162" i="5"/>
  <c r="AA162" i="5"/>
  <c r="Z162" i="5"/>
  <c r="AM161" i="5"/>
  <c r="AL161" i="5"/>
  <c r="AE161" i="5"/>
  <c r="AD161" i="5"/>
  <c r="AG161" i="5" s="1"/>
  <c r="AC161" i="5"/>
  <c r="AB161" i="5"/>
  <c r="AA161" i="5"/>
  <c r="Z161" i="5"/>
  <c r="AM160" i="5"/>
  <c r="AL160" i="5"/>
  <c r="AE160" i="5"/>
  <c r="AD160" i="5"/>
  <c r="AG160" i="5" s="1"/>
  <c r="AC160" i="5"/>
  <c r="AB160" i="5"/>
  <c r="AA160" i="5"/>
  <c r="Z160" i="5"/>
  <c r="AM159" i="5"/>
  <c r="AL159" i="5"/>
  <c r="AE159" i="5"/>
  <c r="AD159" i="5"/>
  <c r="AG159" i="5" s="1"/>
  <c r="AC159" i="5"/>
  <c r="AB159" i="5"/>
  <c r="AA159" i="5"/>
  <c r="Z159" i="5"/>
  <c r="AM158" i="5"/>
  <c r="AL158" i="5"/>
  <c r="AE158" i="5"/>
  <c r="AD158" i="5"/>
  <c r="AG158" i="5" s="1"/>
  <c r="AC158" i="5"/>
  <c r="AB158" i="5"/>
  <c r="AA158" i="5"/>
  <c r="Z158" i="5"/>
  <c r="AM157" i="5"/>
  <c r="AL157" i="5"/>
  <c r="AE157" i="5"/>
  <c r="AD157" i="5"/>
  <c r="AC157" i="5"/>
  <c r="AB157" i="5"/>
  <c r="AA157" i="5"/>
  <c r="Z157" i="5"/>
  <c r="AM156" i="5"/>
  <c r="AL156" i="5"/>
  <c r="AE156" i="5"/>
  <c r="AD156" i="5"/>
  <c r="AG156" i="5" s="1"/>
  <c r="AC156" i="5"/>
  <c r="AB156" i="5"/>
  <c r="AA156" i="5"/>
  <c r="Z156" i="5"/>
  <c r="AM155" i="5"/>
  <c r="AL155" i="5"/>
  <c r="AE155" i="5"/>
  <c r="AD155" i="5"/>
  <c r="AG155" i="5" s="1"/>
  <c r="AC155" i="5"/>
  <c r="AB155" i="5"/>
  <c r="AA155" i="5"/>
  <c r="Z155" i="5"/>
  <c r="AM154" i="5"/>
  <c r="AL154" i="5"/>
  <c r="AE154" i="5"/>
  <c r="AD154" i="5"/>
  <c r="AG154" i="5" s="1"/>
  <c r="AC154" i="5"/>
  <c r="AB154" i="5"/>
  <c r="AA154" i="5"/>
  <c r="Z154" i="5"/>
  <c r="AM153" i="5"/>
  <c r="AL153" i="5"/>
  <c r="AE153" i="5"/>
  <c r="AD153" i="5"/>
  <c r="AG153" i="5" s="1"/>
  <c r="AC153" i="5"/>
  <c r="AB153" i="5"/>
  <c r="AA153" i="5"/>
  <c r="Z153" i="5"/>
  <c r="AM152" i="5"/>
  <c r="AL152" i="5"/>
  <c r="AE152" i="5"/>
  <c r="AD152" i="5"/>
  <c r="AG152" i="5" s="1"/>
  <c r="AC152" i="5"/>
  <c r="AB152" i="5"/>
  <c r="AA152" i="5"/>
  <c r="Z152" i="5"/>
  <c r="AM151" i="5"/>
  <c r="AL151" i="5"/>
  <c r="AE151" i="5"/>
  <c r="AD151" i="5"/>
  <c r="AG151" i="5" s="1"/>
  <c r="AC151" i="5"/>
  <c r="AB151" i="5"/>
  <c r="AA151" i="5"/>
  <c r="Z151" i="5"/>
  <c r="AM150" i="5"/>
  <c r="AL150" i="5"/>
  <c r="AE150" i="5"/>
  <c r="AD150" i="5"/>
  <c r="AG150" i="5" s="1"/>
  <c r="AC150" i="5"/>
  <c r="AB150" i="5"/>
  <c r="AA150" i="5"/>
  <c r="Z150" i="5"/>
  <c r="AM149" i="5"/>
  <c r="AL149" i="5"/>
  <c r="AE149" i="5"/>
  <c r="AD149" i="5"/>
  <c r="AC149" i="5"/>
  <c r="AB149" i="5"/>
  <c r="AA149" i="5"/>
  <c r="Z149" i="5"/>
  <c r="AM148" i="5"/>
  <c r="AL148" i="5"/>
  <c r="AE148" i="5"/>
  <c r="AD148" i="5"/>
  <c r="AG148" i="5" s="1"/>
  <c r="AC148" i="5"/>
  <c r="AB148" i="5"/>
  <c r="AA148" i="5"/>
  <c r="Z148" i="5"/>
  <c r="AM147" i="5"/>
  <c r="AL147" i="5"/>
  <c r="AE147" i="5"/>
  <c r="AD147" i="5"/>
  <c r="AG147" i="5" s="1"/>
  <c r="AC147" i="5"/>
  <c r="AB147" i="5"/>
  <c r="AA147" i="5"/>
  <c r="Z147" i="5"/>
  <c r="AM146" i="5"/>
  <c r="AL146" i="5"/>
  <c r="AE146" i="5"/>
  <c r="AD146" i="5"/>
  <c r="AG146" i="5" s="1"/>
  <c r="AC146" i="5"/>
  <c r="AB146" i="5"/>
  <c r="AA146" i="5"/>
  <c r="Z146" i="5"/>
  <c r="AM145" i="5"/>
  <c r="AL145" i="5"/>
  <c r="AE145" i="5"/>
  <c r="AD145" i="5"/>
  <c r="AG145" i="5" s="1"/>
  <c r="AC145" i="5"/>
  <c r="AB145" i="5"/>
  <c r="AA145" i="5"/>
  <c r="Z145" i="5"/>
  <c r="AM144" i="5"/>
  <c r="AL144" i="5"/>
  <c r="AE144" i="5"/>
  <c r="AD144" i="5"/>
  <c r="AC144" i="5"/>
  <c r="AB144" i="5"/>
  <c r="AA144" i="5"/>
  <c r="Z144" i="5"/>
  <c r="AM143" i="5"/>
  <c r="AL143" i="5"/>
  <c r="AE143" i="5"/>
  <c r="AD143" i="5"/>
  <c r="AG143" i="5" s="1"/>
  <c r="AC143" i="5"/>
  <c r="AB143" i="5"/>
  <c r="AA143" i="5"/>
  <c r="Z143" i="5"/>
  <c r="AM142" i="5"/>
  <c r="AL142" i="5"/>
  <c r="AE142" i="5"/>
  <c r="AD142" i="5"/>
  <c r="AG142" i="5" s="1"/>
  <c r="AC142" i="5"/>
  <c r="AB142" i="5"/>
  <c r="AA142" i="5"/>
  <c r="Z142" i="5"/>
  <c r="AM141" i="5"/>
  <c r="AL141" i="5"/>
  <c r="AE141" i="5"/>
  <c r="AD141" i="5"/>
  <c r="AC141" i="5"/>
  <c r="AB141" i="5"/>
  <c r="AA141" i="5"/>
  <c r="Z141" i="5"/>
  <c r="AM140" i="5"/>
  <c r="AL140" i="5"/>
  <c r="AE140" i="5"/>
  <c r="AD140" i="5"/>
  <c r="AG140" i="5" s="1"/>
  <c r="AC140" i="5"/>
  <c r="AB140" i="5"/>
  <c r="AA140" i="5"/>
  <c r="Z140" i="5"/>
  <c r="AM139" i="5"/>
  <c r="AL139" i="5"/>
  <c r="AE139" i="5"/>
  <c r="AD139" i="5"/>
  <c r="AG139" i="5" s="1"/>
  <c r="AC139" i="5"/>
  <c r="AB139" i="5"/>
  <c r="AA139" i="5"/>
  <c r="Z139" i="5"/>
  <c r="AM138" i="5"/>
  <c r="AL138" i="5"/>
  <c r="AE138" i="5"/>
  <c r="AD138" i="5"/>
  <c r="AG138" i="5" s="1"/>
  <c r="AC138" i="5"/>
  <c r="AB138" i="5"/>
  <c r="AA138" i="5"/>
  <c r="Z138" i="5"/>
  <c r="AM137" i="5"/>
  <c r="AL137" i="5"/>
  <c r="AE137" i="5"/>
  <c r="AD137" i="5"/>
  <c r="AG137" i="5" s="1"/>
  <c r="AC137" i="5"/>
  <c r="AB137" i="5"/>
  <c r="AA137" i="5"/>
  <c r="Z137" i="5"/>
  <c r="AM136" i="5"/>
  <c r="AL136" i="5"/>
  <c r="AE136" i="5"/>
  <c r="AD136" i="5"/>
  <c r="AG136" i="5" s="1"/>
  <c r="AC136" i="5"/>
  <c r="AB136" i="5"/>
  <c r="AA136" i="5"/>
  <c r="Z136" i="5"/>
  <c r="AM135" i="5"/>
  <c r="AL135" i="5"/>
  <c r="AE135" i="5"/>
  <c r="AD135" i="5"/>
  <c r="AC135" i="5"/>
  <c r="AB135" i="5"/>
  <c r="AA135" i="5"/>
  <c r="Z135" i="5"/>
  <c r="AM134" i="5"/>
  <c r="AL134" i="5"/>
  <c r="AE134" i="5"/>
  <c r="AD134" i="5"/>
  <c r="AG134" i="5" s="1"/>
  <c r="AC134" i="5"/>
  <c r="AB134" i="5"/>
  <c r="AA134" i="5"/>
  <c r="Z134" i="5"/>
  <c r="AM133" i="5"/>
  <c r="AL133" i="5"/>
  <c r="AE133" i="5"/>
  <c r="AD133" i="5"/>
  <c r="AG133" i="5" s="1"/>
  <c r="AC133" i="5"/>
  <c r="AB133" i="5"/>
  <c r="AA133" i="5"/>
  <c r="Z133" i="5"/>
  <c r="AM132" i="5"/>
  <c r="AL132" i="5"/>
  <c r="AE132" i="5"/>
  <c r="AD132" i="5"/>
  <c r="AG132" i="5" s="1"/>
  <c r="AC132" i="5"/>
  <c r="AB132" i="5"/>
  <c r="AA132" i="5"/>
  <c r="Z132" i="5"/>
  <c r="AM131" i="5"/>
  <c r="AL131" i="5"/>
  <c r="AE131" i="5"/>
  <c r="AD131" i="5"/>
  <c r="AG131" i="5" s="1"/>
  <c r="AC131" i="5"/>
  <c r="AB131" i="5"/>
  <c r="AA131" i="5"/>
  <c r="Z131" i="5"/>
  <c r="AM130" i="5"/>
  <c r="AL130" i="5"/>
  <c r="AE130" i="5"/>
  <c r="AD130" i="5"/>
  <c r="AG130" i="5" s="1"/>
  <c r="AC130" i="5"/>
  <c r="AB130" i="5"/>
  <c r="AA130" i="5"/>
  <c r="Z130" i="5"/>
  <c r="AM129" i="5"/>
  <c r="AL129" i="5"/>
  <c r="AE129" i="5"/>
  <c r="AD129" i="5"/>
  <c r="AG129" i="5" s="1"/>
  <c r="AC129" i="5"/>
  <c r="AB129" i="5"/>
  <c r="AA129" i="5"/>
  <c r="Z129" i="5"/>
  <c r="AM128" i="5"/>
  <c r="AL128" i="5"/>
  <c r="AE128" i="5"/>
  <c r="AD128" i="5"/>
  <c r="AG128" i="5" s="1"/>
  <c r="AC128" i="5"/>
  <c r="AB128" i="5"/>
  <c r="AA128" i="5"/>
  <c r="Z128" i="5"/>
  <c r="AM127" i="5"/>
  <c r="AL127" i="5"/>
  <c r="AE127" i="5"/>
  <c r="AD127" i="5"/>
  <c r="AG127" i="5" s="1"/>
  <c r="AC127" i="5"/>
  <c r="AB127" i="5"/>
  <c r="AA127" i="5"/>
  <c r="Z127" i="5"/>
  <c r="AE126" i="5"/>
  <c r="AD126" i="5"/>
  <c r="AG126" i="5" s="1"/>
  <c r="AC126" i="5"/>
  <c r="AB126" i="5"/>
  <c r="AA126" i="5"/>
  <c r="Z126" i="5"/>
  <c r="AM125" i="5"/>
  <c r="AL125" i="5"/>
  <c r="AE125" i="5"/>
  <c r="AD125" i="5"/>
  <c r="AG125" i="5" s="1"/>
  <c r="AC125" i="5"/>
  <c r="AB125" i="5"/>
  <c r="AA125" i="5"/>
  <c r="Z125" i="5"/>
  <c r="AM124" i="5"/>
  <c r="AL124" i="5"/>
  <c r="AE124" i="5"/>
  <c r="AD124" i="5"/>
  <c r="AG124" i="5" s="1"/>
  <c r="AC124" i="5"/>
  <c r="AB124" i="5"/>
  <c r="AA124" i="5"/>
  <c r="Z124" i="5"/>
  <c r="AM123" i="5"/>
  <c r="AL123" i="5"/>
  <c r="AE123" i="5"/>
  <c r="AD123" i="5"/>
  <c r="AG123" i="5" s="1"/>
  <c r="AC123" i="5"/>
  <c r="AB123" i="5"/>
  <c r="AA123" i="5"/>
  <c r="Z123" i="5"/>
  <c r="AM122" i="5"/>
  <c r="AL122" i="5"/>
  <c r="AE122" i="5"/>
  <c r="AD122" i="5"/>
  <c r="AG122" i="5" s="1"/>
  <c r="AC122" i="5"/>
  <c r="AB122" i="5"/>
  <c r="AA122" i="5"/>
  <c r="Z122" i="5"/>
  <c r="AM121" i="5"/>
  <c r="AL121" i="5"/>
  <c r="AE121" i="5"/>
  <c r="AD121" i="5"/>
  <c r="AG121" i="5" s="1"/>
  <c r="AC121" i="5"/>
  <c r="AB121" i="5"/>
  <c r="AA121" i="5"/>
  <c r="Z121" i="5"/>
  <c r="AM120" i="5"/>
  <c r="AL120" i="5"/>
  <c r="AE120" i="5"/>
  <c r="AD120" i="5"/>
  <c r="AG120" i="5" s="1"/>
  <c r="AC120" i="5"/>
  <c r="AB120" i="5"/>
  <c r="AA120" i="5"/>
  <c r="Z120" i="5"/>
  <c r="AM119" i="5"/>
  <c r="AL119" i="5"/>
  <c r="AE119" i="5"/>
  <c r="AD119" i="5"/>
  <c r="AG119" i="5" s="1"/>
  <c r="AC119" i="5"/>
  <c r="AB119" i="5"/>
  <c r="AA119" i="5"/>
  <c r="Z119" i="5"/>
  <c r="AM118" i="5"/>
  <c r="AL118" i="5"/>
  <c r="AE118" i="5"/>
  <c r="AD118" i="5"/>
  <c r="AG118" i="5" s="1"/>
  <c r="AC118" i="5"/>
  <c r="AB118" i="5"/>
  <c r="AA118" i="5"/>
  <c r="Z118" i="5"/>
  <c r="AM117" i="5"/>
  <c r="AL117" i="5"/>
  <c r="AE117" i="5"/>
  <c r="AD117" i="5"/>
  <c r="AG117" i="5" s="1"/>
  <c r="AC117" i="5"/>
  <c r="AB117" i="5"/>
  <c r="AA117" i="5"/>
  <c r="Z117" i="5"/>
  <c r="AM116" i="5"/>
  <c r="AL116" i="5"/>
  <c r="AE116" i="5"/>
  <c r="AD116" i="5"/>
  <c r="AG116" i="5" s="1"/>
  <c r="AC116" i="5"/>
  <c r="AB116" i="5"/>
  <c r="AA116" i="5"/>
  <c r="Z116" i="5"/>
  <c r="AM115" i="5"/>
  <c r="AL115" i="5"/>
  <c r="AE115" i="5"/>
  <c r="AD115" i="5"/>
  <c r="AG115" i="5" s="1"/>
  <c r="AC115" i="5"/>
  <c r="AB115" i="5"/>
  <c r="AA115" i="5"/>
  <c r="Z115" i="5"/>
  <c r="AM114" i="5"/>
  <c r="AL114" i="5"/>
  <c r="AE114" i="5"/>
  <c r="AD114" i="5"/>
  <c r="AG114" i="5" s="1"/>
  <c r="AC114" i="5"/>
  <c r="AB114" i="5"/>
  <c r="AA114" i="5"/>
  <c r="Z114" i="5"/>
  <c r="AM113" i="5"/>
  <c r="AL113" i="5"/>
  <c r="AE113" i="5"/>
  <c r="AD113" i="5"/>
  <c r="AG113" i="5" s="1"/>
  <c r="AC113" i="5"/>
  <c r="AB113" i="5"/>
  <c r="AA113" i="5"/>
  <c r="Z113" i="5"/>
  <c r="AM112" i="5"/>
  <c r="AL112" i="5"/>
  <c r="AE112" i="5"/>
  <c r="AD112" i="5"/>
  <c r="AG112" i="5" s="1"/>
  <c r="AC112" i="5"/>
  <c r="AB112" i="5"/>
  <c r="AA112" i="5"/>
  <c r="Z112" i="5"/>
  <c r="AM111" i="5"/>
  <c r="AL111" i="5"/>
  <c r="AE111" i="5"/>
  <c r="AD111" i="5"/>
  <c r="AG111" i="5" s="1"/>
  <c r="AC111" i="5"/>
  <c r="AB111" i="5"/>
  <c r="AA111" i="5"/>
  <c r="Z111" i="5"/>
  <c r="AM110" i="5"/>
  <c r="AL110" i="5"/>
  <c r="AE110" i="5"/>
  <c r="AD110" i="5"/>
  <c r="AG110" i="5" s="1"/>
  <c r="AC110" i="5"/>
  <c r="AB110" i="5"/>
  <c r="AA110" i="5"/>
  <c r="Z110" i="5"/>
  <c r="AM109" i="5"/>
  <c r="AL109" i="5"/>
  <c r="AE109" i="5"/>
  <c r="AD109" i="5"/>
  <c r="AG109" i="5" s="1"/>
  <c r="AC109" i="5"/>
  <c r="AB109" i="5"/>
  <c r="AA109" i="5"/>
  <c r="Z109" i="5"/>
  <c r="AM108" i="5"/>
  <c r="AL108" i="5"/>
  <c r="AE108" i="5"/>
  <c r="AD108" i="5"/>
  <c r="AG108" i="5" s="1"/>
  <c r="AC108" i="5"/>
  <c r="AB108" i="5"/>
  <c r="AA108" i="5"/>
  <c r="Z108" i="5"/>
  <c r="AM107" i="5"/>
  <c r="AL107" i="5"/>
  <c r="AE107" i="5"/>
  <c r="AD107" i="5"/>
  <c r="AG107" i="5" s="1"/>
  <c r="AC107" i="5"/>
  <c r="AB107" i="5"/>
  <c r="AA107" i="5"/>
  <c r="Z107" i="5"/>
  <c r="AM106" i="5"/>
  <c r="AL106" i="5"/>
  <c r="AE106" i="5"/>
  <c r="AD106" i="5"/>
  <c r="AG106" i="5" s="1"/>
  <c r="AC106" i="5"/>
  <c r="AB106" i="5"/>
  <c r="AA106" i="5"/>
  <c r="Z106" i="5"/>
  <c r="AM105" i="5"/>
  <c r="AL105" i="5"/>
  <c r="AE105" i="5"/>
  <c r="AD105" i="5"/>
  <c r="AG105" i="5" s="1"/>
  <c r="AC105" i="5"/>
  <c r="AB105" i="5"/>
  <c r="AA105" i="5"/>
  <c r="Z105" i="5"/>
  <c r="AM104" i="5"/>
  <c r="AL104" i="5"/>
  <c r="AE104" i="5"/>
  <c r="AD104" i="5"/>
  <c r="AG104" i="5" s="1"/>
  <c r="AC104" i="5"/>
  <c r="AB104" i="5"/>
  <c r="AA104" i="5"/>
  <c r="Z104" i="5"/>
  <c r="AM103" i="5"/>
  <c r="AL103" i="5"/>
  <c r="AE103" i="5"/>
  <c r="AD103" i="5"/>
  <c r="AG103" i="5" s="1"/>
  <c r="AC103" i="5"/>
  <c r="AB103" i="5"/>
  <c r="AA103" i="5"/>
  <c r="Z103" i="5"/>
  <c r="AM102" i="5"/>
  <c r="AL102" i="5"/>
  <c r="AE102" i="5"/>
  <c r="AD102" i="5"/>
  <c r="AG102" i="5" s="1"/>
  <c r="AC102" i="5"/>
  <c r="AB102" i="5"/>
  <c r="AA102" i="5"/>
  <c r="Z102" i="5"/>
  <c r="AM101" i="5"/>
  <c r="AL101" i="5"/>
  <c r="AE101" i="5"/>
  <c r="AD101" i="5"/>
  <c r="AG101" i="5" s="1"/>
  <c r="AC101" i="5"/>
  <c r="AB101" i="5"/>
  <c r="AA101" i="5"/>
  <c r="Z101" i="5"/>
  <c r="AM100" i="5"/>
  <c r="AL100" i="5"/>
  <c r="AE100" i="5"/>
  <c r="AD100" i="5"/>
  <c r="AG100" i="5" s="1"/>
  <c r="AC100" i="5"/>
  <c r="AB100" i="5"/>
  <c r="AA100" i="5"/>
  <c r="Z100" i="5"/>
  <c r="AM99" i="5"/>
  <c r="AL99" i="5"/>
  <c r="AE99" i="5"/>
  <c r="AD99" i="5"/>
  <c r="AG99" i="5" s="1"/>
  <c r="AC99" i="5"/>
  <c r="AB99" i="5"/>
  <c r="AA99" i="5"/>
  <c r="Z99" i="5"/>
  <c r="AM98" i="5"/>
  <c r="AL98" i="5"/>
  <c r="AE98" i="5"/>
  <c r="AD98" i="5"/>
  <c r="AG98" i="5" s="1"/>
  <c r="AC98" i="5"/>
  <c r="AB98" i="5"/>
  <c r="AA98" i="5"/>
  <c r="Z98" i="5"/>
  <c r="AM97" i="5"/>
  <c r="AL97" i="5"/>
  <c r="AE97" i="5"/>
  <c r="AD97" i="5"/>
  <c r="AG97" i="5" s="1"/>
  <c r="AC97" i="5"/>
  <c r="AB97" i="5"/>
  <c r="AA97" i="5"/>
  <c r="Z97" i="5"/>
  <c r="AM96" i="5"/>
  <c r="AL96" i="5"/>
  <c r="AE96" i="5"/>
  <c r="AD96" i="5"/>
  <c r="AG96" i="5" s="1"/>
  <c r="AC96" i="5"/>
  <c r="AB96" i="5"/>
  <c r="AA96" i="5"/>
  <c r="Z96" i="5"/>
  <c r="AM95" i="5"/>
  <c r="AL95" i="5"/>
  <c r="AE95" i="5"/>
  <c r="AD95" i="5"/>
  <c r="AG95" i="5" s="1"/>
  <c r="AC95" i="5"/>
  <c r="AB95" i="5"/>
  <c r="AA95" i="5"/>
  <c r="Z95" i="5"/>
  <c r="AM94" i="5"/>
  <c r="AL94" i="5"/>
  <c r="AE94" i="5"/>
  <c r="AD94" i="5"/>
  <c r="AG94" i="5" s="1"/>
  <c r="AC94" i="5"/>
  <c r="AB94" i="5"/>
  <c r="AA94" i="5"/>
  <c r="Z94" i="5"/>
  <c r="AM93" i="5"/>
  <c r="AL93" i="5"/>
  <c r="AE93" i="5"/>
  <c r="AD93" i="5"/>
  <c r="AG93" i="5" s="1"/>
  <c r="AC93" i="5"/>
  <c r="AB93" i="5"/>
  <c r="AA93" i="5"/>
  <c r="Z93" i="5"/>
  <c r="AM92" i="5"/>
  <c r="AL92" i="5"/>
  <c r="AE92" i="5"/>
  <c r="AD92" i="5"/>
  <c r="AG92" i="5" s="1"/>
  <c r="AC92" i="5"/>
  <c r="AB92" i="5"/>
  <c r="AA92" i="5"/>
  <c r="Z92" i="5"/>
  <c r="AM91" i="5"/>
  <c r="AL91" i="5"/>
  <c r="AE91" i="5"/>
  <c r="AD91" i="5"/>
  <c r="AC91" i="5"/>
  <c r="AB91" i="5"/>
  <c r="AA91" i="5"/>
  <c r="Z91" i="5"/>
  <c r="AE90" i="5"/>
  <c r="AD90" i="5"/>
  <c r="AG90" i="5" s="1"/>
  <c r="AC90" i="5"/>
  <c r="AB90" i="5"/>
  <c r="AA90" i="5"/>
  <c r="Z90" i="5"/>
  <c r="AE89" i="5"/>
  <c r="AD89" i="5"/>
  <c r="AG89" i="5" s="1"/>
  <c r="AC89" i="5"/>
  <c r="AB89" i="5"/>
  <c r="AA89" i="5"/>
  <c r="Z89" i="5"/>
  <c r="AE88" i="5"/>
  <c r="AD88" i="5"/>
  <c r="AG88" i="5" s="1"/>
  <c r="AC88" i="5"/>
  <c r="AB88" i="5"/>
  <c r="AA88" i="5"/>
  <c r="Z88" i="5"/>
  <c r="AM87" i="5"/>
  <c r="AL87" i="5"/>
  <c r="AE87" i="5"/>
  <c r="AD87" i="5"/>
  <c r="AG87" i="5" s="1"/>
  <c r="AC87" i="5"/>
  <c r="AB87" i="5"/>
  <c r="AA87" i="5"/>
  <c r="Z87" i="5"/>
  <c r="AM86" i="5"/>
  <c r="AL86" i="5"/>
  <c r="AE86" i="5"/>
  <c r="AD86" i="5"/>
  <c r="AG86" i="5" s="1"/>
  <c r="AC86" i="5"/>
  <c r="AB86" i="5"/>
  <c r="AA86" i="5"/>
  <c r="Z86" i="5"/>
  <c r="AM85" i="5"/>
  <c r="AL85" i="5"/>
  <c r="AE85" i="5"/>
  <c r="AD85" i="5"/>
  <c r="AG85" i="5" s="1"/>
  <c r="AC85" i="5"/>
  <c r="AB85" i="5"/>
  <c r="AA85" i="5"/>
  <c r="Z85" i="5"/>
  <c r="AM84" i="5"/>
  <c r="AL84" i="5"/>
  <c r="AE84" i="5"/>
  <c r="AD84" i="5"/>
  <c r="AG84" i="5" s="1"/>
  <c r="AC84" i="5"/>
  <c r="AB84" i="5"/>
  <c r="AA84" i="5"/>
  <c r="Z84" i="5"/>
  <c r="AM83" i="5"/>
  <c r="AL83" i="5"/>
  <c r="AE83" i="5"/>
  <c r="AD83" i="5"/>
  <c r="AG83" i="5" s="1"/>
  <c r="AC83" i="5"/>
  <c r="AB83" i="5"/>
  <c r="AA83" i="5"/>
  <c r="Z83" i="5"/>
  <c r="AM82" i="5"/>
  <c r="AL82" i="5"/>
  <c r="AE82" i="5"/>
  <c r="AD82" i="5"/>
  <c r="AG82" i="5" s="1"/>
  <c r="AC82" i="5"/>
  <c r="AB82" i="5"/>
  <c r="AA82" i="5"/>
  <c r="Z82" i="5"/>
  <c r="AM81" i="5"/>
  <c r="AL81" i="5"/>
  <c r="AE81" i="5"/>
  <c r="AD81" i="5"/>
  <c r="AG81" i="5" s="1"/>
  <c r="AC81" i="5"/>
  <c r="AB81" i="5"/>
  <c r="AA81" i="5"/>
  <c r="Z81" i="5"/>
  <c r="AM80" i="5"/>
  <c r="AL80" i="5"/>
  <c r="AE80" i="5"/>
  <c r="AD80" i="5"/>
  <c r="AG80" i="5" s="1"/>
  <c r="AC80" i="5"/>
  <c r="AB80" i="5"/>
  <c r="AA80" i="5"/>
  <c r="Z80" i="5"/>
  <c r="AM79" i="5"/>
  <c r="AL79" i="5"/>
  <c r="AE79" i="5"/>
  <c r="AD79" i="5"/>
  <c r="AG79" i="5" s="1"/>
  <c r="AC79" i="5"/>
  <c r="AB79" i="5"/>
  <c r="AA79" i="5"/>
  <c r="Z79" i="5"/>
  <c r="AM78" i="5"/>
  <c r="AL78" i="5"/>
  <c r="AE78" i="5"/>
  <c r="AD78" i="5"/>
  <c r="AG78" i="5" s="1"/>
  <c r="AC78" i="5"/>
  <c r="AB78" i="5"/>
  <c r="AA78" i="5"/>
  <c r="Z78" i="5"/>
  <c r="AM77" i="5"/>
  <c r="AL77" i="5"/>
  <c r="AE77" i="5"/>
  <c r="AD77" i="5"/>
  <c r="AG77" i="5" s="1"/>
  <c r="AC77" i="5"/>
  <c r="AB77" i="5"/>
  <c r="AA77" i="5"/>
  <c r="Z77" i="5"/>
  <c r="AM76" i="5"/>
  <c r="AL76" i="5"/>
  <c r="AE76" i="5"/>
  <c r="AD76" i="5"/>
  <c r="AG76" i="5" s="1"/>
  <c r="AC76" i="5"/>
  <c r="AB76" i="5"/>
  <c r="AA76" i="5"/>
  <c r="Z76" i="5"/>
  <c r="AM75" i="5"/>
  <c r="AL75" i="5"/>
  <c r="AE75" i="5"/>
  <c r="AD75" i="5"/>
  <c r="AG75" i="5" s="1"/>
  <c r="AC75" i="5"/>
  <c r="AB75" i="5"/>
  <c r="AA75" i="5"/>
  <c r="Z75" i="5"/>
  <c r="AM74" i="5"/>
  <c r="AL74" i="5"/>
  <c r="AE74" i="5"/>
  <c r="AD74" i="5"/>
  <c r="AG74" i="5" s="1"/>
  <c r="AC74" i="5"/>
  <c r="AB74" i="5"/>
  <c r="AA74" i="5"/>
  <c r="Z74" i="5"/>
  <c r="AM73" i="5"/>
  <c r="AL73" i="5"/>
  <c r="AE73" i="5"/>
  <c r="AD73" i="5"/>
  <c r="AG73" i="5" s="1"/>
  <c r="AC73" i="5"/>
  <c r="AB73" i="5"/>
  <c r="AA73" i="5"/>
  <c r="Z73" i="5"/>
  <c r="AM72" i="5"/>
  <c r="AL72" i="5"/>
  <c r="AE72" i="5"/>
  <c r="AD72" i="5"/>
  <c r="AG72" i="5" s="1"/>
  <c r="AC72" i="5"/>
  <c r="AB72" i="5"/>
  <c r="AA72" i="5"/>
  <c r="Z72" i="5"/>
  <c r="AM71" i="5"/>
  <c r="AL71" i="5"/>
  <c r="AE71" i="5"/>
  <c r="AD71" i="5"/>
  <c r="AG71" i="5" s="1"/>
  <c r="AC71" i="5"/>
  <c r="AB71" i="5"/>
  <c r="AA71" i="5"/>
  <c r="Z71" i="5"/>
  <c r="AM70" i="5"/>
  <c r="AL70" i="5"/>
  <c r="AE70" i="5"/>
  <c r="AD70" i="5"/>
  <c r="AG70" i="5" s="1"/>
  <c r="AC70" i="5"/>
  <c r="AB70" i="5"/>
  <c r="AA70" i="5"/>
  <c r="Z70" i="5"/>
  <c r="AM69" i="5"/>
  <c r="AL69" i="5"/>
  <c r="AE69" i="5"/>
  <c r="AD69" i="5"/>
  <c r="AG69" i="5" s="1"/>
  <c r="AC69" i="5"/>
  <c r="AB69" i="5"/>
  <c r="AA69" i="5"/>
  <c r="Z69" i="5"/>
  <c r="AM68" i="5"/>
  <c r="AL68" i="5"/>
  <c r="AE68" i="5"/>
  <c r="AD68" i="5"/>
  <c r="AG68" i="5" s="1"/>
  <c r="AC68" i="5"/>
  <c r="AB68" i="5"/>
  <c r="AA68" i="5"/>
  <c r="Z68" i="5"/>
  <c r="AM67" i="5"/>
  <c r="AL67" i="5"/>
  <c r="AE67" i="5"/>
  <c r="AD67" i="5"/>
  <c r="AG67" i="5" s="1"/>
  <c r="AC67" i="5"/>
  <c r="AB67" i="5"/>
  <c r="AA67" i="5"/>
  <c r="Z67" i="5"/>
  <c r="AM66" i="5"/>
  <c r="AL66" i="5"/>
  <c r="AE66" i="5"/>
  <c r="AD66" i="5"/>
  <c r="AG66" i="5" s="1"/>
  <c r="AC66" i="5"/>
  <c r="AB66" i="5"/>
  <c r="AA66" i="5"/>
  <c r="Z66" i="5"/>
  <c r="AM65" i="5"/>
  <c r="AL65" i="5"/>
  <c r="AE65" i="5"/>
  <c r="AD65" i="5"/>
  <c r="AG65" i="5" s="1"/>
  <c r="AC65" i="5"/>
  <c r="AB65" i="5"/>
  <c r="AA65" i="5"/>
  <c r="Z65" i="5"/>
  <c r="AM64" i="5"/>
  <c r="AL64" i="5"/>
  <c r="AE64" i="5"/>
  <c r="AD64" i="5"/>
  <c r="AG64" i="5" s="1"/>
  <c r="AC64" i="5"/>
  <c r="AB64" i="5"/>
  <c r="AA64" i="5"/>
  <c r="Z64" i="5"/>
  <c r="AM63" i="5"/>
  <c r="AL63" i="5"/>
  <c r="AE63" i="5"/>
  <c r="AD63" i="5"/>
  <c r="AG63" i="5" s="1"/>
  <c r="AC63" i="5"/>
  <c r="AB63" i="5"/>
  <c r="AA63" i="5"/>
  <c r="Z63" i="5"/>
  <c r="AM62" i="5"/>
  <c r="AL62" i="5"/>
  <c r="AE62" i="5"/>
  <c r="AD62" i="5"/>
  <c r="AG62" i="5" s="1"/>
  <c r="AC62" i="5"/>
  <c r="AB62" i="5"/>
  <c r="AA62" i="5"/>
  <c r="Z62" i="5"/>
  <c r="AM61" i="5"/>
  <c r="AL61" i="5"/>
  <c r="AE61" i="5"/>
  <c r="AD61" i="5"/>
  <c r="AG61" i="5" s="1"/>
  <c r="AC61" i="5"/>
  <c r="AB61" i="5"/>
  <c r="AA61" i="5"/>
  <c r="Z61" i="5"/>
  <c r="AM60" i="5"/>
  <c r="AL60" i="5"/>
  <c r="AE60" i="5"/>
  <c r="AD60" i="5"/>
  <c r="AG60" i="5" s="1"/>
  <c r="AC60" i="5"/>
  <c r="AB60" i="5"/>
  <c r="AA60" i="5"/>
  <c r="Z60" i="5"/>
  <c r="AM59" i="5"/>
  <c r="AL59" i="5"/>
  <c r="AE59" i="5"/>
  <c r="AD59" i="5"/>
  <c r="AG59" i="5" s="1"/>
  <c r="AC59" i="5"/>
  <c r="AB59" i="5"/>
  <c r="AA59" i="5"/>
  <c r="Z59" i="5"/>
  <c r="AM58" i="5"/>
  <c r="AL58" i="5"/>
  <c r="AE58" i="5"/>
  <c r="AD58" i="5"/>
  <c r="AG58" i="5" s="1"/>
  <c r="AC58" i="5"/>
  <c r="AB58" i="5"/>
  <c r="AA58" i="5"/>
  <c r="Z58" i="5"/>
  <c r="AM57" i="5"/>
  <c r="AL57" i="5"/>
  <c r="AE57" i="5"/>
  <c r="AD57" i="5"/>
  <c r="AG57" i="5" s="1"/>
  <c r="AC57" i="5"/>
  <c r="AB57" i="5"/>
  <c r="AA57" i="5"/>
  <c r="Z57" i="5"/>
  <c r="AM56" i="5"/>
  <c r="AL56" i="5"/>
  <c r="AE56" i="5"/>
  <c r="AD56" i="5"/>
  <c r="AG56" i="5" s="1"/>
  <c r="AC56" i="5"/>
  <c r="AB56" i="5"/>
  <c r="AA56" i="5"/>
  <c r="Z56" i="5"/>
  <c r="AM55" i="5"/>
  <c r="AL55" i="5"/>
  <c r="AE55" i="5"/>
  <c r="AD55" i="5"/>
  <c r="AG55" i="5" s="1"/>
  <c r="AC55" i="5"/>
  <c r="AB55" i="5"/>
  <c r="AA55" i="5"/>
  <c r="Z55" i="5"/>
  <c r="AM54" i="5"/>
  <c r="AL54" i="5"/>
  <c r="AE54" i="5"/>
  <c r="AD54" i="5"/>
  <c r="AG54" i="5" s="1"/>
  <c r="AC54" i="5"/>
  <c r="AB54" i="5"/>
  <c r="AA54" i="5"/>
  <c r="Z54" i="5"/>
  <c r="AM53" i="5"/>
  <c r="AL53" i="5"/>
  <c r="AE53" i="5"/>
  <c r="AD53" i="5"/>
  <c r="AG53" i="5" s="1"/>
  <c r="AC53" i="5"/>
  <c r="AB53" i="5"/>
  <c r="AA53" i="5"/>
  <c r="Z53" i="5"/>
  <c r="AM52" i="5"/>
  <c r="AL52" i="5"/>
  <c r="AE52" i="5"/>
  <c r="AD52" i="5"/>
  <c r="AC52" i="5"/>
  <c r="AB52" i="5"/>
  <c r="AA52" i="5"/>
  <c r="Z52" i="5"/>
  <c r="AM51" i="5"/>
  <c r="AL51" i="5"/>
  <c r="AE51" i="5"/>
  <c r="AD51" i="5"/>
  <c r="AG51" i="5" s="1"/>
  <c r="AC51" i="5"/>
  <c r="AB51" i="5"/>
  <c r="AA51" i="5"/>
  <c r="Z51" i="5"/>
  <c r="AM50" i="5"/>
  <c r="AL50" i="5"/>
  <c r="AE50" i="5"/>
  <c r="AD50" i="5"/>
  <c r="AG50" i="5" s="1"/>
  <c r="AC50" i="5"/>
  <c r="AB50" i="5"/>
  <c r="AA50" i="5"/>
  <c r="Z50" i="5"/>
  <c r="AE49" i="5"/>
  <c r="AD49" i="5"/>
  <c r="AG49" i="5" s="1"/>
  <c r="AC49" i="5"/>
  <c r="AB49" i="5"/>
  <c r="AA49" i="5"/>
  <c r="Z49" i="5"/>
  <c r="AE48" i="5"/>
  <c r="AD48" i="5"/>
  <c r="AG48" i="5" s="1"/>
  <c r="AC48" i="5"/>
  <c r="AB48" i="5"/>
  <c r="AA48" i="5"/>
  <c r="Z48" i="5"/>
  <c r="AE47" i="5"/>
  <c r="AD47" i="5"/>
  <c r="AG47" i="5" s="1"/>
  <c r="AC47" i="5"/>
  <c r="AB47" i="5"/>
  <c r="AA47" i="5"/>
  <c r="Z47" i="5"/>
  <c r="AE46" i="5"/>
  <c r="AD46" i="5"/>
  <c r="AG46" i="5" s="1"/>
  <c r="AC46" i="5"/>
  <c r="AB46" i="5"/>
  <c r="AA46" i="5"/>
  <c r="Z46" i="5"/>
  <c r="AE45" i="5"/>
  <c r="AD45" i="5"/>
  <c r="AG45" i="5" s="1"/>
  <c r="AC45" i="5"/>
  <c r="AB45" i="5"/>
  <c r="AA45" i="5"/>
  <c r="Z45" i="5"/>
  <c r="AE44" i="5"/>
  <c r="AD44" i="5"/>
  <c r="AG44" i="5" s="1"/>
  <c r="AC44" i="5"/>
  <c r="AB44" i="5"/>
  <c r="AA44" i="5"/>
  <c r="Z44" i="5"/>
  <c r="AM43" i="5"/>
  <c r="AL43" i="5"/>
  <c r="AE43" i="5"/>
  <c r="AD43" i="5"/>
  <c r="AG43" i="5" s="1"/>
  <c r="AC43" i="5"/>
  <c r="AB43" i="5"/>
  <c r="AA43" i="5"/>
  <c r="Z43" i="5"/>
  <c r="AM42" i="5"/>
  <c r="AL42" i="5"/>
  <c r="AE42" i="5"/>
  <c r="AD42" i="5"/>
  <c r="AG42" i="5" s="1"/>
  <c r="AC42" i="5"/>
  <c r="AB42" i="5"/>
  <c r="AA42" i="5"/>
  <c r="Z42" i="5"/>
  <c r="AM41" i="5"/>
  <c r="AL41" i="5"/>
  <c r="AE41" i="5"/>
  <c r="AD41" i="5"/>
  <c r="AG41" i="5" s="1"/>
  <c r="AC41" i="5"/>
  <c r="AB41" i="5"/>
  <c r="AA41" i="5"/>
  <c r="Z41" i="5"/>
  <c r="AM40" i="5"/>
  <c r="AL40" i="5"/>
  <c r="AE40" i="5"/>
  <c r="AD40" i="5"/>
  <c r="AG40" i="5" s="1"/>
  <c r="AC40" i="5"/>
  <c r="AB40" i="5"/>
  <c r="AA40" i="5"/>
  <c r="Z40" i="5"/>
  <c r="AM39" i="5"/>
  <c r="AL39" i="5"/>
  <c r="AE39" i="5"/>
  <c r="AD39" i="5"/>
  <c r="AG39" i="5" s="1"/>
  <c r="AC39" i="5"/>
  <c r="AB39" i="5"/>
  <c r="AA39" i="5"/>
  <c r="Z39" i="5"/>
  <c r="AM38" i="5"/>
  <c r="AL38" i="5"/>
  <c r="AE38" i="5"/>
  <c r="AD38" i="5"/>
  <c r="AG38" i="5" s="1"/>
  <c r="AC38" i="5"/>
  <c r="AB38" i="5"/>
  <c r="AA38" i="5"/>
  <c r="Z38" i="5"/>
  <c r="AM37" i="5"/>
  <c r="AL37" i="5"/>
  <c r="AE37" i="5"/>
  <c r="AD37" i="5"/>
  <c r="AG37" i="5" s="1"/>
  <c r="AC37" i="5"/>
  <c r="AB37" i="5"/>
  <c r="AA37" i="5"/>
  <c r="Z37" i="5"/>
  <c r="AM36" i="5"/>
  <c r="AL36" i="5"/>
  <c r="AE36" i="5"/>
  <c r="AD36" i="5"/>
  <c r="AC36" i="5"/>
  <c r="AB36" i="5"/>
  <c r="AA36" i="5"/>
  <c r="Z36" i="5"/>
  <c r="AM35" i="5"/>
  <c r="AL35" i="5"/>
  <c r="AE35" i="5"/>
  <c r="AD35" i="5"/>
  <c r="AG35" i="5" s="1"/>
  <c r="AC35" i="5"/>
  <c r="AB35" i="5"/>
  <c r="AA35" i="5"/>
  <c r="Z35" i="5"/>
  <c r="AM34" i="5"/>
  <c r="AL34" i="5"/>
  <c r="AE34" i="5"/>
  <c r="AD34" i="5"/>
  <c r="AG34" i="5" s="1"/>
  <c r="AC34" i="5"/>
  <c r="AB34" i="5"/>
  <c r="AA34" i="5"/>
  <c r="Z34" i="5"/>
  <c r="AM33" i="5"/>
  <c r="AL33" i="5"/>
  <c r="AE33" i="5"/>
  <c r="AD33" i="5"/>
  <c r="AG33" i="5" s="1"/>
  <c r="AC33" i="5"/>
  <c r="AB33" i="5"/>
  <c r="AA33" i="5"/>
  <c r="Z33" i="5"/>
  <c r="AM32" i="5"/>
  <c r="AL32" i="5"/>
  <c r="AE32" i="5"/>
  <c r="AD32" i="5"/>
  <c r="AG32" i="5" s="1"/>
  <c r="AC32" i="5"/>
  <c r="AB32" i="5"/>
  <c r="AA32" i="5"/>
  <c r="Z32" i="5"/>
  <c r="AM31" i="5"/>
  <c r="AL31" i="5"/>
  <c r="AE31" i="5"/>
  <c r="AD31" i="5"/>
  <c r="AG31" i="5" s="1"/>
  <c r="AC31" i="5"/>
  <c r="AB31" i="5"/>
  <c r="AA31" i="5"/>
  <c r="Z31" i="5"/>
  <c r="AM30" i="5"/>
  <c r="AL30" i="5"/>
  <c r="AE30" i="5"/>
  <c r="AD30" i="5"/>
  <c r="AG30" i="5" s="1"/>
  <c r="AC30" i="5"/>
  <c r="AB30" i="5"/>
  <c r="AA30" i="5"/>
  <c r="Z30" i="5"/>
  <c r="AM29" i="5"/>
  <c r="AL29" i="5"/>
  <c r="AE29" i="5"/>
  <c r="AD29" i="5"/>
  <c r="AG29" i="5" s="1"/>
  <c r="AC29" i="5"/>
  <c r="AB29" i="5"/>
  <c r="AA29" i="5"/>
  <c r="Z29" i="5"/>
  <c r="AM28" i="5"/>
  <c r="AL28" i="5"/>
  <c r="AE28" i="5"/>
  <c r="AD28" i="5"/>
  <c r="AG28" i="5" s="1"/>
  <c r="AC28" i="5"/>
  <c r="AB28" i="5"/>
  <c r="AA28" i="5"/>
  <c r="Z28" i="5"/>
  <c r="AM27" i="5"/>
  <c r="AL27" i="5"/>
  <c r="AE27" i="5"/>
  <c r="AD27" i="5"/>
  <c r="AG27" i="5" s="1"/>
  <c r="AC27" i="5"/>
  <c r="AB27" i="5"/>
  <c r="AA27" i="5"/>
  <c r="Z27" i="5"/>
  <c r="AM26" i="5"/>
  <c r="AL26" i="5"/>
  <c r="AE26" i="5"/>
  <c r="AD26" i="5"/>
  <c r="AG26" i="5" s="1"/>
  <c r="AC26" i="5"/>
  <c r="AB26" i="5"/>
  <c r="AA26" i="5"/>
  <c r="Z26" i="5"/>
  <c r="AE25" i="5"/>
  <c r="AD25" i="5"/>
  <c r="AG25" i="5" s="1"/>
  <c r="AC25" i="5"/>
  <c r="AB25" i="5"/>
  <c r="AA25" i="5"/>
  <c r="Z25" i="5"/>
  <c r="AE24" i="5"/>
  <c r="AD24" i="5"/>
  <c r="AG24" i="5" s="1"/>
  <c r="AC24" i="5"/>
  <c r="AB24" i="5"/>
  <c r="AA24" i="5"/>
  <c r="Z24" i="5"/>
  <c r="AE23" i="5"/>
  <c r="AD23" i="5"/>
  <c r="AG23" i="5" s="1"/>
  <c r="AC23" i="5"/>
  <c r="AB23" i="5"/>
  <c r="AA23" i="5"/>
  <c r="Z23" i="5"/>
  <c r="AE22" i="5"/>
  <c r="AD22" i="5"/>
  <c r="AG22" i="5" s="1"/>
  <c r="AC22" i="5"/>
  <c r="AB22" i="5"/>
  <c r="AA22" i="5"/>
  <c r="Z22" i="5"/>
  <c r="AE21" i="5"/>
  <c r="AD21" i="5"/>
  <c r="AG21" i="5" s="1"/>
  <c r="AC21" i="5"/>
  <c r="AB21" i="5"/>
  <c r="AA21" i="5"/>
  <c r="Z21" i="5"/>
  <c r="AE20" i="5"/>
  <c r="AD20" i="5"/>
  <c r="AG20" i="5" s="1"/>
  <c r="AC20" i="5"/>
  <c r="AB20" i="5"/>
  <c r="AA20" i="5"/>
  <c r="Z20" i="5"/>
  <c r="AE19" i="5"/>
  <c r="AD19" i="5"/>
  <c r="AG19" i="5" s="1"/>
  <c r="AC19" i="5"/>
  <c r="AB19" i="5"/>
  <c r="AA19" i="5"/>
  <c r="Z19" i="5"/>
  <c r="AE18" i="5"/>
  <c r="AD18" i="5"/>
  <c r="AG18" i="5" s="1"/>
  <c r="AC18" i="5"/>
  <c r="AB18" i="5"/>
  <c r="AA18" i="5"/>
  <c r="Z18" i="5"/>
  <c r="AM17" i="5"/>
  <c r="AL17" i="5"/>
  <c r="AE17" i="5"/>
  <c r="AD17" i="5"/>
  <c r="AG17" i="5" s="1"/>
  <c r="AC17" i="5"/>
  <c r="AB17" i="5"/>
  <c r="AA17" i="5"/>
  <c r="Z17" i="5"/>
  <c r="AM16" i="5"/>
  <c r="AL16" i="5"/>
  <c r="AE16" i="5"/>
  <c r="AD16" i="5"/>
  <c r="AG16" i="5" s="1"/>
  <c r="AC16" i="5"/>
  <c r="AB16" i="5"/>
  <c r="AA16" i="5"/>
  <c r="Z16" i="5"/>
  <c r="AM15" i="5"/>
  <c r="AL15" i="5"/>
  <c r="AE15" i="5"/>
  <c r="AD15" i="5"/>
  <c r="AG15" i="5" s="1"/>
  <c r="AC15" i="5"/>
  <c r="AB15" i="5"/>
  <c r="AA15" i="5"/>
  <c r="Z15" i="5"/>
  <c r="AM14" i="5"/>
  <c r="AL14" i="5"/>
  <c r="AE14" i="5"/>
  <c r="AD14" i="5"/>
  <c r="AG14" i="5" s="1"/>
  <c r="AC14" i="5"/>
  <c r="AB14" i="5"/>
  <c r="AA14" i="5"/>
  <c r="Z14" i="5"/>
  <c r="AM13" i="5"/>
  <c r="AL13" i="5"/>
  <c r="AE13" i="5"/>
  <c r="AD13" i="5"/>
  <c r="AG13" i="5" s="1"/>
  <c r="AC13" i="5"/>
  <c r="AB13" i="5"/>
  <c r="AA13" i="5"/>
  <c r="Z13" i="5"/>
  <c r="AM12" i="5"/>
  <c r="AL12" i="5"/>
  <c r="AE12" i="5"/>
  <c r="AD12" i="5"/>
  <c r="AG12" i="5" s="1"/>
  <c r="AC12" i="5"/>
  <c r="AB12" i="5"/>
  <c r="AA12" i="5"/>
  <c r="Z12" i="5"/>
  <c r="AM11" i="5"/>
  <c r="AL11" i="5"/>
  <c r="AE11" i="5"/>
  <c r="AD11" i="5"/>
  <c r="AG11" i="5" s="1"/>
  <c r="AC11" i="5"/>
  <c r="AB11" i="5"/>
  <c r="AA11" i="5"/>
  <c r="Z11" i="5"/>
  <c r="AM10" i="5"/>
  <c r="AL10" i="5"/>
  <c r="AE10" i="5"/>
  <c r="AD10" i="5"/>
  <c r="AG10" i="5" s="1"/>
  <c r="AC10" i="5"/>
  <c r="AB10" i="5"/>
  <c r="AA10" i="5"/>
  <c r="Z10" i="5"/>
  <c r="AM9" i="5"/>
  <c r="AL9" i="5"/>
  <c r="AE9" i="5"/>
  <c r="AD9" i="5"/>
  <c r="AG9" i="5" s="1"/>
  <c r="AC9" i="5"/>
  <c r="AB9" i="5"/>
  <c r="AA9" i="5"/>
  <c r="Z9" i="5"/>
  <c r="AM8" i="5"/>
  <c r="AL8" i="5"/>
  <c r="AE8" i="5"/>
  <c r="AD8" i="5"/>
  <c r="AG8" i="5" s="1"/>
  <c r="AC8" i="5"/>
  <c r="AB8" i="5"/>
  <c r="AA8" i="5"/>
  <c r="Z8" i="5"/>
  <c r="AM7" i="5"/>
  <c r="AL7" i="5"/>
  <c r="AE7" i="5"/>
  <c r="AD7" i="5"/>
  <c r="AG7" i="5" s="1"/>
  <c r="AC7" i="5"/>
  <c r="AB7" i="5"/>
  <c r="AA7" i="5"/>
  <c r="Z7" i="5"/>
  <c r="AM6" i="5"/>
  <c r="AL6" i="5"/>
  <c r="AE6" i="5"/>
  <c r="AD6" i="5"/>
  <c r="AG6" i="5" s="1"/>
  <c r="AC6" i="5"/>
  <c r="AB6" i="5"/>
  <c r="AA6" i="5"/>
  <c r="Z6" i="5"/>
  <c r="AM5" i="5"/>
  <c r="AL5" i="5"/>
  <c r="AE5" i="5"/>
  <c r="AD5" i="5"/>
  <c r="AG5" i="5" s="1"/>
  <c r="AC5" i="5"/>
  <c r="AB5" i="5"/>
  <c r="AA5" i="5"/>
  <c r="Z5" i="5"/>
  <c r="AM4" i="5"/>
  <c r="AL4" i="5"/>
  <c r="AE4" i="5"/>
  <c r="AD4" i="5"/>
  <c r="AG4" i="5" s="1"/>
  <c r="AC4" i="5"/>
  <c r="AB4" i="5"/>
  <c r="AA4" i="5"/>
  <c r="Z4" i="5"/>
  <c r="AM3" i="5"/>
  <c r="AL3" i="5"/>
  <c r="AE3" i="5"/>
  <c r="AD3" i="5"/>
  <c r="AG3" i="5" s="1"/>
  <c r="AC3" i="5"/>
  <c r="AB3" i="5"/>
  <c r="AA3" i="5"/>
  <c r="Z3" i="5"/>
  <c r="AM2" i="5"/>
  <c r="AL2" i="5"/>
  <c r="AE2" i="5"/>
  <c r="AD2" i="5"/>
  <c r="AG2" i="5" s="1"/>
  <c r="AC2" i="5"/>
  <c r="AB2" i="5"/>
  <c r="AA2" i="5"/>
  <c r="Z2" i="5"/>
  <c r="AP3" i="4"/>
  <c r="AQ3" i="4"/>
  <c r="AP4" i="4"/>
  <c r="AQ4" i="4"/>
  <c r="AP5" i="4"/>
  <c r="AQ5" i="4"/>
  <c r="AP6" i="4"/>
  <c r="AQ6" i="4"/>
  <c r="AP7" i="4"/>
  <c r="AQ7" i="4"/>
  <c r="AP8" i="4"/>
  <c r="AQ8" i="4"/>
  <c r="AP9" i="4"/>
  <c r="AQ9" i="4"/>
  <c r="AP10" i="4"/>
  <c r="AQ10" i="4"/>
  <c r="AP11" i="4"/>
  <c r="AQ11" i="4"/>
  <c r="AP12" i="4"/>
  <c r="AQ12" i="4"/>
  <c r="AP13" i="4"/>
  <c r="AQ13" i="4"/>
  <c r="AP14" i="4"/>
  <c r="AQ14" i="4"/>
  <c r="AP15" i="4"/>
  <c r="AQ15" i="4"/>
  <c r="AP16" i="4"/>
  <c r="AQ16" i="4"/>
  <c r="AP17" i="4"/>
  <c r="AQ17" i="4"/>
  <c r="AP18" i="4"/>
  <c r="AQ18" i="4"/>
  <c r="AP19" i="4"/>
  <c r="AQ19" i="4"/>
  <c r="AP20" i="4"/>
  <c r="AQ20" i="4"/>
  <c r="AP21" i="4"/>
  <c r="AQ21" i="4"/>
  <c r="AP22" i="4"/>
  <c r="AQ22" i="4"/>
  <c r="AP23" i="4"/>
  <c r="AQ23" i="4"/>
  <c r="AP24" i="4"/>
  <c r="AQ24" i="4"/>
  <c r="AP25" i="4"/>
  <c r="AQ25" i="4"/>
  <c r="AP26" i="4"/>
  <c r="AQ26" i="4"/>
  <c r="AP27" i="4"/>
  <c r="AQ27" i="4"/>
  <c r="AP28" i="4"/>
  <c r="AQ28" i="4"/>
  <c r="AP29" i="4"/>
  <c r="AQ29" i="4"/>
  <c r="AP30" i="4"/>
  <c r="AQ30" i="4"/>
  <c r="AP31" i="4"/>
  <c r="AQ31" i="4"/>
  <c r="AP32" i="4"/>
  <c r="AQ32" i="4"/>
  <c r="AP33" i="4"/>
  <c r="AQ33" i="4"/>
  <c r="AP34" i="4"/>
  <c r="AQ34" i="4"/>
  <c r="AP35" i="4"/>
  <c r="AQ35" i="4"/>
  <c r="AP36" i="4"/>
  <c r="AQ36" i="4"/>
  <c r="AP37" i="4"/>
  <c r="AQ37" i="4"/>
  <c r="AP38" i="4"/>
  <c r="AQ38" i="4"/>
  <c r="AP39" i="4"/>
  <c r="AQ39" i="4"/>
  <c r="AP40" i="4"/>
  <c r="AQ40" i="4"/>
  <c r="AP41" i="4"/>
  <c r="AQ41" i="4"/>
  <c r="AP42" i="4"/>
  <c r="AQ42" i="4"/>
  <c r="AP43" i="4"/>
  <c r="AQ43" i="4"/>
  <c r="AP44" i="4"/>
  <c r="AQ44" i="4"/>
  <c r="AP45" i="4"/>
  <c r="AQ45" i="4"/>
  <c r="AP46" i="4"/>
  <c r="AQ46" i="4"/>
  <c r="AP47" i="4"/>
  <c r="AQ47" i="4"/>
  <c r="AP48" i="4"/>
  <c r="AQ48" i="4"/>
  <c r="AP49" i="4"/>
  <c r="AQ49" i="4"/>
  <c r="AP50" i="4"/>
  <c r="AQ50" i="4"/>
  <c r="AP51" i="4"/>
  <c r="AQ51" i="4"/>
  <c r="AP52" i="4"/>
  <c r="AQ52" i="4"/>
  <c r="AP53" i="4"/>
  <c r="AQ53" i="4"/>
  <c r="AP54" i="4"/>
  <c r="AQ54" i="4"/>
  <c r="AP55" i="4"/>
  <c r="AQ55" i="4"/>
  <c r="AP56" i="4"/>
  <c r="AQ56" i="4"/>
  <c r="AP57" i="4"/>
  <c r="AQ57" i="4"/>
  <c r="AP58" i="4"/>
  <c r="AQ58" i="4"/>
  <c r="AP59" i="4"/>
  <c r="AQ59" i="4"/>
  <c r="AP60" i="4"/>
  <c r="AQ60" i="4"/>
  <c r="AP61" i="4"/>
  <c r="AQ61" i="4"/>
  <c r="AP62" i="4"/>
  <c r="AQ62" i="4"/>
  <c r="AP63" i="4"/>
  <c r="AQ63" i="4"/>
  <c r="AP64" i="4"/>
  <c r="AQ64" i="4"/>
  <c r="AP65" i="4"/>
  <c r="AQ65" i="4"/>
  <c r="AP66" i="4"/>
  <c r="AQ66" i="4"/>
  <c r="AP67" i="4"/>
  <c r="AQ67" i="4"/>
  <c r="AP68" i="4"/>
  <c r="AQ68" i="4"/>
  <c r="AP69" i="4"/>
  <c r="AQ69" i="4"/>
  <c r="AP70" i="4"/>
  <c r="AQ70" i="4"/>
  <c r="AP71" i="4"/>
  <c r="AQ71" i="4"/>
  <c r="AP72" i="4"/>
  <c r="AQ72" i="4"/>
  <c r="AP73" i="4"/>
  <c r="AQ73" i="4"/>
  <c r="AP74" i="4"/>
  <c r="AQ74" i="4"/>
  <c r="AP75" i="4"/>
  <c r="AQ75" i="4"/>
  <c r="AP76" i="4"/>
  <c r="AQ76" i="4"/>
  <c r="AP77" i="4"/>
  <c r="AQ77" i="4"/>
  <c r="AP78" i="4"/>
  <c r="AQ78" i="4"/>
  <c r="AP79" i="4"/>
  <c r="AQ79" i="4"/>
  <c r="AP80" i="4"/>
  <c r="AQ80" i="4"/>
  <c r="AP81" i="4"/>
  <c r="AQ81" i="4"/>
  <c r="AP82" i="4"/>
  <c r="AQ82" i="4"/>
  <c r="AP83" i="4"/>
  <c r="AQ83" i="4"/>
  <c r="AP84" i="4"/>
  <c r="AQ84" i="4"/>
  <c r="AP85" i="4"/>
  <c r="AQ85" i="4"/>
  <c r="AP86" i="4"/>
  <c r="AQ86" i="4"/>
  <c r="AP87" i="4"/>
  <c r="AQ87" i="4"/>
  <c r="AP88" i="4"/>
  <c r="AQ88" i="4"/>
  <c r="AP89" i="4"/>
  <c r="AQ89" i="4"/>
  <c r="AP90" i="4"/>
  <c r="AQ90" i="4"/>
  <c r="AP91" i="4"/>
  <c r="AQ91" i="4"/>
  <c r="AP92" i="4"/>
  <c r="AQ92" i="4"/>
  <c r="AP93" i="4"/>
  <c r="AQ93" i="4"/>
  <c r="AP94" i="4"/>
  <c r="AQ94" i="4"/>
  <c r="AP95" i="4"/>
  <c r="AQ95" i="4"/>
  <c r="AP96" i="4"/>
  <c r="AQ96" i="4"/>
  <c r="AP97" i="4"/>
  <c r="AQ97" i="4"/>
  <c r="AP98" i="4"/>
  <c r="AQ98" i="4"/>
  <c r="AP99" i="4"/>
  <c r="AQ99" i="4"/>
  <c r="AP100" i="4"/>
  <c r="AQ100" i="4"/>
  <c r="AP101" i="4"/>
  <c r="AQ101" i="4"/>
  <c r="AP102" i="4"/>
  <c r="AQ102" i="4"/>
  <c r="AP103" i="4"/>
  <c r="AQ103" i="4"/>
  <c r="AP104" i="4"/>
  <c r="AQ104" i="4"/>
  <c r="AP105" i="4"/>
  <c r="AQ105" i="4"/>
  <c r="AP106" i="4"/>
  <c r="AQ106" i="4"/>
  <c r="AP107" i="4"/>
  <c r="AQ107" i="4"/>
  <c r="AP108" i="4"/>
  <c r="AQ108" i="4"/>
  <c r="AP109" i="4"/>
  <c r="AQ109" i="4"/>
  <c r="AP110" i="4"/>
  <c r="AQ110" i="4"/>
  <c r="AP111" i="4"/>
  <c r="AQ111" i="4"/>
  <c r="AP112" i="4"/>
  <c r="AQ112" i="4"/>
  <c r="AP113" i="4"/>
  <c r="AQ113" i="4"/>
  <c r="AP114" i="4"/>
  <c r="AQ114" i="4"/>
  <c r="AP115" i="4"/>
  <c r="AQ115" i="4"/>
  <c r="AP116" i="4"/>
  <c r="AQ116" i="4"/>
  <c r="AP117" i="4"/>
  <c r="AQ117" i="4"/>
  <c r="AP118" i="4"/>
  <c r="AQ118" i="4"/>
  <c r="AP119" i="4"/>
  <c r="AQ119" i="4"/>
  <c r="AP120" i="4"/>
  <c r="AQ120" i="4"/>
  <c r="AP121" i="4"/>
  <c r="AQ121" i="4"/>
  <c r="AP122" i="4"/>
  <c r="AQ122" i="4"/>
  <c r="AP123" i="4"/>
  <c r="AQ123" i="4"/>
  <c r="AP124" i="4"/>
  <c r="AQ124" i="4"/>
  <c r="AP125" i="4"/>
  <c r="AQ125" i="4"/>
  <c r="AP126" i="4"/>
  <c r="AQ126" i="4"/>
  <c r="AP127" i="4"/>
  <c r="AQ127" i="4"/>
  <c r="AP128" i="4"/>
  <c r="AQ128" i="4"/>
  <c r="AP129" i="4"/>
  <c r="AQ129" i="4"/>
  <c r="AP130" i="4"/>
  <c r="AQ130" i="4"/>
  <c r="AP131" i="4"/>
  <c r="AQ131" i="4"/>
  <c r="AP132" i="4"/>
  <c r="AQ132" i="4"/>
  <c r="AP133" i="4"/>
  <c r="AQ133" i="4"/>
  <c r="AP134" i="4"/>
  <c r="AQ134" i="4"/>
  <c r="AP135" i="4"/>
  <c r="AQ135" i="4"/>
  <c r="AP136" i="4"/>
  <c r="AQ136" i="4"/>
  <c r="AP137" i="4"/>
  <c r="AQ137" i="4"/>
  <c r="AP138" i="4"/>
  <c r="AQ138" i="4"/>
  <c r="AP139" i="4"/>
  <c r="AQ139" i="4"/>
  <c r="AP140" i="4"/>
  <c r="AQ140" i="4"/>
  <c r="AP141" i="4"/>
  <c r="AQ141" i="4"/>
  <c r="AP142" i="4"/>
  <c r="AQ142" i="4"/>
  <c r="AP143" i="4"/>
  <c r="AQ143" i="4"/>
  <c r="AP144" i="4"/>
  <c r="AQ144" i="4"/>
  <c r="AP145" i="4"/>
  <c r="AQ145" i="4"/>
  <c r="AP146" i="4"/>
  <c r="AQ146" i="4"/>
  <c r="AP147" i="4"/>
  <c r="AQ147" i="4"/>
  <c r="AP148" i="4"/>
  <c r="AQ148" i="4"/>
  <c r="AP149" i="4"/>
  <c r="AQ149" i="4"/>
  <c r="AP150" i="4"/>
  <c r="AQ150" i="4"/>
  <c r="AP151" i="4"/>
  <c r="AQ151" i="4"/>
  <c r="AP152" i="4"/>
  <c r="AQ152" i="4"/>
  <c r="AP153" i="4"/>
  <c r="AQ153" i="4"/>
  <c r="AP154" i="4"/>
  <c r="AQ154" i="4"/>
  <c r="AP155" i="4"/>
  <c r="AQ155" i="4"/>
  <c r="AP156" i="4"/>
  <c r="AQ156" i="4"/>
  <c r="AP157" i="4"/>
  <c r="AQ157" i="4"/>
  <c r="AP158" i="4"/>
  <c r="AQ158" i="4"/>
  <c r="AP159" i="4"/>
  <c r="AQ159" i="4"/>
  <c r="AP160" i="4"/>
  <c r="AQ160" i="4"/>
  <c r="AP161" i="4"/>
  <c r="AQ161" i="4"/>
  <c r="AP162" i="4"/>
  <c r="AQ162" i="4"/>
  <c r="AP163" i="4"/>
  <c r="AQ163" i="4"/>
  <c r="AP164" i="4"/>
  <c r="AQ164" i="4"/>
  <c r="AP165" i="4"/>
  <c r="AQ165" i="4"/>
  <c r="AP166" i="4"/>
  <c r="AQ166" i="4"/>
  <c r="AP167" i="4"/>
  <c r="AQ167" i="4"/>
  <c r="AP168" i="4"/>
  <c r="AQ168" i="4"/>
  <c r="AP169" i="4"/>
  <c r="AQ169" i="4"/>
  <c r="AP170" i="4"/>
  <c r="AQ170" i="4"/>
  <c r="AP171" i="4"/>
  <c r="AQ171" i="4"/>
  <c r="AP172" i="4"/>
  <c r="AQ172" i="4"/>
  <c r="AP173" i="4"/>
  <c r="AQ173" i="4"/>
  <c r="AP174" i="4"/>
  <c r="AQ174" i="4"/>
  <c r="AP175" i="4"/>
  <c r="AQ175" i="4"/>
  <c r="AP176" i="4"/>
  <c r="AQ176" i="4"/>
  <c r="AP177" i="4"/>
  <c r="AQ177" i="4"/>
  <c r="AP178" i="4"/>
  <c r="AQ178" i="4"/>
  <c r="AP179" i="4"/>
  <c r="AQ179" i="4"/>
  <c r="AP180" i="4"/>
  <c r="AQ180" i="4"/>
  <c r="AP181" i="4"/>
  <c r="AQ181" i="4"/>
  <c r="AP182" i="4"/>
  <c r="AQ182" i="4"/>
  <c r="AP183" i="4"/>
  <c r="AQ183" i="4"/>
  <c r="AP184" i="4"/>
  <c r="AQ184" i="4"/>
  <c r="AP185" i="4"/>
  <c r="AQ185" i="4"/>
  <c r="AP186" i="4"/>
  <c r="AQ186" i="4"/>
  <c r="AP187" i="4"/>
  <c r="AQ187" i="4"/>
  <c r="AP188" i="4"/>
  <c r="AQ188" i="4"/>
  <c r="AP189" i="4"/>
  <c r="AQ189" i="4"/>
  <c r="AP190" i="4"/>
  <c r="AQ190" i="4"/>
  <c r="AP191" i="4"/>
  <c r="AQ191" i="4"/>
  <c r="AP192" i="4"/>
  <c r="AQ192" i="4"/>
  <c r="AP193" i="4"/>
  <c r="AQ193" i="4"/>
  <c r="AP194" i="4"/>
  <c r="AQ194" i="4"/>
  <c r="AP195" i="4"/>
  <c r="AQ195" i="4"/>
  <c r="AP196" i="4"/>
  <c r="AQ196" i="4"/>
  <c r="AP197" i="4"/>
  <c r="AQ197" i="4"/>
  <c r="AP198" i="4"/>
  <c r="AQ198" i="4"/>
  <c r="AP199" i="4"/>
  <c r="AQ199" i="4"/>
  <c r="AP200" i="4"/>
  <c r="AQ200" i="4"/>
  <c r="AP201" i="4"/>
  <c r="AQ201" i="4"/>
  <c r="AP202" i="4"/>
  <c r="AQ202" i="4"/>
  <c r="AP203" i="4"/>
  <c r="AQ203" i="4"/>
  <c r="AP204" i="4"/>
  <c r="AQ204" i="4"/>
  <c r="AP205" i="4"/>
  <c r="AQ205" i="4"/>
  <c r="AP206" i="4"/>
  <c r="AQ206" i="4"/>
  <c r="AP207" i="4"/>
  <c r="AQ207" i="4"/>
  <c r="AP208" i="4"/>
  <c r="AQ208" i="4"/>
  <c r="AP209" i="4"/>
  <c r="AQ209" i="4"/>
  <c r="AP210" i="4"/>
  <c r="AQ210" i="4"/>
  <c r="AP211" i="4"/>
  <c r="AQ211" i="4"/>
  <c r="AP212" i="4"/>
  <c r="AQ212" i="4"/>
  <c r="AP213" i="4"/>
  <c r="AQ213" i="4"/>
  <c r="AP214" i="4"/>
  <c r="AQ214" i="4"/>
  <c r="AP215" i="4"/>
  <c r="AQ215" i="4"/>
  <c r="AP216" i="4"/>
  <c r="AQ216" i="4"/>
  <c r="AP217" i="4"/>
  <c r="AQ217" i="4"/>
  <c r="AP218" i="4"/>
  <c r="AQ218" i="4"/>
  <c r="AP219" i="4"/>
  <c r="AQ219" i="4"/>
  <c r="AP220" i="4"/>
  <c r="AQ220" i="4"/>
  <c r="AP221" i="4"/>
  <c r="AQ221" i="4"/>
  <c r="AP222" i="4"/>
  <c r="AQ222" i="4"/>
  <c r="AP223" i="4"/>
  <c r="AQ223" i="4"/>
  <c r="AP224" i="4"/>
  <c r="AQ224" i="4"/>
  <c r="AP225" i="4"/>
  <c r="AQ225" i="4"/>
  <c r="AP226" i="4"/>
  <c r="AQ226" i="4"/>
  <c r="AP227" i="4"/>
  <c r="AQ227" i="4"/>
  <c r="AP228" i="4"/>
  <c r="AQ228" i="4"/>
  <c r="AP229" i="4"/>
  <c r="AQ229" i="4"/>
  <c r="AP230" i="4"/>
  <c r="AQ230" i="4"/>
  <c r="AP231" i="4"/>
  <c r="AQ231" i="4"/>
  <c r="AP232" i="4"/>
  <c r="AQ232" i="4"/>
  <c r="AP233" i="4"/>
  <c r="AQ233" i="4"/>
  <c r="AP234" i="4"/>
  <c r="AQ234" i="4"/>
  <c r="AP235" i="4"/>
  <c r="AQ235" i="4"/>
  <c r="AP236" i="4"/>
  <c r="AQ236" i="4"/>
  <c r="AP237" i="4"/>
  <c r="AQ237" i="4"/>
  <c r="AP238" i="4"/>
  <c r="AQ238" i="4"/>
  <c r="AP239" i="4"/>
  <c r="AQ239" i="4"/>
  <c r="AP240" i="4"/>
  <c r="AQ240" i="4"/>
  <c r="AP241" i="4"/>
  <c r="AQ241" i="4"/>
  <c r="AP242" i="4"/>
  <c r="AQ242" i="4"/>
  <c r="AP243" i="4"/>
  <c r="AQ243" i="4"/>
  <c r="AP244" i="4"/>
  <c r="AQ244" i="4"/>
  <c r="AP245" i="4"/>
  <c r="AQ245" i="4"/>
  <c r="AP246" i="4"/>
  <c r="AQ246" i="4"/>
  <c r="AP247" i="4"/>
  <c r="AQ247" i="4"/>
  <c r="AP248" i="4"/>
  <c r="AQ248" i="4"/>
  <c r="AP249" i="4"/>
  <c r="AQ249" i="4"/>
  <c r="AP250" i="4"/>
  <c r="AQ250" i="4"/>
  <c r="AP251" i="4"/>
  <c r="AQ251" i="4"/>
  <c r="AP252" i="4"/>
  <c r="AQ252" i="4"/>
  <c r="AP253" i="4"/>
  <c r="AQ253" i="4"/>
  <c r="AP254" i="4"/>
  <c r="AQ254" i="4"/>
  <c r="AP255" i="4"/>
  <c r="AQ255" i="4"/>
  <c r="AP256" i="4"/>
  <c r="AQ256" i="4"/>
  <c r="AP257" i="4"/>
  <c r="AQ257" i="4"/>
  <c r="AP258" i="4"/>
  <c r="AQ258" i="4"/>
  <c r="AP259" i="4"/>
  <c r="AQ259" i="4"/>
  <c r="AP260" i="4"/>
  <c r="AQ260" i="4"/>
  <c r="AP261" i="4"/>
  <c r="AQ261" i="4"/>
  <c r="AP262" i="4"/>
  <c r="AQ262" i="4"/>
  <c r="AP263" i="4"/>
  <c r="AQ263" i="4"/>
  <c r="AP264" i="4"/>
  <c r="AQ264" i="4"/>
  <c r="AP265" i="4"/>
  <c r="AQ265" i="4"/>
  <c r="AP266" i="4"/>
  <c r="AQ266" i="4"/>
  <c r="AP267" i="4"/>
  <c r="AQ267" i="4"/>
  <c r="AP268" i="4"/>
  <c r="AQ268" i="4"/>
  <c r="AP269" i="4"/>
  <c r="AQ269" i="4"/>
  <c r="AP270" i="4"/>
  <c r="AQ270" i="4"/>
  <c r="AP271" i="4"/>
  <c r="AQ271" i="4"/>
  <c r="AP272" i="4"/>
  <c r="AQ272" i="4"/>
  <c r="AP273" i="4"/>
  <c r="AQ273" i="4"/>
  <c r="AP274" i="4"/>
  <c r="AQ274" i="4"/>
  <c r="AP275" i="4"/>
  <c r="AQ275" i="4"/>
  <c r="AP276" i="4"/>
  <c r="AQ276" i="4"/>
  <c r="AP277" i="4"/>
  <c r="AQ277" i="4"/>
  <c r="AP278" i="4"/>
  <c r="AQ278" i="4"/>
  <c r="AP279" i="4"/>
  <c r="AQ279" i="4"/>
  <c r="AP280" i="4"/>
  <c r="AQ280" i="4"/>
  <c r="AP281" i="4"/>
  <c r="AQ281" i="4"/>
  <c r="AP282" i="4"/>
  <c r="AQ282" i="4"/>
  <c r="AP283" i="4"/>
  <c r="AQ283" i="4"/>
  <c r="AP284" i="4"/>
  <c r="AQ284" i="4"/>
  <c r="AP285" i="4"/>
  <c r="AQ285" i="4"/>
  <c r="AP286" i="4"/>
  <c r="AQ286" i="4"/>
  <c r="AP287" i="4"/>
  <c r="AQ287" i="4"/>
  <c r="AP288" i="4"/>
  <c r="AQ288" i="4"/>
  <c r="AP289" i="4"/>
  <c r="AQ289" i="4"/>
  <c r="AP290" i="4"/>
  <c r="AQ290" i="4"/>
  <c r="AP291" i="4"/>
  <c r="AQ291" i="4"/>
  <c r="AP292" i="4"/>
  <c r="AQ292" i="4"/>
  <c r="AP293" i="4"/>
  <c r="AQ293" i="4"/>
  <c r="AP294" i="4"/>
  <c r="AQ294" i="4"/>
  <c r="AP295" i="4"/>
  <c r="AQ295" i="4"/>
  <c r="AP296" i="4"/>
  <c r="AQ296" i="4"/>
  <c r="AP297" i="4"/>
  <c r="AQ297" i="4"/>
  <c r="AP298" i="4"/>
  <c r="AQ298" i="4"/>
  <c r="AP299" i="4"/>
  <c r="AQ299" i="4"/>
  <c r="AP300" i="4"/>
  <c r="AQ300" i="4"/>
  <c r="AP301" i="4"/>
  <c r="AQ301" i="4"/>
  <c r="AP302" i="4"/>
  <c r="AQ302" i="4"/>
  <c r="AP303" i="4"/>
  <c r="AQ303" i="4"/>
  <c r="AP304" i="4"/>
  <c r="AQ304" i="4"/>
  <c r="AP305" i="4"/>
  <c r="AQ305" i="4"/>
  <c r="AP306" i="4"/>
  <c r="AQ306" i="4"/>
  <c r="AP307" i="4"/>
  <c r="AQ307" i="4"/>
  <c r="AP308" i="4"/>
  <c r="AQ308" i="4"/>
  <c r="AP309" i="4"/>
  <c r="AQ309" i="4"/>
  <c r="AP310" i="4"/>
  <c r="AQ310" i="4"/>
  <c r="AP311" i="4"/>
  <c r="AQ311" i="4"/>
  <c r="AP312" i="4"/>
  <c r="AQ312" i="4"/>
  <c r="AP313" i="4"/>
  <c r="AQ313" i="4"/>
  <c r="AP314" i="4"/>
  <c r="AQ314" i="4"/>
  <c r="AP315" i="4"/>
  <c r="AQ315" i="4"/>
  <c r="AP316" i="4"/>
  <c r="AQ316" i="4"/>
  <c r="AP317" i="4"/>
  <c r="AQ317" i="4"/>
  <c r="AP318" i="4"/>
  <c r="AQ318" i="4"/>
  <c r="AP319" i="4"/>
  <c r="AQ319" i="4"/>
  <c r="AP320" i="4"/>
  <c r="AQ320" i="4"/>
  <c r="AP321" i="4"/>
  <c r="AQ321" i="4"/>
  <c r="AP322" i="4"/>
  <c r="AQ322" i="4"/>
  <c r="AP323" i="4"/>
  <c r="AQ323" i="4"/>
  <c r="AP324" i="4"/>
  <c r="AQ324" i="4"/>
  <c r="AP325" i="4"/>
  <c r="AQ325" i="4"/>
  <c r="AP326" i="4"/>
  <c r="AQ326" i="4"/>
  <c r="AP327" i="4"/>
  <c r="AQ327" i="4"/>
  <c r="AP328" i="4"/>
  <c r="AQ328" i="4"/>
  <c r="AP329" i="4"/>
  <c r="AQ329" i="4"/>
  <c r="AP330" i="4"/>
  <c r="AQ330" i="4"/>
  <c r="AP331" i="4"/>
  <c r="AQ331" i="4"/>
  <c r="AP332" i="4"/>
  <c r="AQ332" i="4"/>
  <c r="AP333" i="4"/>
  <c r="AQ333" i="4"/>
  <c r="AP334" i="4"/>
  <c r="AQ334" i="4"/>
  <c r="AP335" i="4"/>
  <c r="AQ335" i="4"/>
  <c r="AP336" i="4"/>
  <c r="AQ336" i="4"/>
  <c r="AP337" i="4"/>
  <c r="AQ337" i="4"/>
  <c r="AP338" i="4"/>
  <c r="AQ338" i="4"/>
  <c r="AP339" i="4"/>
  <c r="AQ339" i="4"/>
  <c r="AP340" i="4"/>
  <c r="AQ340" i="4"/>
  <c r="AP341" i="4"/>
  <c r="AQ341" i="4"/>
  <c r="AP342" i="4"/>
  <c r="AQ342" i="4"/>
  <c r="AP343" i="4"/>
  <c r="AQ343" i="4"/>
  <c r="AP344" i="4"/>
  <c r="AQ344" i="4"/>
  <c r="AP345" i="4"/>
  <c r="AQ345" i="4"/>
  <c r="AP346" i="4"/>
  <c r="AQ346" i="4"/>
  <c r="AP347" i="4"/>
  <c r="AQ347" i="4"/>
  <c r="AP348" i="4"/>
  <c r="AQ348" i="4"/>
  <c r="AP349" i="4"/>
  <c r="AQ349" i="4"/>
  <c r="AP350" i="4"/>
  <c r="AQ350" i="4"/>
  <c r="AP351" i="4"/>
  <c r="AQ351" i="4"/>
  <c r="AP352" i="4"/>
  <c r="AQ352" i="4"/>
  <c r="AP353" i="4"/>
  <c r="AQ353" i="4"/>
  <c r="AP354" i="4"/>
  <c r="AQ354" i="4"/>
  <c r="AP355" i="4"/>
  <c r="AQ355" i="4"/>
  <c r="AP356" i="4"/>
  <c r="AQ356" i="4"/>
  <c r="AP357" i="4"/>
  <c r="AQ357" i="4"/>
  <c r="AP358" i="4"/>
  <c r="AQ358" i="4"/>
  <c r="AP359" i="4"/>
  <c r="AQ359" i="4"/>
  <c r="AP360" i="4"/>
  <c r="AQ360" i="4"/>
  <c r="AP361" i="4"/>
  <c r="AQ361" i="4"/>
  <c r="AP362" i="4"/>
  <c r="AQ362" i="4"/>
  <c r="AP363" i="4"/>
  <c r="AQ363" i="4"/>
  <c r="AP364" i="4"/>
  <c r="AQ364" i="4"/>
  <c r="AP365" i="4"/>
  <c r="AQ365" i="4"/>
  <c r="AP366" i="4"/>
  <c r="AQ366" i="4"/>
  <c r="AP367" i="4"/>
  <c r="AQ367" i="4"/>
  <c r="AP368" i="4"/>
  <c r="AQ368" i="4"/>
  <c r="AP369" i="4"/>
  <c r="AQ369" i="4"/>
  <c r="AP370" i="4"/>
  <c r="AQ370" i="4"/>
  <c r="AP371" i="4"/>
  <c r="AQ371" i="4"/>
  <c r="AP372" i="4"/>
  <c r="AQ372" i="4"/>
  <c r="AP373" i="4"/>
  <c r="AQ373" i="4"/>
  <c r="AP374" i="4"/>
  <c r="AQ374" i="4"/>
  <c r="AP375" i="4"/>
  <c r="AQ375" i="4"/>
  <c r="AP376" i="4"/>
  <c r="AQ376" i="4"/>
  <c r="AP377" i="4"/>
  <c r="AQ377" i="4"/>
  <c r="AP378" i="4"/>
  <c r="AQ378" i="4"/>
  <c r="AP379" i="4"/>
  <c r="AQ379" i="4"/>
  <c r="AP380" i="4"/>
  <c r="AQ380" i="4"/>
  <c r="AP381" i="4"/>
  <c r="AQ381" i="4"/>
  <c r="AP382" i="4"/>
  <c r="AQ382" i="4"/>
  <c r="AP383" i="4"/>
  <c r="AQ383" i="4"/>
  <c r="AP384" i="4"/>
  <c r="AQ384" i="4"/>
  <c r="AP385" i="4"/>
  <c r="AQ385" i="4"/>
  <c r="AP386" i="4"/>
  <c r="AQ386" i="4"/>
  <c r="AP387" i="4"/>
  <c r="AQ387" i="4"/>
  <c r="AP388" i="4"/>
  <c r="AQ388" i="4"/>
  <c r="AP389" i="4"/>
  <c r="AQ389" i="4"/>
  <c r="AP390" i="4"/>
  <c r="AQ390" i="4"/>
  <c r="AP391" i="4"/>
  <c r="AQ391" i="4"/>
  <c r="AP392" i="4"/>
  <c r="AQ392" i="4"/>
  <c r="AP393" i="4"/>
  <c r="AQ393" i="4"/>
  <c r="AP394" i="4"/>
  <c r="AQ394" i="4"/>
  <c r="AP395" i="4"/>
  <c r="AQ395" i="4"/>
  <c r="AP396" i="4"/>
  <c r="AQ396" i="4"/>
  <c r="AP397" i="4"/>
  <c r="AQ397" i="4"/>
  <c r="AP398" i="4"/>
  <c r="AQ398" i="4"/>
  <c r="AP399" i="4"/>
  <c r="AQ399" i="4"/>
  <c r="AP400" i="4"/>
  <c r="AQ400" i="4"/>
  <c r="AP401" i="4"/>
  <c r="AQ401" i="4"/>
  <c r="AP402" i="4"/>
  <c r="AQ402" i="4"/>
  <c r="AP403" i="4"/>
  <c r="AQ403" i="4"/>
  <c r="AP404" i="4"/>
  <c r="AQ404" i="4"/>
  <c r="AP405" i="4"/>
  <c r="AQ405" i="4"/>
  <c r="AP406" i="4"/>
  <c r="AQ406" i="4"/>
  <c r="AP407" i="4"/>
  <c r="AQ407" i="4"/>
  <c r="AP408" i="4"/>
  <c r="AQ408" i="4"/>
  <c r="AP409" i="4"/>
  <c r="AQ409" i="4"/>
  <c r="AP410" i="4"/>
  <c r="AQ410" i="4"/>
  <c r="AP411" i="4"/>
  <c r="AQ411" i="4"/>
  <c r="AP412" i="4"/>
  <c r="AQ412" i="4"/>
  <c r="AP413" i="4"/>
  <c r="AQ413" i="4"/>
  <c r="AP414" i="4"/>
  <c r="AQ414" i="4"/>
  <c r="AP415" i="4"/>
  <c r="AQ415" i="4"/>
  <c r="AP416" i="4"/>
  <c r="AQ416" i="4"/>
  <c r="AP417" i="4"/>
  <c r="AQ417" i="4"/>
  <c r="AP418" i="4"/>
  <c r="AQ418" i="4"/>
  <c r="AP419" i="4"/>
  <c r="AQ419" i="4"/>
  <c r="AP420" i="4"/>
  <c r="AQ420" i="4"/>
  <c r="AP421" i="4"/>
  <c r="AQ421" i="4"/>
  <c r="AP422" i="4"/>
  <c r="AQ422" i="4"/>
  <c r="AP423" i="4"/>
  <c r="AQ423" i="4"/>
  <c r="AP424" i="4"/>
  <c r="AQ424" i="4"/>
  <c r="AP425" i="4"/>
  <c r="AQ425" i="4"/>
  <c r="AP426" i="4"/>
  <c r="AQ426" i="4"/>
  <c r="AP427" i="4"/>
  <c r="AQ427" i="4"/>
  <c r="AP428" i="4"/>
  <c r="AQ428" i="4"/>
  <c r="AP429" i="4"/>
  <c r="AQ429" i="4"/>
  <c r="AP430" i="4"/>
  <c r="AQ430" i="4"/>
  <c r="AP431" i="4"/>
  <c r="AQ431" i="4"/>
  <c r="AP432" i="4"/>
  <c r="AQ432" i="4"/>
  <c r="AP433" i="4"/>
  <c r="AQ433" i="4"/>
  <c r="AP434" i="4"/>
  <c r="AQ434" i="4"/>
  <c r="AP435" i="4"/>
  <c r="AQ435" i="4"/>
  <c r="AP436" i="4"/>
  <c r="AQ436" i="4"/>
  <c r="AP437" i="4"/>
  <c r="AQ437" i="4"/>
  <c r="AQ2" i="4"/>
  <c r="AP2" i="4"/>
  <c r="AL3" i="4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38" i="4"/>
  <c r="AL39" i="4"/>
  <c r="AL40" i="4"/>
  <c r="AL41" i="4"/>
  <c r="AL42" i="4"/>
  <c r="AL43" i="4"/>
  <c r="AL44" i="4"/>
  <c r="AL45" i="4"/>
  <c r="AL46" i="4"/>
  <c r="AL47" i="4"/>
  <c r="AL48" i="4"/>
  <c r="AL49" i="4"/>
  <c r="AL50" i="4"/>
  <c r="AL51" i="4"/>
  <c r="AL52" i="4"/>
  <c r="AL53" i="4"/>
  <c r="AL54" i="4"/>
  <c r="AL55" i="4"/>
  <c r="AL56" i="4"/>
  <c r="AL57" i="4"/>
  <c r="AL58" i="4"/>
  <c r="AL59" i="4"/>
  <c r="AL60" i="4"/>
  <c r="AL61" i="4"/>
  <c r="AL62" i="4"/>
  <c r="AL63" i="4"/>
  <c r="AL64" i="4"/>
  <c r="AL65" i="4"/>
  <c r="AL66" i="4"/>
  <c r="AL67" i="4"/>
  <c r="AL68" i="4"/>
  <c r="AL69" i="4"/>
  <c r="AL70" i="4"/>
  <c r="AL71" i="4"/>
  <c r="AL72" i="4"/>
  <c r="AL73" i="4"/>
  <c r="AL74" i="4"/>
  <c r="AL75" i="4"/>
  <c r="AL76" i="4"/>
  <c r="AL77" i="4"/>
  <c r="AL78" i="4"/>
  <c r="AL79" i="4"/>
  <c r="AL80" i="4"/>
  <c r="AL81" i="4"/>
  <c r="AL82" i="4"/>
  <c r="AL83" i="4"/>
  <c r="AL84" i="4"/>
  <c r="AL85" i="4"/>
  <c r="AL86" i="4"/>
  <c r="AL87" i="4"/>
  <c r="AL88" i="4"/>
  <c r="AL89" i="4"/>
  <c r="AL90" i="4"/>
  <c r="AL91" i="4"/>
  <c r="AL92" i="4"/>
  <c r="AL93" i="4"/>
  <c r="AL94" i="4"/>
  <c r="AL95" i="4"/>
  <c r="AL96" i="4"/>
  <c r="AL97" i="4"/>
  <c r="AL98" i="4"/>
  <c r="AL99" i="4"/>
  <c r="AL100" i="4"/>
  <c r="AL101" i="4"/>
  <c r="AL102" i="4"/>
  <c r="AL103" i="4"/>
  <c r="AL104" i="4"/>
  <c r="AL105" i="4"/>
  <c r="AL106" i="4"/>
  <c r="AL107" i="4"/>
  <c r="AL108" i="4"/>
  <c r="AL109" i="4"/>
  <c r="AL110" i="4"/>
  <c r="AL111" i="4"/>
  <c r="AL112" i="4"/>
  <c r="AL113" i="4"/>
  <c r="AL114" i="4"/>
  <c r="AL115" i="4"/>
  <c r="AL116" i="4"/>
  <c r="AL117" i="4"/>
  <c r="AL118" i="4"/>
  <c r="AL119" i="4"/>
  <c r="AL120" i="4"/>
  <c r="AL121" i="4"/>
  <c r="AL122" i="4"/>
  <c r="AL123" i="4"/>
  <c r="AL124" i="4"/>
  <c r="AL125" i="4"/>
  <c r="AL126" i="4"/>
  <c r="AL127" i="4"/>
  <c r="AL128" i="4"/>
  <c r="AL129" i="4"/>
  <c r="AL130" i="4"/>
  <c r="AL131" i="4"/>
  <c r="AL132" i="4"/>
  <c r="AL133" i="4"/>
  <c r="AL134" i="4"/>
  <c r="AL135" i="4"/>
  <c r="AL136" i="4"/>
  <c r="AL137" i="4"/>
  <c r="AL138" i="4"/>
  <c r="AL139" i="4"/>
  <c r="AL140" i="4"/>
  <c r="AL141" i="4"/>
  <c r="AL142" i="4"/>
  <c r="AL143" i="4"/>
  <c r="AL144" i="4"/>
  <c r="AL145" i="4"/>
  <c r="AL146" i="4"/>
  <c r="AL147" i="4"/>
  <c r="AL148" i="4"/>
  <c r="AL149" i="4"/>
  <c r="AL150" i="4"/>
  <c r="AL151" i="4"/>
  <c r="AL152" i="4"/>
  <c r="AL153" i="4"/>
  <c r="AL154" i="4"/>
  <c r="AL155" i="4"/>
  <c r="AL156" i="4"/>
  <c r="AL157" i="4"/>
  <c r="AL158" i="4"/>
  <c r="AL159" i="4"/>
  <c r="AL160" i="4"/>
  <c r="AL161" i="4"/>
  <c r="AL162" i="4"/>
  <c r="AL163" i="4"/>
  <c r="AL164" i="4"/>
  <c r="AL165" i="4"/>
  <c r="AL166" i="4"/>
  <c r="AL167" i="4"/>
  <c r="AL168" i="4"/>
  <c r="AL169" i="4"/>
  <c r="AL170" i="4"/>
  <c r="AL171" i="4"/>
  <c r="AL172" i="4"/>
  <c r="AL173" i="4"/>
  <c r="AL174" i="4"/>
  <c r="AL175" i="4"/>
  <c r="AL176" i="4"/>
  <c r="AL177" i="4"/>
  <c r="AL178" i="4"/>
  <c r="AL179" i="4"/>
  <c r="AL180" i="4"/>
  <c r="AL181" i="4"/>
  <c r="AL182" i="4"/>
  <c r="AL183" i="4"/>
  <c r="AL184" i="4"/>
  <c r="AL185" i="4"/>
  <c r="AL186" i="4"/>
  <c r="AL187" i="4"/>
  <c r="AL188" i="4"/>
  <c r="AL189" i="4"/>
  <c r="AL190" i="4"/>
  <c r="AL191" i="4"/>
  <c r="AL192" i="4"/>
  <c r="AL193" i="4"/>
  <c r="AL194" i="4"/>
  <c r="AL195" i="4"/>
  <c r="AL196" i="4"/>
  <c r="AL197" i="4"/>
  <c r="AL198" i="4"/>
  <c r="AL199" i="4"/>
  <c r="AL200" i="4"/>
  <c r="AL201" i="4"/>
  <c r="AL202" i="4"/>
  <c r="AL203" i="4"/>
  <c r="AL204" i="4"/>
  <c r="AL205" i="4"/>
  <c r="AL206" i="4"/>
  <c r="AL207" i="4"/>
  <c r="AL208" i="4"/>
  <c r="AL209" i="4"/>
  <c r="AL210" i="4"/>
  <c r="AL211" i="4"/>
  <c r="AL212" i="4"/>
  <c r="AL213" i="4"/>
  <c r="AL214" i="4"/>
  <c r="AL215" i="4"/>
  <c r="AL216" i="4"/>
  <c r="AL217" i="4"/>
  <c r="AL218" i="4"/>
  <c r="AL219" i="4"/>
  <c r="AL220" i="4"/>
  <c r="AL221" i="4"/>
  <c r="AL222" i="4"/>
  <c r="AL223" i="4"/>
  <c r="AL224" i="4"/>
  <c r="AL225" i="4"/>
  <c r="AL226" i="4"/>
  <c r="AL227" i="4"/>
  <c r="AL228" i="4"/>
  <c r="AL229" i="4"/>
  <c r="AL230" i="4"/>
  <c r="AL231" i="4"/>
  <c r="AL232" i="4"/>
  <c r="AL233" i="4"/>
  <c r="AL234" i="4"/>
  <c r="AL235" i="4"/>
  <c r="AL236" i="4"/>
  <c r="AL237" i="4"/>
  <c r="AL238" i="4"/>
  <c r="AL239" i="4"/>
  <c r="AL240" i="4"/>
  <c r="AL241" i="4"/>
  <c r="AL242" i="4"/>
  <c r="AL243" i="4"/>
  <c r="AL244" i="4"/>
  <c r="AL245" i="4"/>
  <c r="AL246" i="4"/>
  <c r="AL247" i="4"/>
  <c r="AL248" i="4"/>
  <c r="AL249" i="4"/>
  <c r="AL250" i="4"/>
  <c r="AL251" i="4"/>
  <c r="AL252" i="4"/>
  <c r="AL253" i="4"/>
  <c r="AL254" i="4"/>
  <c r="AL255" i="4"/>
  <c r="AL256" i="4"/>
  <c r="AL257" i="4"/>
  <c r="AL258" i="4"/>
  <c r="AL259" i="4"/>
  <c r="AL260" i="4"/>
  <c r="AL261" i="4"/>
  <c r="AL262" i="4"/>
  <c r="AL263" i="4"/>
  <c r="AL264" i="4"/>
  <c r="AL265" i="4"/>
  <c r="AL266" i="4"/>
  <c r="AL267" i="4"/>
  <c r="AL268" i="4"/>
  <c r="AL269" i="4"/>
  <c r="AL270" i="4"/>
  <c r="AL271" i="4"/>
  <c r="AL272" i="4"/>
  <c r="AL273" i="4"/>
  <c r="AL274" i="4"/>
  <c r="AL275" i="4"/>
  <c r="AL276" i="4"/>
  <c r="AL277" i="4"/>
  <c r="AL278" i="4"/>
  <c r="AL279" i="4"/>
  <c r="AL280" i="4"/>
  <c r="AL281" i="4"/>
  <c r="AL282" i="4"/>
  <c r="AL283" i="4"/>
  <c r="AL284" i="4"/>
  <c r="AL285" i="4"/>
  <c r="AL286" i="4"/>
  <c r="AL287" i="4"/>
  <c r="AL288" i="4"/>
  <c r="AL289" i="4"/>
  <c r="AL290" i="4"/>
  <c r="AL291" i="4"/>
  <c r="AL292" i="4"/>
  <c r="AL293" i="4"/>
  <c r="AL294" i="4"/>
  <c r="AL295" i="4"/>
  <c r="AL296" i="4"/>
  <c r="AL297" i="4"/>
  <c r="AL298" i="4"/>
  <c r="AL299" i="4"/>
  <c r="AL300" i="4"/>
  <c r="AL301" i="4"/>
  <c r="AL302" i="4"/>
  <c r="AL303" i="4"/>
  <c r="AL304" i="4"/>
  <c r="AL305" i="4"/>
  <c r="AL306" i="4"/>
  <c r="AL307" i="4"/>
  <c r="AL308" i="4"/>
  <c r="AL309" i="4"/>
  <c r="AL310" i="4"/>
  <c r="AL311" i="4"/>
  <c r="AL312" i="4"/>
  <c r="AL313" i="4"/>
  <c r="AL314" i="4"/>
  <c r="AL315" i="4"/>
  <c r="AL316" i="4"/>
  <c r="AL317" i="4"/>
  <c r="AL318" i="4"/>
  <c r="AL319" i="4"/>
  <c r="AL320" i="4"/>
  <c r="AL321" i="4"/>
  <c r="AL322" i="4"/>
  <c r="AL323" i="4"/>
  <c r="AL324" i="4"/>
  <c r="AL325" i="4"/>
  <c r="AL326" i="4"/>
  <c r="AL327" i="4"/>
  <c r="AL328" i="4"/>
  <c r="AL329" i="4"/>
  <c r="AL330" i="4"/>
  <c r="AL331" i="4"/>
  <c r="AL332" i="4"/>
  <c r="AL333" i="4"/>
  <c r="AL334" i="4"/>
  <c r="AL335" i="4"/>
  <c r="AL336" i="4"/>
  <c r="AL337" i="4"/>
  <c r="AL338" i="4"/>
  <c r="AL339" i="4"/>
  <c r="AL340" i="4"/>
  <c r="AL341" i="4"/>
  <c r="AL342" i="4"/>
  <c r="AL343" i="4"/>
  <c r="AL344" i="4"/>
  <c r="AL345" i="4"/>
  <c r="AL346" i="4"/>
  <c r="AL347" i="4"/>
  <c r="AL348" i="4"/>
  <c r="AL349" i="4"/>
  <c r="AL350" i="4"/>
  <c r="AL351" i="4"/>
  <c r="AL352" i="4"/>
  <c r="AL353" i="4"/>
  <c r="AL354" i="4"/>
  <c r="AL355" i="4"/>
  <c r="AL356" i="4"/>
  <c r="AL357" i="4"/>
  <c r="AL358" i="4"/>
  <c r="AL359" i="4"/>
  <c r="AL360" i="4"/>
  <c r="AL361" i="4"/>
  <c r="AL362" i="4"/>
  <c r="AL363" i="4"/>
  <c r="AL364" i="4"/>
  <c r="AL365" i="4"/>
  <c r="AL366" i="4"/>
  <c r="AL367" i="4"/>
  <c r="AL368" i="4"/>
  <c r="AL369" i="4"/>
  <c r="AL370" i="4"/>
  <c r="AL371" i="4"/>
  <c r="AL372" i="4"/>
  <c r="AL373" i="4"/>
  <c r="AL374" i="4"/>
  <c r="AL375" i="4"/>
  <c r="AL376" i="4"/>
  <c r="AL377" i="4"/>
  <c r="AL378" i="4"/>
  <c r="AL379" i="4"/>
  <c r="AL380" i="4"/>
  <c r="AL381" i="4"/>
  <c r="AL382" i="4"/>
  <c r="AL383" i="4"/>
  <c r="AL384" i="4"/>
  <c r="AL385" i="4"/>
  <c r="AL386" i="4"/>
  <c r="AL387" i="4"/>
  <c r="AL388" i="4"/>
  <c r="AL389" i="4"/>
  <c r="AL390" i="4"/>
  <c r="AL391" i="4"/>
  <c r="AL392" i="4"/>
  <c r="AL393" i="4"/>
  <c r="AL394" i="4"/>
  <c r="AL395" i="4"/>
  <c r="AL396" i="4"/>
  <c r="AL397" i="4"/>
  <c r="AL398" i="4"/>
  <c r="AL399" i="4"/>
  <c r="AL400" i="4"/>
  <c r="AL401" i="4"/>
  <c r="AL402" i="4"/>
  <c r="AL403" i="4"/>
  <c r="AL404" i="4"/>
  <c r="AL405" i="4"/>
  <c r="AL406" i="4"/>
  <c r="AL407" i="4"/>
  <c r="AL408" i="4"/>
  <c r="AL409" i="4"/>
  <c r="AL410" i="4"/>
  <c r="AL411" i="4"/>
  <c r="AL412" i="4"/>
  <c r="AL413" i="4"/>
  <c r="AL414" i="4"/>
  <c r="AL415" i="4"/>
  <c r="AL416" i="4"/>
  <c r="AL417" i="4"/>
  <c r="AL418" i="4"/>
  <c r="AL419" i="4"/>
  <c r="AL420" i="4"/>
  <c r="AL421" i="4"/>
  <c r="AL422" i="4"/>
  <c r="AL423" i="4"/>
  <c r="AL424" i="4"/>
  <c r="AL425" i="4"/>
  <c r="AL426" i="4"/>
  <c r="AL427" i="4"/>
  <c r="AL428" i="4"/>
  <c r="AL429" i="4"/>
  <c r="AL430" i="4"/>
  <c r="AL431" i="4"/>
  <c r="AL432" i="4"/>
  <c r="AL433" i="4"/>
  <c r="AL434" i="4"/>
  <c r="AL435" i="4"/>
  <c r="AL436" i="4"/>
  <c r="AL437" i="4"/>
  <c r="AL2" i="4"/>
  <c r="AE3" i="4"/>
  <c r="AE4" i="4"/>
  <c r="AE5" i="4"/>
  <c r="AE6" i="4"/>
  <c r="AE7" i="4"/>
  <c r="AE8" i="4"/>
  <c r="AE9" i="4"/>
  <c r="AE10" i="4"/>
  <c r="AE11" i="4"/>
  <c r="AE12" i="4"/>
  <c r="AE13" i="4"/>
  <c r="AE14" i="4"/>
  <c r="AE15" i="4"/>
  <c r="AE16" i="4"/>
  <c r="AE17" i="4"/>
  <c r="AE18" i="4"/>
  <c r="AE19" i="4"/>
  <c r="AE20" i="4"/>
  <c r="AE21" i="4"/>
  <c r="AE22" i="4"/>
  <c r="AE23" i="4"/>
  <c r="AE24" i="4"/>
  <c r="AE25" i="4"/>
  <c r="AE26" i="4"/>
  <c r="AE27" i="4"/>
  <c r="AE28" i="4"/>
  <c r="AE29" i="4"/>
  <c r="AE30" i="4"/>
  <c r="AE31" i="4"/>
  <c r="AE32" i="4"/>
  <c r="AE33" i="4"/>
  <c r="AE34" i="4"/>
  <c r="AE35" i="4"/>
  <c r="AE36" i="4"/>
  <c r="AE37" i="4"/>
  <c r="AE38" i="4"/>
  <c r="AE39" i="4"/>
  <c r="AE40" i="4"/>
  <c r="AE41" i="4"/>
  <c r="AE42" i="4"/>
  <c r="AE43" i="4"/>
  <c r="AE44" i="4"/>
  <c r="AE45" i="4"/>
  <c r="AE46" i="4"/>
  <c r="AE47" i="4"/>
  <c r="AE48" i="4"/>
  <c r="AE49" i="4"/>
  <c r="AE50" i="4"/>
  <c r="AE51" i="4"/>
  <c r="AE52" i="4"/>
  <c r="AE53" i="4"/>
  <c r="AE54" i="4"/>
  <c r="AE55" i="4"/>
  <c r="AE56" i="4"/>
  <c r="AE57" i="4"/>
  <c r="AE58" i="4"/>
  <c r="AE59" i="4"/>
  <c r="AE60" i="4"/>
  <c r="AE61" i="4"/>
  <c r="AE62" i="4"/>
  <c r="AE63" i="4"/>
  <c r="AE64" i="4"/>
  <c r="AE65" i="4"/>
  <c r="AE66" i="4"/>
  <c r="AE67" i="4"/>
  <c r="AE68" i="4"/>
  <c r="AE69" i="4"/>
  <c r="AE70" i="4"/>
  <c r="AE71" i="4"/>
  <c r="AE72" i="4"/>
  <c r="AE73" i="4"/>
  <c r="AE74" i="4"/>
  <c r="AE75" i="4"/>
  <c r="AE76" i="4"/>
  <c r="AE77" i="4"/>
  <c r="AE78" i="4"/>
  <c r="AE79" i="4"/>
  <c r="AE80" i="4"/>
  <c r="AE81" i="4"/>
  <c r="AE82" i="4"/>
  <c r="AE83" i="4"/>
  <c r="AE84" i="4"/>
  <c r="AE85" i="4"/>
  <c r="AE86" i="4"/>
  <c r="AE87" i="4"/>
  <c r="AE88" i="4"/>
  <c r="AE89" i="4"/>
  <c r="AE90" i="4"/>
  <c r="AE91" i="4"/>
  <c r="AE92" i="4"/>
  <c r="AE93" i="4"/>
  <c r="AE94" i="4"/>
  <c r="AE95" i="4"/>
  <c r="AE96" i="4"/>
  <c r="AE97" i="4"/>
  <c r="AE98" i="4"/>
  <c r="AE99" i="4"/>
  <c r="AE100" i="4"/>
  <c r="AE101" i="4"/>
  <c r="AE102" i="4"/>
  <c r="AE103" i="4"/>
  <c r="AE104" i="4"/>
  <c r="AE105" i="4"/>
  <c r="AE106" i="4"/>
  <c r="AE107" i="4"/>
  <c r="AE108" i="4"/>
  <c r="AE109" i="4"/>
  <c r="AE110" i="4"/>
  <c r="AE111" i="4"/>
  <c r="AE112" i="4"/>
  <c r="AE113" i="4"/>
  <c r="AE114" i="4"/>
  <c r="AE115" i="4"/>
  <c r="AE116" i="4"/>
  <c r="AE117" i="4"/>
  <c r="AE118" i="4"/>
  <c r="AE119" i="4"/>
  <c r="AE120" i="4"/>
  <c r="AE121" i="4"/>
  <c r="AE122" i="4"/>
  <c r="AE123" i="4"/>
  <c r="AE124" i="4"/>
  <c r="AE125" i="4"/>
  <c r="AE126" i="4"/>
  <c r="AE127" i="4"/>
  <c r="AE128" i="4"/>
  <c r="AE129" i="4"/>
  <c r="AE130" i="4"/>
  <c r="AE131" i="4"/>
  <c r="AE132" i="4"/>
  <c r="AE133" i="4"/>
  <c r="AE134" i="4"/>
  <c r="AE135" i="4"/>
  <c r="AE136" i="4"/>
  <c r="AE137" i="4"/>
  <c r="AE138" i="4"/>
  <c r="AE139" i="4"/>
  <c r="AE140" i="4"/>
  <c r="AE141" i="4"/>
  <c r="AE142" i="4"/>
  <c r="AE143" i="4"/>
  <c r="AE144" i="4"/>
  <c r="AE145" i="4"/>
  <c r="AE146" i="4"/>
  <c r="AE147" i="4"/>
  <c r="AE148" i="4"/>
  <c r="AE149" i="4"/>
  <c r="AE150" i="4"/>
  <c r="AE151" i="4"/>
  <c r="AE152" i="4"/>
  <c r="AE153" i="4"/>
  <c r="AE154" i="4"/>
  <c r="AE155" i="4"/>
  <c r="AE156" i="4"/>
  <c r="AE157" i="4"/>
  <c r="AE158" i="4"/>
  <c r="AE159" i="4"/>
  <c r="AE160" i="4"/>
  <c r="AE161" i="4"/>
  <c r="AE162" i="4"/>
  <c r="AE163" i="4"/>
  <c r="AE164" i="4"/>
  <c r="AE165" i="4"/>
  <c r="AE166" i="4"/>
  <c r="AE167" i="4"/>
  <c r="AE168" i="4"/>
  <c r="AE169" i="4"/>
  <c r="AE170" i="4"/>
  <c r="AE171" i="4"/>
  <c r="AE172" i="4"/>
  <c r="AE173" i="4"/>
  <c r="AE174" i="4"/>
  <c r="AE175" i="4"/>
  <c r="AE176" i="4"/>
  <c r="AE177" i="4"/>
  <c r="AE178" i="4"/>
  <c r="AE179" i="4"/>
  <c r="AE180" i="4"/>
  <c r="AE181" i="4"/>
  <c r="AE182" i="4"/>
  <c r="AE183" i="4"/>
  <c r="AE184" i="4"/>
  <c r="AE185" i="4"/>
  <c r="AE186" i="4"/>
  <c r="AE187" i="4"/>
  <c r="AE188" i="4"/>
  <c r="AE189" i="4"/>
  <c r="AE190" i="4"/>
  <c r="AE191" i="4"/>
  <c r="AE192" i="4"/>
  <c r="AE193" i="4"/>
  <c r="AE194" i="4"/>
  <c r="AE195" i="4"/>
  <c r="AE196" i="4"/>
  <c r="AE197" i="4"/>
  <c r="AE198" i="4"/>
  <c r="AE199" i="4"/>
  <c r="AE200" i="4"/>
  <c r="AE201" i="4"/>
  <c r="AE202" i="4"/>
  <c r="AE203" i="4"/>
  <c r="AE204" i="4"/>
  <c r="AE205" i="4"/>
  <c r="AE206" i="4"/>
  <c r="AE207" i="4"/>
  <c r="AE208" i="4"/>
  <c r="AE209" i="4"/>
  <c r="AE210" i="4"/>
  <c r="AE211" i="4"/>
  <c r="AE212" i="4"/>
  <c r="AE213" i="4"/>
  <c r="AE214" i="4"/>
  <c r="AE215" i="4"/>
  <c r="AE216" i="4"/>
  <c r="AE217" i="4"/>
  <c r="AE218" i="4"/>
  <c r="AE219" i="4"/>
  <c r="AE220" i="4"/>
  <c r="AE221" i="4"/>
  <c r="AE222" i="4"/>
  <c r="AE223" i="4"/>
  <c r="AE224" i="4"/>
  <c r="AE225" i="4"/>
  <c r="AE226" i="4"/>
  <c r="AE227" i="4"/>
  <c r="AE228" i="4"/>
  <c r="AE229" i="4"/>
  <c r="AE230" i="4"/>
  <c r="AE231" i="4"/>
  <c r="AE232" i="4"/>
  <c r="AE233" i="4"/>
  <c r="AE234" i="4"/>
  <c r="AE235" i="4"/>
  <c r="AE236" i="4"/>
  <c r="AE237" i="4"/>
  <c r="AE238" i="4"/>
  <c r="AE239" i="4"/>
  <c r="AE240" i="4"/>
  <c r="AE241" i="4"/>
  <c r="AE242" i="4"/>
  <c r="AE243" i="4"/>
  <c r="AE244" i="4"/>
  <c r="AE245" i="4"/>
  <c r="AE246" i="4"/>
  <c r="AE247" i="4"/>
  <c r="AE248" i="4"/>
  <c r="AE249" i="4"/>
  <c r="AE250" i="4"/>
  <c r="AE251" i="4"/>
  <c r="AE252" i="4"/>
  <c r="AE253" i="4"/>
  <c r="AE254" i="4"/>
  <c r="AE255" i="4"/>
  <c r="AE256" i="4"/>
  <c r="AE257" i="4"/>
  <c r="AE258" i="4"/>
  <c r="AE259" i="4"/>
  <c r="AE260" i="4"/>
  <c r="AE261" i="4"/>
  <c r="AE262" i="4"/>
  <c r="AE263" i="4"/>
  <c r="AE264" i="4"/>
  <c r="AE265" i="4"/>
  <c r="AE266" i="4"/>
  <c r="AE267" i="4"/>
  <c r="AE268" i="4"/>
  <c r="AE269" i="4"/>
  <c r="AE270" i="4"/>
  <c r="AE271" i="4"/>
  <c r="AE272" i="4"/>
  <c r="AE273" i="4"/>
  <c r="AE274" i="4"/>
  <c r="AE275" i="4"/>
  <c r="AE276" i="4"/>
  <c r="AE277" i="4"/>
  <c r="AE278" i="4"/>
  <c r="AE279" i="4"/>
  <c r="AE280" i="4"/>
  <c r="AE281" i="4"/>
  <c r="AE282" i="4"/>
  <c r="AE283" i="4"/>
  <c r="AE284" i="4"/>
  <c r="AE285" i="4"/>
  <c r="AE286" i="4"/>
  <c r="AE287" i="4"/>
  <c r="AE288" i="4"/>
  <c r="AE289" i="4"/>
  <c r="AE290" i="4"/>
  <c r="AE291" i="4"/>
  <c r="AE292" i="4"/>
  <c r="AE293" i="4"/>
  <c r="AE294" i="4"/>
  <c r="AE295" i="4"/>
  <c r="AE296" i="4"/>
  <c r="AE297" i="4"/>
  <c r="AE298" i="4"/>
  <c r="AE299" i="4"/>
  <c r="AE300" i="4"/>
  <c r="AE301" i="4"/>
  <c r="AE302" i="4"/>
  <c r="AE303" i="4"/>
  <c r="AE304" i="4"/>
  <c r="AE305" i="4"/>
  <c r="AE306" i="4"/>
  <c r="AE307" i="4"/>
  <c r="AE308" i="4"/>
  <c r="AE309" i="4"/>
  <c r="AE310" i="4"/>
  <c r="AE311" i="4"/>
  <c r="AE312" i="4"/>
  <c r="AE313" i="4"/>
  <c r="AE314" i="4"/>
  <c r="AE315" i="4"/>
  <c r="AE316" i="4"/>
  <c r="AE317" i="4"/>
  <c r="AE318" i="4"/>
  <c r="AE319" i="4"/>
  <c r="AE320" i="4"/>
  <c r="AE321" i="4"/>
  <c r="AE322" i="4"/>
  <c r="AE323" i="4"/>
  <c r="AE324" i="4"/>
  <c r="AE325" i="4"/>
  <c r="AE326" i="4"/>
  <c r="AE327" i="4"/>
  <c r="AE328" i="4"/>
  <c r="AE329" i="4"/>
  <c r="AE330" i="4"/>
  <c r="AE331" i="4"/>
  <c r="AE332" i="4"/>
  <c r="AE333" i="4"/>
  <c r="AE334" i="4"/>
  <c r="AE335" i="4"/>
  <c r="AE336" i="4"/>
  <c r="AE337" i="4"/>
  <c r="AE338" i="4"/>
  <c r="AE339" i="4"/>
  <c r="AE340" i="4"/>
  <c r="AE341" i="4"/>
  <c r="AE342" i="4"/>
  <c r="AE343" i="4"/>
  <c r="AE344" i="4"/>
  <c r="AE345" i="4"/>
  <c r="AE346" i="4"/>
  <c r="AE347" i="4"/>
  <c r="AE348" i="4"/>
  <c r="AE349" i="4"/>
  <c r="AE350" i="4"/>
  <c r="AE351" i="4"/>
  <c r="AE352" i="4"/>
  <c r="AE353" i="4"/>
  <c r="AE354" i="4"/>
  <c r="AE355" i="4"/>
  <c r="AE356" i="4"/>
  <c r="AE357" i="4"/>
  <c r="AE358" i="4"/>
  <c r="AE359" i="4"/>
  <c r="AE360" i="4"/>
  <c r="AE361" i="4"/>
  <c r="AE362" i="4"/>
  <c r="AE363" i="4"/>
  <c r="AE364" i="4"/>
  <c r="AE365" i="4"/>
  <c r="AE366" i="4"/>
  <c r="AE367" i="4"/>
  <c r="AE368" i="4"/>
  <c r="AE369" i="4"/>
  <c r="AE370" i="4"/>
  <c r="AE371" i="4"/>
  <c r="AE372" i="4"/>
  <c r="AE373" i="4"/>
  <c r="AE374" i="4"/>
  <c r="AE375" i="4"/>
  <c r="AE376" i="4"/>
  <c r="AE377" i="4"/>
  <c r="AE378" i="4"/>
  <c r="AE379" i="4"/>
  <c r="AE380" i="4"/>
  <c r="AE381" i="4"/>
  <c r="AE382" i="4"/>
  <c r="AE383" i="4"/>
  <c r="AE384" i="4"/>
  <c r="AE385" i="4"/>
  <c r="AE386" i="4"/>
  <c r="AE387" i="4"/>
  <c r="AE388" i="4"/>
  <c r="AE389" i="4"/>
  <c r="AE390" i="4"/>
  <c r="AE391" i="4"/>
  <c r="AE392" i="4"/>
  <c r="AE393" i="4"/>
  <c r="AE394" i="4"/>
  <c r="AE395" i="4"/>
  <c r="AE396" i="4"/>
  <c r="AE397" i="4"/>
  <c r="AE398" i="4"/>
  <c r="AE399" i="4"/>
  <c r="AE400" i="4"/>
  <c r="AE401" i="4"/>
  <c r="AE402" i="4"/>
  <c r="AE403" i="4"/>
  <c r="AE404" i="4"/>
  <c r="AE405" i="4"/>
  <c r="AE406" i="4"/>
  <c r="AE407" i="4"/>
  <c r="AE408" i="4"/>
  <c r="AE409" i="4"/>
  <c r="AE410" i="4"/>
  <c r="AE411" i="4"/>
  <c r="AE412" i="4"/>
  <c r="AE413" i="4"/>
  <c r="AE414" i="4"/>
  <c r="AE415" i="4"/>
  <c r="AE416" i="4"/>
  <c r="AE417" i="4"/>
  <c r="AE418" i="4"/>
  <c r="AE419" i="4"/>
  <c r="AE420" i="4"/>
  <c r="AE421" i="4"/>
  <c r="AE422" i="4"/>
  <c r="AE423" i="4"/>
  <c r="AE424" i="4"/>
  <c r="AE425" i="4"/>
  <c r="AE426" i="4"/>
  <c r="AE427" i="4"/>
  <c r="AE428" i="4"/>
  <c r="AE429" i="4"/>
  <c r="AE430" i="4"/>
  <c r="AE431" i="4"/>
  <c r="AE432" i="4"/>
  <c r="AE433" i="4"/>
  <c r="AE434" i="4"/>
  <c r="AE435" i="4"/>
  <c r="AE436" i="4"/>
  <c r="AE437" i="4"/>
  <c r="AE2" i="4"/>
  <c r="AB3" i="4"/>
  <c r="AB4" i="4"/>
  <c r="AB5" i="4"/>
  <c r="AB6" i="4"/>
  <c r="AB7" i="4"/>
  <c r="AB8" i="4"/>
  <c r="AB9" i="4"/>
  <c r="AB10" i="4"/>
  <c r="AB11" i="4"/>
  <c r="AB12" i="4"/>
  <c r="AB13" i="4"/>
  <c r="AB14" i="4"/>
  <c r="AB15" i="4"/>
  <c r="AB16" i="4"/>
  <c r="AB17" i="4"/>
  <c r="AB18" i="4"/>
  <c r="AB19" i="4"/>
  <c r="AB20" i="4"/>
  <c r="AB21" i="4"/>
  <c r="AB22" i="4"/>
  <c r="AB23" i="4"/>
  <c r="AB24" i="4"/>
  <c r="AB25" i="4"/>
  <c r="AB26" i="4"/>
  <c r="AB27" i="4"/>
  <c r="AB28" i="4"/>
  <c r="AB29" i="4"/>
  <c r="AB30" i="4"/>
  <c r="AB31" i="4"/>
  <c r="AB32" i="4"/>
  <c r="AB33" i="4"/>
  <c r="AB34" i="4"/>
  <c r="AB35" i="4"/>
  <c r="AB36" i="4"/>
  <c r="AB37" i="4"/>
  <c r="AB38" i="4"/>
  <c r="AB39" i="4"/>
  <c r="AB40" i="4"/>
  <c r="AB41" i="4"/>
  <c r="AB42" i="4"/>
  <c r="AB43" i="4"/>
  <c r="AB44" i="4"/>
  <c r="AB45" i="4"/>
  <c r="AB46" i="4"/>
  <c r="AB47" i="4"/>
  <c r="AB48" i="4"/>
  <c r="AB49" i="4"/>
  <c r="AB50" i="4"/>
  <c r="AB51" i="4"/>
  <c r="AB52" i="4"/>
  <c r="AB53" i="4"/>
  <c r="AB54" i="4"/>
  <c r="AB55" i="4"/>
  <c r="AB56" i="4"/>
  <c r="AB57" i="4"/>
  <c r="AB58" i="4"/>
  <c r="AB59" i="4"/>
  <c r="AB60" i="4"/>
  <c r="AB61" i="4"/>
  <c r="AB62" i="4"/>
  <c r="AB63" i="4"/>
  <c r="AB64" i="4"/>
  <c r="AB65" i="4"/>
  <c r="AB66" i="4"/>
  <c r="AB67" i="4"/>
  <c r="AB68" i="4"/>
  <c r="AB69" i="4"/>
  <c r="AB70" i="4"/>
  <c r="AB71" i="4"/>
  <c r="AB72" i="4"/>
  <c r="AB73" i="4"/>
  <c r="AB74" i="4"/>
  <c r="AB75" i="4"/>
  <c r="AB76" i="4"/>
  <c r="AB77" i="4"/>
  <c r="AB78" i="4"/>
  <c r="AB79" i="4"/>
  <c r="AB80" i="4"/>
  <c r="AB81" i="4"/>
  <c r="AB82" i="4"/>
  <c r="AB83" i="4"/>
  <c r="AB84" i="4"/>
  <c r="AB85" i="4"/>
  <c r="AB86" i="4"/>
  <c r="AB87" i="4"/>
  <c r="AB88" i="4"/>
  <c r="AB89" i="4"/>
  <c r="AB90" i="4"/>
  <c r="AB91" i="4"/>
  <c r="AB92" i="4"/>
  <c r="AB93" i="4"/>
  <c r="AB94" i="4"/>
  <c r="AB95" i="4"/>
  <c r="AB96" i="4"/>
  <c r="AB97" i="4"/>
  <c r="AB98" i="4"/>
  <c r="AB99" i="4"/>
  <c r="AB100" i="4"/>
  <c r="AB101" i="4"/>
  <c r="AB102" i="4"/>
  <c r="AB103" i="4"/>
  <c r="AB104" i="4"/>
  <c r="AB105" i="4"/>
  <c r="AB106" i="4"/>
  <c r="AB107" i="4"/>
  <c r="AB108" i="4"/>
  <c r="AB109" i="4"/>
  <c r="AB110" i="4"/>
  <c r="AB111" i="4"/>
  <c r="AB112" i="4"/>
  <c r="AB113" i="4"/>
  <c r="AB114" i="4"/>
  <c r="AB115" i="4"/>
  <c r="AB116" i="4"/>
  <c r="AB117" i="4"/>
  <c r="AB118" i="4"/>
  <c r="AB119" i="4"/>
  <c r="AB120" i="4"/>
  <c r="AB121" i="4"/>
  <c r="AB122" i="4"/>
  <c r="AB123" i="4"/>
  <c r="AB124" i="4"/>
  <c r="AB125" i="4"/>
  <c r="AB126" i="4"/>
  <c r="AB127" i="4"/>
  <c r="AB128" i="4"/>
  <c r="AB129" i="4"/>
  <c r="AB130" i="4"/>
  <c r="AB131" i="4"/>
  <c r="AB132" i="4"/>
  <c r="AB133" i="4"/>
  <c r="AB134" i="4"/>
  <c r="AB135" i="4"/>
  <c r="AB136" i="4"/>
  <c r="AB137" i="4"/>
  <c r="AB138" i="4"/>
  <c r="AB139" i="4"/>
  <c r="AB140" i="4"/>
  <c r="AB141" i="4"/>
  <c r="AB142" i="4"/>
  <c r="AB143" i="4"/>
  <c r="AB144" i="4"/>
  <c r="AB145" i="4"/>
  <c r="AB146" i="4"/>
  <c r="AB147" i="4"/>
  <c r="AB148" i="4"/>
  <c r="AB149" i="4"/>
  <c r="AB150" i="4"/>
  <c r="AB151" i="4"/>
  <c r="AB152" i="4"/>
  <c r="AB153" i="4"/>
  <c r="AB154" i="4"/>
  <c r="AB155" i="4"/>
  <c r="AB156" i="4"/>
  <c r="AB157" i="4"/>
  <c r="AB158" i="4"/>
  <c r="AB159" i="4"/>
  <c r="AB160" i="4"/>
  <c r="AB161" i="4"/>
  <c r="AB162" i="4"/>
  <c r="AB163" i="4"/>
  <c r="AB164" i="4"/>
  <c r="AB165" i="4"/>
  <c r="AB166" i="4"/>
  <c r="AB167" i="4"/>
  <c r="AB168" i="4"/>
  <c r="AB169" i="4"/>
  <c r="AB170" i="4"/>
  <c r="AB171" i="4"/>
  <c r="AB172" i="4"/>
  <c r="AB173" i="4"/>
  <c r="AB174" i="4"/>
  <c r="AB175" i="4"/>
  <c r="AB176" i="4"/>
  <c r="AB177" i="4"/>
  <c r="AB178" i="4"/>
  <c r="AB179" i="4"/>
  <c r="AB180" i="4"/>
  <c r="AB181" i="4"/>
  <c r="AB182" i="4"/>
  <c r="AB183" i="4"/>
  <c r="AB184" i="4"/>
  <c r="AB185" i="4"/>
  <c r="AB186" i="4"/>
  <c r="AB187" i="4"/>
  <c r="AB188" i="4"/>
  <c r="AB189" i="4"/>
  <c r="AB190" i="4"/>
  <c r="AB191" i="4"/>
  <c r="AB192" i="4"/>
  <c r="AB193" i="4"/>
  <c r="AB194" i="4"/>
  <c r="AB195" i="4"/>
  <c r="AB196" i="4"/>
  <c r="AB197" i="4"/>
  <c r="AB198" i="4"/>
  <c r="AB199" i="4"/>
  <c r="AB200" i="4"/>
  <c r="AB201" i="4"/>
  <c r="AB202" i="4"/>
  <c r="AB203" i="4"/>
  <c r="AB204" i="4"/>
  <c r="AB205" i="4"/>
  <c r="AB206" i="4"/>
  <c r="AB207" i="4"/>
  <c r="AB208" i="4"/>
  <c r="AB209" i="4"/>
  <c r="AB210" i="4"/>
  <c r="AB211" i="4"/>
  <c r="AB212" i="4"/>
  <c r="AB213" i="4"/>
  <c r="AB214" i="4"/>
  <c r="AB215" i="4"/>
  <c r="AB216" i="4"/>
  <c r="AB217" i="4"/>
  <c r="AB218" i="4"/>
  <c r="AB219" i="4"/>
  <c r="AB220" i="4"/>
  <c r="AB221" i="4"/>
  <c r="AB222" i="4"/>
  <c r="AB223" i="4"/>
  <c r="AB224" i="4"/>
  <c r="AB225" i="4"/>
  <c r="AB226" i="4"/>
  <c r="AB227" i="4"/>
  <c r="AB228" i="4"/>
  <c r="AB229" i="4"/>
  <c r="AB230" i="4"/>
  <c r="AB231" i="4"/>
  <c r="AB232" i="4"/>
  <c r="AB233" i="4"/>
  <c r="AB234" i="4"/>
  <c r="AB235" i="4"/>
  <c r="AB236" i="4"/>
  <c r="AB237" i="4"/>
  <c r="AB238" i="4"/>
  <c r="AB239" i="4"/>
  <c r="AB240" i="4"/>
  <c r="AB241" i="4"/>
  <c r="AB242" i="4"/>
  <c r="AB243" i="4"/>
  <c r="AB244" i="4"/>
  <c r="AB245" i="4"/>
  <c r="AB246" i="4"/>
  <c r="AB247" i="4"/>
  <c r="AB248" i="4"/>
  <c r="AB249" i="4"/>
  <c r="AB250" i="4"/>
  <c r="AB251" i="4"/>
  <c r="AB252" i="4"/>
  <c r="AB253" i="4"/>
  <c r="AB254" i="4"/>
  <c r="AB255" i="4"/>
  <c r="AB256" i="4"/>
  <c r="AB257" i="4"/>
  <c r="AB258" i="4"/>
  <c r="AB259" i="4"/>
  <c r="AB260" i="4"/>
  <c r="AB261" i="4"/>
  <c r="AB262" i="4"/>
  <c r="AB263" i="4"/>
  <c r="AB264" i="4"/>
  <c r="AB265" i="4"/>
  <c r="AB266" i="4"/>
  <c r="AB267" i="4"/>
  <c r="AB268" i="4"/>
  <c r="AB269" i="4"/>
  <c r="AB270" i="4"/>
  <c r="AB271" i="4"/>
  <c r="AB272" i="4"/>
  <c r="AB273" i="4"/>
  <c r="AB274" i="4"/>
  <c r="AB275" i="4"/>
  <c r="AB276" i="4"/>
  <c r="AB277" i="4"/>
  <c r="AB278" i="4"/>
  <c r="AB279" i="4"/>
  <c r="AB280" i="4"/>
  <c r="AB281" i="4"/>
  <c r="AB282" i="4"/>
  <c r="AB283" i="4"/>
  <c r="AB284" i="4"/>
  <c r="AB285" i="4"/>
  <c r="AB286" i="4"/>
  <c r="AB287" i="4"/>
  <c r="AB288" i="4"/>
  <c r="AB289" i="4"/>
  <c r="AB290" i="4"/>
  <c r="AB291" i="4"/>
  <c r="AB292" i="4"/>
  <c r="AB293" i="4"/>
  <c r="AB294" i="4"/>
  <c r="AB295" i="4"/>
  <c r="AB296" i="4"/>
  <c r="AB297" i="4"/>
  <c r="AB298" i="4"/>
  <c r="AB299" i="4"/>
  <c r="AB300" i="4"/>
  <c r="AB301" i="4"/>
  <c r="AB302" i="4"/>
  <c r="AB303" i="4"/>
  <c r="AB304" i="4"/>
  <c r="AB305" i="4"/>
  <c r="AB306" i="4"/>
  <c r="AB307" i="4"/>
  <c r="AB308" i="4"/>
  <c r="AB309" i="4"/>
  <c r="AB310" i="4"/>
  <c r="AB311" i="4"/>
  <c r="AB312" i="4"/>
  <c r="AB313" i="4"/>
  <c r="AB314" i="4"/>
  <c r="AB315" i="4"/>
  <c r="AB316" i="4"/>
  <c r="AB317" i="4"/>
  <c r="AB318" i="4"/>
  <c r="AB319" i="4"/>
  <c r="AB320" i="4"/>
  <c r="AB321" i="4"/>
  <c r="AB322" i="4"/>
  <c r="AB323" i="4"/>
  <c r="AB324" i="4"/>
  <c r="AB325" i="4"/>
  <c r="AB326" i="4"/>
  <c r="AB327" i="4"/>
  <c r="AB328" i="4"/>
  <c r="AB329" i="4"/>
  <c r="AB330" i="4"/>
  <c r="AB331" i="4"/>
  <c r="AB332" i="4"/>
  <c r="AB333" i="4"/>
  <c r="AB334" i="4"/>
  <c r="AB335" i="4"/>
  <c r="AB336" i="4"/>
  <c r="AB337" i="4"/>
  <c r="AB338" i="4"/>
  <c r="AB339" i="4"/>
  <c r="AB340" i="4"/>
  <c r="AB341" i="4"/>
  <c r="AB342" i="4"/>
  <c r="AB343" i="4"/>
  <c r="AB344" i="4"/>
  <c r="AB345" i="4"/>
  <c r="AB346" i="4"/>
  <c r="AB347" i="4"/>
  <c r="AB348" i="4"/>
  <c r="AB349" i="4"/>
  <c r="AB350" i="4"/>
  <c r="AB351" i="4"/>
  <c r="AB352" i="4"/>
  <c r="AB353" i="4"/>
  <c r="AB354" i="4"/>
  <c r="AB355" i="4"/>
  <c r="AB356" i="4"/>
  <c r="AB357" i="4"/>
  <c r="AB358" i="4"/>
  <c r="AB359" i="4"/>
  <c r="AB360" i="4"/>
  <c r="AB361" i="4"/>
  <c r="AB362" i="4"/>
  <c r="AB363" i="4"/>
  <c r="AB364" i="4"/>
  <c r="AB365" i="4"/>
  <c r="AB366" i="4"/>
  <c r="AB367" i="4"/>
  <c r="AB368" i="4"/>
  <c r="AB369" i="4"/>
  <c r="AB370" i="4"/>
  <c r="AB371" i="4"/>
  <c r="AB372" i="4"/>
  <c r="AB373" i="4"/>
  <c r="AB374" i="4"/>
  <c r="AB375" i="4"/>
  <c r="AB376" i="4"/>
  <c r="AB377" i="4"/>
  <c r="AB378" i="4"/>
  <c r="AB379" i="4"/>
  <c r="AB380" i="4"/>
  <c r="AB381" i="4"/>
  <c r="AB382" i="4"/>
  <c r="AB383" i="4"/>
  <c r="AB384" i="4"/>
  <c r="AB385" i="4"/>
  <c r="AB386" i="4"/>
  <c r="AB387" i="4"/>
  <c r="AB388" i="4"/>
  <c r="AB389" i="4"/>
  <c r="AB390" i="4"/>
  <c r="AB391" i="4"/>
  <c r="AB392" i="4"/>
  <c r="AB393" i="4"/>
  <c r="AB394" i="4"/>
  <c r="AB395" i="4"/>
  <c r="AB396" i="4"/>
  <c r="AB397" i="4"/>
  <c r="AB398" i="4"/>
  <c r="AB399" i="4"/>
  <c r="AB400" i="4"/>
  <c r="AB401" i="4"/>
  <c r="AB402" i="4"/>
  <c r="AB403" i="4"/>
  <c r="AB404" i="4"/>
  <c r="AB405" i="4"/>
  <c r="AB406" i="4"/>
  <c r="AB407" i="4"/>
  <c r="AB408" i="4"/>
  <c r="AB409" i="4"/>
  <c r="AB410" i="4"/>
  <c r="AB411" i="4"/>
  <c r="AB412" i="4"/>
  <c r="AB413" i="4"/>
  <c r="AB414" i="4"/>
  <c r="AB415" i="4"/>
  <c r="AB416" i="4"/>
  <c r="AB417" i="4"/>
  <c r="AB418" i="4"/>
  <c r="AB419" i="4"/>
  <c r="AB420" i="4"/>
  <c r="AB421" i="4"/>
  <c r="AB422" i="4"/>
  <c r="AB423" i="4"/>
  <c r="AB424" i="4"/>
  <c r="AB425" i="4"/>
  <c r="AB426" i="4"/>
  <c r="AB427" i="4"/>
  <c r="AB428" i="4"/>
  <c r="AB429" i="4"/>
  <c r="AB430" i="4"/>
  <c r="AB431" i="4"/>
  <c r="AB432" i="4"/>
  <c r="AB433" i="4"/>
  <c r="AB434" i="4"/>
  <c r="AB435" i="4"/>
  <c r="AB436" i="4"/>
  <c r="AB437" i="4"/>
  <c r="AB2" i="4"/>
  <c r="AO437" i="4"/>
  <c r="AG437" i="4"/>
  <c r="AH437" i="4" s="1"/>
  <c r="AF437" i="4"/>
  <c r="AI437" i="4" s="1"/>
  <c r="AD437" i="4"/>
  <c r="AC437" i="4"/>
  <c r="AA437" i="4"/>
  <c r="Z437" i="4"/>
  <c r="AO436" i="4"/>
  <c r="AI436" i="4"/>
  <c r="AG436" i="4"/>
  <c r="AH436" i="4" s="1"/>
  <c r="AF436" i="4"/>
  <c r="AD436" i="4"/>
  <c r="AC436" i="4"/>
  <c r="AA436" i="4"/>
  <c r="Z436" i="4"/>
  <c r="AO435" i="4"/>
  <c r="AG435" i="4"/>
  <c r="AF435" i="4"/>
  <c r="AD435" i="4"/>
  <c r="AC435" i="4"/>
  <c r="AA435" i="4"/>
  <c r="Z435" i="4"/>
  <c r="AO434" i="4"/>
  <c r="AG434" i="4"/>
  <c r="AF434" i="4"/>
  <c r="AI434" i="4" s="1"/>
  <c r="AD434" i="4"/>
  <c r="AC434" i="4"/>
  <c r="AA434" i="4"/>
  <c r="Z434" i="4"/>
  <c r="AO433" i="4"/>
  <c r="AG433" i="4"/>
  <c r="AF433" i="4"/>
  <c r="AI433" i="4" s="1"/>
  <c r="AD433" i="4"/>
  <c r="AC433" i="4"/>
  <c r="AA433" i="4"/>
  <c r="Z433" i="4"/>
  <c r="AO432" i="4"/>
  <c r="AG432" i="4"/>
  <c r="AF432" i="4"/>
  <c r="AI432" i="4" s="1"/>
  <c r="AD432" i="4"/>
  <c r="AC432" i="4"/>
  <c r="AA432" i="4"/>
  <c r="Z432" i="4"/>
  <c r="AO431" i="4"/>
  <c r="AI431" i="4"/>
  <c r="AG431" i="4"/>
  <c r="AF431" i="4"/>
  <c r="AD431" i="4"/>
  <c r="AC431" i="4"/>
  <c r="AA431" i="4"/>
  <c r="Z431" i="4"/>
  <c r="AO430" i="4"/>
  <c r="AG430" i="4"/>
  <c r="AH430" i="4" s="1"/>
  <c r="AF430" i="4"/>
  <c r="AI430" i="4" s="1"/>
  <c r="AD430" i="4"/>
  <c r="AC430" i="4"/>
  <c r="AA430" i="4"/>
  <c r="Z430" i="4"/>
  <c r="AO429" i="4"/>
  <c r="AG429" i="4"/>
  <c r="AF429" i="4"/>
  <c r="AI429" i="4" s="1"/>
  <c r="AD429" i="4"/>
  <c r="AC429" i="4"/>
  <c r="AA429" i="4"/>
  <c r="Z429" i="4"/>
  <c r="AO428" i="4"/>
  <c r="AG428" i="4"/>
  <c r="AH428" i="4" s="1"/>
  <c r="AF428" i="4"/>
  <c r="AI428" i="4" s="1"/>
  <c r="AD428" i="4"/>
  <c r="AC428" i="4"/>
  <c r="AA428" i="4"/>
  <c r="Z428" i="4"/>
  <c r="AO427" i="4"/>
  <c r="AG427" i="4"/>
  <c r="AF427" i="4"/>
  <c r="AI427" i="4" s="1"/>
  <c r="AD427" i="4"/>
  <c r="AC427" i="4"/>
  <c r="AA427" i="4"/>
  <c r="Z427" i="4"/>
  <c r="AO426" i="4"/>
  <c r="AG426" i="4"/>
  <c r="AF426" i="4"/>
  <c r="AI426" i="4" s="1"/>
  <c r="AD426" i="4"/>
  <c r="AC426" i="4"/>
  <c r="AA426" i="4"/>
  <c r="Z426" i="4"/>
  <c r="AO425" i="4"/>
  <c r="AG425" i="4"/>
  <c r="AF425" i="4"/>
  <c r="AI425" i="4" s="1"/>
  <c r="AD425" i="4"/>
  <c r="AC425" i="4"/>
  <c r="AA425" i="4"/>
  <c r="Z425" i="4"/>
  <c r="AO424" i="4"/>
  <c r="AG424" i="4"/>
  <c r="AF424" i="4"/>
  <c r="AI424" i="4" s="1"/>
  <c r="AD424" i="4"/>
  <c r="AC424" i="4"/>
  <c r="AA424" i="4"/>
  <c r="Z424" i="4"/>
  <c r="AO423" i="4"/>
  <c r="AG423" i="4"/>
  <c r="AF423" i="4"/>
  <c r="AD423" i="4"/>
  <c r="AC423" i="4"/>
  <c r="AA423" i="4"/>
  <c r="Z423" i="4"/>
  <c r="AO422" i="4"/>
  <c r="AG422" i="4"/>
  <c r="AF422" i="4"/>
  <c r="AI422" i="4" s="1"/>
  <c r="AD422" i="4"/>
  <c r="AC422" i="4"/>
  <c r="AA422" i="4"/>
  <c r="Z422" i="4"/>
  <c r="AO421" i="4"/>
  <c r="AG421" i="4"/>
  <c r="AF421" i="4"/>
  <c r="AI421" i="4" s="1"/>
  <c r="AD421" i="4"/>
  <c r="AC421" i="4"/>
  <c r="AA421" i="4"/>
  <c r="Z421" i="4"/>
  <c r="AO420" i="4"/>
  <c r="AG420" i="4"/>
  <c r="AF420" i="4"/>
  <c r="AI420" i="4" s="1"/>
  <c r="AD420" i="4"/>
  <c r="AC420" i="4"/>
  <c r="AA420" i="4"/>
  <c r="Z420" i="4"/>
  <c r="AO419" i="4"/>
  <c r="AG419" i="4"/>
  <c r="AF419" i="4"/>
  <c r="AI419" i="4" s="1"/>
  <c r="AD419" i="4"/>
  <c r="AC419" i="4"/>
  <c r="AA419" i="4"/>
  <c r="Z419" i="4"/>
  <c r="AO418" i="4"/>
  <c r="AG418" i="4"/>
  <c r="AF418" i="4"/>
  <c r="AI418" i="4" s="1"/>
  <c r="AD418" i="4"/>
  <c r="AC418" i="4"/>
  <c r="AA418" i="4"/>
  <c r="Z418" i="4"/>
  <c r="AO417" i="4"/>
  <c r="AG417" i="4"/>
  <c r="AF417" i="4"/>
  <c r="AI417" i="4" s="1"/>
  <c r="AD417" i="4"/>
  <c r="AC417" i="4"/>
  <c r="AA417" i="4"/>
  <c r="Z417" i="4"/>
  <c r="AO416" i="4"/>
  <c r="AG416" i="4"/>
  <c r="AF416" i="4"/>
  <c r="AI416" i="4" s="1"/>
  <c r="AD416" i="4"/>
  <c r="AC416" i="4"/>
  <c r="AA416" i="4"/>
  <c r="Z416" i="4"/>
  <c r="AO415" i="4"/>
  <c r="AG415" i="4"/>
  <c r="AF415" i="4"/>
  <c r="AD415" i="4"/>
  <c r="AC415" i="4"/>
  <c r="AA415" i="4"/>
  <c r="Z415" i="4"/>
  <c r="AO414" i="4"/>
  <c r="AG414" i="4"/>
  <c r="AF414" i="4"/>
  <c r="AI414" i="4" s="1"/>
  <c r="AD414" i="4"/>
  <c r="AC414" i="4"/>
  <c r="AA414" i="4"/>
  <c r="Z414" i="4"/>
  <c r="AO413" i="4"/>
  <c r="AG413" i="4"/>
  <c r="AF413" i="4"/>
  <c r="AI413" i="4" s="1"/>
  <c r="AD413" i="4"/>
  <c r="AC413" i="4"/>
  <c r="AA413" i="4"/>
  <c r="Z413" i="4"/>
  <c r="AO412" i="4"/>
  <c r="AG412" i="4"/>
  <c r="AF412" i="4"/>
  <c r="AI412" i="4" s="1"/>
  <c r="AD412" i="4"/>
  <c r="AC412" i="4"/>
  <c r="AA412" i="4"/>
  <c r="Z412" i="4"/>
  <c r="AO411" i="4"/>
  <c r="AI411" i="4"/>
  <c r="AG411" i="4"/>
  <c r="AH411" i="4" s="1"/>
  <c r="AF411" i="4"/>
  <c r="AD411" i="4"/>
  <c r="AC411" i="4"/>
  <c r="AA411" i="4"/>
  <c r="Z411" i="4"/>
  <c r="AO410" i="4"/>
  <c r="AG410" i="4"/>
  <c r="AF410" i="4"/>
  <c r="AI410" i="4" s="1"/>
  <c r="AD410" i="4"/>
  <c r="AC410" i="4"/>
  <c r="AA410" i="4"/>
  <c r="Z410" i="4"/>
  <c r="AO409" i="4"/>
  <c r="AG409" i="4"/>
  <c r="AF409" i="4"/>
  <c r="AI409" i="4" s="1"/>
  <c r="AD409" i="4"/>
  <c r="AC409" i="4"/>
  <c r="AA409" i="4"/>
  <c r="Z409" i="4"/>
  <c r="AO408" i="4"/>
  <c r="AG408" i="4"/>
  <c r="AF408" i="4"/>
  <c r="AD408" i="4"/>
  <c r="AC408" i="4"/>
  <c r="AA408" i="4"/>
  <c r="Z408" i="4"/>
  <c r="AO407" i="4"/>
  <c r="AG407" i="4"/>
  <c r="AH407" i="4" s="1"/>
  <c r="AF407" i="4"/>
  <c r="AI407" i="4" s="1"/>
  <c r="AD407" i="4"/>
  <c r="AC407" i="4"/>
  <c r="AA407" i="4"/>
  <c r="Z407" i="4"/>
  <c r="AO406" i="4"/>
  <c r="AG406" i="4"/>
  <c r="AF406" i="4"/>
  <c r="AI406" i="4" s="1"/>
  <c r="AD406" i="4"/>
  <c r="AC406" i="4"/>
  <c r="AA406" i="4"/>
  <c r="Z406" i="4"/>
  <c r="AO405" i="4"/>
  <c r="AI405" i="4"/>
  <c r="AG405" i="4"/>
  <c r="AH405" i="4" s="1"/>
  <c r="AF405" i="4"/>
  <c r="AD405" i="4"/>
  <c r="AC405" i="4"/>
  <c r="AA405" i="4"/>
  <c r="Z405" i="4"/>
  <c r="AO404" i="4"/>
  <c r="AG404" i="4"/>
  <c r="AF404" i="4"/>
  <c r="AI404" i="4" s="1"/>
  <c r="AD404" i="4"/>
  <c r="AC404" i="4"/>
  <c r="AA404" i="4"/>
  <c r="Z404" i="4"/>
  <c r="AO403" i="4"/>
  <c r="AG403" i="4"/>
  <c r="AH403" i="4" s="1"/>
  <c r="AF403" i="4"/>
  <c r="AI403" i="4" s="1"/>
  <c r="AD403" i="4"/>
  <c r="AC403" i="4"/>
  <c r="AA403" i="4"/>
  <c r="Z403" i="4"/>
  <c r="AO402" i="4"/>
  <c r="AG402" i="4"/>
  <c r="AF402" i="4"/>
  <c r="AI402" i="4" s="1"/>
  <c r="AD402" i="4"/>
  <c r="AC402" i="4"/>
  <c r="AA402" i="4"/>
  <c r="Z402" i="4"/>
  <c r="AO401" i="4"/>
  <c r="AG401" i="4"/>
  <c r="AF401" i="4"/>
  <c r="AI401" i="4" s="1"/>
  <c r="AD401" i="4"/>
  <c r="AC401" i="4"/>
  <c r="AA401" i="4"/>
  <c r="Z401" i="4"/>
  <c r="AO400" i="4"/>
  <c r="AG400" i="4"/>
  <c r="AF400" i="4"/>
  <c r="AD400" i="4"/>
  <c r="AC400" i="4"/>
  <c r="AA400" i="4"/>
  <c r="Z400" i="4"/>
  <c r="AO399" i="4"/>
  <c r="AG399" i="4"/>
  <c r="AF399" i="4"/>
  <c r="AI399" i="4" s="1"/>
  <c r="AD399" i="4"/>
  <c r="AC399" i="4"/>
  <c r="AA399" i="4"/>
  <c r="Z399" i="4"/>
  <c r="AO398" i="4"/>
  <c r="AG398" i="4"/>
  <c r="AF398" i="4"/>
  <c r="AI398" i="4" s="1"/>
  <c r="AD398" i="4"/>
  <c r="AC398" i="4"/>
  <c r="AA398" i="4"/>
  <c r="Z398" i="4"/>
  <c r="AO397" i="4"/>
  <c r="AI397" i="4"/>
  <c r="AG397" i="4"/>
  <c r="AH397" i="4" s="1"/>
  <c r="AF397" i="4"/>
  <c r="AD397" i="4"/>
  <c r="AC397" i="4"/>
  <c r="AA397" i="4"/>
  <c r="Z397" i="4"/>
  <c r="AO396" i="4"/>
  <c r="AI396" i="4"/>
  <c r="AG396" i="4"/>
  <c r="AF396" i="4"/>
  <c r="AD396" i="4"/>
  <c r="AC396" i="4"/>
  <c r="AA396" i="4"/>
  <c r="Z396" i="4"/>
  <c r="AO395" i="4"/>
  <c r="AG395" i="4"/>
  <c r="AF395" i="4"/>
  <c r="AI395" i="4" s="1"/>
  <c r="AD395" i="4"/>
  <c r="AC395" i="4"/>
  <c r="AA395" i="4"/>
  <c r="Z395" i="4"/>
  <c r="AO394" i="4"/>
  <c r="AG394" i="4"/>
  <c r="AF394" i="4"/>
  <c r="AI394" i="4" s="1"/>
  <c r="AD394" i="4"/>
  <c r="AC394" i="4"/>
  <c r="AA394" i="4"/>
  <c r="Z394" i="4"/>
  <c r="AO393" i="4"/>
  <c r="AG393" i="4"/>
  <c r="AF393" i="4"/>
  <c r="AI393" i="4" s="1"/>
  <c r="AD393" i="4"/>
  <c r="AC393" i="4"/>
  <c r="AA393" i="4"/>
  <c r="Z393" i="4"/>
  <c r="AO392" i="4"/>
  <c r="AG392" i="4"/>
  <c r="AF392" i="4"/>
  <c r="AD392" i="4"/>
  <c r="AC392" i="4"/>
  <c r="AA392" i="4"/>
  <c r="Z392" i="4"/>
  <c r="AO391" i="4"/>
  <c r="AG391" i="4"/>
  <c r="AF391" i="4"/>
  <c r="AI391" i="4" s="1"/>
  <c r="AD391" i="4"/>
  <c r="AC391" i="4"/>
  <c r="AA391" i="4"/>
  <c r="Z391" i="4"/>
  <c r="AO390" i="4"/>
  <c r="AG390" i="4"/>
  <c r="AF390" i="4"/>
  <c r="AI390" i="4" s="1"/>
  <c r="AD390" i="4"/>
  <c r="AC390" i="4"/>
  <c r="AA390" i="4"/>
  <c r="Z390" i="4"/>
  <c r="AO389" i="4"/>
  <c r="AG389" i="4"/>
  <c r="AF389" i="4"/>
  <c r="AI389" i="4" s="1"/>
  <c r="AD389" i="4"/>
  <c r="AC389" i="4"/>
  <c r="AA389" i="4"/>
  <c r="Z389" i="4"/>
  <c r="AO388" i="4"/>
  <c r="AG388" i="4"/>
  <c r="AF388" i="4"/>
  <c r="AI388" i="4" s="1"/>
  <c r="AD388" i="4"/>
  <c r="AC388" i="4"/>
  <c r="AA388" i="4"/>
  <c r="Z388" i="4"/>
  <c r="AO387" i="4"/>
  <c r="AI387" i="4"/>
  <c r="AG387" i="4"/>
  <c r="AH387" i="4" s="1"/>
  <c r="AF387" i="4"/>
  <c r="AD387" i="4"/>
  <c r="AC387" i="4"/>
  <c r="AA387" i="4"/>
  <c r="Z387" i="4"/>
  <c r="AO386" i="4"/>
  <c r="AG386" i="4"/>
  <c r="AF386" i="4"/>
  <c r="AI386" i="4" s="1"/>
  <c r="AD386" i="4"/>
  <c r="AC386" i="4"/>
  <c r="AA386" i="4"/>
  <c r="Z386" i="4"/>
  <c r="AO385" i="4"/>
  <c r="AG385" i="4"/>
  <c r="AF385" i="4"/>
  <c r="AI385" i="4" s="1"/>
  <c r="AD385" i="4"/>
  <c r="AC385" i="4"/>
  <c r="AA385" i="4"/>
  <c r="Z385" i="4"/>
  <c r="AO384" i="4"/>
  <c r="AG384" i="4"/>
  <c r="AF384" i="4"/>
  <c r="AD384" i="4"/>
  <c r="AC384" i="4"/>
  <c r="AA384" i="4"/>
  <c r="Z384" i="4"/>
  <c r="AO383" i="4"/>
  <c r="AG383" i="4"/>
  <c r="AH383" i="4" s="1"/>
  <c r="AF383" i="4"/>
  <c r="AI383" i="4" s="1"/>
  <c r="AD383" i="4"/>
  <c r="AC383" i="4"/>
  <c r="AA383" i="4"/>
  <c r="Z383" i="4"/>
  <c r="AO382" i="4"/>
  <c r="AG382" i="4"/>
  <c r="AF382" i="4"/>
  <c r="AI382" i="4" s="1"/>
  <c r="AD382" i="4"/>
  <c r="AC382" i="4"/>
  <c r="AA382" i="4"/>
  <c r="Z382" i="4"/>
  <c r="AO381" i="4"/>
  <c r="AG381" i="4"/>
  <c r="AF381" i="4"/>
  <c r="AI381" i="4" s="1"/>
  <c r="AD381" i="4"/>
  <c r="AC381" i="4"/>
  <c r="AA381" i="4"/>
  <c r="Z381" i="4"/>
  <c r="AO380" i="4"/>
  <c r="AG380" i="4"/>
  <c r="AF380" i="4"/>
  <c r="AI380" i="4" s="1"/>
  <c r="AD380" i="4"/>
  <c r="AC380" i="4"/>
  <c r="AA380" i="4"/>
  <c r="Z380" i="4"/>
  <c r="AO379" i="4"/>
  <c r="AG379" i="4"/>
  <c r="AF379" i="4"/>
  <c r="AI379" i="4" s="1"/>
  <c r="AD379" i="4"/>
  <c r="AC379" i="4"/>
  <c r="AA379" i="4"/>
  <c r="Z379" i="4"/>
  <c r="AO378" i="4"/>
  <c r="AG378" i="4"/>
  <c r="AF378" i="4"/>
  <c r="AI378" i="4" s="1"/>
  <c r="AD378" i="4"/>
  <c r="AC378" i="4"/>
  <c r="AA378" i="4"/>
  <c r="Z378" i="4"/>
  <c r="AO377" i="4"/>
  <c r="AG377" i="4"/>
  <c r="AF377" i="4"/>
  <c r="AI377" i="4" s="1"/>
  <c r="AD377" i="4"/>
  <c r="AC377" i="4"/>
  <c r="AA377" i="4"/>
  <c r="Z377" i="4"/>
  <c r="AO376" i="4"/>
  <c r="AG376" i="4"/>
  <c r="AF376" i="4"/>
  <c r="AD376" i="4"/>
  <c r="AC376" i="4"/>
  <c r="AA376" i="4"/>
  <c r="Z376" i="4"/>
  <c r="AO375" i="4"/>
  <c r="AG375" i="4"/>
  <c r="AH375" i="4" s="1"/>
  <c r="AF375" i="4"/>
  <c r="AI375" i="4" s="1"/>
  <c r="AD375" i="4"/>
  <c r="AC375" i="4"/>
  <c r="AA375" i="4"/>
  <c r="Z375" i="4"/>
  <c r="AO374" i="4"/>
  <c r="AG374" i="4"/>
  <c r="AF374" i="4"/>
  <c r="AI374" i="4" s="1"/>
  <c r="AD374" i="4"/>
  <c r="AC374" i="4"/>
  <c r="AA374" i="4"/>
  <c r="Z374" i="4"/>
  <c r="AO373" i="4"/>
  <c r="AG373" i="4"/>
  <c r="AF373" i="4"/>
  <c r="AI373" i="4" s="1"/>
  <c r="AD373" i="4"/>
  <c r="AC373" i="4"/>
  <c r="AA373" i="4"/>
  <c r="Z373" i="4"/>
  <c r="AO372" i="4"/>
  <c r="AG372" i="4"/>
  <c r="AF372" i="4"/>
  <c r="AI372" i="4" s="1"/>
  <c r="AD372" i="4"/>
  <c r="AC372" i="4"/>
  <c r="AA372" i="4"/>
  <c r="Z372" i="4"/>
  <c r="AO371" i="4"/>
  <c r="AG371" i="4"/>
  <c r="AF371" i="4"/>
  <c r="AI371" i="4" s="1"/>
  <c r="AD371" i="4"/>
  <c r="AC371" i="4"/>
  <c r="AA371" i="4"/>
  <c r="Z371" i="4"/>
  <c r="AO370" i="4"/>
  <c r="AG370" i="4"/>
  <c r="AF370" i="4"/>
  <c r="AI370" i="4" s="1"/>
  <c r="AD370" i="4"/>
  <c r="AC370" i="4"/>
  <c r="AA370" i="4"/>
  <c r="Z370" i="4"/>
  <c r="AO369" i="4"/>
  <c r="AG369" i="4"/>
  <c r="AF369" i="4"/>
  <c r="AI369" i="4" s="1"/>
  <c r="AD369" i="4"/>
  <c r="AC369" i="4"/>
  <c r="AA369" i="4"/>
  <c r="Z369" i="4"/>
  <c r="AO368" i="4"/>
  <c r="AG368" i="4"/>
  <c r="AF368" i="4"/>
  <c r="AD368" i="4"/>
  <c r="AC368" i="4"/>
  <c r="AA368" i="4"/>
  <c r="Z368" i="4"/>
  <c r="AO367" i="4"/>
  <c r="AG367" i="4"/>
  <c r="AF367" i="4"/>
  <c r="AI367" i="4" s="1"/>
  <c r="AD367" i="4"/>
  <c r="AC367" i="4"/>
  <c r="AA367" i="4"/>
  <c r="Z367" i="4"/>
  <c r="AO366" i="4"/>
  <c r="AG366" i="4"/>
  <c r="AF366" i="4"/>
  <c r="AI366" i="4" s="1"/>
  <c r="AD366" i="4"/>
  <c r="AC366" i="4"/>
  <c r="AA366" i="4"/>
  <c r="Z366" i="4"/>
  <c r="AO365" i="4"/>
  <c r="AG365" i="4"/>
  <c r="AF365" i="4"/>
  <c r="AI365" i="4" s="1"/>
  <c r="AD365" i="4"/>
  <c r="AC365" i="4"/>
  <c r="AA365" i="4"/>
  <c r="Z365" i="4"/>
  <c r="AO364" i="4"/>
  <c r="AG364" i="4"/>
  <c r="AF364" i="4"/>
  <c r="AI364" i="4" s="1"/>
  <c r="AD364" i="4"/>
  <c r="AC364" i="4"/>
  <c r="AA364" i="4"/>
  <c r="Z364" i="4"/>
  <c r="AO363" i="4"/>
  <c r="AG363" i="4"/>
  <c r="AF363" i="4"/>
  <c r="AI363" i="4" s="1"/>
  <c r="AD363" i="4"/>
  <c r="AC363" i="4"/>
  <c r="AA363" i="4"/>
  <c r="Z363" i="4"/>
  <c r="AO362" i="4"/>
  <c r="AG362" i="4"/>
  <c r="AF362" i="4"/>
  <c r="AI362" i="4" s="1"/>
  <c r="AD362" i="4"/>
  <c r="AC362" i="4"/>
  <c r="AA362" i="4"/>
  <c r="Z362" i="4"/>
  <c r="AO361" i="4"/>
  <c r="AG361" i="4"/>
  <c r="AF361" i="4"/>
  <c r="AI361" i="4" s="1"/>
  <c r="AD361" i="4"/>
  <c r="AC361" i="4"/>
  <c r="AA361" i="4"/>
  <c r="Z361" i="4"/>
  <c r="AO360" i="4"/>
  <c r="AG360" i="4"/>
  <c r="AF360" i="4"/>
  <c r="AD360" i="4"/>
  <c r="AC360" i="4"/>
  <c r="AA360" i="4"/>
  <c r="Z360" i="4"/>
  <c r="AO359" i="4"/>
  <c r="AG359" i="4"/>
  <c r="AF359" i="4"/>
  <c r="AI359" i="4" s="1"/>
  <c r="AD359" i="4"/>
  <c r="AC359" i="4"/>
  <c r="AA359" i="4"/>
  <c r="Z359" i="4"/>
  <c r="AO358" i="4"/>
  <c r="AG358" i="4"/>
  <c r="AF358" i="4"/>
  <c r="AI358" i="4" s="1"/>
  <c r="AD358" i="4"/>
  <c r="AC358" i="4"/>
  <c r="AA358" i="4"/>
  <c r="Z358" i="4"/>
  <c r="AO357" i="4"/>
  <c r="AG357" i="4"/>
  <c r="AF357" i="4"/>
  <c r="AI357" i="4" s="1"/>
  <c r="AD357" i="4"/>
  <c r="AC357" i="4"/>
  <c r="AA357" i="4"/>
  <c r="Z357" i="4"/>
  <c r="AO356" i="4"/>
  <c r="AG356" i="4"/>
  <c r="AF356" i="4"/>
  <c r="AI356" i="4" s="1"/>
  <c r="AD356" i="4"/>
  <c r="AC356" i="4"/>
  <c r="AA356" i="4"/>
  <c r="Z356" i="4"/>
  <c r="AO355" i="4"/>
  <c r="AI355" i="4"/>
  <c r="AG355" i="4"/>
  <c r="AH355" i="4" s="1"/>
  <c r="AF355" i="4"/>
  <c r="AD355" i="4"/>
  <c r="AC355" i="4"/>
  <c r="AA355" i="4"/>
  <c r="Z355" i="4"/>
  <c r="AO354" i="4"/>
  <c r="AG354" i="4"/>
  <c r="AH354" i="4" s="1"/>
  <c r="AF354" i="4"/>
  <c r="AI354" i="4" s="1"/>
  <c r="AD354" i="4"/>
  <c r="AC354" i="4"/>
  <c r="AA354" i="4"/>
  <c r="Z354" i="4"/>
  <c r="AO353" i="4"/>
  <c r="AG353" i="4"/>
  <c r="AF353" i="4"/>
  <c r="AI353" i="4" s="1"/>
  <c r="AD353" i="4"/>
  <c r="AC353" i="4"/>
  <c r="AA353" i="4"/>
  <c r="Z353" i="4"/>
  <c r="AO352" i="4"/>
  <c r="AG352" i="4"/>
  <c r="AF352" i="4"/>
  <c r="AI352" i="4" s="1"/>
  <c r="AD352" i="4"/>
  <c r="AC352" i="4"/>
  <c r="AA352" i="4"/>
  <c r="Z352" i="4"/>
  <c r="AO351" i="4"/>
  <c r="AG351" i="4"/>
  <c r="AF351" i="4"/>
  <c r="AI351" i="4" s="1"/>
  <c r="AD351" i="4"/>
  <c r="AC351" i="4"/>
  <c r="AA351" i="4"/>
  <c r="Z351" i="4"/>
  <c r="AO350" i="4"/>
  <c r="AG350" i="4"/>
  <c r="AH350" i="4" s="1"/>
  <c r="AF350" i="4"/>
  <c r="AI350" i="4" s="1"/>
  <c r="AD350" i="4"/>
  <c r="AC350" i="4"/>
  <c r="AA350" i="4"/>
  <c r="Z350" i="4"/>
  <c r="AO349" i="4"/>
  <c r="AG349" i="4"/>
  <c r="AH349" i="4" s="1"/>
  <c r="AF349" i="4"/>
  <c r="AI349" i="4" s="1"/>
  <c r="AD349" i="4"/>
  <c r="AC349" i="4"/>
  <c r="AA349" i="4"/>
  <c r="Z349" i="4"/>
  <c r="AO348" i="4"/>
  <c r="AG348" i="4"/>
  <c r="AF348" i="4"/>
  <c r="AI348" i="4" s="1"/>
  <c r="AD348" i="4"/>
  <c r="AC348" i="4"/>
  <c r="AA348" i="4"/>
  <c r="Z348" i="4"/>
  <c r="AO347" i="4"/>
  <c r="AG347" i="4"/>
  <c r="AF347" i="4"/>
  <c r="AI347" i="4" s="1"/>
  <c r="AD347" i="4"/>
  <c r="AC347" i="4"/>
  <c r="AA347" i="4"/>
  <c r="Z347" i="4"/>
  <c r="AO346" i="4"/>
  <c r="AG346" i="4"/>
  <c r="AF346" i="4"/>
  <c r="AI346" i="4" s="1"/>
  <c r="AD346" i="4"/>
  <c r="AC346" i="4"/>
  <c r="AA346" i="4"/>
  <c r="Z346" i="4"/>
  <c r="AO345" i="4"/>
  <c r="AI345" i="4"/>
  <c r="AG345" i="4"/>
  <c r="AF345" i="4"/>
  <c r="AD345" i="4"/>
  <c r="AC345" i="4"/>
  <c r="AA345" i="4"/>
  <c r="Z345" i="4"/>
  <c r="AO344" i="4"/>
  <c r="AG344" i="4"/>
  <c r="AF344" i="4"/>
  <c r="AI344" i="4" s="1"/>
  <c r="AD344" i="4"/>
  <c r="AC344" i="4"/>
  <c r="AA344" i="4"/>
  <c r="Z344" i="4"/>
  <c r="AO343" i="4"/>
  <c r="AG343" i="4"/>
  <c r="AF343" i="4"/>
  <c r="AI343" i="4" s="1"/>
  <c r="AD343" i="4"/>
  <c r="AC343" i="4"/>
  <c r="AA343" i="4"/>
  <c r="Z343" i="4"/>
  <c r="AO342" i="4"/>
  <c r="AG342" i="4"/>
  <c r="AF342" i="4"/>
  <c r="AD342" i="4"/>
  <c r="AC342" i="4"/>
  <c r="AA342" i="4"/>
  <c r="Z342" i="4"/>
  <c r="AO341" i="4"/>
  <c r="AG341" i="4"/>
  <c r="AF341" i="4"/>
  <c r="AI341" i="4" s="1"/>
  <c r="AD341" i="4"/>
  <c r="AC341" i="4"/>
  <c r="AA341" i="4"/>
  <c r="Z341" i="4"/>
  <c r="AO340" i="4"/>
  <c r="AG340" i="4"/>
  <c r="AF340" i="4"/>
  <c r="AI340" i="4" s="1"/>
  <c r="AD340" i="4"/>
  <c r="AC340" i="4"/>
  <c r="AA340" i="4"/>
  <c r="Z340" i="4"/>
  <c r="AO339" i="4"/>
  <c r="AG339" i="4"/>
  <c r="AF339" i="4"/>
  <c r="AI339" i="4" s="1"/>
  <c r="AD339" i="4"/>
  <c r="AC339" i="4"/>
  <c r="AA339" i="4"/>
  <c r="Z339" i="4"/>
  <c r="AO338" i="4"/>
  <c r="AG338" i="4"/>
  <c r="AF338" i="4"/>
  <c r="AI338" i="4" s="1"/>
  <c r="AD338" i="4"/>
  <c r="AC338" i="4"/>
  <c r="AA338" i="4"/>
  <c r="Z338" i="4"/>
  <c r="AO337" i="4"/>
  <c r="AG337" i="4"/>
  <c r="AF337" i="4"/>
  <c r="AI337" i="4" s="1"/>
  <c r="AD337" i="4"/>
  <c r="AC337" i="4"/>
  <c r="AA337" i="4"/>
  <c r="Z337" i="4"/>
  <c r="AO336" i="4"/>
  <c r="AG336" i="4"/>
  <c r="AF336" i="4"/>
  <c r="AI336" i="4" s="1"/>
  <c r="AD336" i="4"/>
  <c r="AC336" i="4"/>
  <c r="AA336" i="4"/>
  <c r="Z336" i="4"/>
  <c r="AO335" i="4"/>
  <c r="AG335" i="4"/>
  <c r="AF335" i="4"/>
  <c r="AD335" i="4"/>
  <c r="AC335" i="4"/>
  <c r="AA335" i="4"/>
  <c r="Z335" i="4"/>
  <c r="AO334" i="4"/>
  <c r="AG334" i="4"/>
  <c r="AF334" i="4"/>
  <c r="AI334" i="4" s="1"/>
  <c r="AD334" i="4"/>
  <c r="AC334" i="4"/>
  <c r="AA334" i="4"/>
  <c r="Z334" i="4"/>
  <c r="AO333" i="4"/>
  <c r="AI333" i="4"/>
  <c r="AG333" i="4"/>
  <c r="AH333" i="4" s="1"/>
  <c r="AF333" i="4"/>
  <c r="AD333" i="4"/>
  <c r="AC333" i="4"/>
  <c r="AA333" i="4"/>
  <c r="Z333" i="4"/>
  <c r="AO332" i="4"/>
  <c r="AG332" i="4"/>
  <c r="AH332" i="4" s="1"/>
  <c r="AF332" i="4"/>
  <c r="AI332" i="4" s="1"/>
  <c r="AD332" i="4"/>
  <c r="AC332" i="4"/>
  <c r="AA332" i="4"/>
  <c r="Z332" i="4"/>
  <c r="AO331" i="4"/>
  <c r="AG331" i="4"/>
  <c r="AF331" i="4"/>
  <c r="AI331" i="4" s="1"/>
  <c r="AD331" i="4"/>
  <c r="AC331" i="4"/>
  <c r="AA331" i="4"/>
  <c r="Z331" i="4"/>
  <c r="AO330" i="4"/>
  <c r="AH330" i="4"/>
  <c r="AG330" i="4"/>
  <c r="AF330" i="4"/>
  <c r="AI330" i="4" s="1"/>
  <c r="AD330" i="4"/>
  <c r="AC330" i="4"/>
  <c r="AA330" i="4"/>
  <c r="Z330" i="4"/>
  <c r="AO329" i="4"/>
  <c r="AG329" i="4"/>
  <c r="AF329" i="4"/>
  <c r="AI329" i="4" s="1"/>
  <c r="AD329" i="4"/>
  <c r="AC329" i="4"/>
  <c r="AA329" i="4"/>
  <c r="Z329" i="4"/>
  <c r="AO328" i="4"/>
  <c r="AG328" i="4"/>
  <c r="AF328" i="4"/>
  <c r="AI328" i="4" s="1"/>
  <c r="AD328" i="4"/>
  <c r="AC328" i="4"/>
  <c r="AA328" i="4"/>
  <c r="Z328" i="4"/>
  <c r="AO327" i="4"/>
  <c r="AG327" i="4"/>
  <c r="AF327" i="4"/>
  <c r="AH327" i="4" s="1"/>
  <c r="AD327" i="4"/>
  <c r="AC327" i="4"/>
  <c r="AA327" i="4"/>
  <c r="Z327" i="4"/>
  <c r="AO326" i="4"/>
  <c r="AG326" i="4"/>
  <c r="AF326" i="4"/>
  <c r="AI326" i="4" s="1"/>
  <c r="AD326" i="4"/>
  <c r="AC326" i="4"/>
  <c r="AA326" i="4"/>
  <c r="Z326" i="4"/>
  <c r="AO325" i="4"/>
  <c r="AG325" i="4"/>
  <c r="AH325" i="4" s="1"/>
  <c r="AF325" i="4"/>
  <c r="AI325" i="4" s="1"/>
  <c r="AD325" i="4"/>
  <c r="AC325" i="4"/>
  <c r="AA325" i="4"/>
  <c r="Z325" i="4"/>
  <c r="AO324" i="4"/>
  <c r="AG324" i="4"/>
  <c r="AF324" i="4"/>
  <c r="AI324" i="4" s="1"/>
  <c r="AD324" i="4"/>
  <c r="AC324" i="4"/>
  <c r="AA324" i="4"/>
  <c r="Z324" i="4"/>
  <c r="AO323" i="4"/>
  <c r="AG323" i="4"/>
  <c r="AF323" i="4"/>
  <c r="AI323" i="4" s="1"/>
  <c r="AD323" i="4"/>
  <c r="AC323" i="4"/>
  <c r="AA323" i="4"/>
  <c r="Z323" i="4"/>
  <c r="AO322" i="4"/>
  <c r="AG322" i="4"/>
  <c r="AH322" i="4" s="1"/>
  <c r="AF322" i="4"/>
  <c r="AI322" i="4" s="1"/>
  <c r="AD322" i="4"/>
  <c r="AC322" i="4"/>
  <c r="AA322" i="4"/>
  <c r="Z322" i="4"/>
  <c r="AO321" i="4"/>
  <c r="AG321" i="4"/>
  <c r="AH321" i="4" s="1"/>
  <c r="AF321" i="4"/>
  <c r="AI321" i="4" s="1"/>
  <c r="AD321" i="4"/>
  <c r="AC321" i="4"/>
  <c r="AA321" i="4"/>
  <c r="Z321" i="4"/>
  <c r="AO320" i="4"/>
  <c r="AG320" i="4"/>
  <c r="AF320" i="4"/>
  <c r="AI320" i="4" s="1"/>
  <c r="AD320" i="4"/>
  <c r="AC320" i="4"/>
  <c r="AA320" i="4"/>
  <c r="Z320" i="4"/>
  <c r="AO319" i="4"/>
  <c r="AG319" i="4"/>
  <c r="AF319" i="4"/>
  <c r="AD319" i="4"/>
  <c r="AC319" i="4"/>
  <c r="AA319" i="4"/>
  <c r="Z319" i="4"/>
  <c r="AO318" i="4"/>
  <c r="AG318" i="4"/>
  <c r="AF318" i="4"/>
  <c r="AI318" i="4" s="1"/>
  <c r="AD318" i="4"/>
  <c r="AC318" i="4"/>
  <c r="AA318" i="4"/>
  <c r="Z318" i="4"/>
  <c r="AO317" i="4"/>
  <c r="AG317" i="4"/>
  <c r="AF317" i="4"/>
  <c r="AI317" i="4" s="1"/>
  <c r="AD317" i="4"/>
  <c r="AC317" i="4"/>
  <c r="AA317" i="4"/>
  <c r="Z317" i="4"/>
  <c r="AO316" i="4"/>
  <c r="AG316" i="4"/>
  <c r="AF316" i="4"/>
  <c r="AI316" i="4" s="1"/>
  <c r="AD316" i="4"/>
  <c r="AC316" i="4"/>
  <c r="AA316" i="4"/>
  <c r="Z316" i="4"/>
  <c r="AO315" i="4"/>
  <c r="AG315" i="4"/>
  <c r="AF315" i="4"/>
  <c r="AI315" i="4" s="1"/>
  <c r="AD315" i="4"/>
  <c r="AC315" i="4"/>
  <c r="AA315" i="4"/>
  <c r="Z315" i="4"/>
  <c r="AO314" i="4"/>
  <c r="AG314" i="4"/>
  <c r="AF314" i="4"/>
  <c r="AI314" i="4" s="1"/>
  <c r="AD314" i="4"/>
  <c r="AC314" i="4"/>
  <c r="AA314" i="4"/>
  <c r="Z314" i="4"/>
  <c r="AO313" i="4"/>
  <c r="AG313" i="4"/>
  <c r="AF313" i="4"/>
  <c r="AI313" i="4" s="1"/>
  <c r="AD313" i="4"/>
  <c r="AC313" i="4"/>
  <c r="AA313" i="4"/>
  <c r="Z313" i="4"/>
  <c r="AO312" i="4"/>
  <c r="AG312" i="4"/>
  <c r="AF312" i="4"/>
  <c r="AI312" i="4" s="1"/>
  <c r="AD312" i="4"/>
  <c r="AC312" i="4"/>
  <c r="AA312" i="4"/>
  <c r="Z312" i="4"/>
  <c r="AO311" i="4"/>
  <c r="AG311" i="4"/>
  <c r="AF311" i="4"/>
  <c r="AI311" i="4" s="1"/>
  <c r="AD311" i="4"/>
  <c r="AC311" i="4"/>
  <c r="AA311" i="4"/>
  <c r="Z311" i="4"/>
  <c r="AO310" i="4"/>
  <c r="AG310" i="4"/>
  <c r="AF310" i="4"/>
  <c r="AI310" i="4" s="1"/>
  <c r="AD310" i="4"/>
  <c r="AC310" i="4"/>
  <c r="AA310" i="4"/>
  <c r="Z310" i="4"/>
  <c r="AO309" i="4"/>
  <c r="AG309" i="4"/>
  <c r="AF309" i="4"/>
  <c r="AI309" i="4" s="1"/>
  <c r="AD309" i="4"/>
  <c r="AC309" i="4"/>
  <c r="AA309" i="4"/>
  <c r="Z309" i="4"/>
  <c r="AO308" i="4"/>
  <c r="AG308" i="4"/>
  <c r="AF308" i="4"/>
  <c r="AI308" i="4" s="1"/>
  <c r="AD308" i="4"/>
  <c r="AC308" i="4"/>
  <c r="AA308" i="4"/>
  <c r="Z308" i="4"/>
  <c r="AO307" i="4"/>
  <c r="AG307" i="4"/>
  <c r="AF307" i="4"/>
  <c r="AI307" i="4" s="1"/>
  <c r="AD307" i="4"/>
  <c r="AC307" i="4"/>
  <c r="AA307" i="4"/>
  <c r="Z307" i="4"/>
  <c r="AO306" i="4"/>
  <c r="AG306" i="4"/>
  <c r="AF306" i="4"/>
  <c r="AI306" i="4" s="1"/>
  <c r="AD306" i="4"/>
  <c r="AC306" i="4"/>
  <c r="AA306" i="4"/>
  <c r="Z306" i="4"/>
  <c r="AO305" i="4"/>
  <c r="AG305" i="4"/>
  <c r="AF305" i="4"/>
  <c r="AI305" i="4" s="1"/>
  <c r="AD305" i="4"/>
  <c r="AC305" i="4"/>
  <c r="AA305" i="4"/>
  <c r="Z305" i="4"/>
  <c r="AO304" i="4"/>
  <c r="AG304" i="4"/>
  <c r="AF304" i="4"/>
  <c r="AI304" i="4" s="1"/>
  <c r="AD304" i="4"/>
  <c r="AC304" i="4"/>
  <c r="AA304" i="4"/>
  <c r="Z304" i="4"/>
  <c r="AO303" i="4"/>
  <c r="AG303" i="4"/>
  <c r="AF303" i="4"/>
  <c r="AI303" i="4" s="1"/>
  <c r="AD303" i="4"/>
  <c r="AC303" i="4"/>
  <c r="AA303" i="4"/>
  <c r="Z303" i="4"/>
  <c r="AO302" i="4"/>
  <c r="AG302" i="4"/>
  <c r="AF302" i="4"/>
  <c r="AI302" i="4" s="1"/>
  <c r="AD302" i="4"/>
  <c r="AC302" i="4"/>
  <c r="AA302" i="4"/>
  <c r="Z302" i="4"/>
  <c r="AO301" i="4"/>
  <c r="AG301" i="4"/>
  <c r="AF301" i="4"/>
  <c r="AI301" i="4" s="1"/>
  <c r="AD301" i="4"/>
  <c r="AC301" i="4"/>
  <c r="AA301" i="4"/>
  <c r="Z301" i="4"/>
  <c r="AO300" i="4"/>
  <c r="AG300" i="4"/>
  <c r="AF300" i="4"/>
  <c r="AI300" i="4" s="1"/>
  <c r="AD300" i="4"/>
  <c r="AC300" i="4"/>
  <c r="AA300" i="4"/>
  <c r="Z300" i="4"/>
  <c r="AO299" i="4"/>
  <c r="AG299" i="4"/>
  <c r="AF299" i="4"/>
  <c r="AI299" i="4" s="1"/>
  <c r="AD299" i="4"/>
  <c r="AC299" i="4"/>
  <c r="AA299" i="4"/>
  <c r="Z299" i="4"/>
  <c r="AO298" i="4"/>
  <c r="AG298" i="4"/>
  <c r="AF298" i="4"/>
  <c r="AI298" i="4" s="1"/>
  <c r="AD298" i="4"/>
  <c r="AC298" i="4"/>
  <c r="AA298" i="4"/>
  <c r="Z298" i="4"/>
  <c r="AO297" i="4"/>
  <c r="AG297" i="4"/>
  <c r="AF297" i="4"/>
  <c r="AI297" i="4" s="1"/>
  <c r="AD297" i="4"/>
  <c r="AC297" i="4"/>
  <c r="AA297" i="4"/>
  <c r="Z297" i="4"/>
  <c r="AO296" i="4"/>
  <c r="AG296" i="4"/>
  <c r="AF296" i="4"/>
  <c r="AI296" i="4" s="1"/>
  <c r="AD296" i="4"/>
  <c r="AC296" i="4"/>
  <c r="AA296" i="4"/>
  <c r="Z296" i="4"/>
  <c r="AO295" i="4"/>
  <c r="AG295" i="4"/>
  <c r="AF295" i="4"/>
  <c r="AD295" i="4"/>
  <c r="AC295" i="4"/>
  <c r="AA295" i="4"/>
  <c r="Z295" i="4"/>
  <c r="AO294" i="4"/>
  <c r="AG294" i="4"/>
  <c r="AF294" i="4"/>
  <c r="AI294" i="4" s="1"/>
  <c r="AD294" i="4"/>
  <c r="AC294" i="4"/>
  <c r="AA294" i="4"/>
  <c r="Z294" i="4"/>
  <c r="AO293" i="4"/>
  <c r="AI293" i="4"/>
  <c r="AG293" i="4"/>
  <c r="AF293" i="4"/>
  <c r="AD293" i="4"/>
  <c r="AC293" i="4"/>
  <c r="AA293" i="4"/>
  <c r="Z293" i="4"/>
  <c r="AO292" i="4"/>
  <c r="AI292" i="4"/>
  <c r="AG292" i="4"/>
  <c r="AF292" i="4"/>
  <c r="AD292" i="4"/>
  <c r="AC292" i="4"/>
  <c r="AA292" i="4"/>
  <c r="Z292" i="4"/>
  <c r="AO291" i="4"/>
  <c r="AG291" i="4"/>
  <c r="AF291" i="4"/>
  <c r="AI291" i="4" s="1"/>
  <c r="AD291" i="4"/>
  <c r="AC291" i="4"/>
  <c r="AA291" i="4"/>
  <c r="Z291" i="4"/>
  <c r="AO290" i="4"/>
  <c r="AG290" i="4"/>
  <c r="AF290" i="4"/>
  <c r="AI290" i="4" s="1"/>
  <c r="AD290" i="4"/>
  <c r="AC290" i="4"/>
  <c r="AA290" i="4"/>
  <c r="Z290" i="4"/>
  <c r="AO289" i="4"/>
  <c r="AG289" i="4"/>
  <c r="AF289" i="4"/>
  <c r="AI289" i="4" s="1"/>
  <c r="AD289" i="4"/>
  <c r="AC289" i="4"/>
  <c r="AA289" i="4"/>
  <c r="Z289" i="4"/>
  <c r="AO288" i="4"/>
  <c r="AG288" i="4"/>
  <c r="AF288" i="4"/>
  <c r="AI288" i="4" s="1"/>
  <c r="AD288" i="4"/>
  <c r="AC288" i="4"/>
  <c r="AA288" i="4"/>
  <c r="Z288" i="4"/>
  <c r="AO287" i="4"/>
  <c r="AG287" i="4"/>
  <c r="AF287" i="4"/>
  <c r="AD287" i="4"/>
  <c r="AC287" i="4"/>
  <c r="AA287" i="4"/>
  <c r="Z287" i="4"/>
  <c r="AO286" i="4"/>
  <c r="AI286" i="4"/>
  <c r="AG286" i="4"/>
  <c r="AF286" i="4"/>
  <c r="AD286" i="4"/>
  <c r="AC286" i="4"/>
  <c r="AA286" i="4"/>
  <c r="Z286" i="4"/>
  <c r="AO285" i="4"/>
  <c r="AG285" i="4"/>
  <c r="AF285" i="4"/>
  <c r="AI285" i="4" s="1"/>
  <c r="AD285" i="4"/>
  <c r="AC285" i="4"/>
  <c r="AA285" i="4"/>
  <c r="Z285" i="4"/>
  <c r="AO284" i="4"/>
  <c r="AG284" i="4"/>
  <c r="AF284" i="4"/>
  <c r="AI284" i="4" s="1"/>
  <c r="AD284" i="4"/>
  <c r="AC284" i="4"/>
  <c r="AA284" i="4"/>
  <c r="Z284" i="4"/>
  <c r="AO283" i="4"/>
  <c r="AG283" i="4"/>
  <c r="AF283" i="4"/>
  <c r="AI283" i="4" s="1"/>
  <c r="AD283" i="4"/>
  <c r="AC283" i="4"/>
  <c r="AA283" i="4"/>
  <c r="Z283" i="4"/>
  <c r="AO282" i="4"/>
  <c r="AG282" i="4"/>
  <c r="AF282" i="4"/>
  <c r="AI282" i="4" s="1"/>
  <c r="AD282" i="4"/>
  <c r="AC282" i="4"/>
  <c r="AA282" i="4"/>
  <c r="Z282" i="4"/>
  <c r="AO281" i="4"/>
  <c r="AG281" i="4"/>
  <c r="AF281" i="4"/>
  <c r="AI281" i="4" s="1"/>
  <c r="AD281" i="4"/>
  <c r="AC281" i="4"/>
  <c r="AA281" i="4"/>
  <c r="Z281" i="4"/>
  <c r="AO280" i="4"/>
  <c r="AI280" i="4"/>
  <c r="AG280" i="4"/>
  <c r="AF280" i="4"/>
  <c r="AD280" i="4"/>
  <c r="AC280" i="4"/>
  <c r="AA280" i="4"/>
  <c r="Z280" i="4"/>
  <c r="AO279" i="4"/>
  <c r="AG279" i="4"/>
  <c r="AF279" i="4"/>
  <c r="AI279" i="4" s="1"/>
  <c r="AD279" i="4"/>
  <c r="AC279" i="4"/>
  <c r="AA279" i="4"/>
  <c r="Z279" i="4"/>
  <c r="AO278" i="4"/>
  <c r="AG278" i="4"/>
  <c r="AF278" i="4"/>
  <c r="AI278" i="4" s="1"/>
  <c r="AD278" i="4"/>
  <c r="AC278" i="4"/>
  <c r="AA278" i="4"/>
  <c r="Z278" i="4"/>
  <c r="AO277" i="4"/>
  <c r="AG277" i="4"/>
  <c r="AF277" i="4"/>
  <c r="AD277" i="4"/>
  <c r="AC277" i="4"/>
  <c r="AA277" i="4"/>
  <c r="Z277" i="4"/>
  <c r="AO276" i="4"/>
  <c r="AG276" i="4"/>
  <c r="AF276" i="4"/>
  <c r="AI276" i="4" s="1"/>
  <c r="AD276" i="4"/>
  <c r="AC276" i="4"/>
  <c r="AA276" i="4"/>
  <c r="Z276" i="4"/>
  <c r="AO275" i="4"/>
  <c r="AG275" i="4"/>
  <c r="AF275" i="4"/>
  <c r="AI275" i="4" s="1"/>
  <c r="AD275" i="4"/>
  <c r="AC275" i="4"/>
  <c r="AA275" i="4"/>
  <c r="Z275" i="4"/>
  <c r="AO274" i="4"/>
  <c r="AG274" i="4"/>
  <c r="AF274" i="4"/>
  <c r="AI274" i="4" s="1"/>
  <c r="AD274" i="4"/>
  <c r="AC274" i="4"/>
  <c r="AA274" i="4"/>
  <c r="Z274" i="4"/>
  <c r="AO273" i="4"/>
  <c r="AG273" i="4"/>
  <c r="AF273" i="4"/>
  <c r="AH273" i="4" s="1"/>
  <c r="AD273" i="4"/>
  <c r="AC273" i="4"/>
  <c r="AA273" i="4"/>
  <c r="Z273" i="4"/>
  <c r="AO272" i="4"/>
  <c r="AG272" i="4"/>
  <c r="AF272" i="4"/>
  <c r="AI272" i="4" s="1"/>
  <c r="AD272" i="4"/>
  <c r="AC272" i="4"/>
  <c r="AA272" i="4"/>
  <c r="Z272" i="4"/>
  <c r="AO271" i="4"/>
  <c r="AG271" i="4"/>
  <c r="AF271" i="4"/>
  <c r="AI271" i="4" s="1"/>
  <c r="AD271" i="4"/>
  <c r="AC271" i="4"/>
  <c r="AA271" i="4"/>
  <c r="Z271" i="4"/>
  <c r="AO270" i="4"/>
  <c r="AG270" i="4"/>
  <c r="AF270" i="4"/>
  <c r="AI270" i="4" s="1"/>
  <c r="AD270" i="4"/>
  <c r="AC270" i="4"/>
  <c r="AA270" i="4"/>
  <c r="Z270" i="4"/>
  <c r="AO269" i="4"/>
  <c r="AG269" i="4"/>
  <c r="AF269" i="4"/>
  <c r="AI269" i="4" s="1"/>
  <c r="AD269" i="4"/>
  <c r="AC269" i="4"/>
  <c r="AA269" i="4"/>
  <c r="Z269" i="4"/>
  <c r="AO268" i="4"/>
  <c r="AG268" i="4"/>
  <c r="AF268" i="4"/>
  <c r="AI268" i="4" s="1"/>
  <c r="AD268" i="4"/>
  <c r="AC268" i="4"/>
  <c r="AA268" i="4"/>
  <c r="Z268" i="4"/>
  <c r="AO267" i="4"/>
  <c r="AG267" i="4"/>
  <c r="AF267" i="4"/>
  <c r="AI267" i="4" s="1"/>
  <c r="AD267" i="4"/>
  <c r="AC267" i="4"/>
  <c r="AA267" i="4"/>
  <c r="Z267" i="4"/>
  <c r="AO266" i="4"/>
  <c r="AG266" i="4"/>
  <c r="AF266" i="4"/>
  <c r="AI266" i="4" s="1"/>
  <c r="AD266" i="4"/>
  <c r="AC266" i="4"/>
  <c r="AA266" i="4"/>
  <c r="Z266" i="4"/>
  <c r="AO265" i="4"/>
  <c r="AG265" i="4"/>
  <c r="AF265" i="4"/>
  <c r="AD265" i="4"/>
  <c r="AC265" i="4"/>
  <c r="AA265" i="4"/>
  <c r="Z265" i="4"/>
  <c r="AO264" i="4"/>
  <c r="AG264" i="4"/>
  <c r="AF264" i="4"/>
  <c r="AI264" i="4" s="1"/>
  <c r="AD264" i="4"/>
  <c r="AC264" i="4"/>
  <c r="AA264" i="4"/>
  <c r="Z264" i="4"/>
  <c r="AO263" i="4"/>
  <c r="AG263" i="4"/>
  <c r="AF263" i="4"/>
  <c r="AI263" i="4" s="1"/>
  <c r="AD263" i="4"/>
  <c r="AC263" i="4"/>
  <c r="AA263" i="4"/>
  <c r="Z263" i="4"/>
  <c r="AO262" i="4"/>
  <c r="AG262" i="4"/>
  <c r="AF262" i="4"/>
  <c r="AI262" i="4" s="1"/>
  <c r="AD262" i="4"/>
  <c r="AC262" i="4"/>
  <c r="AA262" i="4"/>
  <c r="Z262" i="4"/>
  <c r="AO261" i="4"/>
  <c r="AG261" i="4"/>
  <c r="AF261" i="4"/>
  <c r="AI261" i="4" s="1"/>
  <c r="AD261" i="4"/>
  <c r="AC261" i="4"/>
  <c r="AA261" i="4"/>
  <c r="Z261" i="4"/>
  <c r="AO260" i="4"/>
  <c r="AG260" i="4"/>
  <c r="AF260" i="4"/>
  <c r="AI260" i="4" s="1"/>
  <c r="AD260" i="4"/>
  <c r="AC260" i="4"/>
  <c r="AA260" i="4"/>
  <c r="Z260" i="4"/>
  <c r="AO259" i="4"/>
  <c r="AG259" i="4"/>
  <c r="AF259" i="4"/>
  <c r="AI259" i="4" s="1"/>
  <c r="AD259" i="4"/>
  <c r="AC259" i="4"/>
  <c r="AA259" i="4"/>
  <c r="Z259" i="4"/>
  <c r="AO258" i="4"/>
  <c r="AG258" i="4"/>
  <c r="AF258" i="4"/>
  <c r="AI258" i="4" s="1"/>
  <c r="AD258" i="4"/>
  <c r="AC258" i="4"/>
  <c r="AA258" i="4"/>
  <c r="Z258" i="4"/>
  <c r="AO257" i="4"/>
  <c r="AG257" i="4"/>
  <c r="AF257" i="4"/>
  <c r="AD257" i="4"/>
  <c r="AC257" i="4"/>
  <c r="AA257" i="4"/>
  <c r="Z257" i="4"/>
  <c r="AO256" i="4"/>
  <c r="AG256" i="4"/>
  <c r="AF256" i="4"/>
  <c r="AI256" i="4" s="1"/>
  <c r="AD256" i="4"/>
  <c r="AC256" i="4"/>
  <c r="AA256" i="4"/>
  <c r="Z256" i="4"/>
  <c r="AO255" i="4"/>
  <c r="AG255" i="4"/>
  <c r="AF255" i="4"/>
  <c r="AI255" i="4" s="1"/>
  <c r="AD255" i="4"/>
  <c r="AC255" i="4"/>
  <c r="AA255" i="4"/>
  <c r="Z255" i="4"/>
  <c r="AO254" i="4"/>
  <c r="AG254" i="4"/>
  <c r="AF254" i="4"/>
  <c r="AI254" i="4" s="1"/>
  <c r="AD254" i="4"/>
  <c r="AC254" i="4"/>
  <c r="AA254" i="4"/>
  <c r="Z254" i="4"/>
  <c r="AO253" i="4"/>
  <c r="AI253" i="4"/>
  <c r="AG253" i="4"/>
  <c r="AH253" i="4" s="1"/>
  <c r="AK253" i="4" s="1"/>
  <c r="AF253" i="4"/>
  <c r="AD253" i="4"/>
  <c r="AC253" i="4"/>
  <c r="AA253" i="4"/>
  <c r="Z253" i="4"/>
  <c r="AO252" i="4"/>
  <c r="AG252" i="4"/>
  <c r="AF252" i="4"/>
  <c r="AI252" i="4" s="1"/>
  <c r="AD252" i="4"/>
  <c r="AC252" i="4"/>
  <c r="AA252" i="4"/>
  <c r="Z252" i="4"/>
  <c r="AO251" i="4"/>
  <c r="AG251" i="4"/>
  <c r="AF251" i="4"/>
  <c r="AI251" i="4" s="1"/>
  <c r="AD251" i="4"/>
  <c r="AC251" i="4"/>
  <c r="AA251" i="4"/>
  <c r="Z251" i="4"/>
  <c r="AO250" i="4"/>
  <c r="AG250" i="4"/>
  <c r="AF250" i="4"/>
  <c r="AI250" i="4" s="1"/>
  <c r="AD250" i="4"/>
  <c r="AC250" i="4"/>
  <c r="AA250" i="4"/>
  <c r="Z250" i="4"/>
  <c r="AO249" i="4"/>
  <c r="AG249" i="4"/>
  <c r="AF249" i="4"/>
  <c r="AI249" i="4" s="1"/>
  <c r="AD249" i="4"/>
  <c r="AC249" i="4"/>
  <c r="AA249" i="4"/>
  <c r="Z249" i="4"/>
  <c r="AO248" i="4"/>
  <c r="AI248" i="4"/>
  <c r="AG248" i="4"/>
  <c r="AF248" i="4"/>
  <c r="AD248" i="4"/>
  <c r="AC248" i="4"/>
  <c r="AA248" i="4"/>
  <c r="Z248" i="4"/>
  <c r="AO247" i="4"/>
  <c r="AG247" i="4"/>
  <c r="AF247" i="4"/>
  <c r="AI247" i="4" s="1"/>
  <c r="AD247" i="4"/>
  <c r="AC247" i="4"/>
  <c r="AA247" i="4"/>
  <c r="Z247" i="4"/>
  <c r="AO246" i="4"/>
  <c r="AI246" i="4"/>
  <c r="AG246" i="4"/>
  <c r="AF246" i="4"/>
  <c r="AD246" i="4"/>
  <c r="AC246" i="4"/>
  <c r="AA246" i="4"/>
  <c r="Z246" i="4"/>
  <c r="AO245" i="4"/>
  <c r="AG245" i="4"/>
  <c r="AF245" i="4"/>
  <c r="AI245" i="4" s="1"/>
  <c r="AD245" i="4"/>
  <c r="AC245" i="4"/>
  <c r="AA245" i="4"/>
  <c r="Z245" i="4"/>
  <c r="AO244" i="4"/>
  <c r="AG244" i="4"/>
  <c r="AF244" i="4"/>
  <c r="AD244" i="4"/>
  <c r="AC244" i="4"/>
  <c r="AA244" i="4"/>
  <c r="Z244" i="4"/>
  <c r="AO243" i="4"/>
  <c r="AG243" i="4"/>
  <c r="AF243" i="4"/>
  <c r="AI243" i="4" s="1"/>
  <c r="AD243" i="4"/>
  <c r="AC243" i="4"/>
  <c r="AA243" i="4"/>
  <c r="Z243" i="4"/>
  <c r="AO242" i="4"/>
  <c r="AG242" i="4"/>
  <c r="AF242" i="4"/>
  <c r="AI242" i="4" s="1"/>
  <c r="AD242" i="4"/>
  <c r="AC242" i="4"/>
  <c r="AA242" i="4"/>
  <c r="Z242" i="4"/>
  <c r="AO241" i="4"/>
  <c r="AG241" i="4"/>
  <c r="AF241" i="4"/>
  <c r="AI241" i="4" s="1"/>
  <c r="AD241" i="4"/>
  <c r="AC241" i="4"/>
  <c r="AA241" i="4"/>
  <c r="Z241" i="4"/>
  <c r="AO240" i="4"/>
  <c r="AI240" i="4"/>
  <c r="AG240" i="4"/>
  <c r="AF240" i="4"/>
  <c r="AD240" i="4"/>
  <c r="AC240" i="4"/>
  <c r="AA240" i="4"/>
  <c r="Z240" i="4"/>
  <c r="AO239" i="4"/>
  <c r="AG239" i="4"/>
  <c r="AF239" i="4"/>
  <c r="AI239" i="4" s="1"/>
  <c r="AD239" i="4"/>
  <c r="AC239" i="4"/>
  <c r="AA239" i="4"/>
  <c r="Z239" i="4"/>
  <c r="AO238" i="4"/>
  <c r="AG238" i="4"/>
  <c r="AF238" i="4"/>
  <c r="AI238" i="4" s="1"/>
  <c r="AD238" i="4"/>
  <c r="AC238" i="4"/>
  <c r="AA238" i="4"/>
  <c r="Z238" i="4"/>
  <c r="AO237" i="4"/>
  <c r="AG237" i="4"/>
  <c r="AF237" i="4"/>
  <c r="AI237" i="4" s="1"/>
  <c r="AD237" i="4"/>
  <c r="AC237" i="4"/>
  <c r="AA237" i="4"/>
  <c r="Z237" i="4"/>
  <c r="AO236" i="4"/>
  <c r="AG236" i="4"/>
  <c r="AF236" i="4"/>
  <c r="AI236" i="4" s="1"/>
  <c r="AD236" i="4"/>
  <c r="AC236" i="4"/>
  <c r="AA236" i="4"/>
  <c r="Z236" i="4"/>
  <c r="AO235" i="4"/>
  <c r="AG235" i="4"/>
  <c r="AF235" i="4"/>
  <c r="AI235" i="4" s="1"/>
  <c r="AD235" i="4"/>
  <c r="AC235" i="4"/>
  <c r="AA235" i="4"/>
  <c r="Z235" i="4"/>
  <c r="AO234" i="4"/>
  <c r="AG234" i="4"/>
  <c r="AF234" i="4"/>
  <c r="AI234" i="4" s="1"/>
  <c r="AD234" i="4"/>
  <c r="AC234" i="4"/>
  <c r="AA234" i="4"/>
  <c r="Z234" i="4"/>
  <c r="AO233" i="4"/>
  <c r="AG233" i="4"/>
  <c r="AH233" i="4" s="1"/>
  <c r="AF233" i="4"/>
  <c r="AI233" i="4" s="1"/>
  <c r="AD233" i="4"/>
  <c r="AC233" i="4"/>
  <c r="AA233" i="4"/>
  <c r="Z233" i="4"/>
  <c r="AO232" i="4"/>
  <c r="AG232" i="4"/>
  <c r="AF232" i="4"/>
  <c r="AI232" i="4" s="1"/>
  <c r="AD232" i="4"/>
  <c r="AC232" i="4"/>
  <c r="AA232" i="4"/>
  <c r="Z232" i="4"/>
  <c r="AO231" i="4"/>
  <c r="AG231" i="4"/>
  <c r="AF231" i="4"/>
  <c r="AI231" i="4" s="1"/>
  <c r="AD231" i="4"/>
  <c r="AC231" i="4"/>
  <c r="AA231" i="4"/>
  <c r="Z231" i="4"/>
  <c r="AO230" i="4"/>
  <c r="AG230" i="4"/>
  <c r="AF230" i="4"/>
  <c r="AD230" i="4"/>
  <c r="AC230" i="4"/>
  <c r="AA230" i="4"/>
  <c r="Z230" i="4"/>
  <c r="AO229" i="4"/>
  <c r="AG229" i="4"/>
  <c r="AF229" i="4"/>
  <c r="AI229" i="4" s="1"/>
  <c r="AD229" i="4"/>
  <c r="AC229" i="4"/>
  <c r="AA229" i="4"/>
  <c r="Z229" i="4"/>
  <c r="AO228" i="4"/>
  <c r="AG228" i="4"/>
  <c r="AF228" i="4"/>
  <c r="AI228" i="4" s="1"/>
  <c r="AD228" i="4"/>
  <c r="AC228" i="4"/>
  <c r="AA228" i="4"/>
  <c r="Z228" i="4"/>
  <c r="AO227" i="4"/>
  <c r="AG227" i="4"/>
  <c r="AF227" i="4"/>
  <c r="AI227" i="4" s="1"/>
  <c r="AD227" i="4"/>
  <c r="AC227" i="4"/>
  <c r="AA227" i="4"/>
  <c r="Z227" i="4"/>
  <c r="AO226" i="4"/>
  <c r="AG226" i="4"/>
  <c r="AF226" i="4"/>
  <c r="AI226" i="4" s="1"/>
  <c r="AD226" i="4"/>
  <c r="AC226" i="4"/>
  <c r="AA226" i="4"/>
  <c r="Z226" i="4"/>
  <c r="AO225" i="4"/>
  <c r="AG225" i="4"/>
  <c r="AF225" i="4"/>
  <c r="AI225" i="4" s="1"/>
  <c r="AD225" i="4"/>
  <c r="AC225" i="4"/>
  <c r="AA225" i="4"/>
  <c r="Z225" i="4"/>
  <c r="AO224" i="4"/>
  <c r="AG224" i="4"/>
  <c r="AF224" i="4"/>
  <c r="AI224" i="4" s="1"/>
  <c r="AD224" i="4"/>
  <c r="AC224" i="4"/>
  <c r="AA224" i="4"/>
  <c r="Z224" i="4"/>
  <c r="AO223" i="4"/>
  <c r="AG223" i="4"/>
  <c r="AF223" i="4"/>
  <c r="AI223" i="4" s="1"/>
  <c r="AD223" i="4"/>
  <c r="AC223" i="4"/>
  <c r="AA223" i="4"/>
  <c r="Z223" i="4"/>
  <c r="AO222" i="4"/>
  <c r="AG222" i="4"/>
  <c r="AF222" i="4"/>
  <c r="AI222" i="4" s="1"/>
  <c r="AD222" i="4"/>
  <c r="AC222" i="4"/>
  <c r="AA222" i="4"/>
  <c r="Z222" i="4"/>
  <c r="AO221" i="4"/>
  <c r="AG221" i="4"/>
  <c r="AF221" i="4"/>
  <c r="AI221" i="4" s="1"/>
  <c r="AD221" i="4"/>
  <c r="AC221" i="4"/>
  <c r="AA221" i="4"/>
  <c r="Z221" i="4"/>
  <c r="AO220" i="4"/>
  <c r="AG220" i="4"/>
  <c r="AF220" i="4"/>
  <c r="AI220" i="4" s="1"/>
  <c r="AD220" i="4"/>
  <c r="AC220" i="4"/>
  <c r="AA220" i="4"/>
  <c r="Z220" i="4"/>
  <c r="AO219" i="4"/>
  <c r="AG219" i="4"/>
  <c r="AF219" i="4"/>
  <c r="AI219" i="4" s="1"/>
  <c r="AD219" i="4"/>
  <c r="AC219" i="4"/>
  <c r="AA219" i="4"/>
  <c r="Z219" i="4"/>
  <c r="AO218" i="4"/>
  <c r="AG218" i="4"/>
  <c r="AF218" i="4"/>
  <c r="AD218" i="4"/>
  <c r="AC218" i="4"/>
  <c r="AA218" i="4"/>
  <c r="Z218" i="4"/>
  <c r="AO217" i="4"/>
  <c r="AI217" i="4"/>
  <c r="AG217" i="4"/>
  <c r="AF217" i="4"/>
  <c r="AD217" i="4"/>
  <c r="AC217" i="4"/>
  <c r="AA217" i="4"/>
  <c r="Z217" i="4"/>
  <c r="AO216" i="4"/>
  <c r="AG216" i="4"/>
  <c r="AF216" i="4"/>
  <c r="AI216" i="4" s="1"/>
  <c r="AD216" i="4"/>
  <c r="AC216" i="4"/>
  <c r="AA216" i="4"/>
  <c r="Z216" i="4"/>
  <c r="AO215" i="4"/>
  <c r="AG215" i="4"/>
  <c r="AF215" i="4"/>
  <c r="AI215" i="4" s="1"/>
  <c r="AD215" i="4"/>
  <c r="AC215" i="4"/>
  <c r="AA215" i="4"/>
  <c r="Z215" i="4"/>
  <c r="AO214" i="4"/>
  <c r="AG214" i="4"/>
  <c r="AF214" i="4"/>
  <c r="AD214" i="4"/>
  <c r="AC214" i="4"/>
  <c r="AA214" i="4"/>
  <c r="Z214" i="4"/>
  <c r="AO213" i="4"/>
  <c r="AG213" i="4"/>
  <c r="AH213" i="4" s="1"/>
  <c r="AF213" i="4"/>
  <c r="AI213" i="4" s="1"/>
  <c r="AD213" i="4"/>
  <c r="AC213" i="4"/>
  <c r="AA213" i="4"/>
  <c r="Z213" i="4"/>
  <c r="AO212" i="4"/>
  <c r="AG212" i="4"/>
  <c r="AF212" i="4"/>
  <c r="AI212" i="4" s="1"/>
  <c r="AD212" i="4"/>
  <c r="AC212" i="4"/>
  <c r="AA212" i="4"/>
  <c r="Z212" i="4"/>
  <c r="AO211" i="4"/>
  <c r="AG211" i="4"/>
  <c r="AF211" i="4"/>
  <c r="AI211" i="4" s="1"/>
  <c r="AD211" i="4"/>
  <c r="AC211" i="4"/>
  <c r="AA211" i="4"/>
  <c r="Z211" i="4"/>
  <c r="AO210" i="4"/>
  <c r="AG210" i="4"/>
  <c r="AF210" i="4"/>
  <c r="AD210" i="4"/>
  <c r="AC210" i="4"/>
  <c r="AA210" i="4"/>
  <c r="Z210" i="4"/>
  <c r="AO209" i="4"/>
  <c r="AG209" i="4"/>
  <c r="AF209" i="4"/>
  <c r="AI209" i="4" s="1"/>
  <c r="AD209" i="4"/>
  <c r="AC209" i="4"/>
  <c r="AA209" i="4"/>
  <c r="Z209" i="4"/>
  <c r="AO208" i="4"/>
  <c r="AG208" i="4"/>
  <c r="AF208" i="4"/>
  <c r="AI208" i="4" s="1"/>
  <c r="AD208" i="4"/>
  <c r="AC208" i="4"/>
  <c r="AA208" i="4"/>
  <c r="Z208" i="4"/>
  <c r="AO207" i="4"/>
  <c r="AG207" i="4"/>
  <c r="AF207" i="4"/>
  <c r="AI207" i="4" s="1"/>
  <c r="AD207" i="4"/>
  <c r="AC207" i="4"/>
  <c r="AA207" i="4"/>
  <c r="Z207" i="4"/>
  <c r="AO206" i="4"/>
  <c r="AG206" i="4"/>
  <c r="AF206" i="4"/>
  <c r="AI206" i="4" s="1"/>
  <c r="AD206" i="4"/>
  <c r="AC206" i="4"/>
  <c r="AA206" i="4"/>
  <c r="Z206" i="4"/>
  <c r="AO205" i="4"/>
  <c r="AI205" i="4"/>
  <c r="AG205" i="4"/>
  <c r="AH205" i="4" s="1"/>
  <c r="AF205" i="4"/>
  <c r="AD205" i="4"/>
  <c r="AC205" i="4"/>
  <c r="AA205" i="4"/>
  <c r="Z205" i="4"/>
  <c r="AO204" i="4"/>
  <c r="AG204" i="4"/>
  <c r="AH204" i="4" s="1"/>
  <c r="AF204" i="4"/>
  <c r="AI204" i="4" s="1"/>
  <c r="AD204" i="4"/>
  <c r="AC204" i="4"/>
  <c r="AA204" i="4"/>
  <c r="Z204" i="4"/>
  <c r="AO203" i="4"/>
  <c r="AG203" i="4"/>
  <c r="AF203" i="4"/>
  <c r="AI203" i="4" s="1"/>
  <c r="AD203" i="4"/>
  <c r="AC203" i="4"/>
  <c r="AA203" i="4"/>
  <c r="Z203" i="4"/>
  <c r="AO202" i="4"/>
  <c r="AI202" i="4"/>
  <c r="AG202" i="4"/>
  <c r="AF202" i="4"/>
  <c r="AD202" i="4"/>
  <c r="AC202" i="4"/>
  <c r="AA202" i="4"/>
  <c r="Z202" i="4"/>
  <c r="AO201" i="4"/>
  <c r="AG201" i="4"/>
  <c r="AF201" i="4"/>
  <c r="AI201" i="4" s="1"/>
  <c r="AD201" i="4"/>
  <c r="AC201" i="4"/>
  <c r="AA201" i="4"/>
  <c r="Z201" i="4"/>
  <c r="AO200" i="4"/>
  <c r="AG200" i="4"/>
  <c r="AF200" i="4"/>
  <c r="AI200" i="4" s="1"/>
  <c r="AD200" i="4"/>
  <c r="AC200" i="4"/>
  <c r="AA200" i="4"/>
  <c r="Z200" i="4"/>
  <c r="AO199" i="4"/>
  <c r="AG199" i="4"/>
  <c r="AF199" i="4"/>
  <c r="AI199" i="4" s="1"/>
  <c r="AD199" i="4"/>
  <c r="AC199" i="4"/>
  <c r="AA199" i="4"/>
  <c r="Z199" i="4"/>
  <c r="AO198" i="4"/>
  <c r="AG198" i="4"/>
  <c r="AF198" i="4"/>
  <c r="AD198" i="4"/>
  <c r="AC198" i="4"/>
  <c r="AA198" i="4"/>
  <c r="Z198" i="4"/>
  <c r="AO197" i="4"/>
  <c r="AI197" i="4"/>
  <c r="AG197" i="4"/>
  <c r="AH197" i="4" s="1"/>
  <c r="AF197" i="4"/>
  <c r="AD197" i="4"/>
  <c r="AC197" i="4"/>
  <c r="AA197" i="4"/>
  <c r="Z197" i="4"/>
  <c r="AO196" i="4"/>
  <c r="AG196" i="4"/>
  <c r="AF196" i="4"/>
  <c r="AI196" i="4" s="1"/>
  <c r="AD196" i="4"/>
  <c r="AC196" i="4"/>
  <c r="AA196" i="4"/>
  <c r="Z196" i="4"/>
  <c r="AO195" i="4"/>
  <c r="AG195" i="4"/>
  <c r="AF195" i="4"/>
  <c r="AI195" i="4" s="1"/>
  <c r="AD195" i="4"/>
  <c r="AC195" i="4"/>
  <c r="AA195" i="4"/>
  <c r="Z195" i="4"/>
  <c r="AO194" i="4"/>
  <c r="AG194" i="4"/>
  <c r="AF194" i="4"/>
  <c r="AD194" i="4"/>
  <c r="AC194" i="4"/>
  <c r="AA194" i="4"/>
  <c r="Z194" i="4"/>
  <c r="AO193" i="4"/>
  <c r="AG193" i="4"/>
  <c r="AH193" i="4" s="1"/>
  <c r="AF193" i="4"/>
  <c r="AI193" i="4" s="1"/>
  <c r="AD193" i="4"/>
  <c r="AC193" i="4"/>
  <c r="AA193" i="4"/>
  <c r="Z193" i="4"/>
  <c r="AO192" i="4"/>
  <c r="AG192" i="4"/>
  <c r="AF192" i="4"/>
  <c r="AI192" i="4" s="1"/>
  <c r="AD192" i="4"/>
  <c r="AC192" i="4"/>
  <c r="AA192" i="4"/>
  <c r="Z192" i="4"/>
  <c r="AO191" i="4"/>
  <c r="AG191" i="4"/>
  <c r="AF191" i="4"/>
  <c r="AI191" i="4" s="1"/>
  <c r="AD191" i="4"/>
  <c r="AC191" i="4"/>
  <c r="AA191" i="4"/>
  <c r="Z191" i="4"/>
  <c r="AO190" i="4"/>
  <c r="AG190" i="4"/>
  <c r="AF190" i="4"/>
  <c r="AD190" i="4"/>
  <c r="AC190" i="4"/>
  <c r="AA190" i="4"/>
  <c r="Z190" i="4"/>
  <c r="AO189" i="4"/>
  <c r="AG189" i="4"/>
  <c r="AF189" i="4"/>
  <c r="AI189" i="4" s="1"/>
  <c r="AD189" i="4"/>
  <c r="AC189" i="4"/>
  <c r="AA189" i="4"/>
  <c r="Z189" i="4"/>
  <c r="AO188" i="4"/>
  <c r="AG188" i="4"/>
  <c r="AF188" i="4"/>
  <c r="AI188" i="4" s="1"/>
  <c r="AD188" i="4"/>
  <c r="AC188" i="4"/>
  <c r="AA188" i="4"/>
  <c r="Z188" i="4"/>
  <c r="AO187" i="4"/>
  <c r="AG187" i="4"/>
  <c r="AF187" i="4"/>
  <c r="AI187" i="4" s="1"/>
  <c r="AD187" i="4"/>
  <c r="AC187" i="4"/>
  <c r="AA187" i="4"/>
  <c r="Z187" i="4"/>
  <c r="AO186" i="4"/>
  <c r="AG186" i="4"/>
  <c r="AF186" i="4"/>
  <c r="AD186" i="4"/>
  <c r="AC186" i="4"/>
  <c r="AA186" i="4"/>
  <c r="Z186" i="4"/>
  <c r="AO185" i="4"/>
  <c r="AG185" i="4"/>
  <c r="AH185" i="4" s="1"/>
  <c r="AF185" i="4"/>
  <c r="AI185" i="4" s="1"/>
  <c r="AD185" i="4"/>
  <c r="AC185" i="4"/>
  <c r="AA185" i="4"/>
  <c r="Z185" i="4"/>
  <c r="AO184" i="4"/>
  <c r="AG184" i="4"/>
  <c r="AH184" i="4" s="1"/>
  <c r="AF184" i="4"/>
  <c r="AI184" i="4" s="1"/>
  <c r="AD184" i="4"/>
  <c r="AC184" i="4"/>
  <c r="AA184" i="4"/>
  <c r="Z184" i="4"/>
  <c r="AO183" i="4"/>
  <c r="AG183" i="4"/>
  <c r="AH183" i="4" s="1"/>
  <c r="AF183" i="4"/>
  <c r="AI183" i="4" s="1"/>
  <c r="AD183" i="4"/>
  <c r="AC183" i="4"/>
  <c r="AA183" i="4"/>
  <c r="Z183" i="4"/>
  <c r="AO182" i="4"/>
  <c r="AG182" i="4"/>
  <c r="AF182" i="4"/>
  <c r="AI182" i="4" s="1"/>
  <c r="AD182" i="4"/>
  <c r="AC182" i="4"/>
  <c r="AA182" i="4"/>
  <c r="Z182" i="4"/>
  <c r="AO181" i="4"/>
  <c r="AG181" i="4"/>
  <c r="AF181" i="4"/>
  <c r="AI181" i="4" s="1"/>
  <c r="AD181" i="4"/>
  <c r="AC181" i="4"/>
  <c r="AA181" i="4"/>
  <c r="Z181" i="4"/>
  <c r="AO180" i="4"/>
  <c r="AG180" i="4"/>
  <c r="AF180" i="4"/>
  <c r="AI180" i="4" s="1"/>
  <c r="AD180" i="4"/>
  <c r="AC180" i="4"/>
  <c r="AA180" i="4"/>
  <c r="Z180" i="4"/>
  <c r="AO179" i="4"/>
  <c r="AI179" i="4"/>
  <c r="AG179" i="4"/>
  <c r="AF179" i="4"/>
  <c r="AD179" i="4"/>
  <c r="AC179" i="4"/>
  <c r="AA179" i="4"/>
  <c r="Z179" i="4"/>
  <c r="AO178" i="4"/>
  <c r="AG178" i="4"/>
  <c r="AF178" i="4"/>
  <c r="AI178" i="4" s="1"/>
  <c r="AD178" i="4"/>
  <c r="AC178" i="4"/>
  <c r="AA178" i="4"/>
  <c r="Z178" i="4"/>
  <c r="AO177" i="4"/>
  <c r="AG177" i="4"/>
  <c r="AF177" i="4"/>
  <c r="AI177" i="4" s="1"/>
  <c r="AD177" i="4"/>
  <c r="AC177" i="4"/>
  <c r="AA177" i="4"/>
  <c r="Z177" i="4"/>
  <c r="AO176" i="4"/>
  <c r="AG176" i="4"/>
  <c r="AF176" i="4"/>
  <c r="AD176" i="4"/>
  <c r="AC176" i="4"/>
  <c r="AA176" i="4"/>
  <c r="Z176" i="4"/>
  <c r="AO175" i="4"/>
  <c r="AG175" i="4"/>
  <c r="AF175" i="4"/>
  <c r="AI175" i="4" s="1"/>
  <c r="AD175" i="4"/>
  <c r="AC175" i="4"/>
  <c r="AA175" i="4"/>
  <c r="Z175" i="4"/>
  <c r="AO174" i="4"/>
  <c r="AG174" i="4"/>
  <c r="AF174" i="4"/>
  <c r="AI174" i="4" s="1"/>
  <c r="AD174" i="4"/>
  <c r="AC174" i="4"/>
  <c r="AA174" i="4"/>
  <c r="Z174" i="4"/>
  <c r="AO173" i="4"/>
  <c r="AG173" i="4"/>
  <c r="AF173" i="4"/>
  <c r="AI173" i="4" s="1"/>
  <c r="AD173" i="4"/>
  <c r="AC173" i="4"/>
  <c r="AA173" i="4"/>
  <c r="Z173" i="4"/>
  <c r="AO172" i="4"/>
  <c r="AG172" i="4"/>
  <c r="AF172" i="4"/>
  <c r="AI172" i="4" s="1"/>
  <c r="AD172" i="4"/>
  <c r="AC172" i="4"/>
  <c r="AA172" i="4"/>
  <c r="Z172" i="4"/>
  <c r="AO171" i="4"/>
  <c r="AG171" i="4"/>
  <c r="AF171" i="4"/>
  <c r="AI171" i="4" s="1"/>
  <c r="AD171" i="4"/>
  <c r="AC171" i="4"/>
  <c r="AA171" i="4"/>
  <c r="Z171" i="4"/>
  <c r="AO170" i="4"/>
  <c r="AG170" i="4"/>
  <c r="AF170" i="4"/>
  <c r="AI170" i="4" s="1"/>
  <c r="AD170" i="4"/>
  <c r="AC170" i="4"/>
  <c r="AA170" i="4"/>
  <c r="Z170" i="4"/>
  <c r="AO169" i="4"/>
  <c r="AG169" i="4"/>
  <c r="AF169" i="4"/>
  <c r="AI169" i="4" s="1"/>
  <c r="AD169" i="4"/>
  <c r="AC169" i="4"/>
  <c r="AA169" i="4"/>
  <c r="Z169" i="4"/>
  <c r="AO168" i="4"/>
  <c r="AI168" i="4"/>
  <c r="AG168" i="4"/>
  <c r="AF168" i="4"/>
  <c r="AD168" i="4"/>
  <c r="AC168" i="4"/>
  <c r="AA168" i="4"/>
  <c r="Z168" i="4"/>
  <c r="AO167" i="4"/>
  <c r="AG167" i="4"/>
  <c r="AH167" i="4" s="1"/>
  <c r="AF167" i="4"/>
  <c r="AI167" i="4" s="1"/>
  <c r="AD167" i="4"/>
  <c r="AC167" i="4"/>
  <c r="AA167" i="4"/>
  <c r="Z167" i="4"/>
  <c r="AO166" i="4"/>
  <c r="AG166" i="4"/>
  <c r="AF166" i="4"/>
  <c r="AI166" i="4" s="1"/>
  <c r="AD166" i="4"/>
  <c r="AC166" i="4"/>
  <c r="AA166" i="4"/>
  <c r="Z166" i="4"/>
  <c r="AO165" i="4"/>
  <c r="AG165" i="4"/>
  <c r="AF165" i="4"/>
  <c r="AI165" i="4" s="1"/>
  <c r="AD165" i="4"/>
  <c r="AC165" i="4"/>
  <c r="AA165" i="4"/>
  <c r="Z165" i="4"/>
  <c r="AO164" i="4"/>
  <c r="AG164" i="4"/>
  <c r="AF164" i="4"/>
  <c r="AI164" i="4" s="1"/>
  <c r="AD164" i="4"/>
  <c r="AC164" i="4"/>
  <c r="AA164" i="4"/>
  <c r="Z164" i="4"/>
  <c r="AO163" i="4"/>
  <c r="AG163" i="4"/>
  <c r="AH163" i="4" s="1"/>
  <c r="AF163" i="4"/>
  <c r="AI163" i="4" s="1"/>
  <c r="AD163" i="4"/>
  <c r="AC163" i="4"/>
  <c r="AA163" i="4"/>
  <c r="Z163" i="4"/>
  <c r="AO162" i="4"/>
  <c r="AG162" i="4"/>
  <c r="AF162" i="4"/>
  <c r="AI162" i="4" s="1"/>
  <c r="AD162" i="4"/>
  <c r="AC162" i="4"/>
  <c r="AA162" i="4"/>
  <c r="Z162" i="4"/>
  <c r="AO161" i="4"/>
  <c r="AG161" i="4"/>
  <c r="AF161" i="4"/>
  <c r="AI161" i="4" s="1"/>
  <c r="AD161" i="4"/>
  <c r="AC161" i="4"/>
  <c r="AA161" i="4"/>
  <c r="Z161" i="4"/>
  <c r="AO160" i="4"/>
  <c r="AI160" i="4"/>
  <c r="AG160" i="4"/>
  <c r="AF160" i="4"/>
  <c r="AD160" i="4"/>
  <c r="AC160" i="4"/>
  <c r="AA160" i="4"/>
  <c r="Z160" i="4"/>
  <c r="AO159" i="4"/>
  <c r="AG159" i="4"/>
  <c r="AF159" i="4"/>
  <c r="AI159" i="4" s="1"/>
  <c r="AD159" i="4"/>
  <c r="AC159" i="4"/>
  <c r="AA159" i="4"/>
  <c r="Z159" i="4"/>
  <c r="AO158" i="4"/>
  <c r="AG158" i="4"/>
  <c r="AF158" i="4"/>
  <c r="AI158" i="4" s="1"/>
  <c r="AD158" i="4"/>
  <c r="AC158" i="4"/>
  <c r="AA158" i="4"/>
  <c r="Z158" i="4"/>
  <c r="AO157" i="4"/>
  <c r="AG157" i="4"/>
  <c r="AF157" i="4"/>
  <c r="AI157" i="4" s="1"/>
  <c r="AD157" i="4"/>
  <c r="AC157" i="4"/>
  <c r="AA157" i="4"/>
  <c r="Z157" i="4"/>
  <c r="AO156" i="4"/>
  <c r="AG156" i="4"/>
  <c r="AF156" i="4"/>
  <c r="AI156" i="4" s="1"/>
  <c r="AD156" i="4"/>
  <c r="AC156" i="4"/>
  <c r="AA156" i="4"/>
  <c r="Z156" i="4"/>
  <c r="AO155" i="4"/>
  <c r="AG155" i="4"/>
  <c r="AH155" i="4" s="1"/>
  <c r="AF155" i="4"/>
  <c r="AI155" i="4" s="1"/>
  <c r="AD155" i="4"/>
  <c r="AC155" i="4"/>
  <c r="AA155" i="4"/>
  <c r="Z155" i="4"/>
  <c r="AO154" i="4"/>
  <c r="AG154" i="4"/>
  <c r="AF154" i="4"/>
  <c r="AI154" i="4" s="1"/>
  <c r="AD154" i="4"/>
  <c r="AC154" i="4"/>
  <c r="AA154" i="4"/>
  <c r="Z154" i="4"/>
  <c r="AO153" i="4"/>
  <c r="AG153" i="4"/>
  <c r="AF153" i="4"/>
  <c r="AI153" i="4" s="1"/>
  <c r="AD153" i="4"/>
  <c r="AC153" i="4"/>
  <c r="AA153" i="4"/>
  <c r="Z153" i="4"/>
  <c r="AO152" i="4"/>
  <c r="AG152" i="4"/>
  <c r="AF152" i="4"/>
  <c r="AD152" i="4"/>
  <c r="AC152" i="4"/>
  <c r="AA152" i="4"/>
  <c r="Z152" i="4"/>
  <c r="AO151" i="4"/>
  <c r="AG151" i="4"/>
  <c r="AF151" i="4"/>
  <c r="AD151" i="4"/>
  <c r="AC151" i="4"/>
  <c r="AA151" i="4"/>
  <c r="Z151" i="4"/>
  <c r="AO150" i="4"/>
  <c r="AG150" i="4"/>
  <c r="AF150" i="4"/>
  <c r="AI150" i="4" s="1"/>
  <c r="AD150" i="4"/>
  <c r="AC150" i="4"/>
  <c r="AA150" i="4"/>
  <c r="Z150" i="4"/>
  <c r="AO149" i="4"/>
  <c r="AG149" i="4"/>
  <c r="AF149" i="4"/>
  <c r="AI149" i="4" s="1"/>
  <c r="AD149" i="4"/>
  <c r="AC149" i="4"/>
  <c r="AA149" i="4"/>
  <c r="Z149" i="4"/>
  <c r="AO148" i="4"/>
  <c r="AG148" i="4"/>
  <c r="AF148" i="4"/>
  <c r="AI148" i="4" s="1"/>
  <c r="AD148" i="4"/>
  <c r="AC148" i="4"/>
  <c r="AA148" i="4"/>
  <c r="Z148" i="4"/>
  <c r="AO147" i="4"/>
  <c r="AI147" i="4"/>
  <c r="AG147" i="4"/>
  <c r="AH147" i="4" s="1"/>
  <c r="AF147" i="4"/>
  <c r="AD147" i="4"/>
  <c r="AC147" i="4"/>
  <c r="AA147" i="4"/>
  <c r="Z147" i="4"/>
  <c r="AO146" i="4"/>
  <c r="AG146" i="4"/>
  <c r="AF146" i="4"/>
  <c r="AI146" i="4" s="1"/>
  <c r="AD146" i="4"/>
  <c r="AC146" i="4"/>
  <c r="AA146" i="4"/>
  <c r="Z146" i="4"/>
  <c r="AO145" i="4"/>
  <c r="AG145" i="4"/>
  <c r="AF145" i="4"/>
  <c r="AI145" i="4" s="1"/>
  <c r="AD145" i="4"/>
  <c r="AC145" i="4"/>
  <c r="AA145" i="4"/>
  <c r="Z145" i="4"/>
  <c r="AO144" i="4"/>
  <c r="AG144" i="4"/>
  <c r="AF144" i="4"/>
  <c r="AH144" i="4" s="1"/>
  <c r="AD144" i="4"/>
  <c r="AC144" i="4"/>
  <c r="AA144" i="4"/>
  <c r="Z144" i="4"/>
  <c r="AO143" i="4"/>
  <c r="AG143" i="4"/>
  <c r="AF143" i="4"/>
  <c r="AI143" i="4" s="1"/>
  <c r="AD143" i="4"/>
  <c r="AC143" i="4"/>
  <c r="AA143" i="4"/>
  <c r="Z143" i="4"/>
  <c r="AO142" i="4"/>
  <c r="AG142" i="4"/>
  <c r="AF142" i="4"/>
  <c r="AI142" i="4" s="1"/>
  <c r="AD142" i="4"/>
  <c r="AC142" i="4"/>
  <c r="AA142" i="4"/>
  <c r="Z142" i="4"/>
  <c r="AO141" i="4"/>
  <c r="AG141" i="4"/>
  <c r="AF141" i="4"/>
  <c r="AI141" i="4" s="1"/>
  <c r="AD141" i="4"/>
  <c r="AC141" i="4"/>
  <c r="AA141" i="4"/>
  <c r="Z141" i="4"/>
  <c r="AO140" i="4"/>
  <c r="AG140" i="4"/>
  <c r="AF140" i="4"/>
  <c r="AI140" i="4" s="1"/>
  <c r="AD140" i="4"/>
  <c r="AC140" i="4"/>
  <c r="AA140" i="4"/>
  <c r="Z140" i="4"/>
  <c r="AO139" i="4"/>
  <c r="AG139" i="4"/>
  <c r="AF139" i="4"/>
  <c r="AI139" i="4" s="1"/>
  <c r="AD139" i="4"/>
  <c r="AC139" i="4"/>
  <c r="AA139" i="4"/>
  <c r="Z139" i="4"/>
  <c r="AO138" i="4"/>
  <c r="AG138" i="4"/>
  <c r="AF138" i="4"/>
  <c r="AI138" i="4" s="1"/>
  <c r="AD138" i="4"/>
  <c r="AC138" i="4"/>
  <c r="AA138" i="4"/>
  <c r="Z138" i="4"/>
  <c r="AO137" i="4"/>
  <c r="AG137" i="4"/>
  <c r="AF137" i="4"/>
  <c r="AI137" i="4" s="1"/>
  <c r="AD137" i="4"/>
  <c r="AC137" i="4"/>
  <c r="AA137" i="4"/>
  <c r="Z137" i="4"/>
  <c r="AO136" i="4"/>
  <c r="AG136" i="4"/>
  <c r="AF136" i="4"/>
  <c r="AD136" i="4"/>
  <c r="AC136" i="4"/>
  <c r="AA136" i="4"/>
  <c r="Z136" i="4"/>
  <c r="AO135" i="4"/>
  <c r="AG135" i="4"/>
  <c r="AH135" i="4" s="1"/>
  <c r="AF135" i="4"/>
  <c r="AI135" i="4" s="1"/>
  <c r="AD135" i="4"/>
  <c r="AC135" i="4"/>
  <c r="AA135" i="4"/>
  <c r="Z135" i="4"/>
  <c r="AO134" i="4"/>
  <c r="AG134" i="4"/>
  <c r="AF134" i="4"/>
  <c r="AI134" i="4" s="1"/>
  <c r="AD134" i="4"/>
  <c r="AC134" i="4"/>
  <c r="AA134" i="4"/>
  <c r="Z134" i="4"/>
  <c r="AO133" i="4"/>
  <c r="AG133" i="4"/>
  <c r="AF133" i="4"/>
  <c r="AI133" i="4" s="1"/>
  <c r="AD133" i="4"/>
  <c r="AC133" i="4"/>
  <c r="AA133" i="4"/>
  <c r="Z133" i="4"/>
  <c r="AO132" i="4"/>
  <c r="AG132" i="4"/>
  <c r="AF132" i="4"/>
  <c r="AI132" i="4" s="1"/>
  <c r="AD132" i="4"/>
  <c r="AC132" i="4"/>
  <c r="AA132" i="4"/>
  <c r="Z132" i="4"/>
  <c r="AO131" i="4"/>
  <c r="AG131" i="4"/>
  <c r="AF131" i="4"/>
  <c r="AI131" i="4" s="1"/>
  <c r="AD131" i="4"/>
  <c r="AC131" i="4"/>
  <c r="AA131" i="4"/>
  <c r="Z131" i="4"/>
  <c r="AO130" i="4"/>
  <c r="AG130" i="4"/>
  <c r="AF130" i="4"/>
  <c r="AI130" i="4" s="1"/>
  <c r="AD130" i="4"/>
  <c r="AC130" i="4"/>
  <c r="AA130" i="4"/>
  <c r="Z130" i="4"/>
  <c r="AO129" i="4"/>
  <c r="AG129" i="4"/>
  <c r="AH129" i="4" s="1"/>
  <c r="AF129" i="4"/>
  <c r="AI129" i="4" s="1"/>
  <c r="AD129" i="4"/>
  <c r="AC129" i="4"/>
  <c r="AA129" i="4"/>
  <c r="Z129" i="4"/>
  <c r="AO128" i="4"/>
  <c r="AG128" i="4"/>
  <c r="AF128" i="4"/>
  <c r="AD128" i="4"/>
  <c r="AC128" i="4"/>
  <c r="AA128" i="4"/>
  <c r="Z128" i="4"/>
  <c r="AO127" i="4"/>
  <c r="AG127" i="4"/>
  <c r="AF127" i="4"/>
  <c r="AI127" i="4" s="1"/>
  <c r="AD127" i="4"/>
  <c r="AC127" i="4"/>
  <c r="AA127" i="4"/>
  <c r="Z127" i="4"/>
  <c r="AO126" i="4"/>
  <c r="AG126" i="4"/>
  <c r="AF126" i="4"/>
  <c r="AI126" i="4" s="1"/>
  <c r="AD126" i="4"/>
  <c r="AC126" i="4"/>
  <c r="AA126" i="4"/>
  <c r="Z126" i="4"/>
  <c r="AO125" i="4"/>
  <c r="AG125" i="4"/>
  <c r="AF125" i="4"/>
  <c r="AI125" i="4" s="1"/>
  <c r="AD125" i="4"/>
  <c r="AC125" i="4"/>
  <c r="AA125" i="4"/>
  <c r="Z125" i="4"/>
  <c r="AO124" i="4"/>
  <c r="AG124" i="4"/>
  <c r="AF124" i="4"/>
  <c r="AI124" i="4" s="1"/>
  <c r="AD124" i="4"/>
  <c r="AC124" i="4"/>
  <c r="AA124" i="4"/>
  <c r="Z124" i="4"/>
  <c r="AO123" i="4"/>
  <c r="AG123" i="4"/>
  <c r="AF123" i="4"/>
  <c r="AI123" i="4" s="1"/>
  <c r="AD123" i="4"/>
  <c r="AC123" i="4"/>
  <c r="AA123" i="4"/>
  <c r="Z123" i="4"/>
  <c r="AO122" i="4"/>
  <c r="AG122" i="4"/>
  <c r="AF122" i="4"/>
  <c r="AD122" i="4"/>
  <c r="AC122" i="4"/>
  <c r="AA122" i="4"/>
  <c r="Z122" i="4"/>
  <c r="AO121" i="4"/>
  <c r="AI121" i="4"/>
  <c r="AG121" i="4"/>
  <c r="AF121" i="4"/>
  <c r="AD121" i="4"/>
  <c r="AC121" i="4"/>
  <c r="AA121" i="4"/>
  <c r="Z121" i="4"/>
  <c r="AO120" i="4"/>
  <c r="AG120" i="4"/>
  <c r="AF120" i="4"/>
  <c r="AI120" i="4" s="1"/>
  <c r="AD120" i="4"/>
  <c r="AC120" i="4"/>
  <c r="AA120" i="4"/>
  <c r="Z120" i="4"/>
  <c r="AO119" i="4"/>
  <c r="AG119" i="4"/>
  <c r="AF119" i="4"/>
  <c r="AI119" i="4" s="1"/>
  <c r="AD119" i="4"/>
  <c r="AC119" i="4"/>
  <c r="AA119" i="4"/>
  <c r="Z119" i="4"/>
  <c r="AO118" i="4"/>
  <c r="AG118" i="4"/>
  <c r="AF118" i="4"/>
  <c r="AI118" i="4" s="1"/>
  <c r="AD118" i="4"/>
  <c r="AC118" i="4"/>
  <c r="AA118" i="4"/>
  <c r="Z118" i="4"/>
  <c r="AO117" i="4"/>
  <c r="AG117" i="4"/>
  <c r="AF117" i="4"/>
  <c r="AI117" i="4" s="1"/>
  <c r="AD117" i="4"/>
  <c r="AC117" i="4"/>
  <c r="AA117" i="4"/>
  <c r="Z117" i="4"/>
  <c r="AO116" i="4"/>
  <c r="AG116" i="4"/>
  <c r="AF116" i="4"/>
  <c r="AI116" i="4" s="1"/>
  <c r="AD116" i="4"/>
  <c r="AC116" i="4"/>
  <c r="AA116" i="4"/>
  <c r="Z116" i="4"/>
  <c r="AO115" i="4"/>
  <c r="AI115" i="4"/>
  <c r="AG115" i="4"/>
  <c r="AH115" i="4" s="1"/>
  <c r="AF115" i="4"/>
  <c r="AD115" i="4"/>
  <c r="AC115" i="4"/>
  <c r="AA115" i="4"/>
  <c r="Z115" i="4"/>
  <c r="AO114" i="4"/>
  <c r="AH114" i="4"/>
  <c r="AG114" i="4"/>
  <c r="AF114" i="4"/>
  <c r="AI114" i="4" s="1"/>
  <c r="AD114" i="4"/>
  <c r="AC114" i="4"/>
  <c r="AA114" i="4"/>
  <c r="Z114" i="4"/>
  <c r="AO113" i="4"/>
  <c r="AG113" i="4"/>
  <c r="AF113" i="4"/>
  <c r="AI113" i="4" s="1"/>
  <c r="AD113" i="4"/>
  <c r="AC113" i="4"/>
  <c r="AA113" i="4"/>
  <c r="Z113" i="4"/>
  <c r="AO112" i="4"/>
  <c r="AG112" i="4"/>
  <c r="AF112" i="4"/>
  <c r="AD112" i="4"/>
  <c r="AC112" i="4"/>
  <c r="AA112" i="4"/>
  <c r="Z112" i="4"/>
  <c r="AO111" i="4"/>
  <c r="AG111" i="4"/>
  <c r="AH111" i="4" s="1"/>
  <c r="AF111" i="4"/>
  <c r="AI111" i="4" s="1"/>
  <c r="AD111" i="4"/>
  <c r="AC111" i="4"/>
  <c r="AA111" i="4"/>
  <c r="Z111" i="4"/>
  <c r="AO110" i="4"/>
  <c r="AG110" i="4"/>
  <c r="AF110" i="4"/>
  <c r="AI110" i="4" s="1"/>
  <c r="AD110" i="4"/>
  <c r="AC110" i="4"/>
  <c r="AA110" i="4"/>
  <c r="Z110" i="4"/>
  <c r="AO109" i="4"/>
  <c r="AG109" i="4"/>
  <c r="AH109" i="4" s="1"/>
  <c r="AF109" i="4"/>
  <c r="AI109" i="4" s="1"/>
  <c r="AD109" i="4"/>
  <c r="AC109" i="4"/>
  <c r="AA109" i="4"/>
  <c r="Z109" i="4"/>
  <c r="AO108" i="4"/>
  <c r="AG108" i="4"/>
  <c r="AH108" i="4" s="1"/>
  <c r="AF108" i="4"/>
  <c r="AI108" i="4" s="1"/>
  <c r="AD108" i="4"/>
  <c r="AC108" i="4"/>
  <c r="AA108" i="4"/>
  <c r="Z108" i="4"/>
  <c r="AO107" i="4"/>
  <c r="AG107" i="4"/>
  <c r="AF107" i="4"/>
  <c r="AI107" i="4" s="1"/>
  <c r="AD107" i="4"/>
  <c r="AC107" i="4"/>
  <c r="AA107" i="4"/>
  <c r="Z107" i="4"/>
  <c r="AO106" i="4"/>
  <c r="AG106" i="4"/>
  <c r="AH106" i="4" s="1"/>
  <c r="AF106" i="4"/>
  <c r="AI106" i="4" s="1"/>
  <c r="AD106" i="4"/>
  <c r="AC106" i="4"/>
  <c r="AA106" i="4"/>
  <c r="Z106" i="4"/>
  <c r="AO105" i="4"/>
  <c r="AI105" i="4"/>
  <c r="AG105" i="4"/>
  <c r="AF105" i="4"/>
  <c r="AD105" i="4"/>
  <c r="AC105" i="4"/>
  <c r="AA105" i="4"/>
  <c r="Z105" i="4"/>
  <c r="AO104" i="4"/>
  <c r="AG104" i="4"/>
  <c r="AF104" i="4"/>
  <c r="AD104" i="4"/>
  <c r="AC104" i="4"/>
  <c r="AA104" i="4"/>
  <c r="Z104" i="4"/>
  <c r="AO103" i="4"/>
  <c r="AG103" i="4"/>
  <c r="AF103" i="4"/>
  <c r="AI103" i="4" s="1"/>
  <c r="AD103" i="4"/>
  <c r="AC103" i="4"/>
  <c r="AA103" i="4"/>
  <c r="Z103" i="4"/>
  <c r="AO102" i="4"/>
  <c r="AG102" i="4"/>
  <c r="AF102" i="4"/>
  <c r="AI102" i="4" s="1"/>
  <c r="AD102" i="4"/>
  <c r="AC102" i="4"/>
  <c r="AA102" i="4"/>
  <c r="Z102" i="4"/>
  <c r="AO101" i="4"/>
  <c r="AG101" i="4"/>
  <c r="AF101" i="4"/>
  <c r="AI101" i="4" s="1"/>
  <c r="AD101" i="4"/>
  <c r="AC101" i="4"/>
  <c r="AA101" i="4"/>
  <c r="Z101" i="4"/>
  <c r="AO100" i="4"/>
  <c r="AG100" i="4"/>
  <c r="AF100" i="4"/>
  <c r="AI100" i="4" s="1"/>
  <c r="AD100" i="4"/>
  <c r="AC100" i="4"/>
  <c r="AA100" i="4"/>
  <c r="Z100" i="4"/>
  <c r="AO99" i="4"/>
  <c r="AG99" i="4"/>
  <c r="AF99" i="4"/>
  <c r="AI99" i="4" s="1"/>
  <c r="AD99" i="4"/>
  <c r="AC99" i="4"/>
  <c r="AA99" i="4"/>
  <c r="Z99" i="4"/>
  <c r="AO98" i="4"/>
  <c r="AG98" i="4"/>
  <c r="AF98" i="4"/>
  <c r="AI98" i="4" s="1"/>
  <c r="AD98" i="4"/>
  <c r="AC98" i="4"/>
  <c r="AA98" i="4"/>
  <c r="Z98" i="4"/>
  <c r="AO97" i="4"/>
  <c r="AG97" i="4"/>
  <c r="AF97" i="4"/>
  <c r="AI97" i="4" s="1"/>
  <c r="AD97" i="4"/>
  <c r="AC97" i="4"/>
  <c r="AA97" i="4"/>
  <c r="Z97" i="4"/>
  <c r="AO96" i="4"/>
  <c r="AG96" i="4"/>
  <c r="AF96" i="4"/>
  <c r="AD96" i="4"/>
  <c r="AC96" i="4"/>
  <c r="AA96" i="4"/>
  <c r="Z96" i="4"/>
  <c r="AO95" i="4"/>
  <c r="AG95" i="4"/>
  <c r="AF95" i="4"/>
  <c r="AI95" i="4" s="1"/>
  <c r="AD95" i="4"/>
  <c r="AC95" i="4"/>
  <c r="AA95" i="4"/>
  <c r="Z95" i="4"/>
  <c r="AO94" i="4"/>
  <c r="AG94" i="4"/>
  <c r="AF94" i="4"/>
  <c r="AI94" i="4" s="1"/>
  <c r="AD94" i="4"/>
  <c r="AC94" i="4"/>
  <c r="AA94" i="4"/>
  <c r="Z94" i="4"/>
  <c r="AO93" i="4"/>
  <c r="AG93" i="4"/>
  <c r="AF93" i="4"/>
  <c r="AI93" i="4" s="1"/>
  <c r="AD93" i="4"/>
  <c r="AC93" i="4"/>
  <c r="AA93" i="4"/>
  <c r="Z93" i="4"/>
  <c r="AO92" i="4"/>
  <c r="AG92" i="4"/>
  <c r="AF92" i="4"/>
  <c r="AI92" i="4" s="1"/>
  <c r="AD92" i="4"/>
  <c r="AC92" i="4"/>
  <c r="AA92" i="4"/>
  <c r="Z92" i="4"/>
  <c r="AO91" i="4"/>
  <c r="AG91" i="4"/>
  <c r="AH91" i="4" s="1"/>
  <c r="AF91" i="4"/>
  <c r="AI91" i="4" s="1"/>
  <c r="AD91" i="4"/>
  <c r="AC91" i="4"/>
  <c r="AA91" i="4"/>
  <c r="Z91" i="4"/>
  <c r="AO90" i="4"/>
  <c r="AG90" i="4"/>
  <c r="AH90" i="4" s="1"/>
  <c r="AF90" i="4"/>
  <c r="AI90" i="4" s="1"/>
  <c r="AD90" i="4"/>
  <c r="AC90" i="4"/>
  <c r="AA90" i="4"/>
  <c r="Z90" i="4"/>
  <c r="AO89" i="4"/>
  <c r="AG89" i="4"/>
  <c r="AF89" i="4"/>
  <c r="AI89" i="4" s="1"/>
  <c r="AD89" i="4"/>
  <c r="AC89" i="4"/>
  <c r="AA89" i="4"/>
  <c r="Z89" i="4"/>
  <c r="AO88" i="4"/>
  <c r="AI88" i="4"/>
  <c r="AG88" i="4"/>
  <c r="AF88" i="4"/>
  <c r="AD88" i="4"/>
  <c r="AC88" i="4"/>
  <c r="AA88" i="4"/>
  <c r="Z88" i="4"/>
  <c r="AO87" i="4"/>
  <c r="AG87" i="4"/>
  <c r="AF87" i="4"/>
  <c r="AI87" i="4" s="1"/>
  <c r="AD87" i="4"/>
  <c r="AC87" i="4"/>
  <c r="AA87" i="4"/>
  <c r="Z87" i="4"/>
  <c r="AO86" i="4"/>
  <c r="AG86" i="4"/>
  <c r="AF86" i="4"/>
  <c r="AI86" i="4" s="1"/>
  <c r="AD86" i="4"/>
  <c r="AC86" i="4"/>
  <c r="AA86" i="4"/>
  <c r="Z86" i="4"/>
  <c r="AO85" i="4"/>
  <c r="AG85" i="4"/>
  <c r="AF85" i="4"/>
  <c r="AI85" i="4" s="1"/>
  <c r="AD85" i="4"/>
  <c r="AC85" i="4"/>
  <c r="AA85" i="4"/>
  <c r="Z85" i="4"/>
  <c r="AO84" i="4"/>
  <c r="AG84" i="4"/>
  <c r="AF84" i="4"/>
  <c r="AI84" i="4" s="1"/>
  <c r="AD84" i="4"/>
  <c r="AC84" i="4"/>
  <c r="AA84" i="4"/>
  <c r="Z84" i="4"/>
  <c r="AO83" i="4"/>
  <c r="AG83" i="4"/>
  <c r="AF83" i="4"/>
  <c r="AI83" i="4" s="1"/>
  <c r="AD83" i="4"/>
  <c r="AC83" i="4"/>
  <c r="AA83" i="4"/>
  <c r="Z83" i="4"/>
  <c r="AO82" i="4"/>
  <c r="AG82" i="4"/>
  <c r="AF82" i="4"/>
  <c r="AI82" i="4" s="1"/>
  <c r="AD82" i="4"/>
  <c r="AC82" i="4"/>
  <c r="AA82" i="4"/>
  <c r="Z82" i="4"/>
  <c r="AO81" i="4"/>
  <c r="AG81" i="4"/>
  <c r="AF81" i="4"/>
  <c r="AI81" i="4" s="1"/>
  <c r="AD81" i="4"/>
  <c r="AC81" i="4"/>
  <c r="AA81" i="4"/>
  <c r="Z81" i="4"/>
  <c r="AO80" i="4"/>
  <c r="AG80" i="4"/>
  <c r="AF80" i="4"/>
  <c r="AD80" i="4"/>
  <c r="AC80" i="4"/>
  <c r="AA80" i="4"/>
  <c r="Z80" i="4"/>
  <c r="AO79" i="4"/>
  <c r="AG79" i="4"/>
  <c r="AF79" i="4"/>
  <c r="AI79" i="4" s="1"/>
  <c r="AD79" i="4"/>
  <c r="AC79" i="4"/>
  <c r="AA79" i="4"/>
  <c r="Z79" i="4"/>
  <c r="AO78" i="4"/>
  <c r="AG78" i="4"/>
  <c r="AF78" i="4"/>
  <c r="AI78" i="4" s="1"/>
  <c r="AD78" i="4"/>
  <c r="AC78" i="4"/>
  <c r="AA78" i="4"/>
  <c r="Z78" i="4"/>
  <c r="AO77" i="4"/>
  <c r="AG77" i="4"/>
  <c r="AF77" i="4"/>
  <c r="AI77" i="4" s="1"/>
  <c r="AD77" i="4"/>
  <c r="AC77" i="4"/>
  <c r="AA77" i="4"/>
  <c r="Z77" i="4"/>
  <c r="AO76" i="4"/>
  <c r="AG76" i="4"/>
  <c r="AF76" i="4"/>
  <c r="AI76" i="4" s="1"/>
  <c r="AD76" i="4"/>
  <c r="AC76" i="4"/>
  <c r="AA76" i="4"/>
  <c r="Z76" i="4"/>
  <c r="AO75" i="4"/>
  <c r="AG75" i="4"/>
  <c r="AH75" i="4" s="1"/>
  <c r="AF75" i="4"/>
  <c r="AI75" i="4" s="1"/>
  <c r="AD75" i="4"/>
  <c r="AC75" i="4"/>
  <c r="AA75" i="4"/>
  <c r="Z75" i="4"/>
  <c r="AO74" i="4"/>
  <c r="AG74" i="4"/>
  <c r="AF74" i="4"/>
  <c r="AI74" i="4" s="1"/>
  <c r="AD74" i="4"/>
  <c r="AC74" i="4"/>
  <c r="AA74" i="4"/>
  <c r="Z74" i="4"/>
  <c r="AO73" i="4"/>
  <c r="AG73" i="4"/>
  <c r="AF73" i="4"/>
  <c r="AI73" i="4" s="1"/>
  <c r="AD73" i="4"/>
  <c r="AC73" i="4"/>
  <c r="AA73" i="4"/>
  <c r="Z73" i="4"/>
  <c r="AO72" i="4"/>
  <c r="AG72" i="4"/>
  <c r="AF72" i="4"/>
  <c r="AI72" i="4" s="1"/>
  <c r="AD72" i="4"/>
  <c r="AC72" i="4"/>
  <c r="AA72" i="4"/>
  <c r="Z72" i="4"/>
  <c r="AO71" i="4"/>
  <c r="AG71" i="4"/>
  <c r="AF71" i="4"/>
  <c r="AI71" i="4" s="1"/>
  <c r="AD71" i="4"/>
  <c r="AC71" i="4"/>
  <c r="AA71" i="4"/>
  <c r="Z71" i="4"/>
  <c r="AO70" i="4"/>
  <c r="AG70" i="4"/>
  <c r="AF70" i="4"/>
  <c r="AI70" i="4" s="1"/>
  <c r="AD70" i="4"/>
  <c r="AC70" i="4"/>
  <c r="AA70" i="4"/>
  <c r="Z70" i="4"/>
  <c r="AO69" i="4"/>
  <c r="AG69" i="4"/>
  <c r="AF69" i="4"/>
  <c r="AI69" i="4" s="1"/>
  <c r="AD69" i="4"/>
  <c r="AC69" i="4"/>
  <c r="AA69" i="4"/>
  <c r="Z69" i="4"/>
  <c r="AO68" i="4"/>
  <c r="AG68" i="4"/>
  <c r="AF68" i="4"/>
  <c r="AI68" i="4" s="1"/>
  <c r="AD68" i="4"/>
  <c r="AC68" i="4"/>
  <c r="AA68" i="4"/>
  <c r="Z68" i="4"/>
  <c r="AO67" i="4"/>
  <c r="AG67" i="4"/>
  <c r="AF67" i="4"/>
  <c r="AI67" i="4" s="1"/>
  <c r="AD67" i="4"/>
  <c r="AC67" i="4"/>
  <c r="AA67" i="4"/>
  <c r="Z67" i="4"/>
  <c r="AO66" i="4"/>
  <c r="AG66" i="4"/>
  <c r="AF66" i="4"/>
  <c r="AI66" i="4" s="1"/>
  <c r="AD66" i="4"/>
  <c r="AC66" i="4"/>
  <c r="AA66" i="4"/>
  <c r="Z66" i="4"/>
  <c r="AO65" i="4"/>
  <c r="AG65" i="4"/>
  <c r="AF65" i="4"/>
  <c r="AI65" i="4" s="1"/>
  <c r="AD65" i="4"/>
  <c r="AC65" i="4"/>
  <c r="AA65" i="4"/>
  <c r="Z65" i="4"/>
  <c r="AO64" i="4"/>
  <c r="AG64" i="4"/>
  <c r="AF64" i="4"/>
  <c r="AI64" i="4" s="1"/>
  <c r="AD64" i="4"/>
  <c r="AC64" i="4"/>
  <c r="AA64" i="4"/>
  <c r="Z64" i="4"/>
  <c r="AO63" i="4"/>
  <c r="AG63" i="4"/>
  <c r="AF63" i="4"/>
  <c r="AI63" i="4" s="1"/>
  <c r="AD63" i="4"/>
  <c r="AC63" i="4"/>
  <c r="AA63" i="4"/>
  <c r="Z63" i="4"/>
  <c r="AO62" i="4"/>
  <c r="AG62" i="4"/>
  <c r="AF62" i="4"/>
  <c r="AI62" i="4" s="1"/>
  <c r="AD62" i="4"/>
  <c r="AC62" i="4"/>
  <c r="AA62" i="4"/>
  <c r="Z62" i="4"/>
  <c r="AO61" i="4"/>
  <c r="AG61" i="4"/>
  <c r="AF61" i="4"/>
  <c r="AI61" i="4" s="1"/>
  <c r="AD61" i="4"/>
  <c r="AC61" i="4"/>
  <c r="AA61" i="4"/>
  <c r="Z61" i="4"/>
  <c r="AO60" i="4"/>
  <c r="AG60" i="4"/>
  <c r="AF60" i="4"/>
  <c r="AI60" i="4" s="1"/>
  <c r="AD60" i="4"/>
  <c r="AC60" i="4"/>
  <c r="AA60" i="4"/>
  <c r="Z60" i="4"/>
  <c r="AO59" i="4"/>
  <c r="AG59" i="4"/>
  <c r="AF59" i="4"/>
  <c r="AI59" i="4" s="1"/>
  <c r="AD59" i="4"/>
  <c r="AC59" i="4"/>
  <c r="AA59" i="4"/>
  <c r="Z59" i="4"/>
  <c r="AO58" i="4"/>
  <c r="AG58" i="4"/>
  <c r="AF58" i="4"/>
  <c r="AI58" i="4" s="1"/>
  <c r="AD58" i="4"/>
  <c r="AC58" i="4"/>
  <c r="AA58" i="4"/>
  <c r="Z58" i="4"/>
  <c r="AO57" i="4"/>
  <c r="AI57" i="4"/>
  <c r="AG57" i="4"/>
  <c r="AF57" i="4"/>
  <c r="AD57" i="4"/>
  <c r="AC57" i="4"/>
  <c r="AA57" i="4"/>
  <c r="Z57" i="4"/>
  <c r="AO56" i="4"/>
  <c r="AG56" i="4"/>
  <c r="AF56" i="4"/>
  <c r="AD56" i="4"/>
  <c r="AC56" i="4"/>
  <c r="AA56" i="4"/>
  <c r="Z56" i="4"/>
  <c r="AO55" i="4"/>
  <c r="AG55" i="4"/>
  <c r="AH55" i="4" s="1"/>
  <c r="AF55" i="4"/>
  <c r="AI55" i="4" s="1"/>
  <c r="AD55" i="4"/>
  <c r="AC55" i="4"/>
  <c r="AA55" i="4"/>
  <c r="Z55" i="4"/>
  <c r="AO54" i="4"/>
  <c r="AG54" i="4"/>
  <c r="AF54" i="4"/>
  <c r="AI54" i="4" s="1"/>
  <c r="AD54" i="4"/>
  <c r="AC54" i="4"/>
  <c r="AA54" i="4"/>
  <c r="Z54" i="4"/>
  <c r="AO53" i="4"/>
  <c r="AG53" i="4"/>
  <c r="AF53" i="4"/>
  <c r="AI53" i="4" s="1"/>
  <c r="AD53" i="4"/>
  <c r="AC53" i="4"/>
  <c r="AA53" i="4"/>
  <c r="Z53" i="4"/>
  <c r="AO52" i="4"/>
  <c r="AG52" i="4"/>
  <c r="AF52" i="4"/>
  <c r="AI52" i="4" s="1"/>
  <c r="AD52" i="4"/>
  <c r="AC52" i="4"/>
  <c r="AA52" i="4"/>
  <c r="Z52" i="4"/>
  <c r="AO51" i="4"/>
  <c r="AG51" i="4"/>
  <c r="AF51" i="4"/>
  <c r="AI51" i="4" s="1"/>
  <c r="AD51" i="4"/>
  <c r="AC51" i="4"/>
  <c r="AA51" i="4"/>
  <c r="Z51" i="4"/>
  <c r="AO50" i="4"/>
  <c r="AH50" i="4"/>
  <c r="AG50" i="4"/>
  <c r="AF50" i="4"/>
  <c r="AI50" i="4" s="1"/>
  <c r="AD50" i="4"/>
  <c r="AC50" i="4"/>
  <c r="AA50" i="4"/>
  <c r="Z50" i="4"/>
  <c r="AO49" i="4"/>
  <c r="AG49" i="4"/>
  <c r="AF49" i="4"/>
  <c r="AI49" i="4" s="1"/>
  <c r="AD49" i="4"/>
  <c r="AC49" i="4"/>
  <c r="AA49" i="4"/>
  <c r="Z49" i="4"/>
  <c r="AO48" i="4"/>
  <c r="AI48" i="4"/>
  <c r="AG48" i="4"/>
  <c r="AF48" i="4"/>
  <c r="AD48" i="4"/>
  <c r="AC48" i="4"/>
  <c r="AA48" i="4"/>
  <c r="Z48" i="4"/>
  <c r="AO47" i="4"/>
  <c r="AG47" i="4"/>
  <c r="AF47" i="4"/>
  <c r="AI47" i="4" s="1"/>
  <c r="AD47" i="4"/>
  <c r="AC47" i="4"/>
  <c r="AA47" i="4"/>
  <c r="Z47" i="4"/>
  <c r="AO46" i="4"/>
  <c r="AG46" i="4"/>
  <c r="AH46" i="4" s="1"/>
  <c r="AF46" i="4"/>
  <c r="AI46" i="4" s="1"/>
  <c r="AD46" i="4"/>
  <c r="AC46" i="4"/>
  <c r="AA46" i="4"/>
  <c r="Z46" i="4"/>
  <c r="AO45" i="4"/>
  <c r="AG45" i="4"/>
  <c r="AF45" i="4"/>
  <c r="AI45" i="4" s="1"/>
  <c r="AD45" i="4"/>
  <c r="AC45" i="4"/>
  <c r="AA45" i="4"/>
  <c r="Z45" i="4"/>
  <c r="AO44" i="4"/>
  <c r="AG44" i="4"/>
  <c r="AF44" i="4"/>
  <c r="AI44" i="4" s="1"/>
  <c r="AD44" i="4"/>
  <c r="AC44" i="4"/>
  <c r="AA44" i="4"/>
  <c r="Z44" i="4"/>
  <c r="AO43" i="4"/>
  <c r="AG43" i="4"/>
  <c r="AF43" i="4"/>
  <c r="AI43" i="4" s="1"/>
  <c r="AD43" i="4"/>
  <c r="AC43" i="4"/>
  <c r="AA43" i="4"/>
  <c r="Z43" i="4"/>
  <c r="AO42" i="4"/>
  <c r="AI42" i="4"/>
  <c r="AG42" i="4"/>
  <c r="AF42" i="4"/>
  <c r="AD42" i="4"/>
  <c r="AC42" i="4"/>
  <c r="AA42" i="4"/>
  <c r="Z42" i="4"/>
  <c r="AO41" i="4"/>
  <c r="AG41" i="4"/>
  <c r="AF41" i="4"/>
  <c r="AD41" i="4"/>
  <c r="AC41" i="4"/>
  <c r="AA41" i="4"/>
  <c r="Z41" i="4"/>
  <c r="AO40" i="4"/>
  <c r="AG40" i="4"/>
  <c r="AF40" i="4"/>
  <c r="AI40" i="4" s="1"/>
  <c r="AD40" i="4"/>
  <c r="AC40" i="4"/>
  <c r="AA40" i="4"/>
  <c r="Z40" i="4"/>
  <c r="AO39" i="4"/>
  <c r="AG39" i="4"/>
  <c r="AF39" i="4"/>
  <c r="AI39" i="4" s="1"/>
  <c r="AD39" i="4"/>
  <c r="AC39" i="4"/>
  <c r="AA39" i="4"/>
  <c r="Z39" i="4"/>
  <c r="AO38" i="4"/>
  <c r="AG38" i="4"/>
  <c r="AF38" i="4"/>
  <c r="AI38" i="4" s="1"/>
  <c r="AD38" i="4"/>
  <c r="AC38" i="4"/>
  <c r="AA38" i="4"/>
  <c r="Z38" i="4"/>
  <c r="AO37" i="4"/>
  <c r="AG37" i="4"/>
  <c r="AF37" i="4"/>
  <c r="AI37" i="4" s="1"/>
  <c r="AD37" i="4"/>
  <c r="AC37" i="4"/>
  <c r="AA37" i="4"/>
  <c r="Z37" i="4"/>
  <c r="AO36" i="4"/>
  <c r="AG36" i="4"/>
  <c r="AF36" i="4"/>
  <c r="AI36" i="4" s="1"/>
  <c r="AD36" i="4"/>
  <c r="AC36" i="4"/>
  <c r="AA36" i="4"/>
  <c r="Z36" i="4"/>
  <c r="AO35" i="4"/>
  <c r="AG35" i="4"/>
  <c r="AF35" i="4"/>
  <c r="AI35" i="4" s="1"/>
  <c r="AD35" i="4"/>
  <c r="AC35" i="4"/>
  <c r="AA35" i="4"/>
  <c r="Z35" i="4"/>
  <c r="AO34" i="4"/>
  <c r="AG34" i="4"/>
  <c r="AF34" i="4"/>
  <c r="AI34" i="4" s="1"/>
  <c r="AD34" i="4"/>
  <c r="AC34" i="4"/>
  <c r="AA34" i="4"/>
  <c r="Z34" i="4"/>
  <c r="AO33" i="4"/>
  <c r="AG33" i="4"/>
  <c r="AF33" i="4"/>
  <c r="AH33" i="4" s="1"/>
  <c r="AD33" i="4"/>
  <c r="AC33" i="4"/>
  <c r="AA33" i="4"/>
  <c r="Z33" i="4"/>
  <c r="AO32" i="4"/>
  <c r="AG32" i="4"/>
  <c r="AF32" i="4"/>
  <c r="AI32" i="4" s="1"/>
  <c r="AD32" i="4"/>
  <c r="AC32" i="4"/>
  <c r="AA32" i="4"/>
  <c r="Z32" i="4"/>
  <c r="AO31" i="4"/>
  <c r="AG31" i="4"/>
  <c r="AF31" i="4"/>
  <c r="AI31" i="4" s="1"/>
  <c r="AD31" i="4"/>
  <c r="AC31" i="4"/>
  <c r="AA31" i="4"/>
  <c r="Z31" i="4"/>
  <c r="AO30" i="4"/>
  <c r="AG30" i="4"/>
  <c r="AF30" i="4"/>
  <c r="AI30" i="4" s="1"/>
  <c r="AD30" i="4"/>
  <c r="AC30" i="4"/>
  <c r="AA30" i="4"/>
  <c r="Z30" i="4"/>
  <c r="AO29" i="4"/>
  <c r="AG29" i="4"/>
  <c r="AF29" i="4"/>
  <c r="AI29" i="4" s="1"/>
  <c r="AD29" i="4"/>
  <c r="AC29" i="4"/>
  <c r="AA29" i="4"/>
  <c r="Z29" i="4"/>
  <c r="AO28" i="4"/>
  <c r="AG28" i="4"/>
  <c r="AF28" i="4"/>
  <c r="AI28" i="4" s="1"/>
  <c r="AD28" i="4"/>
  <c r="AC28" i="4"/>
  <c r="AA28" i="4"/>
  <c r="Z28" i="4"/>
  <c r="AO27" i="4"/>
  <c r="AG27" i="4"/>
  <c r="AF27" i="4"/>
  <c r="AI27" i="4" s="1"/>
  <c r="AD27" i="4"/>
  <c r="AC27" i="4"/>
  <c r="AA27" i="4"/>
  <c r="Z27" i="4"/>
  <c r="AO26" i="4"/>
  <c r="AG26" i="4"/>
  <c r="AF26" i="4"/>
  <c r="AI26" i="4" s="1"/>
  <c r="AD26" i="4"/>
  <c r="AC26" i="4"/>
  <c r="AA26" i="4"/>
  <c r="Z26" i="4"/>
  <c r="AO25" i="4"/>
  <c r="AG25" i="4"/>
  <c r="AF25" i="4"/>
  <c r="AH25" i="4" s="1"/>
  <c r="AD25" i="4"/>
  <c r="AC25" i="4"/>
  <c r="AA25" i="4"/>
  <c r="Z25" i="4"/>
  <c r="AO24" i="4"/>
  <c r="AG24" i="4"/>
  <c r="AF24" i="4"/>
  <c r="AI24" i="4" s="1"/>
  <c r="AD24" i="4"/>
  <c r="AC24" i="4"/>
  <c r="AA24" i="4"/>
  <c r="Z24" i="4"/>
  <c r="AO23" i="4"/>
  <c r="AG23" i="4"/>
  <c r="AF23" i="4"/>
  <c r="AI23" i="4" s="1"/>
  <c r="AD23" i="4"/>
  <c r="AC23" i="4"/>
  <c r="AA23" i="4"/>
  <c r="Z23" i="4"/>
  <c r="AO22" i="4"/>
  <c r="AG22" i="4"/>
  <c r="AF22" i="4"/>
  <c r="AI22" i="4" s="1"/>
  <c r="AD22" i="4"/>
  <c r="AC22" i="4"/>
  <c r="AA22" i="4"/>
  <c r="Z22" i="4"/>
  <c r="AO21" i="4"/>
  <c r="AG21" i="4"/>
  <c r="AF21" i="4"/>
  <c r="AI21" i="4" s="1"/>
  <c r="AD21" i="4"/>
  <c r="AC21" i="4"/>
  <c r="AA21" i="4"/>
  <c r="Z21" i="4"/>
  <c r="AO20" i="4"/>
  <c r="AG20" i="4"/>
  <c r="AF20" i="4"/>
  <c r="AI20" i="4" s="1"/>
  <c r="AD20" i="4"/>
  <c r="AC20" i="4"/>
  <c r="AA20" i="4"/>
  <c r="Z20" i="4"/>
  <c r="AO19" i="4"/>
  <c r="AG19" i="4"/>
  <c r="AF19" i="4"/>
  <c r="AI19" i="4" s="1"/>
  <c r="AD19" i="4"/>
  <c r="AC19" i="4"/>
  <c r="AA19" i="4"/>
  <c r="Z19" i="4"/>
  <c r="AO18" i="4"/>
  <c r="AG18" i="4"/>
  <c r="AF18" i="4"/>
  <c r="AI18" i="4" s="1"/>
  <c r="AD18" i="4"/>
  <c r="AC18" i="4"/>
  <c r="AA18" i="4"/>
  <c r="Z18" i="4"/>
  <c r="AO17" i="4"/>
  <c r="AG17" i="4"/>
  <c r="AF17" i="4"/>
  <c r="AH17" i="4" s="1"/>
  <c r="AD17" i="4"/>
  <c r="AC17" i="4"/>
  <c r="AA17" i="4"/>
  <c r="Z17" i="4"/>
  <c r="AO16" i="4"/>
  <c r="AG16" i="4"/>
  <c r="AF16" i="4"/>
  <c r="AI16" i="4" s="1"/>
  <c r="AD16" i="4"/>
  <c r="AC16" i="4"/>
  <c r="AA16" i="4"/>
  <c r="Z16" i="4"/>
  <c r="AO15" i="4"/>
  <c r="AG15" i="4"/>
  <c r="AF15" i="4"/>
  <c r="AI15" i="4" s="1"/>
  <c r="AD15" i="4"/>
  <c r="AC15" i="4"/>
  <c r="AA15" i="4"/>
  <c r="Z15" i="4"/>
  <c r="AO14" i="4"/>
  <c r="AG14" i="4"/>
  <c r="AH14" i="4" s="1"/>
  <c r="AF14" i="4"/>
  <c r="AI14" i="4" s="1"/>
  <c r="AD14" i="4"/>
  <c r="AC14" i="4"/>
  <c r="AA14" i="4"/>
  <c r="Z14" i="4"/>
  <c r="AO13" i="4"/>
  <c r="AG13" i="4"/>
  <c r="AF13" i="4"/>
  <c r="AI13" i="4" s="1"/>
  <c r="AD13" i="4"/>
  <c r="AC13" i="4"/>
  <c r="AA13" i="4"/>
  <c r="Z13" i="4"/>
  <c r="AO12" i="4"/>
  <c r="AG12" i="4"/>
  <c r="AF12" i="4"/>
  <c r="AI12" i="4" s="1"/>
  <c r="AD12" i="4"/>
  <c r="AC12" i="4"/>
  <c r="AA12" i="4"/>
  <c r="Z12" i="4"/>
  <c r="AO11" i="4"/>
  <c r="AG11" i="4"/>
  <c r="AF11" i="4"/>
  <c r="AI11" i="4" s="1"/>
  <c r="AD11" i="4"/>
  <c r="AC11" i="4"/>
  <c r="AA11" i="4"/>
  <c r="Z11" i="4"/>
  <c r="AO10" i="4"/>
  <c r="AG10" i="4"/>
  <c r="AF10" i="4"/>
  <c r="AI10" i="4" s="1"/>
  <c r="AD10" i="4"/>
  <c r="AC10" i="4"/>
  <c r="AA10" i="4"/>
  <c r="Z10" i="4"/>
  <c r="AO9" i="4"/>
  <c r="AG9" i="4"/>
  <c r="AF9" i="4"/>
  <c r="AI9" i="4" s="1"/>
  <c r="AD9" i="4"/>
  <c r="AC9" i="4"/>
  <c r="AA9" i="4"/>
  <c r="Z9" i="4"/>
  <c r="AO8" i="4"/>
  <c r="AG8" i="4"/>
  <c r="AH8" i="4" s="1"/>
  <c r="AF8" i="4"/>
  <c r="AI8" i="4" s="1"/>
  <c r="AD8" i="4"/>
  <c r="AC8" i="4"/>
  <c r="AA8" i="4"/>
  <c r="Z8" i="4"/>
  <c r="AO7" i="4"/>
  <c r="AG7" i="4"/>
  <c r="AF7" i="4"/>
  <c r="AI7" i="4" s="1"/>
  <c r="AD7" i="4"/>
  <c r="AC7" i="4"/>
  <c r="AA7" i="4"/>
  <c r="Z7" i="4"/>
  <c r="AO6" i="4"/>
  <c r="AG6" i="4"/>
  <c r="AF6" i="4"/>
  <c r="AI6" i="4" s="1"/>
  <c r="AD6" i="4"/>
  <c r="AC6" i="4"/>
  <c r="AA6" i="4"/>
  <c r="Z6" i="4"/>
  <c r="AO5" i="4"/>
  <c r="AG5" i="4"/>
  <c r="AF5" i="4"/>
  <c r="AI5" i="4" s="1"/>
  <c r="AD5" i="4"/>
  <c r="AC5" i="4"/>
  <c r="AA5" i="4"/>
  <c r="Z5" i="4"/>
  <c r="AO4" i="4"/>
  <c r="AG4" i="4"/>
  <c r="AF4" i="4"/>
  <c r="AI4" i="4" s="1"/>
  <c r="AD4" i="4"/>
  <c r="AC4" i="4"/>
  <c r="AA4" i="4"/>
  <c r="Z4" i="4"/>
  <c r="AO3" i="4"/>
  <c r="AG3" i="4"/>
  <c r="AF3" i="4"/>
  <c r="AI3" i="4" s="1"/>
  <c r="AD3" i="4"/>
  <c r="AC3" i="4"/>
  <c r="AA3" i="4"/>
  <c r="Z3" i="4"/>
  <c r="AO2" i="4"/>
  <c r="AG2" i="4"/>
  <c r="AF2" i="4"/>
  <c r="AI2" i="4" s="1"/>
  <c r="AD2" i="4"/>
  <c r="AC2" i="4"/>
  <c r="AA2" i="4"/>
  <c r="Z2" i="4"/>
  <c r="AL49" i="3"/>
  <c r="AM437" i="3"/>
  <c r="AL437" i="3"/>
  <c r="AE437" i="3"/>
  <c r="AD437" i="3"/>
  <c r="AG437" i="3" s="1"/>
  <c r="AC437" i="3"/>
  <c r="AB437" i="3"/>
  <c r="AA437" i="3"/>
  <c r="Z437" i="3"/>
  <c r="AM436" i="3"/>
  <c r="AL436" i="3"/>
  <c r="AE436" i="3"/>
  <c r="AD436" i="3"/>
  <c r="AG436" i="3" s="1"/>
  <c r="AC436" i="3"/>
  <c r="AB436" i="3"/>
  <c r="AA436" i="3"/>
  <c r="Z436" i="3"/>
  <c r="AM435" i="3"/>
  <c r="AL435" i="3"/>
  <c r="AE435" i="3"/>
  <c r="AD435" i="3"/>
  <c r="AG435" i="3" s="1"/>
  <c r="AC435" i="3"/>
  <c r="AB435" i="3"/>
  <c r="AA435" i="3"/>
  <c r="Z435" i="3"/>
  <c r="AM434" i="3"/>
  <c r="AL434" i="3"/>
  <c r="AE434" i="3"/>
  <c r="AD434" i="3"/>
  <c r="AG434" i="3" s="1"/>
  <c r="AC434" i="3"/>
  <c r="AB434" i="3"/>
  <c r="AA434" i="3"/>
  <c r="Z434" i="3"/>
  <c r="AM433" i="3"/>
  <c r="AL433" i="3"/>
  <c r="AE433" i="3"/>
  <c r="AD433" i="3"/>
  <c r="AG433" i="3" s="1"/>
  <c r="AC433" i="3"/>
  <c r="AB433" i="3"/>
  <c r="AA433" i="3"/>
  <c r="Z433" i="3"/>
  <c r="AM432" i="3"/>
  <c r="AL432" i="3"/>
  <c r="AE432" i="3"/>
  <c r="AD432" i="3"/>
  <c r="AG432" i="3" s="1"/>
  <c r="AC432" i="3"/>
  <c r="AB432" i="3"/>
  <c r="AA432" i="3"/>
  <c r="Z432" i="3"/>
  <c r="AM431" i="3"/>
  <c r="AL431" i="3"/>
  <c r="AE431" i="3"/>
  <c r="AD431" i="3"/>
  <c r="AC431" i="3"/>
  <c r="AB431" i="3"/>
  <c r="AA431" i="3"/>
  <c r="Z431" i="3"/>
  <c r="AM430" i="3"/>
  <c r="AL430" i="3"/>
  <c r="AE430" i="3"/>
  <c r="AD430" i="3"/>
  <c r="AG430" i="3" s="1"/>
  <c r="AC430" i="3"/>
  <c r="AB430" i="3"/>
  <c r="AA430" i="3"/>
  <c r="Z430" i="3"/>
  <c r="AM429" i="3"/>
  <c r="AL429" i="3"/>
  <c r="AE429" i="3"/>
  <c r="AD429" i="3"/>
  <c r="AG429" i="3" s="1"/>
  <c r="AC429" i="3"/>
  <c r="AB429" i="3"/>
  <c r="AA429" i="3"/>
  <c r="Z429" i="3"/>
  <c r="AM428" i="3"/>
  <c r="AL428" i="3"/>
  <c r="AE428" i="3"/>
  <c r="AD428" i="3"/>
  <c r="AG428" i="3" s="1"/>
  <c r="AC428" i="3"/>
  <c r="AB428" i="3"/>
  <c r="AA428" i="3"/>
  <c r="Z428" i="3"/>
  <c r="AM427" i="3"/>
  <c r="AL427" i="3"/>
  <c r="AE427" i="3"/>
  <c r="AD427" i="3"/>
  <c r="AG427" i="3" s="1"/>
  <c r="AC427" i="3"/>
  <c r="AB427" i="3"/>
  <c r="AA427" i="3"/>
  <c r="Z427" i="3"/>
  <c r="AM426" i="3"/>
  <c r="AL426" i="3"/>
  <c r="AE426" i="3"/>
  <c r="AD426" i="3"/>
  <c r="AG426" i="3" s="1"/>
  <c r="AC426" i="3"/>
  <c r="AB426" i="3"/>
  <c r="AA426" i="3"/>
  <c r="Z426" i="3"/>
  <c r="AM425" i="3"/>
  <c r="AL425" i="3"/>
  <c r="AE425" i="3"/>
  <c r="AD425" i="3"/>
  <c r="AG425" i="3" s="1"/>
  <c r="AC425" i="3"/>
  <c r="AB425" i="3"/>
  <c r="AA425" i="3"/>
  <c r="Z425" i="3"/>
  <c r="AM424" i="3"/>
  <c r="AL424" i="3"/>
  <c r="AE424" i="3"/>
  <c r="AD424" i="3"/>
  <c r="AG424" i="3" s="1"/>
  <c r="AC424" i="3"/>
  <c r="AB424" i="3"/>
  <c r="AA424" i="3"/>
  <c r="Z424" i="3"/>
  <c r="AM423" i="3"/>
  <c r="AL423" i="3"/>
  <c r="AE423" i="3"/>
  <c r="AD423" i="3"/>
  <c r="AG423" i="3" s="1"/>
  <c r="AC423" i="3"/>
  <c r="AB423" i="3"/>
  <c r="AA423" i="3"/>
  <c r="Z423" i="3"/>
  <c r="AM422" i="3"/>
  <c r="AL422" i="3"/>
  <c r="AE422" i="3"/>
  <c r="AD422" i="3"/>
  <c r="AG422" i="3" s="1"/>
  <c r="AC422" i="3"/>
  <c r="AB422" i="3"/>
  <c r="AA422" i="3"/>
  <c r="Z422" i="3"/>
  <c r="AM421" i="3"/>
  <c r="AL421" i="3"/>
  <c r="AE421" i="3"/>
  <c r="AD421" i="3"/>
  <c r="AG421" i="3" s="1"/>
  <c r="AC421" i="3"/>
  <c r="AB421" i="3"/>
  <c r="AA421" i="3"/>
  <c r="Z421" i="3"/>
  <c r="AM420" i="3"/>
  <c r="AL420" i="3"/>
  <c r="AE420" i="3"/>
  <c r="AD420" i="3"/>
  <c r="AG420" i="3" s="1"/>
  <c r="AC420" i="3"/>
  <c r="AB420" i="3"/>
  <c r="AA420" i="3"/>
  <c r="Z420" i="3"/>
  <c r="AM419" i="3"/>
  <c r="AL419" i="3"/>
  <c r="AE419" i="3"/>
  <c r="AD419" i="3"/>
  <c r="AG419" i="3" s="1"/>
  <c r="AC419" i="3"/>
  <c r="AB419" i="3"/>
  <c r="AA419" i="3"/>
  <c r="Z419" i="3"/>
  <c r="AM418" i="3"/>
  <c r="AL418" i="3"/>
  <c r="AE418" i="3"/>
  <c r="AD418" i="3"/>
  <c r="AC418" i="3"/>
  <c r="AB418" i="3"/>
  <c r="AA418" i="3"/>
  <c r="Z418" i="3"/>
  <c r="AM417" i="3"/>
  <c r="AL417" i="3"/>
  <c r="AE417" i="3"/>
  <c r="AD417" i="3"/>
  <c r="AG417" i="3" s="1"/>
  <c r="AC417" i="3"/>
  <c r="AB417" i="3"/>
  <c r="AA417" i="3"/>
  <c r="Z417" i="3"/>
  <c r="AM416" i="3"/>
  <c r="AL416" i="3"/>
  <c r="AE416" i="3"/>
  <c r="AD416" i="3"/>
  <c r="AG416" i="3" s="1"/>
  <c r="AC416" i="3"/>
  <c r="AB416" i="3"/>
  <c r="AA416" i="3"/>
  <c r="Z416" i="3"/>
  <c r="AM415" i="3"/>
  <c r="AL415" i="3"/>
  <c r="AE415" i="3"/>
  <c r="AD415" i="3"/>
  <c r="AG415" i="3" s="1"/>
  <c r="AC415" i="3"/>
  <c r="AB415" i="3"/>
  <c r="AA415" i="3"/>
  <c r="Z415" i="3"/>
  <c r="AM414" i="3"/>
  <c r="AL414" i="3"/>
  <c r="AE414" i="3"/>
  <c r="AD414" i="3"/>
  <c r="AG414" i="3" s="1"/>
  <c r="AC414" i="3"/>
  <c r="AB414" i="3"/>
  <c r="AA414" i="3"/>
  <c r="Z414" i="3"/>
  <c r="AM413" i="3"/>
  <c r="AL413" i="3"/>
  <c r="AE413" i="3"/>
  <c r="AD413" i="3"/>
  <c r="AG413" i="3" s="1"/>
  <c r="AC413" i="3"/>
  <c r="AB413" i="3"/>
  <c r="AA413" i="3"/>
  <c r="Z413" i="3"/>
  <c r="AM412" i="3"/>
  <c r="AL412" i="3"/>
  <c r="AE412" i="3"/>
  <c r="AD412" i="3"/>
  <c r="AG412" i="3" s="1"/>
  <c r="AC412" i="3"/>
  <c r="AB412" i="3"/>
  <c r="AA412" i="3"/>
  <c r="Z412" i="3"/>
  <c r="AM411" i="3"/>
  <c r="AL411" i="3"/>
  <c r="AE411" i="3"/>
  <c r="AD411" i="3"/>
  <c r="AG411" i="3" s="1"/>
  <c r="AC411" i="3"/>
  <c r="AB411" i="3"/>
  <c r="AA411" i="3"/>
  <c r="Z411" i="3"/>
  <c r="AM410" i="3"/>
  <c r="AL410" i="3"/>
  <c r="AE410" i="3"/>
  <c r="AD410" i="3"/>
  <c r="AG410" i="3" s="1"/>
  <c r="AC410" i="3"/>
  <c r="AB410" i="3"/>
  <c r="AA410" i="3"/>
  <c r="Z410" i="3"/>
  <c r="AM409" i="3"/>
  <c r="AL409" i="3"/>
  <c r="AE409" i="3"/>
  <c r="AD409" i="3"/>
  <c r="AG409" i="3" s="1"/>
  <c r="AC409" i="3"/>
  <c r="AB409" i="3"/>
  <c r="AA409" i="3"/>
  <c r="Z409" i="3"/>
  <c r="AM408" i="3"/>
  <c r="AL408" i="3"/>
  <c r="AE408" i="3"/>
  <c r="AD408" i="3"/>
  <c r="AG408" i="3" s="1"/>
  <c r="AC408" i="3"/>
  <c r="AB408" i="3"/>
  <c r="AA408" i="3"/>
  <c r="Z408" i="3"/>
  <c r="AM407" i="3"/>
  <c r="AL407" i="3"/>
  <c r="AG407" i="3"/>
  <c r="AE407" i="3"/>
  <c r="AF407" i="3" s="1"/>
  <c r="AD407" i="3"/>
  <c r="AC407" i="3"/>
  <c r="AB407" i="3"/>
  <c r="AA407" i="3"/>
  <c r="Z407" i="3"/>
  <c r="AM406" i="3"/>
  <c r="AL406" i="3"/>
  <c r="AE406" i="3"/>
  <c r="AD406" i="3"/>
  <c r="AG406" i="3" s="1"/>
  <c r="AC406" i="3"/>
  <c r="AB406" i="3"/>
  <c r="AA406" i="3"/>
  <c r="Z406" i="3"/>
  <c r="AM405" i="3"/>
  <c r="AL405" i="3"/>
  <c r="AE405" i="3"/>
  <c r="AD405" i="3"/>
  <c r="AG405" i="3" s="1"/>
  <c r="AC405" i="3"/>
  <c r="AB405" i="3"/>
  <c r="AA405" i="3"/>
  <c r="Z405" i="3"/>
  <c r="AM404" i="3"/>
  <c r="AL404" i="3"/>
  <c r="AE404" i="3"/>
  <c r="AF404" i="3" s="1"/>
  <c r="AD404" i="3"/>
  <c r="AG404" i="3" s="1"/>
  <c r="AC404" i="3"/>
  <c r="AB404" i="3"/>
  <c r="AA404" i="3"/>
  <c r="Z404" i="3"/>
  <c r="AM403" i="3"/>
  <c r="AL403" i="3"/>
  <c r="AE403" i="3"/>
  <c r="AD403" i="3"/>
  <c r="AG403" i="3" s="1"/>
  <c r="AC403" i="3"/>
  <c r="AB403" i="3"/>
  <c r="AA403" i="3"/>
  <c r="Z403" i="3"/>
  <c r="AM402" i="3"/>
  <c r="AL402" i="3"/>
  <c r="AE402" i="3"/>
  <c r="AF402" i="3" s="1"/>
  <c r="AD402" i="3"/>
  <c r="AG402" i="3" s="1"/>
  <c r="AC402" i="3"/>
  <c r="AB402" i="3"/>
  <c r="AA402" i="3"/>
  <c r="Z402" i="3"/>
  <c r="AM401" i="3"/>
  <c r="AL401" i="3"/>
  <c r="AE401" i="3"/>
  <c r="AD401" i="3"/>
  <c r="AG401" i="3" s="1"/>
  <c r="AC401" i="3"/>
  <c r="AB401" i="3"/>
  <c r="AA401" i="3"/>
  <c r="Z401" i="3"/>
  <c r="AM400" i="3"/>
  <c r="AL400" i="3"/>
  <c r="AE400" i="3"/>
  <c r="AD400" i="3"/>
  <c r="AG400" i="3" s="1"/>
  <c r="AC400" i="3"/>
  <c r="AB400" i="3"/>
  <c r="AA400" i="3"/>
  <c r="Z400" i="3"/>
  <c r="AM399" i="3"/>
  <c r="AL399" i="3"/>
  <c r="AE399" i="3"/>
  <c r="AD399" i="3"/>
  <c r="AG399" i="3" s="1"/>
  <c r="AC399" i="3"/>
  <c r="AB399" i="3"/>
  <c r="AA399" i="3"/>
  <c r="Z399" i="3"/>
  <c r="AM398" i="3"/>
  <c r="AL398" i="3"/>
  <c r="AE398" i="3"/>
  <c r="AD398" i="3"/>
  <c r="AC398" i="3"/>
  <c r="AB398" i="3"/>
  <c r="AA398" i="3"/>
  <c r="Z398" i="3"/>
  <c r="AM397" i="3"/>
  <c r="AL397" i="3"/>
  <c r="AG397" i="3"/>
  <c r="AE397" i="3"/>
  <c r="AF397" i="3" s="1"/>
  <c r="AD397" i="3"/>
  <c r="AC397" i="3"/>
  <c r="AB397" i="3"/>
  <c r="AA397" i="3"/>
  <c r="Z397" i="3"/>
  <c r="AM396" i="3"/>
  <c r="AL396" i="3"/>
  <c r="AE396" i="3"/>
  <c r="AF396" i="3" s="1"/>
  <c r="AD396" i="3"/>
  <c r="AG396" i="3" s="1"/>
  <c r="AC396" i="3"/>
  <c r="AB396" i="3"/>
  <c r="AA396" i="3"/>
  <c r="Z396" i="3"/>
  <c r="AM395" i="3"/>
  <c r="AL395" i="3"/>
  <c r="AG395" i="3"/>
  <c r="AE395" i="3"/>
  <c r="AD395" i="3"/>
  <c r="AC395" i="3"/>
  <c r="AB395" i="3"/>
  <c r="AA395" i="3"/>
  <c r="Z395" i="3"/>
  <c r="AM394" i="3"/>
  <c r="AL394" i="3"/>
  <c r="AE394" i="3"/>
  <c r="AD394" i="3"/>
  <c r="AG394" i="3" s="1"/>
  <c r="AC394" i="3"/>
  <c r="AB394" i="3"/>
  <c r="AA394" i="3"/>
  <c r="Z394" i="3"/>
  <c r="AM393" i="3"/>
  <c r="AL393" i="3"/>
  <c r="AE393" i="3"/>
  <c r="AD393" i="3"/>
  <c r="AG393" i="3" s="1"/>
  <c r="AC393" i="3"/>
  <c r="AB393" i="3"/>
  <c r="AA393" i="3"/>
  <c r="Z393" i="3"/>
  <c r="AM392" i="3"/>
  <c r="AL392" i="3"/>
  <c r="AE392" i="3"/>
  <c r="AD392" i="3"/>
  <c r="AG392" i="3" s="1"/>
  <c r="AC392" i="3"/>
  <c r="AB392" i="3"/>
  <c r="AA392" i="3"/>
  <c r="Z392" i="3"/>
  <c r="AM391" i="3"/>
  <c r="AL391" i="3"/>
  <c r="AE391" i="3"/>
  <c r="AD391" i="3"/>
  <c r="AG391" i="3" s="1"/>
  <c r="AC391" i="3"/>
  <c r="AB391" i="3"/>
  <c r="AA391" i="3"/>
  <c r="Z391" i="3"/>
  <c r="AM390" i="3"/>
  <c r="AL390" i="3"/>
  <c r="AE390" i="3"/>
  <c r="AD390" i="3"/>
  <c r="AC390" i="3"/>
  <c r="AB390" i="3"/>
  <c r="AA390" i="3"/>
  <c r="Z390" i="3"/>
  <c r="AM389" i="3"/>
  <c r="AL389" i="3"/>
  <c r="AE389" i="3"/>
  <c r="AD389" i="3"/>
  <c r="AG389" i="3" s="1"/>
  <c r="AC389" i="3"/>
  <c r="AB389" i="3"/>
  <c r="AA389" i="3"/>
  <c r="Z389" i="3"/>
  <c r="AM388" i="3"/>
  <c r="AL388" i="3"/>
  <c r="AE388" i="3"/>
  <c r="AD388" i="3"/>
  <c r="AG388" i="3" s="1"/>
  <c r="AC388" i="3"/>
  <c r="AB388" i="3"/>
  <c r="AA388" i="3"/>
  <c r="Z388" i="3"/>
  <c r="AM387" i="3"/>
  <c r="AL387" i="3"/>
  <c r="AE387" i="3"/>
  <c r="AD387" i="3"/>
  <c r="AG387" i="3" s="1"/>
  <c r="AC387" i="3"/>
  <c r="AB387" i="3"/>
  <c r="AA387" i="3"/>
  <c r="Z387" i="3"/>
  <c r="AM386" i="3"/>
  <c r="AL386" i="3"/>
  <c r="AE386" i="3"/>
  <c r="AD386" i="3"/>
  <c r="AC386" i="3"/>
  <c r="AB386" i="3"/>
  <c r="AA386" i="3"/>
  <c r="Z386" i="3"/>
  <c r="AM385" i="3"/>
  <c r="AL385" i="3"/>
  <c r="AE385" i="3"/>
  <c r="AD385" i="3"/>
  <c r="AG385" i="3" s="1"/>
  <c r="AC385" i="3"/>
  <c r="AB385" i="3"/>
  <c r="AA385" i="3"/>
  <c r="Z385" i="3"/>
  <c r="AM384" i="3"/>
  <c r="AL384" i="3"/>
  <c r="AE384" i="3"/>
  <c r="AD384" i="3"/>
  <c r="AG384" i="3" s="1"/>
  <c r="AC384" i="3"/>
  <c r="AB384" i="3"/>
  <c r="AA384" i="3"/>
  <c r="Z384" i="3"/>
  <c r="AM383" i="3"/>
  <c r="AL383" i="3"/>
  <c r="AE383" i="3"/>
  <c r="AD383" i="3"/>
  <c r="AG383" i="3" s="1"/>
  <c r="AC383" i="3"/>
  <c r="AB383" i="3"/>
  <c r="AA383" i="3"/>
  <c r="Z383" i="3"/>
  <c r="AM382" i="3"/>
  <c r="AL382" i="3"/>
  <c r="AE382" i="3"/>
  <c r="AD382" i="3"/>
  <c r="AC382" i="3"/>
  <c r="AB382" i="3"/>
  <c r="AA382" i="3"/>
  <c r="Z382" i="3"/>
  <c r="AM381" i="3"/>
  <c r="AL381" i="3"/>
  <c r="AE381" i="3"/>
  <c r="AD381" i="3"/>
  <c r="AG381" i="3" s="1"/>
  <c r="AC381" i="3"/>
  <c r="AB381" i="3"/>
  <c r="AA381" i="3"/>
  <c r="Z381" i="3"/>
  <c r="AM380" i="3"/>
  <c r="AL380" i="3"/>
  <c r="AE380" i="3"/>
  <c r="AD380" i="3"/>
  <c r="AG380" i="3" s="1"/>
  <c r="AC380" i="3"/>
  <c r="AB380" i="3"/>
  <c r="AA380" i="3"/>
  <c r="Z380" i="3"/>
  <c r="AM379" i="3"/>
  <c r="AL379" i="3"/>
  <c r="AE379" i="3"/>
  <c r="AD379" i="3"/>
  <c r="AG379" i="3" s="1"/>
  <c r="AC379" i="3"/>
  <c r="AB379" i="3"/>
  <c r="AA379" i="3"/>
  <c r="Z379" i="3"/>
  <c r="AM378" i="3"/>
  <c r="AL378" i="3"/>
  <c r="AE378" i="3"/>
  <c r="AD378" i="3"/>
  <c r="AG378" i="3" s="1"/>
  <c r="AC378" i="3"/>
  <c r="AB378" i="3"/>
  <c r="AA378" i="3"/>
  <c r="Z378" i="3"/>
  <c r="AM377" i="3"/>
  <c r="AL377" i="3"/>
  <c r="AE377" i="3"/>
  <c r="AD377" i="3"/>
  <c r="AG377" i="3" s="1"/>
  <c r="AC377" i="3"/>
  <c r="AB377" i="3"/>
  <c r="AA377" i="3"/>
  <c r="Z377" i="3"/>
  <c r="AM376" i="3"/>
  <c r="AL376" i="3"/>
  <c r="AE376" i="3"/>
  <c r="AD376" i="3"/>
  <c r="AG376" i="3" s="1"/>
  <c r="AC376" i="3"/>
  <c r="AB376" i="3"/>
  <c r="AA376" i="3"/>
  <c r="Z376" i="3"/>
  <c r="AM375" i="3"/>
  <c r="AL375" i="3"/>
  <c r="AE375" i="3"/>
  <c r="AD375" i="3"/>
  <c r="AG375" i="3" s="1"/>
  <c r="AC375" i="3"/>
  <c r="AB375" i="3"/>
  <c r="AA375" i="3"/>
  <c r="Z375" i="3"/>
  <c r="AM374" i="3"/>
  <c r="AL374" i="3"/>
  <c r="AE374" i="3"/>
  <c r="AD374" i="3"/>
  <c r="AC374" i="3"/>
  <c r="AB374" i="3"/>
  <c r="AA374" i="3"/>
  <c r="Z374" i="3"/>
  <c r="AM373" i="3"/>
  <c r="AL373" i="3"/>
  <c r="AE373" i="3"/>
  <c r="AD373" i="3"/>
  <c r="AG373" i="3" s="1"/>
  <c r="AC373" i="3"/>
  <c r="AB373" i="3"/>
  <c r="AA373" i="3"/>
  <c r="Z373" i="3"/>
  <c r="AM372" i="3"/>
  <c r="AL372" i="3"/>
  <c r="AE372" i="3"/>
  <c r="AD372" i="3"/>
  <c r="AG372" i="3" s="1"/>
  <c r="AC372" i="3"/>
  <c r="AB372" i="3"/>
  <c r="AA372" i="3"/>
  <c r="Z372" i="3"/>
  <c r="AM371" i="3"/>
  <c r="AL371" i="3"/>
  <c r="AE371" i="3"/>
  <c r="AD371" i="3"/>
  <c r="AG371" i="3" s="1"/>
  <c r="AC371" i="3"/>
  <c r="AB371" i="3"/>
  <c r="AA371" i="3"/>
  <c r="Z371" i="3"/>
  <c r="AM370" i="3"/>
  <c r="AL370" i="3"/>
  <c r="AE370" i="3"/>
  <c r="AD370" i="3"/>
  <c r="AG370" i="3" s="1"/>
  <c r="AC370" i="3"/>
  <c r="AB370" i="3"/>
  <c r="AA370" i="3"/>
  <c r="Z370" i="3"/>
  <c r="AM369" i="3"/>
  <c r="AL369" i="3"/>
  <c r="AE369" i="3"/>
  <c r="AD369" i="3"/>
  <c r="AG369" i="3" s="1"/>
  <c r="AC369" i="3"/>
  <c r="AB369" i="3"/>
  <c r="AA369" i="3"/>
  <c r="Z369" i="3"/>
  <c r="AM368" i="3"/>
  <c r="AL368" i="3"/>
  <c r="AE368" i="3"/>
  <c r="AD368" i="3"/>
  <c r="AG368" i="3" s="1"/>
  <c r="AC368" i="3"/>
  <c r="AB368" i="3"/>
  <c r="AA368" i="3"/>
  <c r="Z368" i="3"/>
  <c r="AM367" i="3"/>
  <c r="AL367" i="3"/>
  <c r="AE367" i="3"/>
  <c r="AD367" i="3"/>
  <c r="AG367" i="3" s="1"/>
  <c r="AC367" i="3"/>
  <c r="AB367" i="3"/>
  <c r="AA367" i="3"/>
  <c r="Z367" i="3"/>
  <c r="AM366" i="3"/>
  <c r="AL366" i="3"/>
  <c r="AE366" i="3"/>
  <c r="AD366" i="3"/>
  <c r="AC366" i="3"/>
  <c r="AB366" i="3"/>
  <c r="AA366" i="3"/>
  <c r="Z366" i="3"/>
  <c r="AM365" i="3"/>
  <c r="AL365" i="3"/>
  <c r="AE365" i="3"/>
  <c r="AD365" i="3"/>
  <c r="AG365" i="3" s="1"/>
  <c r="AC365" i="3"/>
  <c r="AB365" i="3"/>
  <c r="AA365" i="3"/>
  <c r="Z365" i="3"/>
  <c r="AM364" i="3"/>
  <c r="AL364" i="3"/>
  <c r="AE364" i="3"/>
  <c r="AD364" i="3"/>
  <c r="AG364" i="3" s="1"/>
  <c r="AC364" i="3"/>
  <c r="AB364" i="3"/>
  <c r="AA364" i="3"/>
  <c r="Z364" i="3"/>
  <c r="AM363" i="3"/>
  <c r="AL363" i="3"/>
  <c r="AE363" i="3"/>
  <c r="AD363" i="3"/>
  <c r="AG363" i="3" s="1"/>
  <c r="AC363" i="3"/>
  <c r="AB363" i="3"/>
  <c r="AA363" i="3"/>
  <c r="Z363" i="3"/>
  <c r="AM362" i="3"/>
  <c r="AL362" i="3"/>
  <c r="AE362" i="3"/>
  <c r="AD362" i="3"/>
  <c r="AG362" i="3" s="1"/>
  <c r="AC362" i="3"/>
  <c r="AB362" i="3"/>
  <c r="AA362" i="3"/>
  <c r="Z362" i="3"/>
  <c r="AM361" i="3"/>
  <c r="AL361" i="3"/>
  <c r="AE361" i="3"/>
  <c r="AD361" i="3"/>
  <c r="AG361" i="3" s="1"/>
  <c r="AC361" i="3"/>
  <c r="AB361" i="3"/>
  <c r="AA361" i="3"/>
  <c r="Z361" i="3"/>
  <c r="AM360" i="3"/>
  <c r="AL360" i="3"/>
  <c r="AE360" i="3"/>
  <c r="AD360" i="3"/>
  <c r="AG360" i="3" s="1"/>
  <c r="AC360" i="3"/>
  <c r="AB360" i="3"/>
  <c r="AA360" i="3"/>
  <c r="Z360" i="3"/>
  <c r="AM359" i="3"/>
  <c r="AL359" i="3"/>
  <c r="AE359" i="3"/>
  <c r="AD359" i="3"/>
  <c r="AG359" i="3" s="1"/>
  <c r="AC359" i="3"/>
  <c r="AB359" i="3"/>
  <c r="AA359" i="3"/>
  <c r="Z359" i="3"/>
  <c r="AM358" i="3"/>
  <c r="AL358" i="3"/>
  <c r="AE358" i="3"/>
  <c r="AD358" i="3"/>
  <c r="AC358" i="3"/>
  <c r="AB358" i="3"/>
  <c r="AA358" i="3"/>
  <c r="Z358" i="3"/>
  <c r="AM357" i="3"/>
  <c r="AL357" i="3"/>
  <c r="AE357" i="3"/>
  <c r="AD357" i="3"/>
  <c r="AG357" i="3" s="1"/>
  <c r="AC357" i="3"/>
  <c r="AB357" i="3"/>
  <c r="AA357" i="3"/>
  <c r="Z357" i="3"/>
  <c r="AM356" i="3"/>
  <c r="AL356" i="3"/>
  <c r="AE356" i="3"/>
  <c r="AD356" i="3"/>
  <c r="AG356" i="3" s="1"/>
  <c r="AC356" i="3"/>
  <c r="AB356" i="3"/>
  <c r="AA356" i="3"/>
  <c r="Z356" i="3"/>
  <c r="AM355" i="3"/>
  <c r="AL355" i="3"/>
  <c r="AE355" i="3"/>
  <c r="AD355" i="3"/>
  <c r="AG355" i="3" s="1"/>
  <c r="AC355" i="3"/>
  <c r="AB355" i="3"/>
  <c r="AA355" i="3"/>
  <c r="Z355" i="3"/>
  <c r="AM354" i="3"/>
  <c r="AL354" i="3"/>
  <c r="AE354" i="3"/>
  <c r="AD354" i="3"/>
  <c r="AC354" i="3"/>
  <c r="AB354" i="3"/>
  <c r="AA354" i="3"/>
  <c r="Z354" i="3"/>
  <c r="AM353" i="3"/>
  <c r="AL353" i="3"/>
  <c r="AE353" i="3"/>
  <c r="AD353" i="3"/>
  <c r="AG353" i="3" s="1"/>
  <c r="AC353" i="3"/>
  <c r="AB353" i="3"/>
  <c r="AA353" i="3"/>
  <c r="Z353" i="3"/>
  <c r="AM352" i="3"/>
  <c r="AL352" i="3"/>
  <c r="AE352" i="3"/>
  <c r="AD352" i="3"/>
  <c r="AG352" i="3" s="1"/>
  <c r="AC352" i="3"/>
  <c r="AB352" i="3"/>
  <c r="AA352" i="3"/>
  <c r="Z352" i="3"/>
  <c r="AM351" i="3"/>
  <c r="AL351" i="3"/>
  <c r="AE351" i="3"/>
  <c r="AD351" i="3"/>
  <c r="AG351" i="3" s="1"/>
  <c r="AC351" i="3"/>
  <c r="AB351" i="3"/>
  <c r="AA351" i="3"/>
  <c r="Z351" i="3"/>
  <c r="AM350" i="3"/>
  <c r="AL350" i="3"/>
  <c r="AE350" i="3"/>
  <c r="AD350" i="3"/>
  <c r="AC350" i="3"/>
  <c r="AB350" i="3"/>
  <c r="AA350" i="3"/>
  <c r="Z350" i="3"/>
  <c r="AM349" i="3"/>
  <c r="AL349" i="3"/>
  <c r="AE349" i="3"/>
  <c r="AD349" i="3"/>
  <c r="AG349" i="3" s="1"/>
  <c r="AC349" i="3"/>
  <c r="AB349" i="3"/>
  <c r="AA349" i="3"/>
  <c r="Z349" i="3"/>
  <c r="AM348" i="3"/>
  <c r="AL348" i="3"/>
  <c r="AE348" i="3"/>
  <c r="AD348" i="3"/>
  <c r="AG348" i="3" s="1"/>
  <c r="AC348" i="3"/>
  <c r="AB348" i="3"/>
  <c r="AA348" i="3"/>
  <c r="Z348" i="3"/>
  <c r="AM347" i="3"/>
  <c r="AL347" i="3"/>
  <c r="AE347" i="3"/>
  <c r="AD347" i="3"/>
  <c r="AG347" i="3" s="1"/>
  <c r="AC347" i="3"/>
  <c r="AB347" i="3"/>
  <c r="AA347" i="3"/>
  <c r="Z347" i="3"/>
  <c r="AM346" i="3"/>
  <c r="AL346" i="3"/>
  <c r="AE346" i="3"/>
  <c r="AD346" i="3"/>
  <c r="AG346" i="3" s="1"/>
  <c r="AC346" i="3"/>
  <c r="AB346" i="3"/>
  <c r="AA346" i="3"/>
  <c r="Z346" i="3"/>
  <c r="AM345" i="3"/>
  <c r="AL345" i="3"/>
  <c r="AE345" i="3"/>
  <c r="AD345" i="3"/>
  <c r="AG345" i="3" s="1"/>
  <c r="AC345" i="3"/>
  <c r="AB345" i="3"/>
  <c r="AA345" i="3"/>
  <c r="Z345" i="3"/>
  <c r="AM344" i="3"/>
  <c r="AL344" i="3"/>
  <c r="AE344" i="3"/>
  <c r="AD344" i="3"/>
  <c r="AG344" i="3" s="1"/>
  <c r="AC344" i="3"/>
  <c r="AB344" i="3"/>
  <c r="AA344" i="3"/>
  <c r="Z344" i="3"/>
  <c r="AM343" i="3"/>
  <c r="AL343" i="3"/>
  <c r="AE343" i="3"/>
  <c r="AD343" i="3"/>
  <c r="AG343" i="3" s="1"/>
  <c r="AC343" i="3"/>
  <c r="AB343" i="3"/>
  <c r="AA343" i="3"/>
  <c r="Z343" i="3"/>
  <c r="AM342" i="3"/>
  <c r="AL342" i="3"/>
  <c r="AE342" i="3"/>
  <c r="AD342" i="3"/>
  <c r="AC342" i="3"/>
  <c r="AB342" i="3"/>
  <c r="AA342" i="3"/>
  <c r="Z342" i="3"/>
  <c r="AM341" i="3"/>
  <c r="AL341" i="3"/>
  <c r="AE341" i="3"/>
  <c r="AD341" i="3"/>
  <c r="AG341" i="3" s="1"/>
  <c r="AC341" i="3"/>
  <c r="AB341" i="3"/>
  <c r="AA341" i="3"/>
  <c r="Z341" i="3"/>
  <c r="AM340" i="3"/>
  <c r="AL340" i="3"/>
  <c r="AE340" i="3"/>
  <c r="AD340" i="3"/>
  <c r="AG340" i="3" s="1"/>
  <c r="AC340" i="3"/>
  <c r="AB340" i="3"/>
  <c r="AA340" i="3"/>
  <c r="Z340" i="3"/>
  <c r="AM339" i="3"/>
  <c r="AL339" i="3"/>
  <c r="AE339" i="3"/>
  <c r="AD339" i="3"/>
  <c r="AG339" i="3" s="1"/>
  <c r="AC339" i="3"/>
  <c r="AB339" i="3"/>
  <c r="AA339" i="3"/>
  <c r="Z339" i="3"/>
  <c r="AM338" i="3"/>
  <c r="AL338" i="3"/>
  <c r="AE338" i="3"/>
  <c r="AD338" i="3"/>
  <c r="AG338" i="3" s="1"/>
  <c r="AC338" i="3"/>
  <c r="AB338" i="3"/>
  <c r="AA338" i="3"/>
  <c r="Z338" i="3"/>
  <c r="AM337" i="3"/>
  <c r="AL337" i="3"/>
  <c r="AE337" i="3"/>
  <c r="AD337" i="3"/>
  <c r="AG337" i="3" s="1"/>
  <c r="AC337" i="3"/>
  <c r="AB337" i="3"/>
  <c r="AA337" i="3"/>
  <c r="Z337" i="3"/>
  <c r="AM336" i="3"/>
  <c r="AL336" i="3"/>
  <c r="AG336" i="3"/>
  <c r="AE336" i="3"/>
  <c r="AF336" i="3" s="1"/>
  <c r="AD336" i="3"/>
  <c r="AC336" i="3"/>
  <c r="AB336" i="3"/>
  <c r="AA336" i="3"/>
  <c r="Z336" i="3"/>
  <c r="AM335" i="3"/>
  <c r="AL335" i="3"/>
  <c r="AE335" i="3"/>
  <c r="AD335" i="3"/>
  <c r="AC335" i="3"/>
  <c r="AB335" i="3"/>
  <c r="AA335" i="3"/>
  <c r="Z335" i="3"/>
  <c r="AM334" i="3"/>
  <c r="AL334" i="3"/>
  <c r="AG334" i="3"/>
  <c r="AE334" i="3"/>
  <c r="AD334" i="3"/>
  <c r="AC334" i="3"/>
  <c r="AB334" i="3"/>
  <c r="AA334" i="3"/>
  <c r="Z334" i="3"/>
  <c r="AM333" i="3"/>
  <c r="AL333" i="3"/>
  <c r="AE333" i="3"/>
  <c r="AD333" i="3"/>
  <c r="AG333" i="3" s="1"/>
  <c r="AC333" i="3"/>
  <c r="AB333" i="3"/>
  <c r="AA333" i="3"/>
  <c r="Z333" i="3"/>
  <c r="AM332" i="3"/>
  <c r="AL332" i="3"/>
  <c r="AE332" i="3"/>
  <c r="AD332" i="3"/>
  <c r="AG332" i="3" s="1"/>
  <c r="AC332" i="3"/>
  <c r="AB332" i="3"/>
  <c r="AA332" i="3"/>
  <c r="Z332" i="3"/>
  <c r="AM331" i="3"/>
  <c r="AL331" i="3"/>
  <c r="AE331" i="3"/>
  <c r="AD331" i="3"/>
  <c r="AG331" i="3" s="1"/>
  <c r="AC331" i="3"/>
  <c r="AB331" i="3"/>
  <c r="AA331" i="3"/>
  <c r="Z331" i="3"/>
  <c r="AM330" i="3"/>
  <c r="AL330" i="3"/>
  <c r="AE330" i="3"/>
  <c r="AD330" i="3"/>
  <c r="AG330" i="3" s="1"/>
  <c r="AC330" i="3"/>
  <c r="AB330" i="3"/>
  <c r="AA330" i="3"/>
  <c r="Z330" i="3"/>
  <c r="AM329" i="3"/>
  <c r="AL329" i="3"/>
  <c r="AE329" i="3"/>
  <c r="AD329" i="3"/>
  <c r="AG329" i="3" s="1"/>
  <c r="AC329" i="3"/>
  <c r="AB329" i="3"/>
  <c r="AA329" i="3"/>
  <c r="Z329" i="3"/>
  <c r="AM328" i="3"/>
  <c r="AL328" i="3"/>
  <c r="AE328" i="3"/>
  <c r="AD328" i="3"/>
  <c r="AG328" i="3" s="1"/>
  <c r="AC328" i="3"/>
  <c r="AB328" i="3"/>
  <c r="AA328" i="3"/>
  <c r="Z328" i="3"/>
  <c r="AM327" i="3"/>
  <c r="AL327" i="3"/>
  <c r="AE327" i="3"/>
  <c r="AD327" i="3"/>
  <c r="AC327" i="3"/>
  <c r="AB327" i="3"/>
  <c r="AA327" i="3"/>
  <c r="Z327" i="3"/>
  <c r="AM326" i="3"/>
  <c r="AL326" i="3"/>
  <c r="AE326" i="3"/>
  <c r="AD326" i="3"/>
  <c r="AG326" i="3" s="1"/>
  <c r="AC326" i="3"/>
  <c r="AB326" i="3"/>
  <c r="AA326" i="3"/>
  <c r="Z326" i="3"/>
  <c r="AM325" i="3"/>
  <c r="AL325" i="3"/>
  <c r="AE325" i="3"/>
  <c r="AD325" i="3"/>
  <c r="AC325" i="3"/>
  <c r="AB325" i="3"/>
  <c r="AA325" i="3"/>
  <c r="Z325" i="3"/>
  <c r="AM324" i="3"/>
  <c r="AL324" i="3"/>
  <c r="AE324" i="3"/>
  <c r="AD324" i="3"/>
  <c r="AG324" i="3" s="1"/>
  <c r="AC324" i="3"/>
  <c r="AB324" i="3"/>
  <c r="AA324" i="3"/>
  <c r="Z324" i="3"/>
  <c r="AM323" i="3"/>
  <c r="AL323" i="3"/>
  <c r="AE323" i="3"/>
  <c r="AD323" i="3"/>
  <c r="AG323" i="3" s="1"/>
  <c r="AC323" i="3"/>
  <c r="AB323" i="3"/>
  <c r="AA323" i="3"/>
  <c r="Z323" i="3"/>
  <c r="AM322" i="3"/>
  <c r="AL322" i="3"/>
  <c r="AE322" i="3"/>
  <c r="AD322" i="3"/>
  <c r="AG322" i="3" s="1"/>
  <c r="AC322" i="3"/>
  <c r="AB322" i="3"/>
  <c r="AA322" i="3"/>
  <c r="Z322" i="3"/>
  <c r="AM321" i="3"/>
  <c r="AL321" i="3"/>
  <c r="AE321" i="3"/>
  <c r="AD321" i="3"/>
  <c r="AG321" i="3" s="1"/>
  <c r="AC321" i="3"/>
  <c r="AB321" i="3"/>
  <c r="AA321" i="3"/>
  <c r="Z321" i="3"/>
  <c r="AM320" i="3"/>
  <c r="AL320" i="3"/>
  <c r="AE320" i="3"/>
  <c r="AD320" i="3"/>
  <c r="AG320" i="3" s="1"/>
  <c r="AC320" i="3"/>
  <c r="AB320" i="3"/>
  <c r="AA320" i="3"/>
  <c r="Z320" i="3"/>
  <c r="AM319" i="3"/>
  <c r="AL319" i="3"/>
  <c r="AE319" i="3"/>
  <c r="AD319" i="3"/>
  <c r="AG319" i="3" s="1"/>
  <c r="AC319" i="3"/>
  <c r="AB319" i="3"/>
  <c r="AA319" i="3"/>
  <c r="Z319" i="3"/>
  <c r="AM318" i="3"/>
  <c r="AL318" i="3"/>
  <c r="AE318" i="3"/>
  <c r="AD318" i="3"/>
  <c r="AG318" i="3" s="1"/>
  <c r="AC318" i="3"/>
  <c r="AB318" i="3"/>
  <c r="AA318" i="3"/>
  <c r="Z318" i="3"/>
  <c r="AM317" i="3"/>
  <c r="AL317" i="3"/>
  <c r="AE317" i="3"/>
  <c r="AD317" i="3"/>
  <c r="AG317" i="3" s="1"/>
  <c r="AC317" i="3"/>
  <c r="AB317" i="3"/>
  <c r="AA317" i="3"/>
  <c r="Z317" i="3"/>
  <c r="AM316" i="3"/>
  <c r="AL316" i="3"/>
  <c r="AE316" i="3"/>
  <c r="AD316" i="3"/>
  <c r="AG316" i="3" s="1"/>
  <c r="AC316" i="3"/>
  <c r="AB316" i="3"/>
  <c r="AA316" i="3"/>
  <c r="Z316" i="3"/>
  <c r="AM315" i="3"/>
  <c r="AL315" i="3"/>
  <c r="AE315" i="3"/>
  <c r="AD315" i="3"/>
  <c r="AG315" i="3" s="1"/>
  <c r="AC315" i="3"/>
  <c r="AB315" i="3"/>
  <c r="AA315" i="3"/>
  <c r="Z315" i="3"/>
  <c r="AM314" i="3"/>
  <c r="AL314" i="3"/>
  <c r="AE314" i="3"/>
  <c r="AD314" i="3"/>
  <c r="AG314" i="3" s="1"/>
  <c r="AC314" i="3"/>
  <c r="AB314" i="3"/>
  <c r="AA314" i="3"/>
  <c r="Z314" i="3"/>
  <c r="AM313" i="3"/>
  <c r="AL313" i="3"/>
  <c r="AE313" i="3"/>
  <c r="AD313" i="3"/>
  <c r="AG313" i="3" s="1"/>
  <c r="AC313" i="3"/>
  <c r="AB313" i="3"/>
  <c r="AA313" i="3"/>
  <c r="Z313" i="3"/>
  <c r="AM312" i="3"/>
  <c r="AL312" i="3"/>
  <c r="AE312" i="3"/>
  <c r="AD312" i="3"/>
  <c r="AG312" i="3" s="1"/>
  <c r="AC312" i="3"/>
  <c r="AB312" i="3"/>
  <c r="AA312" i="3"/>
  <c r="Z312" i="3"/>
  <c r="AM311" i="3"/>
  <c r="AL311" i="3"/>
  <c r="AE311" i="3"/>
  <c r="AD311" i="3"/>
  <c r="AG311" i="3" s="1"/>
  <c r="AC311" i="3"/>
  <c r="AB311" i="3"/>
  <c r="AA311" i="3"/>
  <c r="Z311" i="3"/>
  <c r="AM310" i="3"/>
  <c r="AL310" i="3"/>
  <c r="AE310" i="3"/>
  <c r="AD310" i="3"/>
  <c r="AG310" i="3" s="1"/>
  <c r="AC310" i="3"/>
  <c r="AB310" i="3"/>
  <c r="AA310" i="3"/>
  <c r="Z310" i="3"/>
  <c r="AM309" i="3"/>
  <c r="AL309" i="3"/>
  <c r="AE309" i="3"/>
  <c r="AD309" i="3"/>
  <c r="AG309" i="3" s="1"/>
  <c r="AC309" i="3"/>
  <c r="AB309" i="3"/>
  <c r="AA309" i="3"/>
  <c r="Z309" i="3"/>
  <c r="AM308" i="3"/>
  <c r="AL308" i="3"/>
  <c r="AE308" i="3"/>
  <c r="AD308" i="3"/>
  <c r="AG308" i="3" s="1"/>
  <c r="AC308" i="3"/>
  <c r="AB308" i="3"/>
  <c r="AA308" i="3"/>
  <c r="Z308" i="3"/>
  <c r="AM307" i="3"/>
  <c r="AL307" i="3"/>
  <c r="AE307" i="3"/>
  <c r="AD307" i="3"/>
  <c r="AC307" i="3"/>
  <c r="AB307" i="3"/>
  <c r="AA307" i="3"/>
  <c r="Z307" i="3"/>
  <c r="AM306" i="3"/>
  <c r="AL306" i="3"/>
  <c r="AE306" i="3"/>
  <c r="AD306" i="3"/>
  <c r="AG306" i="3" s="1"/>
  <c r="AC306" i="3"/>
  <c r="AB306" i="3"/>
  <c r="AA306" i="3"/>
  <c r="Z306" i="3"/>
  <c r="AM305" i="3"/>
  <c r="AL305" i="3"/>
  <c r="AE305" i="3"/>
  <c r="AD305" i="3"/>
  <c r="AG305" i="3" s="1"/>
  <c r="AC305" i="3"/>
  <c r="AB305" i="3"/>
  <c r="AA305" i="3"/>
  <c r="Z305" i="3"/>
  <c r="AM304" i="3"/>
  <c r="AL304" i="3"/>
  <c r="AE304" i="3"/>
  <c r="AD304" i="3"/>
  <c r="AG304" i="3" s="1"/>
  <c r="AC304" i="3"/>
  <c r="AB304" i="3"/>
  <c r="AA304" i="3"/>
  <c r="Z304" i="3"/>
  <c r="AM303" i="3"/>
  <c r="AL303" i="3"/>
  <c r="AE303" i="3"/>
  <c r="AD303" i="3"/>
  <c r="AC303" i="3"/>
  <c r="AB303" i="3"/>
  <c r="AA303" i="3"/>
  <c r="Z303" i="3"/>
  <c r="AM302" i="3"/>
  <c r="AL302" i="3"/>
  <c r="AE302" i="3"/>
  <c r="AD302" i="3"/>
  <c r="AG302" i="3" s="1"/>
  <c r="AC302" i="3"/>
  <c r="AB302" i="3"/>
  <c r="AA302" i="3"/>
  <c r="Z302" i="3"/>
  <c r="AM301" i="3"/>
  <c r="AL301" i="3"/>
  <c r="AE301" i="3"/>
  <c r="AD301" i="3"/>
  <c r="AC301" i="3"/>
  <c r="AB301" i="3"/>
  <c r="AA301" i="3"/>
  <c r="Z301" i="3"/>
  <c r="AM300" i="3"/>
  <c r="AL300" i="3"/>
  <c r="AE300" i="3"/>
  <c r="AD300" i="3"/>
  <c r="AG300" i="3" s="1"/>
  <c r="AC300" i="3"/>
  <c r="AB300" i="3"/>
  <c r="AA300" i="3"/>
  <c r="Z300" i="3"/>
  <c r="AM299" i="3"/>
  <c r="AL299" i="3"/>
  <c r="AE299" i="3"/>
  <c r="AD299" i="3"/>
  <c r="AC299" i="3"/>
  <c r="AB299" i="3"/>
  <c r="AA299" i="3"/>
  <c r="Z299" i="3"/>
  <c r="AM298" i="3"/>
  <c r="AL298" i="3"/>
  <c r="AE298" i="3"/>
  <c r="AD298" i="3"/>
  <c r="AG298" i="3" s="1"/>
  <c r="AC298" i="3"/>
  <c r="AB298" i="3"/>
  <c r="AA298" i="3"/>
  <c r="Z298" i="3"/>
  <c r="AM297" i="3"/>
  <c r="AL297" i="3"/>
  <c r="AE297" i="3"/>
  <c r="AD297" i="3"/>
  <c r="AG297" i="3" s="1"/>
  <c r="AC297" i="3"/>
  <c r="AB297" i="3"/>
  <c r="AA297" i="3"/>
  <c r="Z297" i="3"/>
  <c r="AM296" i="3"/>
  <c r="AL296" i="3"/>
  <c r="AE296" i="3"/>
  <c r="AD296" i="3"/>
  <c r="AG296" i="3" s="1"/>
  <c r="AC296" i="3"/>
  <c r="AB296" i="3"/>
  <c r="AA296" i="3"/>
  <c r="Z296" i="3"/>
  <c r="AM295" i="3"/>
  <c r="AL295" i="3"/>
  <c r="AE295" i="3"/>
  <c r="AD295" i="3"/>
  <c r="AG295" i="3" s="1"/>
  <c r="AC295" i="3"/>
  <c r="AB295" i="3"/>
  <c r="AA295" i="3"/>
  <c r="Z295" i="3"/>
  <c r="AM294" i="3"/>
  <c r="AL294" i="3"/>
  <c r="AE294" i="3"/>
  <c r="AD294" i="3"/>
  <c r="AC294" i="3"/>
  <c r="AB294" i="3"/>
  <c r="AA294" i="3"/>
  <c r="Z294" i="3"/>
  <c r="AM293" i="3"/>
  <c r="AL293" i="3"/>
  <c r="AE293" i="3"/>
  <c r="AD293" i="3"/>
  <c r="AG293" i="3" s="1"/>
  <c r="AC293" i="3"/>
  <c r="AB293" i="3"/>
  <c r="AA293" i="3"/>
  <c r="Z293" i="3"/>
  <c r="AM292" i="3"/>
  <c r="AL292" i="3"/>
  <c r="AE292" i="3"/>
  <c r="AD292" i="3"/>
  <c r="AG292" i="3" s="1"/>
  <c r="AC292" i="3"/>
  <c r="AB292" i="3"/>
  <c r="AA292" i="3"/>
  <c r="Z292" i="3"/>
  <c r="AM291" i="3"/>
  <c r="AL291" i="3"/>
  <c r="AE291" i="3"/>
  <c r="AD291" i="3"/>
  <c r="AC291" i="3"/>
  <c r="AB291" i="3"/>
  <c r="AA291" i="3"/>
  <c r="Z291" i="3"/>
  <c r="AM290" i="3"/>
  <c r="AL290" i="3"/>
  <c r="AE290" i="3"/>
  <c r="AD290" i="3"/>
  <c r="AG290" i="3" s="1"/>
  <c r="AC290" i="3"/>
  <c r="AB290" i="3"/>
  <c r="AA290" i="3"/>
  <c r="Z290" i="3"/>
  <c r="AM289" i="3"/>
  <c r="AL289" i="3"/>
  <c r="AE289" i="3"/>
  <c r="AD289" i="3"/>
  <c r="AG289" i="3" s="1"/>
  <c r="AC289" i="3"/>
  <c r="AB289" i="3"/>
  <c r="AA289" i="3"/>
  <c r="Z289" i="3"/>
  <c r="AM288" i="3"/>
  <c r="AL288" i="3"/>
  <c r="AE288" i="3"/>
  <c r="AD288" i="3"/>
  <c r="AG288" i="3" s="1"/>
  <c r="AC288" i="3"/>
  <c r="AB288" i="3"/>
  <c r="AA288" i="3"/>
  <c r="Z288" i="3"/>
  <c r="AM287" i="3"/>
  <c r="AL287" i="3"/>
  <c r="AE287" i="3"/>
  <c r="AD287" i="3"/>
  <c r="AG287" i="3" s="1"/>
  <c r="AC287" i="3"/>
  <c r="AB287" i="3"/>
  <c r="AA287" i="3"/>
  <c r="Z287" i="3"/>
  <c r="AM286" i="3"/>
  <c r="AL286" i="3"/>
  <c r="AE286" i="3"/>
  <c r="AD286" i="3"/>
  <c r="AC286" i="3"/>
  <c r="AB286" i="3"/>
  <c r="AA286" i="3"/>
  <c r="Z286" i="3"/>
  <c r="AM285" i="3"/>
  <c r="AL285" i="3"/>
  <c r="AE285" i="3"/>
  <c r="AD285" i="3"/>
  <c r="AG285" i="3" s="1"/>
  <c r="AC285" i="3"/>
  <c r="AB285" i="3"/>
  <c r="AA285" i="3"/>
  <c r="Z285" i="3"/>
  <c r="AM284" i="3"/>
  <c r="AL284" i="3"/>
  <c r="AE284" i="3"/>
  <c r="AD284" i="3"/>
  <c r="AG284" i="3" s="1"/>
  <c r="AC284" i="3"/>
  <c r="AB284" i="3"/>
  <c r="AA284" i="3"/>
  <c r="Z284" i="3"/>
  <c r="AM283" i="3"/>
  <c r="AL283" i="3"/>
  <c r="AE283" i="3"/>
  <c r="AD283" i="3"/>
  <c r="AC283" i="3"/>
  <c r="AB283" i="3"/>
  <c r="AA283" i="3"/>
  <c r="Z283" i="3"/>
  <c r="AM282" i="3"/>
  <c r="AL282" i="3"/>
  <c r="AE282" i="3"/>
  <c r="AD282" i="3"/>
  <c r="AG282" i="3" s="1"/>
  <c r="AC282" i="3"/>
  <c r="AB282" i="3"/>
  <c r="AA282" i="3"/>
  <c r="Z282" i="3"/>
  <c r="AM281" i="3"/>
  <c r="AL281" i="3"/>
  <c r="AE281" i="3"/>
  <c r="AD281" i="3"/>
  <c r="AG281" i="3" s="1"/>
  <c r="AC281" i="3"/>
  <c r="AB281" i="3"/>
  <c r="AA281" i="3"/>
  <c r="Z281" i="3"/>
  <c r="AM280" i="3"/>
  <c r="AL280" i="3"/>
  <c r="AE280" i="3"/>
  <c r="AD280" i="3"/>
  <c r="AG280" i="3" s="1"/>
  <c r="AC280" i="3"/>
  <c r="AB280" i="3"/>
  <c r="AA280" i="3"/>
  <c r="Z280" i="3"/>
  <c r="AM279" i="3"/>
  <c r="AL279" i="3"/>
  <c r="AE279" i="3"/>
  <c r="AD279" i="3"/>
  <c r="AG279" i="3" s="1"/>
  <c r="AC279" i="3"/>
  <c r="AB279" i="3"/>
  <c r="AA279" i="3"/>
  <c r="Z279" i="3"/>
  <c r="AM278" i="3"/>
  <c r="AL278" i="3"/>
  <c r="AE278" i="3"/>
  <c r="AD278" i="3"/>
  <c r="AC278" i="3"/>
  <c r="AB278" i="3"/>
  <c r="AA278" i="3"/>
  <c r="Z278" i="3"/>
  <c r="AM277" i="3"/>
  <c r="AL277" i="3"/>
  <c r="AE277" i="3"/>
  <c r="AD277" i="3"/>
  <c r="AG277" i="3" s="1"/>
  <c r="AC277" i="3"/>
  <c r="AB277" i="3"/>
  <c r="AA277" i="3"/>
  <c r="Z277" i="3"/>
  <c r="AM276" i="3"/>
  <c r="AL276" i="3"/>
  <c r="AE276" i="3"/>
  <c r="AD276" i="3"/>
  <c r="AG276" i="3" s="1"/>
  <c r="AC276" i="3"/>
  <c r="AB276" i="3"/>
  <c r="AA276" i="3"/>
  <c r="Z276" i="3"/>
  <c r="AM275" i="3"/>
  <c r="AL275" i="3"/>
  <c r="AE275" i="3"/>
  <c r="AD275" i="3"/>
  <c r="AC275" i="3"/>
  <c r="AB275" i="3"/>
  <c r="AA275" i="3"/>
  <c r="Z275" i="3"/>
  <c r="AM274" i="3"/>
  <c r="AL274" i="3"/>
  <c r="AE274" i="3"/>
  <c r="AD274" i="3"/>
  <c r="AG274" i="3" s="1"/>
  <c r="AC274" i="3"/>
  <c r="AB274" i="3"/>
  <c r="AA274" i="3"/>
  <c r="Z274" i="3"/>
  <c r="AM273" i="3"/>
  <c r="AL273" i="3"/>
  <c r="AE273" i="3"/>
  <c r="AD273" i="3"/>
  <c r="AG273" i="3" s="1"/>
  <c r="AC273" i="3"/>
  <c r="AB273" i="3"/>
  <c r="AA273" i="3"/>
  <c r="Z273" i="3"/>
  <c r="AM272" i="3"/>
  <c r="AL272" i="3"/>
  <c r="AE272" i="3"/>
  <c r="AD272" i="3"/>
  <c r="AG272" i="3" s="1"/>
  <c r="AC272" i="3"/>
  <c r="AB272" i="3"/>
  <c r="AA272" i="3"/>
  <c r="Z272" i="3"/>
  <c r="AM271" i="3"/>
  <c r="AL271" i="3"/>
  <c r="AE271" i="3"/>
  <c r="AD271" i="3"/>
  <c r="AG271" i="3" s="1"/>
  <c r="AC271" i="3"/>
  <c r="AB271" i="3"/>
  <c r="AA271" i="3"/>
  <c r="Z271" i="3"/>
  <c r="AM270" i="3"/>
  <c r="AL270" i="3"/>
  <c r="AE270" i="3"/>
  <c r="AD270" i="3"/>
  <c r="AC270" i="3"/>
  <c r="AB270" i="3"/>
  <c r="AA270" i="3"/>
  <c r="Z270" i="3"/>
  <c r="AM269" i="3"/>
  <c r="AL269" i="3"/>
  <c r="AE269" i="3"/>
  <c r="AD269" i="3"/>
  <c r="AG269" i="3" s="1"/>
  <c r="AC269" i="3"/>
  <c r="AB269" i="3"/>
  <c r="AA269" i="3"/>
  <c r="Z269" i="3"/>
  <c r="AM268" i="3"/>
  <c r="AL268" i="3"/>
  <c r="AE268" i="3"/>
  <c r="AD268" i="3"/>
  <c r="AG268" i="3" s="1"/>
  <c r="AC268" i="3"/>
  <c r="AB268" i="3"/>
  <c r="AA268" i="3"/>
  <c r="Z268" i="3"/>
  <c r="AM267" i="3"/>
  <c r="AL267" i="3"/>
  <c r="AE267" i="3"/>
  <c r="AD267" i="3"/>
  <c r="AC267" i="3"/>
  <c r="AB267" i="3"/>
  <c r="AA267" i="3"/>
  <c r="Z267" i="3"/>
  <c r="AM266" i="3"/>
  <c r="AL266" i="3"/>
  <c r="AE266" i="3"/>
  <c r="AD266" i="3"/>
  <c r="AG266" i="3" s="1"/>
  <c r="AC266" i="3"/>
  <c r="AB266" i="3"/>
  <c r="AA266" i="3"/>
  <c r="Z266" i="3"/>
  <c r="AM265" i="3"/>
  <c r="AL265" i="3"/>
  <c r="AE265" i="3"/>
  <c r="AD265" i="3"/>
  <c r="AG265" i="3" s="1"/>
  <c r="AC265" i="3"/>
  <c r="AB265" i="3"/>
  <c r="AA265" i="3"/>
  <c r="Z265" i="3"/>
  <c r="AM264" i="3"/>
  <c r="AL264" i="3"/>
  <c r="AE264" i="3"/>
  <c r="AD264" i="3"/>
  <c r="AG264" i="3" s="1"/>
  <c r="AC264" i="3"/>
  <c r="AB264" i="3"/>
  <c r="AA264" i="3"/>
  <c r="Z264" i="3"/>
  <c r="AM263" i="3"/>
  <c r="AL263" i="3"/>
  <c r="AE263" i="3"/>
  <c r="AD263" i="3"/>
  <c r="AG263" i="3" s="1"/>
  <c r="AC263" i="3"/>
  <c r="AB263" i="3"/>
  <c r="AA263" i="3"/>
  <c r="Z263" i="3"/>
  <c r="AM262" i="3"/>
  <c r="AL262" i="3"/>
  <c r="AE262" i="3"/>
  <c r="AD262" i="3"/>
  <c r="AG262" i="3" s="1"/>
  <c r="AC262" i="3"/>
  <c r="AB262" i="3"/>
  <c r="AA262" i="3"/>
  <c r="Z262" i="3"/>
  <c r="AM261" i="3"/>
  <c r="AL261" i="3"/>
  <c r="AE261" i="3"/>
  <c r="AD261" i="3"/>
  <c r="AG261" i="3" s="1"/>
  <c r="AC261" i="3"/>
  <c r="AB261" i="3"/>
  <c r="AA261" i="3"/>
  <c r="Z261" i="3"/>
  <c r="AM260" i="3"/>
  <c r="AL260" i="3"/>
  <c r="AE260" i="3"/>
  <c r="AD260" i="3"/>
  <c r="AG260" i="3" s="1"/>
  <c r="AC260" i="3"/>
  <c r="AB260" i="3"/>
  <c r="AA260" i="3"/>
  <c r="Z260" i="3"/>
  <c r="AM259" i="3"/>
  <c r="AL259" i="3"/>
  <c r="AE259" i="3"/>
  <c r="AD259" i="3"/>
  <c r="AG259" i="3" s="1"/>
  <c r="AC259" i="3"/>
  <c r="AB259" i="3"/>
  <c r="AA259" i="3"/>
  <c r="Z259" i="3"/>
  <c r="AM258" i="3"/>
  <c r="AL258" i="3"/>
  <c r="AE258" i="3"/>
  <c r="AD258" i="3"/>
  <c r="AG258" i="3" s="1"/>
  <c r="AC258" i="3"/>
  <c r="AB258" i="3"/>
  <c r="AA258" i="3"/>
  <c r="Z258" i="3"/>
  <c r="AM257" i="3"/>
  <c r="AL257" i="3"/>
  <c r="AE257" i="3"/>
  <c r="AD257" i="3"/>
  <c r="AG257" i="3" s="1"/>
  <c r="AC257" i="3"/>
  <c r="AB257" i="3"/>
  <c r="AA257" i="3"/>
  <c r="Z257" i="3"/>
  <c r="AM256" i="3"/>
  <c r="AL256" i="3"/>
  <c r="AG256" i="3"/>
  <c r="AE256" i="3"/>
  <c r="AF256" i="3" s="1"/>
  <c r="AD256" i="3"/>
  <c r="AC256" i="3"/>
  <c r="AB256" i="3"/>
  <c r="AA256" i="3"/>
  <c r="Z256" i="3"/>
  <c r="AM255" i="3"/>
  <c r="AL255" i="3"/>
  <c r="AE255" i="3"/>
  <c r="AD255" i="3"/>
  <c r="AG255" i="3" s="1"/>
  <c r="AC255" i="3"/>
  <c r="AB255" i="3"/>
  <c r="AA255" i="3"/>
  <c r="Z255" i="3"/>
  <c r="AM254" i="3"/>
  <c r="AL254" i="3"/>
  <c r="AE254" i="3"/>
  <c r="AD254" i="3"/>
  <c r="AG254" i="3" s="1"/>
  <c r="AC254" i="3"/>
  <c r="AB254" i="3"/>
  <c r="AA254" i="3"/>
  <c r="Z254" i="3"/>
  <c r="AM253" i="3"/>
  <c r="AL253" i="3"/>
  <c r="AE253" i="3"/>
  <c r="AD253" i="3"/>
  <c r="AG253" i="3" s="1"/>
  <c r="AC253" i="3"/>
  <c r="AB253" i="3"/>
  <c r="AA253" i="3"/>
  <c r="Z253" i="3"/>
  <c r="AM252" i="3"/>
  <c r="AL252" i="3"/>
  <c r="AE252" i="3"/>
  <c r="AD252" i="3"/>
  <c r="AG252" i="3" s="1"/>
  <c r="AC252" i="3"/>
  <c r="AB252" i="3"/>
  <c r="AA252" i="3"/>
  <c r="Z252" i="3"/>
  <c r="AM251" i="3"/>
  <c r="AL251" i="3"/>
  <c r="AE251" i="3"/>
  <c r="AD251" i="3"/>
  <c r="AG251" i="3" s="1"/>
  <c r="AC251" i="3"/>
  <c r="AB251" i="3"/>
  <c r="AA251" i="3"/>
  <c r="Z251" i="3"/>
  <c r="AM250" i="3"/>
  <c r="AL250" i="3"/>
  <c r="AE250" i="3"/>
  <c r="AD250" i="3"/>
  <c r="AG250" i="3" s="1"/>
  <c r="AC250" i="3"/>
  <c r="AB250" i="3"/>
  <c r="AA250" i="3"/>
  <c r="Z250" i="3"/>
  <c r="AM249" i="3"/>
  <c r="AL249" i="3"/>
  <c r="AE249" i="3"/>
  <c r="AD249" i="3"/>
  <c r="AG249" i="3" s="1"/>
  <c r="AC249" i="3"/>
  <c r="AB249" i="3"/>
  <c r="AA249" i="3"/>
  <c r="Z249" i="3"/>
  <c r="AM248" i="3"/>
  <c r="AL248" i="3"/>
  <c r="AE248" i="3"/>
  <c r="AD248" i="3"/>
  <c r="AG248" i="3" s="1"/>
  <c r="AC248" i="3"/>
  <c r="AB248" i="3"/>
  <c r="AA248" i="3"/>
  <c r="Z248" i="3"/>
  <c r="AM247" i="3"/>
  <c r="AL247" i="3"/>
  <c r="AE247" i="3"/>
  <c r="AD247" i="3"/>
  <c r="AG247" i="3" s="1"/>
  <c r="AC247" i="3"/>
  <c r="AB247" i="3"/>
  <c r="AA247" i="3"/>
  <c r="Z247" i="3"/>
  <c r="AM246" i="3"/>
  <c r="AL246" i="3"/>
  <c r="AE246" i="3"/>
  <c r="AD246" i="3"/>
  <c r="AG246" i="3" s="1"/>
  <c r="AC246" i="3"/>
  <c r="AB246" i="3"/>
  <c r="AA246" i="3"/>
  <c r="Z246" i="3"/>
  <c r="AM245" i="3"/>
  <c r="AL245" i="3"/>
  <c r="AE245" i="3"/>
  <c r="AD245" i="3"/>
  <c r="AG245" i="3" s="1"/>
  <c r="AC245" i="3"/>
  <c r="AB245" i="3"/>
  <c r="AA245" i="3"/>
  <c r="Z245" i="3"/>
  <c r="AM244" i="3"/>
  <c r="AL244" i="3"/>
  <c r="AE244" i="3"/>
  <c r="AD244" i="3"/>
  <c r="AG244" i="3" s="1"/>
  <c r="AC244" i="3"/>
  <c r="AB244" i="3"/>
  <c r="AA244" i="3"/>
  <c r="Z244" i="3"/>
  <c r="AM243" i="3"/>
  <c r="AL243" i="3"/>
  <c r="AE243" i="3"/>
  <c r="AD243" i="3"/>
  <c r="AG243" i="3" s="1"/>
  <c r="AC243" i="3"/>
  <c r="AB243" i="3"/>
  <c r="AA243" i="3"/>
  <c r="Z243" i="3"/>
  <c r="AM242" i="3"/>
  <c r="AL242" i="3"/>
  <c r="AE242" i="3"/>
  <c r="AD242" i="3"/>
  <c r="AG242" i="3" s="1"/>
  <c r="AC242" i="3"/>
  <c r="AB242" i="3"/>
  <c r="AA242" i="3"/>
  <c r="Z242" i="3"/>
  <c r="AM241" i="3"/>
  <c r="AL241" i="3"/>
  <c r="AE241" i="3"/>
  <c r="AD241" i="3"/>
  <c r="AC241" i="3"/>
  <c r="AB241" i="3"/>
  <c r="AA241" i="3"/>
  <c r="Z241" i="3"/>
  <c r="AM240" i="3"/>
  <c r="AL240" i="3"/>
  <c r="AE240" i="3"/>
  <c r="AD240" i="3"/>
  <c r="AG240" i="3" s="1"/>
  <c r="AC240" i="3"/>
  <c r="AB240" i="3"/>
  <c r="AA240" i="3"/>
  <c r="Z240" i="3"/>
  <c r="AM239" i="3"/>
  <c r="AL239" i="3"/>
  <c r="AE239" i="3"/>
  <c r="AD239" i="3"/>
  <c r="AG239" i="3" s="1"/>
  <c r="AC239" i="3"/>
  <c r="AB239" i="3"/>
  <c r="AA239" i="3"/>
  <c r="Z239" i="3"/>
  <c r="AM238" i="3"/>
  <c r="AL238" i="3"/>
  <c r="AE238" i="3"/>
  <c r="AD238" i="3"/>
  <c r="AC238" i="3"/>
  <c r="AB238" i="3"/>
  <c r="AA238" i="3"/>
  <c r="Z238" i="3"/>
  <c r="AM237" i="3"/>
  <c r="AL237" i="3"/>
  <c r="AE237" i="3"/>
  <c r="AD237" i="3"/>
  <c r="AG237" i="3" s="1"/>
  <c r="AC237" i="3"/>
  <c r="AB237" i="3"/>
  <c r="AA237" i="3"/>
  <c r="Z237" i="3"/>
  <c r="AM236" i="3"/>
  <c r="AL236" i="3"/>
  <c r="AE236" i="3"/>
  <c r="AD236" i="3"/>
  <c r="AG236" i="3" s="1"/>
  <c r="AC236" i="3"/>
  <c r="AB236" i="3"/>
  <c r="AA236" i="3"/>
  <c r="Z236" i="3"/>
  <c r="AM235" i="3"/>
  <c r="AL235" i="3"/>
  <c r="AE235" i="3"/>
  <c r="AD235" i="3"/>
  <c r="AG235" i="3" s="1"/>
  <c r="AC235" i="3"/>
  <c r="AB235" i="3"/>
  <c r="AA235" i="3"/>
  <c r="Z235" i="3"/>
  <c r="AM234" i="3"/>
  <c r="AL234" i="3"/>
  <c r="AE234" i="3"/>
  <c r="AD234" i="3"/>
  <c r="AG234" i="3" s="1"/>
  <c r="AC234" i="3"/>
  <c r="AB234" i="3"/>
  <c r="AA234" i="3"/>
  <c r="Z234" i="3"/>
  <c r="AM233" i="3"/>
  <c r="AL233" i="3"/>
  <c r="AE233" i="3"/>
  <c r="AD233" i="3"/>
  <c r="AC233" i="3"/>
  <c r="AB233" i="3"/>
  <c r="AA233" i="3"/>
  <c r="Z233" i="3"/>
  <c r="AM232" i="3"/>
  <c r="AL232" i="3"/>
  <c r="AE232" i="3"/>
  <c r="AD232" i="3"/>
  <c r="AG232" i="3" s="1"/>
  <c r="AC232" i="3"/>
  <c r="AB232" i="3"/>
  <c r="AA232" i="3"/>
  <c r="Z232" i="3"/>
  <c r="AM231" i="3"/>
  <c r="AL231" i="3"/>
  <c r="AE231" i="3"/>
  <c r="AD231" i="3"/>
  <c r="AG231" i="3" s="1"/>
  <c r="AC231" i="3"/>
  <c r="AB231" i="3"/>
  <c r="AA231" i="3"/>
  <c r="Z231" i="3"/>
  <c r="AM230" i="3"/>
  <c r="AL230" i="3"/>
  <c r="AE230" i="3"/>
  <c r="AD230" i="3"/>
  <c r="AC230" i="3"/>
  <c r="AB230" i="3"/>
  <c r="AA230" i="3"/>
  <c r="Z230" i="3"/>
  <c r="AM229" i="3"/>
  <c r="AL229" i="3"/>
  <c r="AE229" i="3"/>
  <c r="AD229" i="3"/>
  <c r="AG229" i="3" s="1"/>
  <c r="AC229" i="3"/>
  <c r="AB229" i="3"/>
  <c r="AA229" i="3"/>
  <c r="Z229" i="3"/>
  <c r="AM228" i="3"/>
  <c r="AL228" i="3"/>
  <c r="AE228" i="3"/>
  <c r="AD228" i="3"/>
  <c r="AG228" i="3" s="1"/>
  <c r="AC228" i="3"/>
  <c r="AB228" i="3"/>
  <c r="AA228" i="3"/>
  <c r="Z228" i="3"/>
  <c r="AM227" i="3"/>
  <c r="AL227" i="3"/>
  <c r="AE227" i="3"/>
  <c r="AD227" i="3"/>
  <c r="AG227" i="3" s="1"/>
  <c r="AC227" i="3"/>
  <c r="AB227" i="3"/>
  <c r="AA227" i="3"/>
  <c r="Z227" i="3"/>
  <c r="AM226" i="3"/>
  <c r="AL226" i="3"/>
  <c r="AE226" i="3"/>
  <c r="AD226" i="3"/>
  <c r="AG226" i="3" s="1"/>
  <c r="AC226" i="3"/>
  <c r="AB226" i="3"/>
  <c r="AA226" i="3"/>
  <c r="Z226" i="3"/>
  <c r="AM225" i="3"/>
  <c r="AL225" i="3"/>
  <c r="AE225" i="3"/>
  <c r="AD225" i="3"/>
  <c r="AC225" i="3"/>
  <c r="AB225" i="3"/>
  <c r="AA225" i="3"/>
  <c r="Z225" i="3"/>
  <c r="AM224" i="3"/>
  <c r="AL224" i="3"/>
  <c r="AE224" i="3"/>
  <c r="AD224" i="3"/>
  <c r="AG224" i="3" s="1"/>
  <c r="AC224" i="3"/>
  <c r="AB224" i="3"/>
  <c r="AA224" i="3"/>
  <c r="Z224" i="3"/>
  <c r="AM223" i="3"/>
  <c r="AL223" i="3"/>
  <c r="AE223" i="3"/>
  <c r="AD223" i="3"/>
  <c r="AG223" i="3" s="1"/>
  <c r="AC223" i="3"/>
  <c r="AB223" i="3"/>
  <c r="AA223" i="3"/>
  <c r="Z223" i="3"/>
  <c r="AM222" i="3"/>
  <c r="AL222" i="3"/>
  <c r="AE222" i="3"/>
  <c r="AD222" i="3"/>
  <c r="AG222" i="3" s="1"/>
  <c r="AC222" i="3"/>
  <c r="AB222" i="3"/>
  <c r="AA222" i="3"/>
  <c r="Z222" i="3"/>
  <c r="AM221" i="3"/>
  <c r="AL221" i="3"/>
  <c r="AE221" i="3"/>
  <c r="AD221" i="3"/>
  <c r="AG221" i="3" s="1"/>
  <c r="AC221" i="3"/>
  <c r="AB221" i="3"/>
  <c r="AA221" i="3"/>
  <c r="Z221" i="3"/>
  <c r="AM220" i="3"/>
  <c r="AL220" i="3"/>
  <c r="AE220" i="3"/>
  <c r="AD220" i="3"/>
  <c r="AG220" i="3" s="1"/>
  <c r="AC220" i="3"/>
  <c r="AB220" i="3"/>
  <c r="AA220" i="3"/>
  <c r="Z220" i="3"/>
  <c r="AM219" i="3"/>
  <c r="AL219" i="3"/>
  <c r="AE219" i="3"/>
  <c r="AD219" i="3"/>
  <c r="AG219" i="3" s="1"/>
  <c r="AC219" i="3"/>
  <c r="AB219" i="3"/>
  <c r="AA219" i="3"/>
  <c r="Z219" i="3"/>
  <c r="AM218" i="3"/>
  <c r="AL218" i="3"/>
  <c r="AE218" i="3"/>
  <c r="AD218" i="3"/>
  <c r="AG218" i="3" s="1"/>
  <c r="AC218" i="3"/>
  <c r="AB218" i="3"/>
  <c r="AA218" i="3"/>
  <c r="Z218" i="3"/>
  <c r="AM217" i="3"/>
  <c r="AL217" i="3"/>
  <c r="AE217" i="3"/>
  <c r="AD217" i="3"/>
  <c r="AC217" i="3"/>
  <c r="AB217" i="3"/>
  <c r="AA217" i="3"/>
  <c r="Z217" i="3"/>
  <c r="AM216" i="3"/>
  <c r="AL216" i="3"/>
  <c r="AE216" i="3"/>
  <c r="AD216" i="3"/>
  <c r="AG216" i="3" s="1"/>
  <c r="AC216" i="3"/>
  <c r="AB216" i="3"/>
  <c r="AA216" i="3"/>
  <c r="Z216" i="3"/>
  <c r="AM215" i="3"/>
  <c r="AL215" i="3"/>
  <c r="AE215" i="3"/>
  <c r="AD215" i="3"/>
  <c r="AG215" i="3" s="1"/>
  <c r="AC215" i="3"/>
  <c r="AB215" i="3"/>
  <c r="AA215" i="3"/>
  <c r="Z215" i="3"/>
  <c r="AM214" i="3"/>
  <c r="AL214" i="3"/>
  <c r="AE214" i="3"/>
  <c r="AD214" i="3"/>
  <c r="AC214" i="3"/>
  <c r="AB214" i="3"/>
  <c r="AA214" i="3"/>
  <c r="Z214" i="3"/>
  <c r="AM213" i="3"/>
  <c r="AL213" i="3"/>
  <c r="AE213" i="3"/>
  <c r="AD213" i="3"/>
  <c r="AG213" i="3" s="1"/>
  <c r="AC213" i="3"/>
  <c r="AB213" i="3"/>
  <c r="AA213" i="3"/>
  <c r="Z213" i="3"/>
  <c r="AM212" i="3"/>
  <c r="AL212" i="3"/>
  <c r="AE212" i="3"/>
  <c r="AD212" i="3"/>
  <c r="AG212" i="3" s="1"/>
  <c r="AC212" i="3"/>
  <c r="AB212" i="3"/>
  <c r="AA212" i="3"/>
  <c r="Z212" i="3"/>
  <c r="AM211" i="3"/>
  <c r="AL211" i="3"/>
  <c r="AE211" i="3"/>
  <c r="AD211" i="3"/>
  <c r="AG211" i="3" s="1"/>
  <c r="AC211" i="3"/>
  <c r="AB211" i="3"/>
  <c r="AA211" i="3"/>
  <c r="Z211" i="3"/>
  <c r="AM210" i="3"/>
  <c r="AL210" i="3"/>
  <c r="AE210" i="3"/>
  <c r="AD210" i="3"/>
  <c r="AG210" i="3" s="1"/>
  <c r="AC210" i="3"/>
  <c r="AB210" i="3"/>
  <c r="AA210" i="3"/>
  <c r="Z210" i="3"/>
  <c r="AM209" i="3"/>
  <c r="AL209" i="3"/>
  <c r="AE209" i="3"/>
  <c r="AD209" i="3"/>
  <c r="AG209" i="3" s="1"/>
  <c r="AC209" i="3"/>
  <c r="AB209" i="3"/>
  <c r="AA209" i="3"/>
  <c r="Z209" i="3"/>
  <c r="AM208" i="3"/>
  <c r="AL208" i="3"/>
  <c r="AE208" i="3"/>
  <c r="AD208" i="3"/>
  <c r="AG208" i="3" s="1"/>
  <c r="AC208" i="3"/>
  <c r="AB208" i="3"/>
  <c r="AA208" i="3"/>
  <c r="Z208" i="3"/>
  <c r="AM207" i="3"/>
  <c r="AL207" i="3"/>
  <c r="AE207" i="3"/>
  <c r="AD207" i="3"/>
  <c r="AG207" i="3" s="1"/>
  <c r="AC207" i="3"/>
  <c r="AB207" i="3"/>
  <c r="AA207" i="3"/>
  <c r="Z207" i="3"/>
  <c r="AM206" i="3"/>
  <c r="AL206" i="3"/>
  <c r="AE206" i="3"/>
  <c r="AD206" i="3"/>
  <c r="AC206" i="3"/>
  <c r="AB206" i="3"/>
  <c r="AA206" i="3"/>
  <c r="Z206" i="3"/>
  <c r="AM205" i="3"/>
  <c r="AL205" i="3"/>
  <c r="AE205" i="3"/>
  <c r="AD205" i="3"/>
  <c r="AG205" i="3" s="1"/>
  <c r="AC205" i="3"/>
  <c r="AB205" i="3"/>
  <c r="AA205" i="3"/>
  <c r="Z205" i="3"/>
  <c r="AM204" i="3"/>
  <c r="AL204" i="3"/>
  <c r="AE204" i="3"/>
  <c r="AD204" i="3"/>
  <c r="AG204" i="3" s="1"/>
  <c r="AC204" i="3"/>
  <c r="AB204" i="3"/>
  <c r="AA204" i="3"/>
  <c r="Z204" i="3"/>
  <c r="AM203" i="3"/>
  <c r="AL203" i="3"/>
  <c r="AE203" i="3"/>
  <c r="AD203" i="3"/>
  <c r="AG203" i="3" s="1"/>
  <c r="AC203" i="3"/>
  <c r="AB203" i="3"/>
  <c r="AA203" i="3"/>
  <c r="Z203" i="3"/>
  <c r="AM202" i="3"/>
  <c r="AL202" i="3"/>
  <c r="AE202" i="3"/>
  <c r="AD202" i="3"/>
  <c r="AG202" i="3" s="1"/>
  <c r="AC202" i="3"/>
  <c r="AB202" i="3"/>
  <c r="AA202" i="3"/>
  <c r="Z202" i="3"/>
  <c r="AM201" i="3"/>
  <c r="AL201" i="3"/>
  <c r="AE201" i="3"/>
  <c r="AD201" i="3"/>
  <c r="AC201" i="3"/>
  <c r="AB201" i="3"/>
  <c r="AA201" i="3"/>
  <c r="Z201" i="3"/>
  <c r="AM200" i="3"/>
  <c r="AL200" i="3"/>
  <c r="AE200" i="3"/>
  <c r="AD200" i="3"/>
  <c r="AG200" i="3" s="1"/>
  <c r="AC200" i="3"/>
  <c r="AB200" i="3"/>
  <c r="AA200" i="3"/>
  <c r="Z200" i="3"/>
  <c r="AM199" i="3"/>
  <c r="AL199" i="3"/>
  <c r="AE199" i="3"/>
  <c r="AD199" i="3"/>
  <c r="AG199" i="3" s="1"/>
  <c r="AC199" i="3"/>
  <c r="AB199" i="3"/>
  <c r="AA199" i="3"/>
  <c r="Z199" i="3"/>
  <c r="AM198" i="3"/>
  <c r="AL198" i="3"/>
  <c r="AE198" i="3"/>
  <c r="AD198" i="3"/>
  <c r="AC198" i="3"/>
  <c r="AB198" i="3"/>
  <c r="AA198" i="3"/>
  <c r="Z198" i="3"/>
  <c r="AM197" i="3"/>
  <c r="AL197" i="3"/>
  <c r="AE197" i="3"/>
  <c r="AD197" i="3"/>
  <c r="AG197" i="3" s="1"/>
  <c r="AC197" i="3"/>
  <c r="AB197" i="3"/>
  <c r="AA197" i="3"/>
  <c r="Z197" i="3"/>
  <c r="AM196" i="3"/>
  <c r="AL196" i="3"/>
  <c r="AE196" i="3"/>
  <c r="AD196" i="3"/>
  <c r="AG196" i="3" s="1"/>
  <c r="AC196" i="3"/>
  <c r="AB196" i="3"/>
  <c r="AA196" i="3"/>
  <c r="Z196" i="3"/>
  <c r="AM195" i="3"/>
  <c r="AL195" i="3"/>
  <c r="AE195" i="3"/>
  <c r="AD195" i="3"/>
  <c r="AG195" i="3" s="1"/>
  <c r="AC195" i="3"/>
  <c r="AB195" i="3"/>
  <c r="AA195" i="3"/>
  <c r="Z195" i="3"/>
  <c r="AM194" i="3"/>
  <c r="AL194" i="3"/>
  <c r="AE194" i="3"/>
  <c r="AD194" i="3"/>
  <c r="AG194" i="3" s="1"/>
  <c r="AC194" i="3"/>
  <c r="AB194" i="3"/>
  <c r="AA194" i="3"/>
  <c r="Z194" i="3"/>
  <c r="AM193" i="3"/>
  <c r="AL193" i="3"/>
  <c r="AE193" i="3"/>
  <c r="AD193" i="3"/>
  <c r="AG193" i="3" s="1"/>
  <c r="AC193" i="3"/>
  <c r="AB193" i="3"/>
  <c r="AA193" i="3"/>
  <c r="Z193" i="3"/>
  <c r="AM192" i="3"/>
  <c r="AL192" i="3"/>
  <c r="AE192" i="3"/>
  <c r="AD192" i="3"/>
  <c r="AG192" i="3" s="1"/>
  <c r="AC192" i="3"/>
  <c r="AB192" i="3"/>
  <c r="AA192" i="3"/>
  <c r="Z192" i="3"/>
  <c r="AM191" i="3"/>
  <c r="AL191" i="3"/>
  <c r="AE191" i="3"/>
  <c r="AD191" i="3"/>
  <c r="AG191" i="3" s="1"/>
  <c r="AC191" i="3"/>
  <c r="AB191" i="3"/>
  <c r="AA191" i="3"/>
  <c r="Z191" i="3"/>
  <c r="AM190" i="3"/>
  <c r="AL190" i="3"/>
  <c r="AE190" i="3"/>
  <c r="AD190" i="3"/>
  <c r="AG190" i="3" s="1"/>
  <c r="AC190" i="3"/>
  <c r="AB190" i="3"/>
  <c r="AA190" i="3"/>
  <c r="Z190" i="3"/>
  <c r="AM189" i="3"/>
  <c r="AL189" i="3"/>
  <c r="AE189" i="3"/>
  <c r="AD189" i="3"/>
  <c r="AG189" i="3" s="1"/>
  <c r="AC189" i="3"/>
  <c r="AB189" i="3"/>
  <c r="AA189" i="3"/>
  <c r="Z189" i="3"/>
  <c r="AM188" i="3"/>
  <c r="AL188" i="3"/>
  <c r="AE188" i="3"/>
  <c r="AD188" i="3"/>
  <c r="AG188" i="3" s="1"/>
  <c r="AC188" i="3"/>
  <c r="AB188" i="3"/>
  <c r="AA188" i="3"/>
  <c r="Z188" i="3"/>
  <c r="AM187" i="3"/>
  <c r="AL187" i="3"/>
  <c r="AE187" i="3"/>
  <c r="AD187" i="3"/>
  <c r="AG187" i="3" s="1"/>
  <c r="AC187" i="3"/>
  <c r="AB187" i="3"/>
  <c r="AA187" i="3"/>
  <c r="Z187" i="3"/>
  <c r="AM186" i="3"/>
  <c r="AL186" i="3"/>
  <c r="AE186" i="3"/>
  <c r="AD186" i="3"/>
  <c r="AG186" i="3" s="1"/>
  <c r="AC186" i="3"/>
  <c r="AB186" i="3"/>
  <c r="AA186" i="3"/>
  <c r="Z186" i="3"/>
  <c r="AM185" i="3"/>
  <c r="AL185" i="3"/>
  <c r="AE185" i="3"/>
  <c r="AD185" i="3"/>
  <c r="AG185" i="3" s="1"/>
  <c r="AC185" i="3"/>
  <c r="AB185" i="3"/>
  <c r="AA185" i="3"/>
  <c r="Z185" i="3"/>
  <c r="AM184" i="3"/>
  <c r="AL184" i="3"/>
  <c r="AE184" i="3"/>
  <c r="AD184" i="3"/>
  <c r="AG184" i="3" s="1"/>
  <c r="AC184" i="3"/>
  <c r="AB184" i="3"/>
  <c r="AA184" i="3"/>
  <c r="Z184" i="3"/>
  <c r="AM183" i="3"/>
  <c r="AL183" i="3"/>
  <c r="AE183" i="3"/>
  <c r="AD183" i="3"/>
  <c r="AG183" i="3" s="1"/>
  <c r="AC183" i="3"/>
  <c r="AB183" i="3"/>
  <c r="AA183" i="3"/>
  <c r="Z183" i="3"/>
  <c r="AM182" i="3"/>
  <c r="AL182" i="3"/>
  <c r="AE182" i="3"/>
  <c r="AD182" i="3"/>
  <c r="AG182" i="3" s="1"/>
  <c r="AC182" i="3"/>
  <c r="AB182" i="3"/>
  <c r="AA182" i="3"/>
  <c r="Z182" i="3"/>
  <c r="AM181" i="3"/>
  <c r="AL181" i="3"/>
  <c r="AE181" i="3"/>
  <c r="AD181" i="3"/>
  <c r="AG181" i="3" s="1"/>
  <c r="AC181" i="3"/>
  <c r="AB181" i="3"/>
  <c r="AA181" i="3"/>
  <c r="Z181" i="3"/>
  <c r="AM180" i="3"/>
  <c r="AL180" i="3"/>
  <c r="AE180" i="3"/>
  <c r="AD180" i="3"/>
  <c r="AG180" i="3" s="1"/>
  <c r="AC180" i="3"/>
  <c r="AB180" i="3"/>
  <c r="AA180" i="3"/>
  <c r="Z180" i="3"/>
  <c r="AM179" i="3"/>
  <c r="AL179" i="3"/>
  <c r="AE179" i="3"/>
  <c r="AD179" i="3"/>
  <c r="AG179" i="3" s="1"/>
  <c r="AC179" i="3"/>
  <c r="AB179" i="3"/>
  <c r="AA179" i="3"/>
  <c r="Z179" i="3"/>
  <c r="AM178" i="3"/>
  <c r="AL178" i="3"/>
  <c r="AE178" i="3"/>
  <c r="AD178" i="3"/>
  <c r="AG178" i="3" s="1"/>
  <c r="AC178" i="3"/>
  <c r="AB178" i="3"/>
  <c r="AA178" i="3"/>
  <c r="Z178" i="3"/>
  <c r="AM177" i="3"/>
  <c r="AL177" i="3"/>
  <c r="AE177" i="3"/>
  <c r="AD177" i="3"/>
  <c r="AG177" i="3" s="1"/>
  <c r="AC177" i="3"/>
  <c r="AB177" i="3"/>
  <c r="AA177" i="3"/>
  <c r="Z177" i="3"/>
  <c r="AM176" i="3"/>
  <c r="AL176" i="3"/>
  <c r="AE176" i="3"/>
  <c r="AD176" i="3"/>
  <c r="AG176" i="3" s="1"/>
  <c r="AC176" i="3"/>
  <c r="AB176" i="3"/>
  <c r="AA176" i="3"/>
  <c r="Z176" i="3"/>
  <c r="AM175" i="3"/>
  <c r="AL175" i="3"/>
  <c r="AE175" i="3"/>
  <c r="AD175" i="3"/>
  <c r="AG175" i="3" s="1"/>
  <c r="AC175" i="3"/>
  <c r="AB175" i="3"/>
  <c r="AA175" i="3"/>
  <c r="Z175" i="3"/>
  <c r="AM174" i="3"/>
  <c r="AL174" i="3"/>
  <c r="AE174" i="3"/>
  <c r="AD174" i="3"/>
  <c r="AG174" i="3" s="1"/>
  <c r="AC174" i="3"/>
  <c r="AB174" i="3"/>
  <c r="AA174" i="3"/>
  <c r="Z174" i="3"/>
  <c r="AM173" i="3"/>
  <c r="AL173" i="3"/>
  <c r="AE173" i="3"/>
  <c r="AD173" i="3"/>
  <c r="AG173" i="3" s="1"/>
  <c r="AC173" i="3"/>
  <c r="AB173" i="3"/>
  <c r="AA173" i="3"/>
  <c r="Z173" i="3"/>
  <c r="AM172" i="3"/>
  <c r="AL172" i="3"/>
  <c r="AE172" i="3"/>
  <c r="AD172" i="3"/>
  <c r="AG172" i="3" s="1"/>
  <c r="AC172" i="3"/>
  <c r="AB172" i="3"/>
  <c r="AA172" i="3"/>
  <c r="Z172" i="3"/>
  <c r="AM171" i="3"/>
  <c r="AL171" i="3"/>
  <c r="AE171" i="3"/>
  <c r="AD171" i="3"/>
  <c r="AG171" i="3" s="1"/>
  <c r="AC171" i="3"/>
  <c r="AB171" i="3"/>
  <c r="AA171" i="3"/>
  <c r="Z171" i="3"/>
  <c r="AM170" i="3"/>
  <c r="AL170" i="3"/>
  <c r="AE170" i="3"/>
  <c r="AD170" i="3"/>
  <c r="AG170" i="3" s="1"/>
  <c r="AC170" i="3"/>
  <c r="AB170" i="3"/>
  <c r="AA170" i="3"/>
  <c r="Z170" i="3"/>
  <c r="AM169" i="3"/>
  <c r="AL169" i="3"/>
  <c r="AE169" i="3"/>
  <c r="AD169" i="3"/>
  <c r="AG169" i="3" s="1"/>
  <c r="AC169" i="3"/>
  <c r="AB169" i="3"/>
  <c r="AA169" i="3"/>
  <c r="Z169" i="3"/>
  <c r="AM168" i="3"/>
  <c r="AL168" i="3"/>
  <c r="AE168" i="3"/>
  <c r="AD168" i="3"/>
  <c r="AG168" i="3" s="1"/>
  <c r="AC168" i="3"/>
  <c r="AB168" i="3"/>
  <c r="AA168" i="3"/>
  <c r="Z168" i="3"/>
  <c r="AM167" i="3"/>
  <c r="AL167" i="3"/>
  <c r="AE167" i="3"/>
  <c r="AD167" i="3"/>
  <c r="AG167" i="3" s="1"/>
  <c r="AC167" i="3"/>
  <c r="AB167" i="3"/>
  <c r="AA167" i="3"/>
  <c r="Z167" i="3"/>
  <c r="AM166" i="3"/>
  <c r="AL166" i="3"/>
  <c r="AE166" i="3"/>
  <c r="AD166" i="3"/>
  <c r="AG166" i="3" s="1"/>
  <c r="AC166" i="3"/>
  <c r="AB166" i="3"/>
  <c r="AA166" i="3"/>
  <c r="Z166" i="3"/>
  <c r="AM165" i="3"/>
  <c r="AL165" i="3"/>
  <c r="AE165" i="3"/>
  <c r="AD165" i="3"/>
  <c r="AG165" i="3" s="1"/>
  <c r="AC165" i="3"/>
  <c r="AB165" i="3"/>
  <c r="AA165" i="3"/>
  <c r="Z165" i="3"/>
  <c r="AM164" i="3"/>
  <c r="AL164" i="3"/>
  <c r="AE164" i="3"/>
  <c r="AD164" i="3"/>
  <c r="AG164" i="3" s="1"/>
  <c r="AC164" i="3"/>
  <c r="AB164" i="3"/>
  <c r="AA164" i="3"/>
  <c r="Z164" i="3"/>
  <c r="AM163" i="3"/>
  <c r="AL163" i="3"/>
  <c r="AE163" i="3"/>
  <c r="AD163" i="3"/>
  <c r="AG163" i="3" s="1"/>
  <c r="AC163" i="3"/>
  <c r="AB163" i="3"/>
  <c r="AA163" i="3"/>
  <c r="Z163" i="3"/>
  <c r="AM162" i="3"/>
  <c r="AL162" i="3"/>
  <c r="AE162" i="3"/>
  <c r="AD162" i="3"/>
  <c r="AG162" i="3" s="1"/>
  <c r="AC162" i="3"/>
  <c r="AB162" i="3"/>
  <c r="AA162" i="3"/>
  <c r="Z162" i="3"/>
  <c r="AM161" i="3"/>
  <c r="AL161" i="3"/>
  <c r="AE161" i="3"/>
  <c r="AD161" i="3"/>
  <c r="AG161" i="3" s="1"/>
  <c r="AC161" i="3"/>
  <c r="AB161" i="3"/>
  <c r="AA161" i="3"/>
  <c r="Z161" i="3"/>
  <c r="AM160" i="3"/>
  <c r="AL160" i="3"/>
  <c r="AE160" i="3"/>
  <c r="AD160" i="3"/>
  <c r="AG160" i="3" s="1"/>
  <c r="AC160" i="3"/>
  <c r="AB160" i="3"/>
  <c r="AA160" i="3"/>
  <c r="Z160" i="3"/>
  <c r="AM159" i="3"/>
  <c r="AL159" i="3"/>
  <c r="AE159" i="3"/>
  <c r="AD159" i="3"/>
  <c r="AG159" i="3" s="1"/>
  <c r="AC159" i="3"/>
  <c r="AB159" i="3"/>
  <c r="AA159" i="3"/>
  <c r="Z159" i="3"/>
  <c r="AM158" i="3"/>
  <c r="AL158" i="3"/>
  <c r="AE158" i="3"/>
  <c r="AD158" i="3"/>
  <c r="AG158" i="3" s="1"/>
  <c r="AC158" i="3"/>
  <c r="AB158" i="3"/>
  <c r="AA158" i="3"/>
  <c r="Z158" i="3"/>
  <c r="AM157" i="3"/>
  <c r="AL157" i="3"/>
  <c r="AE157" i="3"/>
  <c r="AD157" i="3"/>
  <c r="AG157" i="3" s="1"/>
  <c r="AC157" i="3"/>
  <c r="AB157" i="3"/>
  <c r="AA157" i="3"/>
  <c r="Z157" i="3"/>
  <c r="AM156" i="3"/>
  <c r="AL156" i="3"/>
  <c r="AE156" i="3"/>
  <c r="AD156" i="3"/>
  <c r="AG156" i="3" s="1"/>
  <c r="AC156" i="3"/>
  <c r="AB156" i="3"/>
  <c r="AA156" i="3"/>
  <c r="Z156" i="3"/>
  <c r="AM155" i="3"/>
  <c r="AL155" i="3"/>
  <c r="AE155" i="3"/>
  <c r="AD155" i="3"/>
  <c r="AG155" i="3" s="1"/>
  <c r="AC155" i="3"/>
  <c r="AB155" i="3"/>
  <c r="AA155" i="3"/>
  <c r="Z155" i="3"/>
  <c r="AM154" i="3"/>
  <c r="AL154" i="3"/>
  <c r="AE154" i="3"/>
  <c r="AD154" i="3"/>
  <c r="AG154" i="3" s="1"/>
  <c r="AC154" i="3"/>
  <c r="AB154" i="3"/>
  <c r="AA154" i="3"/>
  <c r="Z154" i="3"/>
  <c r="AM153" i="3"/>
  <c r="AL153" i="3"/>
  <c r="AE153" i="3"/>
  <c r="AD153" i="3"/>
  <c r="AG153" i="3" s="1"/>
  <c r="AC153" i="3"/>
  <c r="AB153" i="3"/>
  <c r="AA153" i="3"/>
  <c r="Z153" i="3"/>
  <c r="AM152" i="3"/>
  <c r="AL152" i="3"/>
  <c r="AE152" i="3"/>
  <c r="AD152" i="3"/>
  <c r="AG152" i="3" s="1"/>
  <c r="AC152" i="3"/>
  <c r="AB152" i="3"/>
  <c r="AA152" i="3"/>
  <c r="Z152" i="3"/>
  <c r="AM151" i="3"/>
  <c r="AL151" i="3"/>
  <c r="AE151" i="3"/>
  <c r="AD151" i="3"/>
  <c r="AG151" i="3" s="1"/>
  <c r="AC151" i="3"/>
  <c r="AB151" i="3"/>
  <c r="AA151" i="3"/>
  <c r="Z151" i="3"/>
  <c r="AM150" i="3"/>
  <c r="AL150" i="3"/>
  <c r="AE150" i="3"/>
  <c r="AD150" i="3"/>
  <c r="AG150" i="3" s="1"/>
  <c r="AC150" i="3"/>
  <c r="AB150" i="3"/>
  <c r="AA150" i="3"/>
  <c r="Z150" i="3"/>
  <c r="AM149" i="3"/>
  <c r="AL149" i="3"/>
  <c r="AE149" i="3"/>
  <c r="AD149" i="3"/>
  <c r="AG149" i="3" s="1"/>
  <c r="AC149" i="3"/>
  <c r="AB149" i="3"/>
  <c r="AA149" i="3"/>
  <c r="Z149" i="3"/>
  <c r="AM148" i="3"/>
  <c r="AL148" i="3"/>
  <c r="AE148" i="3"/>
  <c r="AD148" i="3"/>
  <c r="AG148" i="3" s="1"/>
  <c r="AC148" i="3"/>
  <c r="AB148" i="3"/>
  <c r="AA148" i="3"/>
  <c r="Z148" i="3"/>
  <c r="AM147" i="3"/>
  <c r="AL147" i="3"/>
  <c r="AE147" i="3"/>
  <c r="AD147" i="3"/>
  <c r="AG147" i="3" s="1"/>
  <c r="AC147" i="3"/>
  <c r="AB147" i="3"/>
  <c r="AA147" i="3"/>
  <c r="Z147" i="3"/>
  <c r="AM146" i="3"/>
  <c r="AL146" i="3"/>
  <c r="AE146" i="3"/>
  <c r="AD146" i="3"/>
  <c r="AG146" i="3" s="1"/>
  <c r="AC146" i="3"/>
  <c r="AB146" i="3"/>
  <c r="AA146" i="3"/>
  <c r="Z146" i="3"/>
  <c r="AM145" i="3"/>
  <c r="AL145" i="3"/>
  <c r="AE145" i="3"/>
  <c r="AD145" i="3"/>
  <c r="AG145" i="3" s="1"/>
  <c r="AC145" i="3"/>
  <c r="AB145" i="3"/>
  <c r="AA145" i="3"/>
  <c r="Z145" i="3"/>
  <c r="AM144" i="3"/>
  <c r="AL144" i="3"/>
  <c r="AE144" i="3"/>
  <c r="AD144" i="3"/>
  <c r="AG144" i="3" s="1"/>
  <c r="AC144" i="3"/>
  <c r="AB144" i="3"/>
  <c r="AA144" i="3"/>
  <c r="Z144" i="3"/>
  <c r="AM143" i="3"/>
  <c r="AL143" i="3"/>
  <c r="AE143" i="3"/>
  <c r="AD143" i="3"/>
  <c r="AG143" i="3" s="1"/>
  <c r="AC143" i="3"/>
  <c r="AB143" i="3"/>
  <c r="AA143" i="3"/>
  <c r="Z143" i="3"/>
  <c r="AM142" i="3"/>
  <c r="AL142" i="3"/>
  <c r="AE142" i="3"/>
  <c r="AD142" i="3"/>
  <c r="AG142" i="3" s="1"/>
  <c r="AC142" i="3"/>
  <c r="AB142" i="3"/>
  <c r="AA142" i="3"/>
  <c r="Z142" i="3"/>
  <c r="AM141" i="3"/>
  <c r="AL141" i="3"/>
  <c r="AG141" i="3"/>
  <c r="AE141" i="3"/>
  <c r="AF141" i="3" s="1"/>
  <c r="AD141" i="3"/>
  <c r="AC141" i="3"/>
  <c r="AB141" i="3"/>
  <c r="AA141" i="3"/>
  <c r="Z141" i="3"/>
  <c r="AM140" i="3"/>
  <c r="AL140" i="3"/>
  <c r="AE140" i="3"/>
  <c r="AD140" i="3"/>
  <c r="AG140" i="3" s="1"/>
  <c r="AC140" i="3"/>
  <c r="AB140" i="3"/>
  <c r="AA140" i="3"/>
  <c r="Z140" i="3"/>
  <c r="AM139" i="3"/>
  <c r="AL139" i="3"/>
  <c r="AG139" i="3"/>
  <c r="AE139" i="3"/>
  <c r="AD139" i="3"/>
  <c r="AC139" i="3"/>
  <c r="AB139" i="3"/>
  <c r="AA139" i="3"/>
  <c r="Z139" i="3"/>
  <c r="AM138" i="3"/>
  <c r="AL138" i="3"/>
  <c r="AE138" i="3"/>
  <c r="AD138" i="3"/>
  <c r="AG138" i="3" s="1"/>
  <c r="AC138" i="3"/>
  <c r="AB138" i="3"/>
  <c r="AA138" i="3"/>
  <c r="Z138" i="3"/>
  <c r="AM137" i="3"/>
  <c r="AL137" i="3"/>
  <c r="AE137" i="3"/>
  <c r="AD137" i="3"/>
  <c r="AG137" i="3" s="1"/>
  <c r="AC137" i="3"/>
  <c r="AB137" i="3"/>
  <c r="AA137" i="3"/>
  <c r="Z137" i="3"/>
  <c r="AM136" i="3"/>
  <c r="AL136" i="3"/>
  <c r="AE136" i="3"/>
  <c r="AD136" i="3"/>
  <c r="AG136" i="3" s="1"/>
  <c r="AC136" i="3"/>
  <c r="AB136" i="3"/>
  <c r="AA136" i="3"/>
  <c r="Z136" i="3"/>
  <c r="AM135" i="3"/>
  <c r="AL135" i="3"/>
  <c r="AE135" i="3"/>
  <c r="AD135" i="3"/>
  <c r="AG135" i="3" s="1"/>
  <c r="AC135" i="3"/>
  <c r="AB135" i="3"/>
  <c r="AA135" i="3"/>
  <c r="Z135" i="3"/>
  <c r="AM134" i="3"/>
  <c r="AL134" i="3"/>
  <c r="AE134" i="3"/>
  <c r="AD134" i="3"/>
  <c r="AG134" i="3" s="1"/>
  <c r="AC134" i="3"/>
  <c r="AB134" i="3"/>
  <c r="AA134" i="3"/>
  <c r="Z134" i="3"/>
  <c r="AM133" i="3"/>
  <c r="AL133" i="3"/>
  <c r="AE133" i="3"/>
  <c r="AD133" i="3"/>
  <c r="AG133" i="3" s="1"/>
  <c r="AC133" i="3"/>
  <c r="AB133" i="3"/>
  <c r="AA133" i="3"/>
  <c r="Z133" i="3"/>
  <c r="AM132" i="3"/>
  <c r="AL132" i="3"/>
  <c r="AE132" i="3"/>
  <c r="AD132" i="3"/>
  <c r="AC132" i="3"/>
  <c r="AB132" i="3"/>
  <c r="AA132" i="3"/>
  <c r="Z132" i="3"/>
  <c r="AM131" i="3"/>
  <c r="AL131" i="3"/>
  <c r="AE131" i="3"/>
  <c r="AD131" i="3"/>
  <c r="AG131" i="3" s="1"/>
  <c r="AC131" i="3"/>
  <c r="AB131" i="3"/>
  <c r="AA131" i="3"/>
  <c r="Z131" i="3"/>
  <c r="AM130" i="3"/>
  <c r="AL130" i="3"/>
  <c r="AE130" i="3"/>
  <c r="AD130" i="3"/>
  <c r="AG130" i="3" s="1"/>
  <c r="AC130" i="3"/>
  <c r="AB130" i="3"/>
  <c r="AA130" i="3"/>
  <c r="Z130" i="3"/>
  <c r="AM129" i="3"/>
  <c r="AL129" i="3"/>
  <c r="AE129" i="3"/>
  <c r="AD129" i="3"/>
  <c r="AG129" i="3" s="1"/>
  <c r="AC129" i="3"/>
  <c r="AB129" i="3"/>
  <c r="AA129" i="3"/>
  <c r="Z129" i="3"/>
  <c r="AM128" i="3"/>
  <c r="AL128" i="3"/>
  <c r="AE128" i="3"/>
  <c r="AD128" i="3"/>
  <c r="AG128" i="3" s="1"/>
  <c r="AC128" i="3"/>
  <c r="AB128" i="3"/>
  <c r="AA128" i="3"/>
  <c r="Z128" i="3"/>
  <c r="AM127" i="3"/>
  <c r="AL127" i="3"/>
  <c r="AE127" i="3"/>
  <c r="AD127" i="3"/>
  <c r="AG127" i="3" s="1"/>
  <c r="AC127" i="3"/>
  <c r="AB127" i="3"/>
  <c r="AA127" i="3"/>
  <c r="Z127" i="3"/>
  <c r="AM126" i="3"/>
  <c r="AL126" i="3"/>
  <c r="AE126" i="3"/>
  <c r="AD126" i="3"/>
  <c r="AG126" i="3" s="1"/>
  <c r="AC126" i="3"/>
  <c r="AB126" i="3"/>
  <c r="AA126" i="3"/>
  <c r="Z126" i="3"/>
  <c r="AM125" i="3"/>
  <c r="AL125" i="3"/>
  <c r="AE125" i="3"/>
  <c r="AD125" i="3"/>
  <c r="AG125" i="3" s="1"/>
  <c r="AC125" i="3"/>
  <c r="AB125" i="3"/>
  <c r="AA125" i="3"/>
  <c r="Z125" i="3"/>
  <c r="AM124" i="3"/>
  <c r="AL124" i="3"/>
  <c r="AE124" i="3"/>
  <c r="AD124" i="3"/>
  <c r="AG124" i="3" s="1"/>
  <c r="AC124" i="3"/>
  <c r="AB124" i="3"/>
  <c r="AA124" i="3"/>
  <c r="Z124" i="3"/>
  <c r="AM123" i="3"/>
  <c r="AL123" i="3"/>
  <c r="AE123" i="3"/>
  <c r="AD123" i="3"/>
  <c r="AG123" i="3" s="1"/>
  <c r="AC123" i="3"/>
  <c r="AB123" i="3"/>
  <c r="AA123" i="3"/>
  <c r="Z123" i="3"/>
  <c r="AM122" i="3"/>
  <c r="AL122" i="3"/>
  <c r="AE122" i="3"/>
  <c r="AD122" i="3"/>
  <c r="AC122" i="3"/>
  <c r="AB122" i="3"/>
  <c r="AA122" i="3"/>
  <c r="Z122" i="3"/>
  <c r="AM121" i="3"/>
  <c r="AL121" i="3"/>
  <c r="AE121" i="3"/>
  <c r="AD121" i="3"/>
  <c r="AG121" i="3" s="1"/>
  <c r="AC121" i="3"/>
  <c r="AB121" i="3"/>
  <c r="AA121" i="3"/>
  <c r="Z121" i="3"/>
  <c r="AM120" i="3"/>
  <c r="AL120" i="3"/>
  <c r="AE120" i="3"/>
  <c r="AD120" i="3"/>
  <c r="AG120" i="3" s="1"/>
  <c r="AC120" i="3"/>
  <c r="AB120" i="3"/>
  <c r="AA120" i="3"/>
  <c r="Z120" i="3"/>
  <c r="AM119" i="3"/>
  <c r="AL119" i="3"/>
  <c r="AE119" i="3"/>
  <c r="AD119" i="3"/>
  <c r="AG119" i="3" s="1"/>
  <c r="AC119" i="3"/>
  <c r="AB119" i="3"/>
  <c r="AA119" i="3"/>
  <c r="Z119" i="3"/>
  <c r="AM118" i="3"/>
  <c r="AL118" i="3"/>
  <c r="AE118" i="3"/>
  <c r="AD118" i="3"/>
  <c r="AC118" i="3"/>
  <c r="AB118" i="3"/>
  <c r="AA118" i="3"/>
  <c r="Z118" i="3"/>
  <c r="AM117" i="3"/>
  <c r="AL117" i="3"/>
  <c r="AE117" i="3"/>
  <c r="AD117" i="3"/>
  <c r="AG117" i="3" s="1"/>
  <c r="AC117" i="3"/>
  <c r="AB117" i="3"/>
  <c r="AA117" i="3"/>
  <c r="Z117" i="3"/>
  <c r="AM116" i="3"/>
  <c r="AL116" i="3"/>
  <c r="AE116" i="3"/>
  <c r="AD116" i="3"/>
  <c r="AG116" i="3" s="1"/>
  <c r="AC116" i="3"/>
  <c r="AB116" i="3"/>
  <c r="AA116" i="3"/>
  <c r="Z116" i="3"/>
  <c r="AM115" i="3"/>
  <c r="AL115" i="3"/>
  <c r="AE115" i="3"/>
  <c r="AD115" i="3"/>
  <c r="AG115" i="3" s="1"/>
  <c r="AC115" i="3"/>
  <c r="AB115" i="3"/>
  <c r="AA115" i="3"/>
  <c r="Z115" i="3"/>
  <c r="AM114" i="3"/>
  <c r="AL114" i="3"/>
  <c r="AE114" i="3"/>
  <c r="AD114" i="3"/>
  <c r="AC114" i="3"/>
  <c r="AB114" i="3"/>
  <c r="AA114" i="3"/>
  <c r="Z114" i="3"/>
  <c r="AM113" i="3"/>
  <c r="AL113" i="3"/>
  <c r="AE113" i="3"/>
  <c r="AD113" i="3"/>
  <c r="AG113" i="3" s="1"/>
  <c r="AC113" i="3"/>
  <c r="AB113" i="3"/>
  <c r="AA113" i="3"/>
  <c r="Z113" i="3"/>
  <c r="AM112" i="3"/>
  <c r="AL112" i="3"/>
  <c r="AE112" i="3"/>
  <c r="AD112" i="3"/>
  <c r="AG112" i="3" s="1"/>
  <c r="AC112" i="3"/>
  <c r="AB112" i="3"/>
  <c r="AA112" i="3"/>
  <c r="Z112" i="3"/>
  <c r="AM111" i="3"/>
  <c r="AL111" i="3"/>
  <c r="AE111" i="3"/>
  <c r="AD111" i="3"/>
  <c r="AG111" i="3" s="1"/>
  <c r="AC111" i="3"/>
  <c r="AB111" i="3"/>
  <c r="AA111" i="3"/>
  <c r="Z111" i="3"/>
  <c r="AM110" i="3"/>
  <c r="AL110" i="3"/>
  <c r="AE110" i="3"/>
  <c r="AD110" i="3"/>
  <c r="AC110" i="3"/>
  <c r="AB110" i="3"/>
  <c r="AA110" i="3"/>
  <c r="Z110" i="3"/>
  <c r="AM109" i="3"/>
  <c r="AL109" i="3"/>
  <c r="AE109" i="3"/>
  <c r="AD109" i="3"/>
  <c r="AG109" i="3" s="1"/>
  <c r="AC109" i="3"/>
  <c r="AB109" i="3"/>
  <c r="AA109" i="3"/>
  <c r="Z109" i="3"/>
  <c r="AM108" i="3"/>
  <c r="AL108" i="3"/>
  <c r="AE108" i="3"/>
  <c r="AD108" i="3"/>
  <c r="AG108" i="3" s="1"/>
  <c r="AC108" i="3"/>
  <c r="AB108" i="3"/>
  <c r="AA108" i="3"/>
  <c r="Z108" i="3"/>
  <c r="AM107" i="3"/>
  <c r="AL107" i="3"/>
  <c r="AE107" i="3"/>
  <c r="AD107" i="3"/>
  <c r="AG107" i="3" s="1"/>
  <c r="AC107" i="3"/>
  <c r="AB107" i="3"/>
  <c r="AA107" i="3"/>
  <c r="Z107" i="3"/>
  <c r="AM106" i="3"/>
  <c r="AL106" i="3"/>
  <c r="AE106" i="3"/>
  <c r="AD106" i="3"/>
  <c r="AF106" i="3" s="1"/>
  <c r="AC106" i="3"/>
  <c r="AB106" i="3"/>
  <c r="AA106" i="3"/>
  <c r="Z106" i="3"/>
  <c r="AM105" i="3"/>
  <c r="AL105" i="3"/>
  <c r="AE105" i="3"/>
  <c r="AD105" i="3"/>
  <c r="AG105" i="3" s="1"/>
  <c r="AC105" i="3"/>
  <c r="AB105" i="3"/>
  <c r="AA105" i="3"/>
  <c r="Z105" i="3"/>
  <c r="AM104" i="3"/>
  <c r="AL104" i="3"/>
  <c r="AE104" i="3"/>
  <c r="AD104" i="3"/>
  <c r="AG104" i="3" s="1"/>
  <c r="AC104" i="3"/>
  <c r="AB104" i="3"/>
  <c r="AA104" i="3"/>
  <c r="Z104" i="3"/>
  <c r="AM103" i="3"/>
  <c r="AL103" i="3"/>
  <c r="AE103" i="3"/>
  <c r="AD103" i="3"/>
  <c r="AG103" i="3" s="1"/>
  <c r="AC103" i="3"/>
  <c r="AB103" i="3"/>
  <c r="AA103" i="3"/>
  <c r="Z103" i="3"/>
  <c r="AM102" i="3"/>
  <c r="AL102" i="3"/>
  <c r="AE102" i="3"/>
  <c r="AD102" i="3"/>
  <c r="AC102" i="3"/>
  <c r="AB102" i="3"/>
  <c r="AA102" i="3"/>
  <c r="Z102" i="3"/>
  <c r="AM101" i="3"/>
  <c r="AL101" i="3"/>
  <c r="AE101" i="3"/>
  <c r="AD101" i="3"/>
  <c r="AG101" i="3" s="1"/>
  <c r="AC101" i="3"/>
  <c r="AB101" i="3"/>
  <c r="AA101" i="3"/>
  <c r="Z101" i="3"/>
  <c r="AM100" i="3"/>
  <c r="AL100" i="3"/>
  <c r="AE100" i="3"/>
  <c r="AD100" i="3"/>
  <c r="AG100" i="3" s="1"/>
  <c r="AC100" i="3"/>
  <c r="AB100" i="3"/>
  <c r="AA100" i="3"/>
  <c r="Z100" i="3"/>
  <c r="AM99" i="3"/>
  <c r="AL99" i="3"/>
  <c r="AE99" i="3"/>
  <c r="AD99" i="3"/>
  <c r="AG99" i="3" s="1"/>
  <c r="AC99" i="3"/>
  <c r="AB99" i="3"/>
  <c r="AA99" i="3"/>
  <c r="Z99" i="3"/>
  <c r="AM98" i="3"/>
  <c r="AL98" i="3"/>
  <c r="AE98" i="3"/>
  <c r="AD98" i="3"/>
  <c r="AC98" i="3"/>
  <c r="AB98" i="3"/>
  <c r="AA98" i="3"/>
  <c r="Z98" i="3"/>
  <c r="AM97" i="3"/>
  <c r="AL97" i="3"/>
  <c r="AE97" i="3"/>
  <c r="AD97" i="3"/>
  <c r="AG97" i="3" s="1"/>
  <c r="AC97" i="3"/>
  <c r="AB97" i="3"/>
  <c r="AA97" i="3"/>
  <c r="Z97" i="3"/>
  <c r="AM96" i="3"/>
  <c r="AL96" i="3"/>
  <c r="AE96" i="3"/>
  <c r="AD96" i="3"/>
  <c r="AG96" i="3" s="1"/>
  <c r="AC96" i="3"/>
  <c r="AB96" i="3"/>
  <c r="AA96" i="3"/>
  <c r="Z96" i="3"/>
  <c r="AM95" i="3"/>
  <c r="AL95" i="3"/>
  <c r="AE95" i="3"/>
  <c r="AD95" i="3"/>
  <c r="AG95" i="3" s="1"/>
  <c r="AC95" i="3"/>
  <c r="AB95" i="3"/>
  <c r="AA95" i="3"/>
  <c r="Z95" i="3"/>
  <c r="AM94" i="3"/>
  <c r="AL94" i="3"/>
  <c r="AE94" i="3"/>
  <c r="AD94" i="3"/>
  <c r="AC94" i="3"/>
  <c r="AB94" i="3"/>
  <c r="AA94" i="3"/>
  <c r="Z94" i="3"/>
  <c r="AM93" i="3"/>
  <c r="AL93" i="3"/>
  <c r="AE93" i="3"/>
  <c r="AD93" i="3"/>
  <c r="AG93" i="3" s="1"/>
  <c r="AC93" i="3"/>
  <c r="AB93" i="3"/>
  <c r="AA93" i="3"/>
  <c r="Z93" i="3"/>
  <c r="AM92" i="3"/>
  <c r="AL92" i="3"/>
  <c r="AE92" i="3"/>
  <c r="AD92" i="3"/>
  <c r="AG92" i="3" s="1"/>
  <c r="AC92" i="3"/>
  <c r="AB92" i="3"/>
  <c r="AA92" i="3"/>
  <c r="Z92" i="3"/>
  <c r="AM91" i="3"/>
  <c r="AL91" i="3"/>
  <c r="AE91" i="3"/>
  <c r="AD91" i="3"/>
  <c r="AG91" i="3" s="1"/>
  <c r="AC91" i="3"/>
  <c r="AB91" i="3"/>
  <c r="AA91" i="3"/>
  <c r="Z91" i="3"/>
  <c r="AM90" i="3"/>
  <c r="AL90" i="3"/>
  <c r="AE90" i="3"/>
  <c r="AD90" i="3"/>
  <c r="AC90" i="3"/>
  <c r="AB90" i="3"/>
  <c r="AA90" i="3"/>
  <c r="Z90" i="3"/>
  <c r="AM89" i="3"/>
  <c r="AL89" i="3"/>
  <c r="AE89" i="3"/>
  <c r="AD89" i="3"/>
  <c r="AG89" i="3" s="1"/>
  <c r="AC89" i="3"/>
  <c r="AB89" i="3"/>
  <c r="AA89" i="3"/>
  <c r="Z89" i="3"/>
  <c r="AM88" i="3"/>
  <c r="AL88" i="3"/>
  <c r="AE88" i="3"/>
  <c r="AD88" i="3"/>
  <c r="AF88" i="3" s="1"/>
  <c r="AC88" i="3"/>
  <c r="AB88" i="3"/>
  <c r="AA88" i="3"/>
  <c r="Z88" i="3"/>
  <c r="AM87" i="3"/>
  <c r="AL87" i="3"/>
  <c r="AE87" i="3"/>
  <c r="AD87" i="3"/>
  <c r="AG87" i="3" s="1"/>
  <c r="AC87" i="3"/>
  <c r="AB87" i="3"/>
  <c r="AA87" i="3"/>
  <c r="Z87" i="3"/>
  <c r="AM86" i="3"/>
  <c r="AL86" i="3"/>
  <c r="AE86" i="3"/>
  <c r="AD86" i="3"/>
  <c r="AC86" i="3"/>
  <c r="AB86" i="3"/>
  <c r="AA86" i="3"/>
  <c r="Z86" i="3"/>
  <c r="AM85" i="3"/>
  <c r="AL85" i="3"/>
  <c r="AE85" i="3"/>
  <c r="AD85" i="3"/>
  <c r="AG85" i="3" s="1"/>
  <c r="AC85" i="3"/>
  <c r="AB85" i="3"/>
  <c r="AA85" i="3"/>
  <c r="Z85" i="3"/>
  <c r="AM84" i="3"/>
  <c r="AL84" i="3"/>
  <c r="AE84" i="3"/>
  <c r="AD84" i="3"/>
  <c r="AG84" i="3" s="1"/>
  <c r="AC84" i="3"/>
  <c r="AB84" i="3"/>
  <c r="AA84" i="3"/>
  <c r="Z84" i="3"/>
  <c r="AM83" i="3"/>
  <c r="AL83" i="3"/>
  <c r="AE83" i="3"/>
  <c r="AD83" i="3"/>
  <c r="AG83" i="3" s="1"/>
  <c r="AC83" i="3"/>
  <c r="AB83" i="3"/>
  <c r="AA83" i="3"/>
  <c r="Z83" i="3"/>
  <c r="AM82" i="3"/>
  <c r="AL82" i="3"/>
  <c r="AE82" i="3"/>
  <c r="AD82" i="3"/>
  <c r="AC82" i="3"/>
  <c r="AB82" i="3"/>
  <c r="AA82" i="3"/>
  <c r="Z82" i="3"/>
  <c r="AM81" i="3"/>
  <c r="AL81" i="3"/>
  <c r="AE81" i="3"/>
  <c r="AD81" i="3"/>
  <c r="AG81" i="3" s="1"/>
  <c r="AC81" i="3"/>
  <c r="AB81" i="3"/>
  <c r="AA81" i="3"/>
  <c r="Z81" i="3"/>
  <c r="AM80" i="3"/>
  <c r="AL80" i="3"/>
  <c r="AE80" i="3"/>
  <c r="AD80" i="3"/>
  <c r="AG80" i="3" s="1"/>
  <c r="AC80" i="3"/>
  <c r="AB80" i="3"/>
  <c r="AA80" i="3"/>
  <c r="Z80" i="3"/>
  <c r="AM79" i="3"/>
  <c r="AL79" i="3"/>
  <c r="AE79" i="3"/>
  <c r="AD79" i="3"/>
  <c r="AG79" i="3" s="1"/>
  <c r="AC79" i="3"/>
  <c r="AB79" i="3"/>
  <c r="AA79" i="3"/>
  <c r="Z79" i="3"/>
  <c r="AM78" i="3"/>
  <c r="AL78" i="3"/>
  <c r="AE78" i="3"/>
  <c r="AD78" i="3"/>
  <c r="AC78" i="3"/>
  <c r="AB78" i="3"/>
  <c r="AA78" i="3"/>
  <c r="Z78" i="3"/>
  <c r="AM77" i="3"/>
  <c r="AL77" i="3"/>
  <c r="AE77" i="3"/>
  <c r="AD77" i="3"/>
  <c r="AG77" i="3" s="1"/>
  <c r="AC77" i="3"/>
  <c r="AB77" i="3"/>
  <c r="AA77" i="3"/>
  <c r="Z77" i="3"/>
  <c r="AM76" i="3"/>
  <c r="AL76" i="3"/>
  <c r="AE76" i="3"/>
  <c r="AD76" i="3"/>
  <c r="AG76" i="3" s="1"/>
  <c r="AC76" i="3"/>
  <c r="AB76" i="3"/>
  <c r="AA76" i="3"/>
  <c r="Z76" i="3"/>
  <c r="AM75" i="3"/>
  <c r="AL75" i="3"/>
  <c r="AE75" i="3"/>
  <c r="AD75" i="3"/>
  <c r="AG75" i="3" s="1"/>
  <c r="AC75" i="3"/>
  <c r="AB75" i="3"/>
  <c r="AA75" i="3"/>
  <c r="Z75" i="3"/>
  <c r="AM74" i="3"/>
  <c r="AL74" i="3"/>
  <c r="AE74" i="3"/>
  <c r="AD74" i="3"/>
  <c r="AC74" i="3"/>
  <c r="AB74" i="3"/>
  <c r="AA74" i="3"/>
  <c r="Z74" i="3"/>
  <c r="AM73" i="3"/>
  <c r="AL73" i="3"/>
  <c r="AE73" i="3"/>
  <c r="AD73" i="3"/>
  <c r="AG73" i="3" s="1"/>
  <c r="AC73" i="3"/>
  <c r="AB73" i="3"/>
  <c r="AA73" i="3"/>
  <c r="Z73" i="3"/>
  <c r="AM72" i="3"/>
  <c r="AL72" i="3"/>
  <c r="AE72" i="3"/>
  <c r="AD72" i="3"/>
  <c r="AG72" i="3" s="1"/>
  <c r="AC72" i="3"/>
  <c r="AB72" i="3"/>
  <c r="AA72" i="3"/>
  <c r="Z72" i="3"/>
  <c r="AM71" i="3"/>
  <c r="AL71" i="3"/>
  <c r="AE71" i="3"/>
  <c r="AD71" i="3"/>
  <c r="AG71" i="3" s="1"/>
  <c r="AC71" i="3"/>
  <c r="AB71" i="3"/>
  <c r="AA71" i="3"/>
  <c r="Z71" i="3"/>
  <c r="AM70" i="3"/>
  <c r="AL70" i="3"/>
  <c r="AE70" i="3"/>
  <c r="AD70" i="3"/>
  <c r="AC70" i="3"/>
  <c r="AB70" i="3"/>
  <c r="AA70" i="3"/>
  <c r="Z70" i="3"/>
  <c r="AM69" i="3"/>
  <c r="AL69" i="3"/>
  <c r="AE69" i="3"/>
  <c r="AD69" i="3"/>
  <c r="AG69" i="3" s="1"/>
  <c r="AC69" i="3"/>
  <c r="AB69" i="3"/>
  <c r="AA69" i="3"/>
  <c r="Z69" i="3"/>
  <c r="AM68" i="3"/>
  <c r="AL68" i="3"/>
  <c r="AE68" i="3"/>
  <c r="AD68" i="3"/>
  <c r="AG68" i="3" s="1"/>
  <c r="AC68" i="3"/>
  <c r="AB68" i="3"/>
  <c r="AA68" i="3"/>
  <c r="Z68" i="3"/>
  <c r="AM67" i="3"/>
  <c r="AL67" i="3"/>
  <c r="AE67" i="3"/>
  <c r="AD67" i="3"/>
  <c r="AG67" i="3" s="1"/>
  <c r="AC67" i="3"/>
  <c r="AB67" i="3"/>
  <c r="AA67" i="3"/>
  <c r="Z67" i="3"/>
  <c r="AM66" i="3"/>
  <c r="AL66" i="3"/>
  <c r="AE66" i="3"/>
  <c r="AD66" i="3"/>
  <c r="AG66" i="3" s="1"/>
  <c r="AC66" i="3"/>
  <c r="AB66" i="3"/>
  <c r="AA66" i="3"/>
  <c r="Z66" i="3"/>
  <c r="AM65" i="3"/>
  <c r="AL65" i="3"/>
  <c r="AE65" i="3"/>
  <c r="AD65" i="3"/>
  <c r="AG65" i="3" s="1"/>
  <c r="AC65" i="3"/>
  <c r="AB65" i="3"/>
  <c r="AA65" i="3"/>
  <c r="Z65" i="3"/>
  <c r="AM64" i="3"/>
  <c r="AL64" i="3"/>
  <c r="AE64" i="3"/>
  <c r="AD64" i="3"/>
  <c r="AG64" i="3" s="1"/>
  <c r="AC64" i="3"/>
  <c r="AB64" i="3"/>
  <c r="AA64" i="3"/>
  <c r="Z64" i="3"/>
  <c r="AM63" i="3"/>
  <c r="AL63" i="3"/>
  <c r="AE63" i="3"/>
  <c r="AD63" i="3"/>
  <c r="AG63" i="3" s="1"/>
  <c r="AC63" i="3"/>
  <c r="AB63" i="3"/>
  <c r="AA63" i="3"/>
  <c r="Z63" i="3"/>
  <c r="AM62" i="3"/>
  <c r="AL62" i="3"/>
  <c r="AE62" i="3"/>
  <c r="AD62" i="3"/>
  <c r="AG62" i="3" s="1"/>
  <c r="AC62" i="3"/>
  <c r="AB62" i="3"/>
  <c r="AA62" i="3"/>
  <c r="Z62" i="3"/>
  <c r="AM61" i="3"/>
  <c r="AL61" i="3"/>
  <c r="AE61" i="3"/>
  <c r="AD61" i="3"/>
  <c r="AG61" i="3" s="1"/>
  <c r="AC61" i="3"/>
  <c r="AB61" i="3"/>
  <c r="AA61" i="3"/>
  <c r="Z61" i="3"/>
  <c r="AM60" i="3"/>
  <c r="AL60" i="3"/>
  <c r="AE60" i="3"/>
  <c r="AD60" i="3"/>
  <c r="AG60" i="3" s="1"/>
  <c r="AC60" i="3"/>
  <c r="AB60" i="3"/>
  <c r="AA60" i="3"/>
  <c r="Z60" i="3"/>
  <c r="AM59" i="3"/>
  <c r="AL59" i="3"/>
  <c r="AE59" i="3"/>
  <c r="AD59" i="3"/>
  <c r="AG59" i="3" s="1"/>
  <c r="AC59" i="3"/>
  <c r="AB59" i="3"/>
  <c r="AA59" i="3"/>
  <c r="Z59" i="3"/>
  <c r="AM58" i="3"/>
  <c r="AL58" i="3"/>
  <c r="AE58" i="3"/>
  <c r="AD58" i="3"/>
  <c r="AG58" i="3" s="1"/>
  <c r="AC58" i="3"/>
  <c r="AB58" i="3"/>
  <c r="AA58" i="3"/>
  <c r="Z58" i="3"/>
  <c r="AM57" i="3"/>
  <c r="AL57" i="3"/>
  <c r="AE57" i="3"/>
  <c r="AD57" i="3"/>
  <c r="AG57" i="3" s="1"/>
  <c r="AC57" i="3"/>
  <c r="AB57" i="3"/>
  <c r="AA57" i="3"/>
  <c r="Z57" i="3"/>
  <c r="AM56" i="3"/>
  <c r="AL56" i="3"/>
  <c r="AE56" i="3"/>
  <c r="AD56" i="3"/>
  <c r="AG56" i="3" s="1"/>
  <c r="AC56" i="3"/>
  <c r="AB56" i="3"/>
  <c r="AA56" i="3"/>
  <c r="Z56" i="3"/>
  <c r="AM55" i="3"/>
  <c r="AL55" i="3"/>
  <c r="AE55" i="3"/>
  <c r="AD55" i="3"/>
  <c r="AG55" i="3" s="1"/>
  <c r="AC55" i="3"/>
  <c r="AB55" i="3"/>
  <c r="AA55" i="3"/>
  <c r="Z55" i="3"/>
  <c r="AM54" i="3"/>
  <c r="AL54" i="3"/>
  <c r="AE54" i="3"/>
  <c r="AD54" i="3"/>
  <c r="AG54" i="3" s="1"/>
  <c r="AC54" i="3"/>
  <c r="AB54" i="3"/>
  <c r="AA54" i="3"/>
  <c r="Z54" i="3"/>
  <c r="AM53" i="3"/>
  <c r="AL53" i="3"/>
  <c r="AE53" i="3"/>
  <c r="AD53" i="3"/>
  <c r="AG53" i="3" s="1"/>
  <c r="AC53" i="3"/>
  <c r="AB53" i="3"/>
  <c r="AA53" i="3"/>
  <c r="Z53" i="3"/>
  <c r="AM52" i="3"/>
  <c r="AL52" i="3"/>
  <c r="AE52" i="3"/>
  <c r="AD52" i="3"/>
  <c r="AG52" i="3" s="1"/>
  <c r="AC52" i="3"/>
  <c r="AB52" i="3"/>
  <c r="AA52" i="3"/>
  <c r="Z52" i="3"/>
  <c r="AM51" i="3"/>
  <c r="AL51" i="3"/>
  <c r="AE51" i="3"/>
  <c r="AD51" i="3"/>
  <c r="AG51" i="3" s="1"/>
  <c r="AC51" i="3"/>
  <c r="AB51" i="3"/>
  <c r="AA51" i="3"/>
  <c r="Z51" i="3"/>
  <c r="AM50" i="3"/>
  <c r="AL50" i="3"/>
  <c r="AE50" i="3"/>
  <c r="AD50" i="3"/>
  <c r="AG50" i="3" s="1"/>
  <c r="AC50" i="3"/>
  <c r="AB50" i="3"/>
  <c r="AA50" i="3"/>
  <c r="Z50" i="3"/>
  <c r="AM49" i="3"/>
  <c r="AE49" i="3"/>
  <c r="AD49" i="3"/>
  <c r="AG49" i="3" s="1"/>
  <c r="AC49" i="3"/>
  <c r="AB49" i="3"/>
  <c r="AA49" i="3"/>
  <c r="Z49" i="3"/>
  <c r="AM48" i="3"/>
  <c r="AL48" i="3"/>
  <c r="AE48" i="3"/>
  <c r="AD48" i="3"/>
  <c r="AG48" i="3" s="1"/>
  <c r="AC48" i="3"/>
  <c r="AB48" i="3"/>
  <c r="AA48" i="3"/>
  <c r="Z48" i="3"/>
  <c r="AM47" i="3"/>
  <c r="AL47" i="3"/>
  <c r="AE47" i="3"/>
  <c r="AD47" i="3"/>
  <c r="AG47" i="3" s="1"/>
  <c r="AC47" i="3"/>
  <c r="AB47" i="3"/>
  <c r="AA47" i="3"/>
  <c r="Z47" i="3"/>
  <c r="AM46" i="3"/>
  <c r="AL46" i="3"/>
  <c r="AE46" i="3"/>
  <c r="AD46" i="3"/>
  <c r="AG46" i="3" s="1"/>
  <c r="AC46" i="3"/>
  <c r="AB46" i="3"/>
  <c r="AA46" i="3"/>
  <c r="Z46" i="3"/>
  <c r="AM45" i="3"/>
  <c r="AL45" i="3"/>
  <c r="AE45" i="3"/>
  <c r="AD45" i="3"/>
  <c r="AG45" i="3" s="1"/>
  <c r="AC45" i="3"/>
  <c r="AB45" i="3"/>
  <c r="AA45" i="3"/>
  <c r="Z45" i="3"/>
  <c r="AM44" i="3"/>
  <c r="AL44" i="3"/>
  <c r="AE44" i="3"/>
  <c r="AD44" i="3"/>
  <c r="AG44" i="3" s="1"/>
  <c r="AC44" i="3"/>
  <c r="AB44" i="3"/>
  <c r="AA44" i="3"/>
  <c r="Z44" i="3"/>
  <c r="AM43" i="3"/>
  <c r="AL43" i="3"/>
  <c r="AE43" i="3"/>
  <c r="AD43" i="3"/>
  <c r="AG43" i="3" s="1"/>
  <c r="AC43" i="3"/>
  <c r="AB43" i="3"/>
  <c r="AA43" i="3"/>
  <c r="Z43" i="3"/>
  <c r="AM42" i="3"/>
  <c r="AL42" i="3"/>
  <c r="AE42" i="3"/>
  <c r="AD42" i="3"/>
  <c r="AG42" i="3" s="1"/>
  <c r="AC42" i="3"/>
  <c r="AB42" i="3"/>
  <c r="AA42" i="3"/>
  <c r="Z42" i="3"/>
  <c r="AM41" i="3"/>
  <c r="AL41" i="3"/>
  <c r="AE41" i="3"/>
  <c r="AD41" i="3"/>
  <c r="AG41" i="3" s="1"/>
  <c r="AC41" i="3"/>
  <c r="AB41" i="3"/>
  <c r="AA41" i="3"/>
  <c r="Z41" i="3"/>
  <c r="AM40" i="3"/>
  <c r="AL40" i="3"/>
  <c r="AE40" i="3"/>
  <c r="AD40" i="3"/>
  <c r="AG40" i="3" s="1"/>
  <c r="AC40" i="3"/>
  <c r="AB40" i="3"/>
  <c r="AA40" i="3"/>
  <c r="Z40" i="3"/>
  <c r="AM39" i="3"/>
  <c r="AL39" i="3"/>
  <c r="AE39" i="3"/>
  <c r="AD39" i="3"/>
  <c r="AG39" i="3" s="1"/>
  <c r="AC39" i="3"/>
  <c r="AB39" i="3"/>
  <c r="AA39" i="3"/>
  <c r="Z39" i="3"/>
  <c r="AM38" i="3"/>
  <c r="AL38" i="3"/>
  <c r="AE38" i="3"/>
  <c r="AD38" i="3"/>
  <c r="AG38" i="3" s="1"/>
  <c r="AC38" i="3"/>
  <c r="AB38" i="3"/>
  <c r="AA38" i="3"/>
  <c r="Z38" i="3"/>
  <c r="AM37" i="3"/>
  <c r="AL37" i="3"/>
  <c r="AE37" i="3"/>
  <c r="AD37" i="3"/>
  <c r="AG37" i="3" s="1"/>
  <c r="AC37" i="3"/>
  <c r="AB37" i="3"/>
  <c r="AA37" i="3"/>
  <c r="Z37" i="3"/>
  <c r="AM36" i="3"/>
  <c r="AL36" i="3"/>
  <c r="AE36" i="3"/>
  <c r="AD36" i="3"/>
  <c r="AG36" i="3" s="1"/>
  <c r="AC36" i="3"/>
  <c r="AB36" i="3"/>
  <c r="AA36" i="3"/>
  <c r="Z36" i="3"/>
  <c r="AM35" i="3"/>
  <c r="AL35" i="3"/>
  <c r="AE35" i="3"/>
  <c r="AD35" i="3"/>
  <c r="AG35" i="3" s="1"/>
  <c r="AC35" i="3"/>
  <c r="AB35" i="3"/>
  <c r="AA35" i="3"/>
  <c r="Z35" i="3"/>
  <c r="AM34" i="3"/>
  <c r="AL34" i="3"/>
  <c r="AE34" i="3"/>
  <c r="AD34" i="3"/>
  <c r="AG34" i="3" s="1"/>
  <c r="AC34" i="3"/>
  <c r="AB34" i="3"/>
  <c r="AA34" i="3"/>
  <c r="Z34" i="3"/>
  <c r="AM33" i="3"/>
  <c r="AL33" i="3"/>
  <c r="AE33" i="3"/>
  <c r="AD33" i="3"/>
  <c r="AG33" i="3" s="1"/>
  <c r="AC33" i="3"/>
  <c r="AB33" i="3"/>
  <c r="AA33" i="3"/>
  <c r="Z33" i="3"/>
  <c r="AM32" i="3"/>
  <c r="AL32" i="3"/>
  <c r="AE32" i="3"/>
  <c r="AD32" i="3"/>
  <c r="AG32" i="3" s="1"/>
  <c r="AC32" i="3"/>
  <c r="AB32" i="3"/>
  <c r="AA32" i="3"/>
  <c r="Z32" i="3"/>
  <c r="AM31" i="3"/>
  <c r="AL31" i="3"/>
  <c r="AE31" i="3"/>
  <c r="AD31" i="3"/>
  <c r="AG31" i="3" s="1"/>
  <c r="AC31" i="3"/>
  <c r="AB31" i="3"/>
  <c r="AA31" i="3"/>
  <c r="Z31" i="3"/>
  <c r="AM30" i="3"/>
  <c r="AL30" i="3"/>
  <c r="AE30" i="3"/>
  <c r="AD30" i="3"/>
  <c r="AG30" i="3" s="1"/>
  <c r="AC30" i="3"/>
  <c r="AB30" i="3"/>
  <c r="AA30" i="3"/>
  <c r="Z30" i="3"/>
  <c r="AM29" i="3"/>
  <c r="AL29" i="3"/>
  <c r="AE29" i="3"/>
  <c r="AD29" i="3"/>
  <c r="AG29" i="3" s="1"/>
  <c r="AC29" i="3"/>
  <c r="AB29" i="3"/>
  <c r="AA29" i="3"/>
  <c r="Z29" i="3"/>
  <c r="AM28" i="3"/>
  <c r="AL28" i="3"/>
  <c r="AE28" i="3"/>
  <c r="AD28" i="3"/>
  <c r="AG28" i="3" s="1"/>
  <c r="AC28" i="3"/>
  <c r="AB28" i="3"/>
  <c r="AA28" i="3"/>
  <c r="Z28" i="3"/>
  <c r="AM27" i="3"/>
  <c r="AL27" i="3"/>
  <c r="AE27" i="3"/>
  <c r="AD27" i="3"/>
  <c r="AG27" i="3" s="1"/>
  <c r="AC27" i="3"/>
  <c r="AB27" i="3"/>
  <c r="AA27" i="3"/>
  <c r="Z27" i="3"/>
  <c r="AM26" i="3"/>
  <c r="AL26" i="3"/>
  <c r="AE26" i="3"/>
  <c r="AD26" i="3"/>
  <c r="AG26" i="3" s="1"/>
  <c r="AC26" i="3"/>
  <c r="AB26" i="3"/>
  <c r="AA26" i="3"/>
  <c r="Z26" i="3"/>
  <c r="AM25" i="3"/>
  <c r="AL25" i="3"/>
  <c r="AE25" i="3"/>
  <c r="AD25" i="3"/>
  <c r="AG25" i="3" s="1"/>
  <c r="AC25" i="3"/>
  <c r="AB25" i="3"/>
  <c r="AA25" i="3"/>
  <c r="Z25" i="3"/>
  <c r="AM24" i="3"/>
  <c r="AL24" i="3"/>
  <c r="AE24" i="3"/>
  <c r="AD24" i="3"/>
  <c r="AG24" i="3" s="1"/>
  <c r="AC24" i="3"/>
  <c r="AB24" i="3"/>
  <c r="AA24" i="3"/>
  <c r="Z24" i="3"/>
  <c r="AM23" i="3"/>
  <c r="AL23" i="3"/>
  <c r="AE23" i="3"/>
  <c r="AD23" i="3"/>
  <c r="AG23" i="3" s="1"/>
  <c r="AC23" i="3"/>
  <c r="AB23" i="3"/>
  <c r="AA23" i="3"/>
  <c r="Z23" i="3"/>
  <c r="AM22" i="3"/>
  <c r="AL22" i="3"/>
  <c r="AE22" i="3"/>
  <c r="AD22" i="3"/>
  <c r="AG22" i="3" s="1"/>
  <c r="AC22" i="3"/>
  <c r="AB22" i="3"/>
  <c r="AA22" i="3"/>
  <c r="Z22" i="3"/>
  <c r="AM21" i="3"/>
  <c r="AL21" i="3"/>
  <c r="AE21" i="3"/>
  <c r="AD21" i="3"/>
  <c r="AG21" i="3" s="1"/>
  <c r="AC21" i="3"/>
  <c r="AB21" i="3"/>
  <c r="AA21" i="3"/>
  <c r="Z21" i="3"/>
  <c r="AM20" i="3"/>
  <c r="AL20" i="3"/>
  <c r="AE20" i="3"/>
  <c r="AD20" i="3"/>
  <c r="AG20" i="3" s="1"/>
  <c r="AC20" i="3"/>
  <c r="AB20" i="3"/>
  <c r="AA20" i="3"/>
  <c r="Z20" i="3"/>
  <c r="AM19" i="3"/>
  <c r="AL19" i="3"/>
  <c r="AE19" i="3"/>
  <c r="AD19" i="3"/>
  <c r="AG19" i="3" s="1"/>
  <c r="AC19" i="3"/>
  <c r="AB19" i="3"/>
  <c r="AA19" i="3"/>
  <c r="Z19" i="3"/>
  <c r="AM18" i="3"/>
  <c r="AL18" i="3"/>
  <c r="AE18" i="3"/>
  <c r="AD18" i="3"/>
  <c r="AG18" i="3" s="1"/>
  <c r="AC18" i="3"/>
  <c r="AB18" i="3"/>
  <c r="AA18" i="3"/>
  <c r="Z18" i="3"/>
  <c r="AM17" i="3"/>
  <c r="AL17" i="3"/>
  <c r="AE17" i="3"/>
  <c r="AD17" i="3"/>
  <c r="AG17" i="3" s="1"/>
  <c r="AC17" i="3"/>
  <c r="AB17" i="3"/>
  <c r="AA17" i="3"/>
  <c r="Z17" i="3"/>
  <c r="AM16" i="3"/>
  <c r="AL16" i="3"/>
  <c r="AE16" i="3"/>
  <c r="AD16" i="3"/>
  <c r="AG16" i="3" s="1"/>
  <c r="AC16" i="3"/>
  <c r="AB16" i="3"/>
  <c r="AA16" i="3"/>
  <c r="Z16" i="3"/>
  <c r="AM15" i="3"/>
  <c r="AL15" i="3"/>
  <c r="AE15" i="3"/>
  <c r="AD15" i="3"/>
  <c r="AG15" i="3" s="1"/>
  <c r="AC15" i="3"/>
  <c r="AB15" i="3"/>
  <c r="AA15" i="3"/>
  <c r="Z15" i="3"/>
  <c r="AM14" i="3"/>
  <c r="AL14" i="3"/>
  <c r="AE14" i="3"/>
  <c r="AD14" i="3"/>
  <c r="AG14" i="3" s="1"/>
  <c r="AC14" i="3"/>
  <c r="AB14" i="3"/>
  <c r="AA14" i="3"/>
  <c r="Z14" i="3"/>
  <c r="AM13" i="3"/>
  <c r="AL13" i="3"/>
  <c r="AE13" i="3"/>
  <c r="AD13" i="3"/>
  <c r="AG13" i="3" s="1"/>
  <c r="AC13" i="3"/>
  <c r="AB13" i="3"/>
  <c r="AA13" i="3"/>
  <c r="Z13" i="3"/>
  <c r="AM12" i="3"/>
  <c r="AL12" i="3"/>
  <c r="AG12" i="3"/>
  <c r="AE12" i="3"/>
  <c r="AF12" i="3" s="1"/>
  <c r="AD12" i="3"/>
  <c r="AC12" i="3"/>
  <c r="AB12" i="3"/>
  <c r="AA12" i="3"/>
  <c r="Z12" i="3"/>
  <c r="AM11" i="3"/>
  <c r="AL11" i="3"/>
  <c r="AE11" i="3"/>
  <c r="AD11" i="3"/>
  <c r="AG11" i="3" s="1"/>
  <c r="AC11" i="3"/>
  <c r="AB11" i="3"/>
  <c r="AA11" i="3"/>
  <c r="Z11" i="3"/>
  <c r="AM10" i="3"/>
  <c r="AL10" i="3"/>
  <c r="AE10" i="3"/>
  <c r="AF10" i="3" s="1"/>
  <c r="AD10" i="3"/>
  <c r="AG10" i="3" s="1"/>
  <c r="AC10" i="3"/>
  <c r="AB10" i="3"/>
  <c r="AA10" i="3"/>
  <c r="Z10" i="3"/>
  <c r="AM9" i="3"/>
  <c r="AL9" i="3"/>
  <c r="AE9" i="3"/>
  <c r="AD9" i="3"/>
  <c r="AG9" i="3" s="1"/>
  <c r="AC9" i="3"/>
  <c r="AB9" i="3"/>
  <c r="AA9" i="3"/>
  <c r="Z9" i="3"/>
  <c r="AM8" i="3"/>
  <c r="AL8" i="3"/>
  <c r="AE8" i="3"/>
  <c r="AD8" i="3"/>
  <c r="AG8" i="3" s="1"/>
  <c r="AC8" i="3"/>
  <c r="AB8" i="3"/>
  <c r="AA8" i="3"/>
  <c r="Z8" i="3"/>
  <c r="AM7" i="3"/>
  <c r="AL7" i="3"/>
  <c r="AE7" i="3"/>
  <c r="AD7" i="3"/>
  <c r="AG7" i="3" s="1"/>
  <c r="AC7" i="3"/>
  <c r="AB7" i="3"/>
  <c r="AA7" i="3"/>
  <c r="Z7" i="3"/>
  <c r="AM6" i="3"/>
  <c r="AL6" i="3"/>
  <c r="AE6" i="3"/>
  <c r="AD6" i="3"/>
  <c r="AG6" i="3" s="1"/>
  <c r="AC6" i="3"/>
  <c r="AB6" i="3"/>
  <c r="AA6" i="3"/>
  <c r="Z6" i="3"/>
  <c r="AM5" i="3"/>
  <c r="AL5" i="3"/>
  <c r="AE5" i="3"/>
  <c r="AD5" i="3"/>
  <c r="AG5" i="3" s="1"/>
  <c r="AC5" i="3"/>
  <c r="AB5" i="3"/>
  <c r="AA5" i="3"/>
  <c r="Z5" i="3"/>
  <c r="AM4" i="3"/>
  <c r="AL4" i="3"/>
  <c r="AE4" i="3"/>
  <c r="AD4" i="3"/>
  <c r="AG4" i="3" s="1"/>
  <c r="AC4" i="3"/>
  <c r="AB4" i="3"/>
  <c r="AA4" i="3"/>
  <c r="Z4" i="3"/>
  <c r="AM3" i="3"/>
  <c r="AL3" i="3"/>
  <c r="AE3" i="3"/>
  <c r="AD3" i="3"/>
  <c r="AG3" i="3" s="1"/>
  <c r="AC3" i="3"/>
  <c r="AB3" i="3"/>
  <c r="AA3" i="3"/>
  <c r="Z3" i="3"/>
  <c r="AM2" i="3"/>
  <c r="AL2" i="3"/>
  <c r="AE2" i="3"/>
  <c r="AD2" i="3"/>
  <c r="AG2" i="3" s="1"/>
  <c r="AC2" i="3"/>
  <c r="AB2" i="3"/>
  <c r="AA2" i="3"/>
  <c r="Z2" i="3"/>
  <c r="AM3" i="1"/>
  <c r="AO3" i="1" s="1"/>
  <c r="AP3" i="1" s="1"/>
  <c r="AM4" i="1"/>
  <c r="AM5" i="1"/>
  <c r="AM6" i="1"/>
  <c r="AO6" i="1" s="1"/>
  <c r="AP6" i="1" s="1"/>
  <c r="AM7" i="1"/>
  <c r="AM8" i="1"/>
  <c r="AM9" i="1"/>
  <c r="AO9" i="1" s="1"/>
  <c r="AP9" i="1" s="1"/>
  <c r="AM10" i="1"/>
  <c r="AM11" i="1"/>
  <c r="AO11" i="1" s="1"/>
  <c r="AP11" i="1" s="1"/>
  <c r="AM12" i="1"/>
  <c r="AM13" i="1"/>
  <c r="AM14" i="1"/>
  <c r="AO14" i="1" s="1"/>
  <c r="AP14" i="1" s="1"/>
  <c r="AM15" i="1"/>
  <c r="AM16" i="1"/>
  <c r="AM17" i="1"/>
  <c r="AO17" i="1" s="1"/>
  <c r="AP17" i="1" s="1"/>
  <c r="AM18" i="1"/>
  <c r="AM19" i="1"/>
  <c r="AO19" i="1" s="1"/>
  <c r="AP19" i="1" s="1"/>
  <c r="AM20" i="1"/>
  <c r="AM21" i="1"/>
  <c r="AM22" i="1"/>
  <c r="AO22" i="1" s="1"/>
  <c r="AP22" i="1" s="1"/>
  <c r="AM23" i="1"/>
  <c r="AM24" i="1"/>
  <c r="AM25" i="1"/>
  <c r="AO25" i="1" s="1"/>
  <c r="AP25" i="1" s="1"/>
  <c r="AM26" i="1"/>
  <c r="AM27" i="1"/>
  <c r="AO27" i="1" s="1"/>
  <c r="AP27" i="1" s="1"/>
  <c r="AM28" i="1"/>
  <c r="AM29" i="1"/>
  <c r="AM30" i="1"/>
  <c r="AO30" i="1" s="1"/>
  <c r="AP30" i="1" s="1"/>
  <c r="AM31" i="1"/>
  <c r="AM32" i="1"/>
  <c r="AM33" i="1"/>
  <c r="AO33" i="1" s="1"/>
  <c r="AP33" i="1" s="1"/>
  <c r="AM34" i="1"/>
  <c r="AM35" i="1"/>
  <c r="AO35" i="1" s="1"/>
  <c r="AP35" i="1" s="1"/>
  <c r="AM36" i="1"/>
  <c r="AM37" i="1"/>
  <c r="AM38" i="1"/>
  <c r="AO38" i="1" s="1"/>
  <c r="AP38" i="1" s="1"/>
  <c r="AM39" i="1"/>
  <c r="AM40" i="1"/>
  <c r="AM41" i="1"/>
  <c r="AO41" i="1" s="1"/>
  <c r="AP41" i="1" s="1"/>
  <c r="AM42" i="1"/>
  <c r="AM43" i="1"/>
  <c r="AO43" i="1" s="1"/>
  <c r="AP43" i="1" s="1"/>
  <c r="AM44" i="1"/>
  <c r="AM45" i="1"/>
  <c r="AM46" i="1"/>
  <c r="AO46" i="1" s="1"/>
  <c r="AP46" i="1" s="1"/>
  <c r="AM47" i="1"/>
  <c r="AM48" i="1"/>
  <c r="AM49" i="1"/>
  <c r="AO49" i="1" s="1"/>
  <c r="AP49" i="1" s="1"/>
  <c r="AM50" i="1"/>
  <c r="AM51" i="1"/>
  <c r="AO51" i="1" s="1"/>
  <c r="AP51" i="1" s="1"/>
  <c r="AM52" i="1"/>
  <c r="AM53" i="1"/>
  <c r="AM54" i="1"/>
  <c r="AO54" i="1" s="1"/>
  <c r="AP54" i="1" s="1"/>
  <c r="AM55" i="1"/>
  <c r="AM56" i="1"/>
  <c r="AM57" i="1"/>
  <c r="AO57" i="1" s="1"/>
  <c r="AP57" i="1" s="1"/>
  <c r="AM58" i="1"/>
  <c r="AM59" i="1"/>
  <c r="AO59" i="1" s="1"/>
  <c r="AP59" i="1" s="1"/>
  <c r="AM60" i="1"/>
  <c r="AM61" i="1"/>
  <c r="AM62" i="1"/>
  <c r="AO62" i="1" s="1"/>
  <c r="AP62" i="1" s="1"/>
  <c r="AM63" i="1"/>
  <c r="AM64" i="1"/>
  <c r="AM65" i="1"/>
  <c r="AO65" i="1" s="1"/>
  <c r="AP65" i="1" s="1"/>
  <c r="AM66" i="1"/>
  <c r="AM67" i="1"/>
  <c r="AO67" i="1" s="1"/>
  <c r="AP67" i="1" s="1"/>
  <c r="AM68" i="1"/>
  <c r="AM69" i="1"/>
  <c r="AM70" i="1"/>
  <c r="AO70" i="1" s="1"/>
  <c r="AP70" i="1" s="1"/>
  <c r="AM71" i="1"/>
  <c r="AM72" i="1"/>
  <c r="AM73" i="1"/>
  <c r="AO73" i="1" s="1"/>
  <c r="AP73" i="1" s="1"/>
  <c r="AM74" i="1"/>
  <c r="AM75" i="1"/>
  <c r="AO75" i="1" s="1"/>
  <c r="AP75" i="1" s="1"/>
  <c r="AM76" i="1"/>
  <c r="AM77" i="1"/>
  <c r="AM78" i="1"/>
  <c r="AO78" i="1" s="1"/>
  <c r="AP78" i="1" s="1"/>
  <c r="AM79" i="1"/>
  <c r="AM80" i="1"/>
  <c r="AM81" i="1"/>
  <c r="AO81" i="1" s="1"/>
  <c r="AP81" i="1" s="1"/>
  <c r="AM82" i="1"/>
  <c r="AM83" i="1"/>
  <c r="AO83" i="1" s="1"/>
  <c r="AP83" i="1" s="1"/>
  <c r="AM84" i="1"/>
  <c r="AM85" i="1"/>
  <c r="AM86" i="1"/>
  <c r="AO86" i="1" s="1"/>
  <c r="AP86" i="1" s="1"/>
  <c r="AM87" i="1"/>
  <c r="AM88" i="1"/>
  <c r="AM89" i="1"/>
  <c r="AO89" i="1" s="1"/>
  <c r="AP89" i="1" s="1"/>
  <c r="AM90" i="1"/>
  <c r="AM91" i="1"/>
  <c r="AO91" i="1" s="1"/>
  <c r="AP91" i="1" s="1"/>
  <c r="AM92" i="1"/>
  <c r="AM93" i="1"/>
  <c r="AM94" i="1"/>
  <c r="AO94" i="1" s="1"/>
  <c r="AP94" i="1" s="1"/>
  <c r="AM95" i="1"/>
  <c r="AM96" i="1"/>
  <c r="AM97" i="1"/>
  <c r="AO97" i="1" s="1"/>
  <c r="AP97" i="1" s="1"/>
  <c r="AM98" i="1"/>
  <c r="AM99" i="1"/>
  <c r="AO99" i="1" s="1"/>
  <c r="AP99" i="1" s="1"/>
  <c r="AM100" i="1"/>
  <c r="AM101" i="1"/>
  <c r="AM102" i="1"/>
  <c r="AO102" i="1" s="1"/>
  <c r="AP102" i="1" s="1"/>
  <c r="AM103" i="1"/>
  <c r="AM104" i="1"/>
  <c r="AM105" i="1"/>
  <c r="AO105" i="1" s="1"/>
  <c r="AP105" i="1" s="1"/>
  <c r="AM106" i="1"/>
  <c r="AM107" i="1"/>
  <c r="AO107" i="1" s="1"/>
  <c r="AP107" i="1" s="1"/>
  <c r="AM108" i="1"/>
  <c r="AM109" i="1"/>
  <c r="AM110" i="1"/>
  <c r="AO110" i="1" s="1"/>
  <c r="AP110" i="1" s="1"/>
  <c r="AM111" i="1"/>
  <c r="AM112" i="1"/>
  <c r="AM113" i="1"/>
  <c r="AO113" i="1" s="1"/>
  <c r="AP113" i="1" s="1"/>
  <c r="AM114" i="1"/>
  <c r="AM115" i="1"/>
  <c r="AO115" i="1" s="1"/>
  <c r="AP115" i="1" s="1"/>
  <c r="AM116" i="1"/>
  <c r="AM117" i="1"/>
  <c r="AM118" i="1"/>
  <c r="AO118" i="1" s="1"/>
  <c r="AP118" i="1" s="1"/>
  <c r="AM119" i="1"/>
  <c r="AM120" i="1"/>
  <c r="AM121" i="1"/>
  <c r="AO121" i="1" s="1"/>
  <c r="AP121" i="1" s="1"/>
  <c r="AM122" i="1"/>
  <c r="AM123" i="1"/>
  <c r="AO123" i="1" s="1"/>
  <c r="AP123" i="1" s="1"/>
  <c r="AM124" i="1"/>
  <c r="AM125" i="1"/>
  <c r="AM126" i="1"/>
  <c r="AO126" i="1" s="1"/>
  <c r="AP126" i="1" s="1"/>
  <c r="AM127" i="1"/>
  <c r="AM128" i="1"/>
  <c r="AM129" i="1"/>
  <c r="AO129" i="1" s="1"/>
  <c r="AP129" i="1" s="1"/>
  <c r="AM130" i="1"/>
  <c r="AM131" i="1"/>
  <c r="AO131" i="1" s="1"/>
  <c r="AP131" i="1" s="1"/>
  <c r="AM132" i="1"/>
  <c r="AM133" i="1"/>
  <c r="AM134" i="1"/>
  <c r="AO134" i="1" s="1"/>
  <c r="AP134" i="1" s="1"/>
  <c r="AM135" i="1"/>
  <c r="AM136" i="1"/>
  <c r="AM137" i="1"/>
  <c r="AO137" i="1" s="1"/>
  <c r="AP137" i="1" s="1"/>
  <c r="AM138" i="1"/>
  <c r="AM139" i="1"/>
  <c r="AO139" i="1" s="1"/>
  <c r="AP139" i="1" s="1"/>
  <c r="AM140" i="1"/>
  <c r="AM141" i="1"/>
  <c r="AM142" i="1"/>
  <c r="AO142" i="1" s="1"/>
  <c r="AP142" i="1" s="1"/>
  <c r="AM143" i="1"/>
  <c r="AM144" i="1"/>
  <c r="AM145" i="1"/>
  <c r="AO145" i="1" s="1"/>
  <c r="AP145" i="1" s="1"/>
  <c r="AM146" i="1"/>
  <c r="AM147" i="1"/>
  <c r="AO147" i="1" s="1"/>
  <c r="AP147" i="1" s="1"/>
  <c r="AM148" i="1"/>
  <c r="AM149" i="1"/>
  <c r="AM150" i="1"/>
  <c r="AO150" i="1" s="1"/>
  <c r="AP150" i="1" s="1"/>
  <c r="AM151" i="1"/>
  <c r="AM152" i="1"/>
  <c r="AM153" i="1"/>
  <c r="AO153" i="1" s="1"/>
  <c r="AP153" i="1" s="1"/>
  <c r="AM154" i="1"/>
  <c r="AM155" i="1"/>
  <c r="AO155" i="1" s="1"/>
  <c r="AP155" i="1" s="1"/>
  <c r="AM156" i="1"/>
  <c r="AM157" i="1"/>
  <c r="AM158" i="1"/>
  <c r="AO158" i="1" s="1"/>
  <c r="AP158" i="1" s="1"/>
  <c r="AM159" i="1"/>
  <c r="AM160" i="1"/>
  <c r="AM161" i="1"/>
  <c r="AO161" i="1" s="1"/>
  <c r="AP161" i="1" s="1"/>
  <c r="AM162" i="1"/>
  <c r="AM163" i="1"/>
  <c r="AO163" i="1" s="1"/>
  <c r="AP163" i="1" s="1"/>
  <c r="AM164" i="1"/>
  <c r="AM165" i="1"/>
  <c r="AM166" i="1"/>
  <c r="AO166" i="1" s="1"/>
  <c r="AP166" i="1" s="1"/>
  <c r="AM167" i="1"/>
  <c r="AM168" i="1"/>
  <c r="AM169" i="1"/>
  <c r="AO169" i="1" s="1"/>
  <c r="AP169" i="1" s="1"/>
  <c r="AM170" i="1"/>
  <c r="AM171" i="1"/>
  <c r="AO171" i="1" s="1"/>
  <c r="AP171" i="1" s="1"/>
  <c r="AM172" i="1"/>
  <c r="AM173" i="1"/>
  <c r="AM174" i="1"/>
  <c r="AO174" i="1" s="1"/>
  <c r="AP174" i="1" s="1"/>
  <c r="AM175" i="1"/>
  <c r="AM176" i="1"/>
  <c r="AM177" i="1"/>
  <c r="AO177" i="1" s="1"/>
  <c r="AP177" i="1" s="1"/>
  <c r="AM178" i="1"/>
  <c r="AM179" i="1"/>
  <c r="AO179" i="1" s="1"/>
  <c r="AP179" i="1" s="1"/>
  <c r="AM180" i="1"/>
  <c r="AM181" i="1"/>
  <c r="AM182" i="1"/>
  <c r="AO182" i="1" s="1"/>
  <c r="AP182" i="1" s="1"/>
  <c r="AM183" i="1"/>
  <c r="AM184" i="1"/>
  <c r="AM185" i="1"/>
  <c r="AO185" i="1" s="1"/>
  <c r="AP185" i="1" s="1"/>
  <c r="AM186" i="1"/>
  <c r="AM187" i="1"/>
  <c r="AO187" i="1" s="1"/>
  <c r="AP187" i="1" s="1"/>
  <c r="AM188" i="1"/>
  <c r="AM189" i="1"/>
  <c r="AM190" i="1"/>
  <c r="AO190" i="1" s="1"/>
  <c r="AP190" i="1" s="1"/>
  <c r="AM191" i="1"/>
  <c r="AM192" i="1"/>
  <c r="AM193" i="1"/>
  <c r="AO193" i="1" s="1"/>
  <c r="AP193" i="1" s="1"/>
  <c r="AM194" i="1"/>
  <c r="AM195" i="1"/>
  <c r="AO195" i="1" s="1"/>
  <c r="AP195" i="1" s="1"/>
  <c r="AM196" i="1"/>
  <c r="AM197" i="1"/>
  <c r="AM198" i="1"/>
  <c r="AO198" i="1" s="1"/>
  <c r="AP198" i="1" s="1"/>
  <c r="AM199" i="1"/>
  <c r="AM200" i="1"/>
  <c r="AM201" i="1"/>
  <c r="AO201" i="1" s="1"/>
  <c r="AP201" i="1" s="1"/>
  <c r="AM202" i="1"/>
  <c r="AM203" i="1"/>
  <c r="AO203" i="1" s="1"/>
  <c r="AP203" i="1" s="1"/>
  <c r="AM204" i="1"/>
  <c r="AM205" i="1"/>
  <c r="AM206" i="1"/>
  <c r="AO206" i="1" s="1"/>
  <c r="AP206" i="1" s="1"/>
  <c r="AM207" i="1"/>
  <c r="AM208" i="1"/>
  <c r="AM209" i="1"/>
  <c r="AO209" i="1" s="1"/>
  <c r="AP209" i="1" s="1"/>
  <c r="AM210" i="1"/>
  <c r="AM211" i="1"/>
  <c r="AO211" i="1" s="1"/>
  <c r="AP211" i="1" s="1"/>
  <c r="AM212" i="1"/>
  <c r="AM213" i="1"/>
  <c r="AM214" i="1"/>
  <c r="AO214" i="1" s="1"/>
  <c r="AP214" i="1" s="1"/>
  <c r="AM215" i="1"/>
  <c r="AM216" i="1"/>
  <c r="AM217" i="1"/>
  <c r="AO217" i="1" s="1"/>
  <c r="AP217" i="1" s="1"/>
  <c r="AM218" i="1"/>
  <c r="AM219" i="1"/>
  <c r="AO219" i="1" s="1"/>
  <c r="AP219" i="1" s="1"/>
  <c r="AM220" i="1"/>
  <c r="AM221" i="1"/>
  <c r="AM222" i="1"/>
  <c r="AO222" i="1" s="1"/>
  <c r="AP222" i="1" s="1"/>
  <c r="AM223" i="1"/>
  <c r="AM224" i="1"/>
  <c r="AM225" i="1"/>
  <c r="AO225" i="1" s="1"/>
  <c r="AP225" i="1" s="1"/>
  <c r="AM226" i="1"/>
  <c r="AM227" i="1"/>
  <c r="AO227" i="1" s="1"/>
  <c r="AP227" i="1" s="1"/>
  <c r="AM228" i="1"/>
  <c r="AM229" i="1"/>
  <c r="AM230" i="1"/>
  <c r="AO230" i="1" s="1"/>
  <c r="AP230" i="1" s="1"/>
  <c r="AM231" i="1"/>
  <c r="AM232" i="1"/>
  <c r="AM233" i="1"/>
  <c r="AO233" i="1" s="1"/>
  <c r="AP233" i="1" s="1"/>
  <c r="AM234" i="1"/>
  <c r="AM235" i="1"/>
  <c r="AO235" i="1" s="1"/>
  <c r="AP235" i="1" s="1"/>
  <c r="AM236" i="1"/>
  <c r="AM237" i="1"/>
  <c r="AM238" i="1"/>
  <c r="AO238" i="1" s="1"/>
  <c r="AP238" i="1" s="1"/>
  <c r="AM239" i="1"/>
  <c r="AM240" i="1"/>
  <c r="AM241" i="1"/>
  <c r="AO241" i="1" s="1"/>
  <c r="AP241" i="1" s="1"/>
  <c r="AM242" i="1"/>
  <c r="AM243" i="1"/>
  <c r="AO243" i="1" s="1"/>
  <c r="AP243" i="1" s="1"/>
  <c r="AM244" i="1"/>
  <c r="AM245" i="1"/>
  <c r="AM246" i="1"/>
  <c r="AO246" i="1" s="1"/>
  <c r="AP246" i="1" s="1"/>
  <c r="AM247" i="1"/>
  <c r="AM248" i="1"/>
  <c r="AM249" i="1"/>
  <c r="AO249" i="1" s="1"/>
  <c r="AP249" i="1" s="1"/>
  <c r="AM250" i="1"/>
  <c r="AM251" i="1"/>
  <c r="AM252" i="1"/>
  <c r="AM253" i="1"/>
  <c r="AM254" i="1"/>
  <c r="AM255" i="1"/>
  <c r="AM256" i="1"/>
  <c r="AM257" i="1"/>
  <c r="AO257" i="1" s="1"/>
  <c r="AP257" i="1" s="1"/>
  <c r="AM258" i="1"/>
  <c r="AM259" i="1"/>
  <c r="AM260" i="1"/>
  <c r="AM261" i="1"/>
  <c r="AM262" i="1"/>
  <c r="AM263" i="1"/>
  <c r="AM264" i="1"/>
  <c r="AM265" i="1"/>
  <c r="AO265" i="1" s="1"/>
  <c r="AP265" i="1" s="1"/>
  <c r="AM266" i="1"/>
  <c r="AM267" i="1"/>
  <c r="AM268" i="1"/>
  <c r="AM269" i="1"/>
  <c r="AM270" i="1"/>
  <c r="AM271" i="1"/>
  <c r="AM272" i="1"/>
  <c r="AM273" i="1"/>
  <c r="AO273" i="1" s="1"/>
  <c r="AP273" i="1" s="1"/>
  <c r="AM274" i="1"/>
  <c r="AM275" i="1"/>
  <c r="AM276" i="1"/>
  <c r="AM277" i="1"/>
  <c r="AM278" i="1"/>
  <c r="AM279" i="1"/>
  <c r="AM280" i="1"/>
  <c r="AM281" i="1"/>
  <c r="AO281" i="1" s="1"/>
  <c r="AP281" i="1" s="1"/>
  <c r="AM282" i="1"/>
  <c r="AM283" i="1"/>
  <c r="AM284" i="1"/>
  <c r="AM285" i="1"/>
  <c r="AM286" i="1"/>
  <c r="AM287" i="1"/>
  <c r="AM288" i="1"/>
  <c r="AM289" i="1"/>
  <c r="AO289" i="1" s="1"/>
  <c r="AP289" i="1" s="1"/>
  <c r="AM290" i="1"/>
  <c r="AM291" i="1"/>
  <c r="AM292" i="1"/>
  <c r="AM293" i="1"/>
  <c r="AM294" i="1"/>
  <c r="AM295" i="1"/>
  <c r="AM296" i="1"/>
  <c r="AM297" i="1"/>
  <c r="AO297" i="1" s="1"/>
  <c r="AP297" i="1" s="1"/>
  <c r="AM298" i="1"/>
  <c r="AM299" i="1"/>
  <c r="AM300" i="1"/>
  <c r="AM301" i="1"/>
  <c r="AM302" i="1"/>
  <c r="AM303" i="1"/>
  <c r="AM304" i="1"/>
  <c r="AM305" i="1"/>
  <c r="AO305" i="1" s="1"/>
  <c r="AP305" i="1" s="1"/>
  <c r="AM306" i="1"/>
  <c r="AM307" i="1"/>
  <c r="AM308" i="1"/>
  <c r="AM309" i="1"/>
  <c r="AM310" i="1"/>
  <c r="AM311" i="1"/>
  <c r="AM312" i="1"/>
  <c r="AM313" i="1"/>
  <c r="AO313" i="1" s="1"/>
  <c r="AP313" i="1" s="1"/>
  <c r="AM314" i="1"/>
  <c r="AM315" i="1"/>
  <c r="AM316" i="1"/>
  <c r="AM317" i="1"/>
  <c r="AM318" i="1"/>
  <c r="AM319" i="1"/>
  <c r="AM320" i="1"/>
  <c r="AM321" i="1"/>
  <c r="AO321" i="1" s="1"/>
  <c r="AP321" i="1" s="1"/>
  <c r="AM322" i="1"/>
  <c r="AM323" i="1"/>
  <c r="AM324" i="1"/>
  <c r="AM325" i="1"/>
  <c r="AM326" i="1"/>
  <c r="AM327" i="1"/>
  <c r="AM328" i="1"/>
  <c r="AM329" i="1"/>
  <c r="AO329" i="1" s="1"/>
  <c r="AP329" i="1" s="1"/>
  <c r="AM330" i="1"/>
  <c r="AM331" i="1"/>
  <c r="AM332" i="1"/>
  <c r="AM333" i="1"/>
  <c r="AM334" i="1"/>
  <c r="AM335" i="1"/>
  <c r="AM336" i="1"/>
  <c r="AM337" i="1"/>
  <c r="AO337" i="1" s="1"/>
  <c r="AP337" i="1" s="1"/>
  <c r="AM338" i="1"/>
  <c r="AM339" i="1"/>
  <c r="AM340" i="1"/>
  <c r="AM341" i="1"/>
  <c r="AM342" i="1"/>
  <c r="AM343" i="1"/>
  <c r="AM344" i="1"/>
  <c r="AM345" i="1"/>
  <c r="AO345" i="1" s="1"/>
  <c r="AP345" i="1" s="1"/>
  <c r="AM346" i="1"/>
  <c r="AM347" i="1"/>
  <c r="AM348" i="1"/>
  <c r="AM349" i="1"/>
  <c r="AM350" i="1"/>
  <c r="AM351" i="1"/>
  <c r="AM352" i="1"/>
  <c r="AM353" i="1"/>
  <c r="AO353" i="1" s="1"/>
  <c r="AP353" i="1" s="1"/>
  <c r="AM354" i="1"/>
  <c r="AM355" i="1"/>
  <c r="AM356" i="1"/>
  <c r="AM357" i="1"/>
  <c r="AM358" i="1"/>
  <c r="AM359" i="1"/>
  <c r="AM360" i="1"/>
  <c r="AM361" i="1"/>
  <c r="AO361" i="1" s="1"/>
  <c r="AP361" i="1" s="1"/>
  <c r="AM362" i="1"/>
  <c r="AM363" i="1"/>
  <c r="AM364" i="1"/>
  <c r="AM365" i="1"/>
  <c r="AM366" i="1"/>
  <c r="AM367" i="1"/>
  <c r="AM368" i="1"/>
  <c r="AM369" i="1"/>
  <c r="AO369" i="1" s="1"/>
  <c r="AP369" i="1" s="1"/>
  <c r="AM370" i="1"/>
  <c r="AM371" i="1"/>
  <c r="AM372" i="1"/>
  <c r="AM373" i="1"/>
  <c r="AM374" i="1"/>
  <c r="AM375" i="1"/>
  <c r="AM376" i="1"/>
  <c r="AM377" i="1"/>
  <c r="AO377" i="1" s="1"/>
  <c r="AP377" i="1" s="1"/>
  <c r="AM378" i="1"/>
  <c r="AM379" i="1"/>
  <c r="AM380" i="1"/>
  <c r="AM381" i="1"/>
  <c r="AM382" i="1"/>
  <c r="AM383" i="1"/>
  <c r="AM384" i="1"/>
  <c r="AM385" i="1"/>
  <c r="AO385" i="1" s="1"/>
  <c r="AP385" i="1" s="1"/>
  <c r="AM386" i="1"/>
  <c r="AM387" i="1"/>
  <c r="AM388" i="1"/>
  <c r="AM389" i="1"/>
  <c r="AM390" i="1"/>
  <c r="AM391" i="1"/>
  <c r="AM392" i="1"/>
  <c r="AM393" i="1"/>
  <c r="AO393" i="1" s="1"/>
  <c r="AP393" i="1" s="1"/>
  <c r="AM394" i="1"/>
  <c r="AM395" i="1"/>
  <c r="AM396" i="1"/>
  <c r="AM397" i="1"/>
  <c r="AM398" i="1"/>
  <c r="AM399" i="1"/>
  <c r="AM400" i="1"/>
  <c r="AM401" i="1"/>
  <c r="AO401" i="1" s="1"/>
  <c r="AP401" i="1" s="1"/>
  <c r="AM402" i="1"/>
  <c r="AM403" i="1"/>
  <c r="AM404" i="1"/>
  <c r="AM405" i="1"/>
  <c r="AM406" i="1"/>
  <c r="AM407" i="1"/>
  <c r="AM408" i="1"/>
  <c r="AM409" i="1"/>
  <c r="AO409" i="1" s="1"/>
  <c r="AP409" i="1" s="1"/>
  <c r="AM410" i="1"/>
  <c r="AM411" i="1"/>
  <c r="AM412" i="1"/>
  <c r="AM413" i="1"/>
  <c r="AM414" i="1"/>
  <c r="AM415" i="1"/>
  <c r="AM416" i="1"/>
  <c r="AM417" i="1"/>
  <c r="AO417" i="1" s="1"/>
  <c r="AP417" i="1" s="1"/>
  <c r="AM418" i="1"/>
  <c r="AM419" i="1"/>
  <c r="AM420" i="1"/>
  <c r="AM421" i="1"/>
  <c r="AM422" i="1"/>
  <c r="AM423" i="1"/>
  <c r="AM424" i="1"/>
  <c r="AM425" i="1"/>
  <c r="AO425" i="1" s="1"/>
  <c r="AP425" i="1" s="1"/>
  <c r="AM426" i="1"/>
  <c r="AM427" i="1"/>
  <c r="AM428" i="1"/>
  <c r="AM429" i="1"/>
  <c r="AM430" i="1"/>
  <c r="AM431" i="1"/>
  <c r="AM432" i="1"/>
  <c r="AM433" i="1"/>
  <c r="AO433" i="1" s="1"/>
  <c r="AP433" i="1" s="1"/>
  <c r="AM434" i="1"/>
  <c r="AM435" i="1"/>
  <c r="AM436" i="1"/>
  <c r="AM437" i="1"/>
  <c r="AM2" i="1"/>
  <c r="AO2" i="1" s="1"/>
  <c r="AP2" i="1" s="1"/>
  <c r="AP5" i="1"/>
  <c r="AP10" i="1"/>
  <c r="AP13" i="1"/>
  <c r="AP21" i="1"/>
  <c r="AP29" i="1"/>
  <c r="AP31" i="1"/>
  <c r="AP37" i="1"/>
  <c r="AP45" i="1"/>
  <c r="AP53" i="1"/>
  <c r="AP58" i="1"/>
  <c r="AP61" i="1"/>
  <c r="AP69" i="1"/>
  <c r="AP74" i="1"/>
  <c r="AP77" i="1"/>
  <c r="AP85" i="1"/>
  <c r="AP93" i="1"/>
  <c r="AP95" i="1"/>
  <c r="AP101" i="1"/>
  <c r="AP109" i="1"/>
  <c r="AP117" i="1"/>
  <c r="AP122" i="1"/>
  <c r="AP125" i="1"/>
  <c r="AP133" i="1"/>
  <c r="AP138" i="1"/>
  <c r="AP141" i="1"/>
  <c r="AP149" i="1"/>
  <c r="AP157" i="1"/>
  <c r="AP159" i="1"/>
  <c r="AP165" i="1"/>
  <c r="AP173" i="1"/>
  <c r="AP181" i="1"/>
  <c r="AP186" i="1"/>
  <c r="AP189" i="1"/>
  <c r="AP197" i="1"/>
  <c r="AP202" i="1"/>
  <c r="AP205" i="1"/>
  <c r="AP213" i="1"/>
  <c r="AP221" i="1"/>
  <c r="AP223" i="1"/>
  <c r="AP229" i="1"/>
  <c r="AP237" i="1"/>
  <c r="AP245" i="1"/>
  <c r="AP250" i="1"/>
  <c r="AP258" i="1"/>
  <c r="AP266" i="1"/>
  <c r="AP271" i="1"/>
  <c r="AP279" i="1"/>
  <c r="AP287" i="1"/>
  <c r="AP293" i="1"/>
  <c r="AP301" i="1"/>
  <c r="AP309" i="1"/>
  <c r="AP314" i="1"/>
  <c r="AP322" i="1"/>
  <c r="AP330" i="1"/>
  <c r="AP335" i="1"/>
  <c r="AP343" i="1"/>
  <c r="AP351" i="1"/>
  <c r="AP357" i="1"/>
  <c r="AP365" i="1"/>
  <c r="AP373" i="1"/>
  <c r="AP378" i="1"/>
  <c r="AP386" i="1"/>
  <c r="AP394" i="1"/>
  <c r="AP399" i="1"/>
  <c r="AP407" i="1"/>
  <c r="AP415" i="1"/>
  <c r="AP421" i="1"/>
  <c r="AP429" i="1"/>
  <c r="AP437" i="1"/>
  <c r="AO4" i="1"/>
  <c r="AP4" i="1" s="1"/>
  <c r="AO5" i="1"/>
  <c r="AO7" i="1"/>
  <c r="AP7" i="1" s="1"/>
  <c r="AO8" i="1"/>
  <c r="AP8" i="1" s="1"/>
  <c r="AO10" i="1"/>
  <c r="AO12" i="1"/>
  <c r="AP12" i="1" s="1"/>
  <c r="AO13" i="1"/>
  <c r="AO15" i="1"/>
  <c r="AP15" i="1" s="1"/>
  <c r="AO16" i="1"/>
  <c r="AP16" i="1" s="1"/>
  <c r="AO18" i="1"/>
  <c r="AP18" i="1" s="1"/>
  <c r="AO20" i="1"/>
  <c r="AP20" i="1" s="1"/>
  <c r="AO21" i="1"/>
  <c r="AO23" i="1"/>
  <c r="AP23" i="1" s="1"/>
  <c r="AO24" i="1"/>
  <c r="AP24" i="1" s="1"/>
  <c r="AO26" i="1"/>
  <c r="AP26" i="1" s="1"/>
  <c r="AO28" i="1"/>
  <c r="AP28" i="1" s="1"/>
  <c r="AO29" i="1"/>
  <c r="AO31" i="1"/>
  <c r="AO32" i="1"/>
  <c r="AP32" i="1" s="1"/>
  <c r="AO34" i="1"/>
  <c r="AP34" i="1" s="1"/>
  <c r="AO36" i="1"/>
  <c r="AP36" i="1" s="1"/>
  <c r="AO37" i="1"/>
  <c r="AO39" i="1"/>
  <c r="AP39" i="1" s="1"/>
  <c r="AO40" i="1"/>
  <c r="AP40" i="1" s="1"/>
  <c r="AO42" i="1"/>
  <c r="AP42" i="1" s="1"/>
  <c r="AO44" i="1"/>
  <c r="AP44" i="1" s="1"/>
  <c r="AO45" i="1"/>
  <c r="AO47" i="1"/>
  <c r="AP47" i="1" s="1"/>
  <c r="AO48" i="1"/>
  <c r="AP48" i="1" s="1"/>
  <c r="AO50" i="1"/>
  <c r="AP50" i="1" s="1"/>
  <c r="AO52" i="1"/>
  <c r="AP52" i="1" s="1"/>
  <c r="AO53" i="1"/>
  <c r="AO55" i="1"/>
  <c r="AP55" i="1" s="1"/>
  <c r="AO56" i="1"/>
  <c r="AP56" i="1" s="1"/>
  <c r="AO58" i="1"/>
  <c r="AO60" i="1"/>
  <c r="AP60" i="1" s="1"/>
  <c r="AO61" i="1"/>
  <c r="AO63" i="1"/>
  <c r="AP63" i="1" s="1"/>
  <c r="AO64" i="1"/>
  <c r="AP64" i="1" s="1"/>
  <c r="AO66" i="1"/>
  <c r="AP66" i="1" s="1"/>
  <c r="AO68" i="1"/>
  <c r="AP68" i="1" s="1"/>
  <c r="AO69" i="1"/>
  <c r="AO71" i="1"/>
  <c r="AP71" i="1" s="1"/>
  <c r="AO72" i="1"/>
  <c r="AP72" i="1" s="1"/>
  <c r="AO74" i="1"/>
  <c r="AO76" i="1"/>
  <c r="AP76" i="1" s="1"/>
  <c r="AO77" i="1"/>
  <c r="AO79" i="1"/>
  <c r="AP79" i="1" s="1"/>
  <c r="AO80" i="1"/>
  <c r="AP80" i="1" s="1"/>
  <c r="AO82" i="1"/>
  <c r="AP82" i="1" s="1"/>
  <c r="AO84" i="1"/>
  <c r="AP84" i="1" s="1"/>
  <c r="AO85" i="1"/>
  <c r="AO87" i="1"/>
  <c r="AP87" i="1" s="1"/>
  <c r="AO88" i="1"/>
  <c r="AP88" i="1" s="1"/>
  <c r="AO90" i="1"/>
  <c r="AP90" i="1" s="1"/>
  <c r="AO92" i="1"/>
  <c r="AP92" i="1" s="1"/>
  <c r="AO93" i="1"/>
  <c r="AO95" i="1"/>
  <c r="AO96" i="1"/>
  <c r="AP96" i="1" s="1"/>
  <c r="AO98" i="1"/>
  <c r="AP98" i="1" s="1"/>
  <c r="AO100" i="1"/>
  <c r="AP100" i="1" s="1"/>
  <c r="AO101" i="1"/>
  <c r="AO103" i="1"/>
  <c r="AP103" i="1" s="1"/>
  <c r="AO104" i="1"/>
  <c r="AP104" i="1" s="1"/>
  <c r="AO106" i="1"/>
  <c r="AP106" i="1" s="1"/>
  <c r="AO108" i="1"/>
  <c r="AP108" i="1" s="1"/>
  <c r="AO109" i="1"/>
  <c r="AO111" i="1"/>
  <c r="AP111" i="1" s="1"/>
  <c r="AO112" i="1"/>
  <c r="AP112" i="1" s="1"/>
  <c r="AO114" i="1"/>
  <c r="AP114" i="1" s="1"/>
  <c r="AO116" i="1"/>
  <c r="AP116" i="1" s="1"/>
  <c r="AO117" i="1"/>
  <c r="AO119" i="1"/>
  <c r="AP119" i="1" s="1"/>
  <c r="AO120" i="1"/>
  <c r="AP120" i="1" s="1"/>
  <c r="AO122" i="1"/>
  <c r="AO124" i="1"/>
  <c r="AP124" i="1" s="1"/>
  <c r="AO125" i="1"/>
  <c r="AO127" i="1"/>
  <c r="AP127" i="1" s="1"/>
  <c r="AO128" i="1"/>
  <c r="AP128" i="1" s="1"/>
  <c r="AO130" i="1"/>
  <c r="AP130" i="1" s="1"/>
  <c r="AO132" i="1"/>
  <c r="AP132" i="1" s="1"/>
  <c r="AO133" i="1"/>
  <c r="AO135" i="1"/>
  <c r="AP135" i="1" s="1"/>
  <c r="AO136" i="1"/>
  <c r="AP136" i="1" s="1"/>
  <c r="AO138" i="1"/>
  <c r="AO140" i="1"/>
  <c r="AP140" i="1" s="1"/>
  <c r="AO141" i="1"/>
  <c r="AO143" i="1"/>
  <c r="AP143" i="1" s="1"/>
  <c r="AO144" i="1"/>
  <c r="AP144" i="1" s="1"/>
  <c r="AO146" i="1"/>
  <c r="AP146" i="1" s="1"/>
  <c r="AO148" i="1"/>
  <c r="AP148" i="1" s="1"/>
  <c r="AO149" i="1"/>
  <c r="AO151" i="1"/>
  <c r="AP151" i="1" s="1"/>
  <c r="AO152" i="1"/>
  <c r="AP152" i="1" s="1"/>
  <c r="AO154" i="1"/>
  <c r="AP154" i="1" s="1"/>
  <c r="AO156" i="1"/>
  <c r="AP156" i="1" s="1"/>
  <c r="AO157" i="1"/>
  <c r="AO159" i="1"/>
  <c r="AO160" i="1"/>
  <c r="AP160" i="1" s="1"/>
  <c r="AO162" i="1"/>
  <c r="AP162" i="1" s="1"/>
  <c r="AO164" i="1"/>
  <c r="AP164" i="1" s="1"/>
  <c r="AO165" i="1"/>
  <c r="AO167" i="1"/>
  <c r="AP167" i="1" s="1"/>
  <c r="AO168" i="1"/>
  <c r="AP168" i="1" s="1"/>
  <c r="AO170" i="1"/>
  <c r="AP170" i="1" s="1"/>
  <c r="AO172" i="1"/>
  <c r="AP172" i="1" s="1"/>
  <c r="AO173" i="1"/>
  <c r="AO175" i="1"/>
  <c r="AP175" i="1" s="1"/>
  <c r="AO176" i="1"/>
  <c r="AP176" i="1" s="1"/>
  <c r="AO178" i="1"/>
  <c r="AP178" i="1" s="1"/>
  <c r="AO180" i="1"/>
  <c r="AP180" i="1" s="1"/>
  <c r="AO181" i="1"/>
  <c r="AO183" i="1"/>
  <c r="AP183" i="1" s="1"/>
  <c r="AO184" i="1"/>
  <c r="AP184" i="1" s="1"/>
  <c r="AO186" i="1"/>
  <c r="AO188" i="1"/>
  <c r="AP188" i="1" s="1"/>
  <c r="AO189" i="1"/>
  <c r="AO191" i="1"/>
  <c r="AP191" i="1" s="1"/>
  <c r="AO192" i="1"/>
  <c r="AP192" i="1" s="1"/>
  <c r="AO194" i="1"/>
  <c r="AP194" i="1" s="1"/>
  <c r="AO196" i="1"/>
  <c r="AP196" i="1" s="1"/>
  <c r="AO197" i="1"/>
  <c r="AO199" i="1"/>
  <c r="AP199" i="1" s="1"/>
  <c r="AO200" i="1"/>
  <c r="AP200" i="1" s="1"/>
  <c r="AO202" i="1"/>
  <c r="AO204" i="1"/>
  <c r="AP204" i="1" s="1"/>
  <c r="AO205" i="1"/>
  <c r="AO207" i="1"/>
  <c r="AP207" i="1" s="1"/>
  <c r="AO208" i="1"/>
  <c r="AP208" i="1" s="1"/>
  <c r="AO210" i="1"/>
  <c r="AP210" i="1" s="1"/>
  <c r="AO212" i="1"/>
  <c r="AP212" i="1" s="1"/>
  <c r="AO213" i="1"/>
  <c r="AO215" i="1"/>
  <c r="AP215" i="1" s="1"/>
  <c r="AO216" i="1"/>
  <c r="AP216" i="1" s="1"/>
  <c r="AO218" i="1"/>
  <c r="AP218" i="1" s="1"/>
  <c r="AO220" i="1"/>
  <c r="AP220" i="1" s="1"/>
  <c r="AO221" i="1"/>
  <c r="AO223" i="1"/>
  <c r="AO224" i="1"/>
  <c r="AP224" i="1" s="1"/>
  <c r="AO226" i="1"/>
  <c r="AP226" i="1" s="1"/>
  <c r="AO228" i="1"/>
  <c r="AP228" i="1" s="1"/>
  <c r="AO229" i="1"/>
  <c r="AO231" i="1"/>
  <c r="AP231" i="1" s="1"/>
  <c r="AO232" i="1"/>
  <c r="AP232" i="1" s="1"/>
  <c r="AO234" i="1"/>
  <c r="AP234" i="1" s="1"/>
  <c r="AO236" i="1"/>
  <c r="AP236" i="1" s="1"/>
  <c r="AO237" i="1"/>
  <c r="AO239" i="1"/>
  <c r="AP239" i="1" s="1"/>
  <c r="AO240" i="1"/>
  <c r="AP240" i="1" s="1"/>
  <c r="AO242" i="1"/>
  <c r="AP242" i="1" s="1"/>
  <c r="AO244" i="1"/>
  <c r="AP244" i="1" s="1"/>
  <c r="AO245" i="1"/>
  <c r="AO247" i="1"/>
  <c r="AP247" i="1" s="1"/>
  <c r="AO248" i="1"/>
  <c r="AP248" i="1" s="1"/>
  <c r="AO250" i="1"/>
  <c r="AO251" i="1"/>
  <c r="AP251" i="1" s="1"/>
  <c r="AO252" i="1"/>
  <c r="AP252" i="1" s="1"/>
  <c r="AO253" i="1"/>
  <c r="AP253" i="1" s="1"/>
  <c r="AO254" i="1"/>
  <c r="AP254" i="1" s="1"/>
  <c r="AO255" i="1"/>
  <c r="AP255" i="1" s="1"/>
  <c r="AO256" i="1"/>
  <c r="AP256" i="1" s="1"/>
  <c r="AO258" i="1"/>
  <c r="AO259" i="1"/>
  <c r="AP259" i="1" s="1"/>
  <c r="AO260" i="1"/>
  <c r="AP260" i="1" s="1"/>
  <c r="AO261" i="1"/>
  <c r="AP261" i="1" s="1"/>
  <c r="AO262" i="1"/>
  <c r="AP262" i="1" s="1"/>
  <c r="AO263" i="1"/>
  <c r="AP263" i="1" s="1"/>
  <c r="AO264" i="1"/>
  <c r="AP264" i="1" s="1"/>
  <c r="AO266" i="1"/>
  <c r="AO267" i="1"/>
  <c r="AP267" i="1" s="1"/>
  <c r="AO268" i="1"/>
  <c r="AP268" i="1" s="1"/>
  <c r="AO269" i="1"/>
  <c r="AP269" i="1" s="1"/>
  <c r="AO270" i="1"/>
  <c r="AP270" i="1" s="1"/>
  <c r="AO271" i="1"/>
  <c r="AO272" i="1"/>
  <c r="AP272" i="1" s="1"/>
  <c r="AO274" i="1"/>
  <c r="AP274" i="1" s="1"/>
  <c r="AO275" i="1"/>
  <c r="AP275" i="1" s="1"/>
  <c r="AO276" i="1"/>
  <c r="AP276" i="1" s="1"/>
  <c r="AO277" i="1"/>
  <c r="AP277" i="1" s="1"/>
  <c r="AO278" i="1"/>
  <c r="AP278" i="1" s="1"/>
  <c r="AO279" i="1"/>
  <c r="AO280" i="1"/>
  <c r="AP280" i="1" s="1"/>
  <c r="AO282" i="1"/>
  <c r="AP282" i="1" s="1"/>
  <c r="AO283" i="1"/>
  <c r="AP283" i="1" s="1"/>
  <c r="AO284" i="1"/>
  <c r="AP284" i="1" s="1"/>
  <c r="AO285" i="1"/>
  <c r="AP285" i="1" s="1"/>
  <c r="AO286" i="1"/>
  <c r="AP286" i="1" s="1"/>
  <c r="AO287" i="1"/>
  <c r="AO288" i="1"/>
  <c r="AP288" i="1" s="1"/>
  <c r="AO290" i="1"/>
  <c r="AP290" i="1" s="1"/>
  <c r="AO291" i="1"/>
  <c r="AP291" i="1" s="1"/>
  <c r="AO292" i="1"/>
  <c r="AP292" i="1" s="1"/>
  <c r="AO293" i="1"/>
  <c r="AO294" i="1"/>
  <c r="AP294" i="1" s="1"/>
  <c r="AO295" i="1"/>
  <c r="AP295" i="1" s="1"/>
  <c r="AO296" i="1"/>
  <c r="AP296" i="1" s="1"/>
  <c r="AO298" i="1"/>
  <c r="AP298" i="1" s="1"/>
  <c r="AO299" i="1"/>
  <c r="AP299" i="1" s="1"/>
  <c r="AO300" i="1"/>
  <c r="AP300" i="1" s="1"/>
  <c r="AO301" i="1"/>
  <c r="AO302" i="1"/>
  <c r="AP302" i="1" s="1"/>
  <c r="AO303" i="1"/>
  <c r="AP303" i="1" s="1"/>
  <c r="AO304" i="1"/>
  <c r="AP304" i="1" s="1"/>
  <c r="AO306" i="1"/>
  <c r="AP306" i="1" s="1"/>
  <c r="AO307" i="1"/>
  <c r="AP307" i="1" s="1"/>
  <c r="AO308" i="1"/>
  <c r="AP308" i="1" s="1"/>
  <c r="AO309" i="1"/>
  <c r="AO310" i="1"/>
  <c r="AP310" i="1" s="1"/>
  <c r="AO311" i="1"/>
  <c r="AP311" i="1" s="1"/>
  <c r="AO312" i="1"/>
  <c r="AP312" i="1" s="1"/>
  <c r="AO314" i="1"/>
  <c r="AO315" i="1"/>
  <c r="AP315" i="1" s="1"/>
  <c r="AO316" i="1"/>
  <c r="AP316" i="1" s="1"/>
  <c r="AO317" i="1"/>
  <c r="AP317" i="1" s="1"/>
  <c r="AO318" i="1"/>
  <c r="AP318" i="1" s="1"/>
  <c r="AO319" i="1"/>
  <c r="AP319" i="1" s="1"/>
  <c r="AO320" i="1"/>
  <c r="AP320" i="1" s="1"/>
  <c r="AO322" i="1"/>
  <c r="AO323" i="1"/>
  <c r="AP323" i="1" s="1"/>
  <c r="AO324" i="1"/>
  <c r="AP324" i="1" s="1"/>
  <c r="AO325" i="1"/>
  <c r="AP325" i="1" s="1"/>
  <c r="AO326" i="1"/>
  <c r="AP326" i="1" s="1"/>
  <c r="AO327" i="1"/>
  <c r="AP327" i="1" s="1"/>
  <c r="AO328" i="1"/>
  <c r="AP328" i="1" s="1"/>
  <c r="AO330" i="1"/>
  <c r="AO331" i="1"/>
  <c r="AP331" i="1" s="1"/>
  <c r="AO332" i="1"/>
  <c r="AP332" i="1" s="1"/>
  <c r="AO333" i="1"/>
  <c r="AP333" i="1" s="1"/>
  <c r="AO334" i="1"/>
  <c r="AP334" i="1" s="1"/>
  <c r="AO335" i="1"/>
  <c r="AO336" i="1"/>
  <c r="AP336" i="1" s="1"/>
  <c r="AO338" i="1"/>
  <c r="AP338" i="1" s="1"/>
  <c r="AO339" i="1"/>
  <c r="AP339" i="1" s="1"/>
  <c r="AO340" i="1"/>
  <c r="AP340" i="1" s="1"/>
  <c r="AO341" i="1"/>
  <c r="AP341" i="1" s="1"/>
  <c r="AO342" i="1"/>
  <c r="AP342" i="1" s="1"/>
  <c r="AO343" i="1"/>
  <c r="AO344" i="1"/>
  <c r="AP344" i="1" s="1"/>
  <c r="AO346" i="1"/>
  <c r="AP346" i="1" s="1"/>
  <c r="AO347" i="1"/>
  <c r="AP347" i="1" s="1"/>
  <c r="AO348" i="1"/>
  <c r="AP348" i="1" s="1"/>
  <c r="AO349" i="1"/>
  <c r="AP349" i="1" s="1"/>
  <c r="AO350" i="1"/>
  <c r="AP350" i="1" s="1"/>
  <c r="AO351" i="1"/>
  <c r="AO352" i="1"/>
  <c r="AP352" i="1" s="1"/>
  <c r="AO354" i="1"/>
  <c r="AP354" i="1" s="1"/>
  <c r="AO355" i="1"/>
  <c r="AP355" i="1" s="1"/>
  <c r="AO356" i="1"/>
  <c r="AP356" i="1" s="1"/>
  <c r="AO357" i="1"/>
  <c r="AO358" i="1"/>
  <c r="AP358" i="1" s="1"/>
  <c r="AO359" i="1"/>
  <c r="AP359" i="1" s="1"/>
  <c r="AO360" i="1"/>
  <c r="AP360" i="1" s="1"/>
  <c r="AO362" i="1"/>
  <c r="AP362" i="1" s="1"/>
  <c r="AO363" i="1"/>
  <c r="AP363" i="1" s="1"/>
  <c r="AO364" i="1"/>
  <c r="AP364" i="1" s="1"/>
  <c r="AO365" i="1"/>
  <c r="AO366" i="1"/>
  <c r="AP366" i="1" s="1"/>
  <c r="AO367" i="1"/>
  <c r="AP367" i="1" s="1"/>
  <c r="AO368" i="1"/>
  <c r="AP368" i="1" s="1"/>
  <c r="AO370" i="1"/>
  <c r="AP370" i="1" s="1"/>
  <c r="AO371" i="1"/>
  <c r="AP371" i="1" s="1"/>
  <c r="AO372" i="1"/>
  <c r="AP372" i="1" s="1"/>
  <c r="AO373" i="1"/>
  <c r="AO374" i="1"/>
  <c r="AP374" i="1" s="1"/>
  <c r="AO375" i="1"/>
  <c r="AP375" i="1" s="1"/>
  <c r="AO376" i="1"/>
  <c r="AP376" i="1" s="1"/>
  <c r="AO378" i="1"/>
  <c r="AO379" i="1"/>
  <c r="AP379" i="1" s="1"/>
  <c r="AO380" i="1"/>
  <c r="AP380" i="1" s="1"/>
  <c r="AO381" i="1"/>
  <c r="AP381" i="1" s="1"/>
  <c r="AO382" i="1"/>
  <c r="AP382" i="1" s="1"/>
  <c r="AO383" i="1"/>
  <c r="AP383" i="1" s="1"/>
  <c r="AO384" i="1"/>
  <c r="AP384" i="1" s="1"/>
  <c r="AO386" i="1"/>
  <c r="AO387" i="1"/>
  <c r="AP387" i="1" s="1"/>
  <c r="AO388" i="1"/>
  <c r="AP388" i="1" s="1"/>
  <c r="AO389" i="1"/>
  <c r="AP389" i="1" s="1"/>
  <c r="AO390" i="1"/>
  <c r="AP390" i="1" s="1"/>
  <c r="AO391" i="1"/>
  <c r="AP391" i="1" s="1"/>
  <c r="AO392" i="1"/>
  <c r="AP392" i="1" s="1"/>
  <c r="AO394" i="1"/>
  <c r="AO395" i="1"/>
  <c r="AP395" i="1" s="1"/>
  <c r="AO396" i="1"/>
  <c r="AP396" i="1" s="1"/>
  <c r="AO397" i="1"/>
  <c r="AP397" i="1" s="1"/>
  <c r="AO398" i="1"/>
  <c r="AP398" i="1" s="1"/>
  <c r="AO399" i="1"/>
  <c r="AO400" i="1"/>
  <c r="AP400" i="1" s="1"/>
  <c r="AO402" i="1"/>
  <c r="AP402" i="1" s="1"/>
  <c r="AO403" i="1"/>
  <c r="AP403" i="1" s="1"/>
  <c r="AO404" i="1"/>
  <c r="AP404" i="1" s="1"/>
  <c r="AO405" i="1"/>
  <c r="AP405" i="1" s="1"/>
  <c r="AO406" i="1"/>
  <c r="AP406" i="1" s="1"/>
  <c r="AO407" i="1"/>
  <c r="AO408" i="1"/>
  <c r="AP408" i="1" s="1"/>
  <c r="AO410" i="1"/>
  <c r="AP410" i="1" s="1"/>
  <c r="AO411" i="1"/>
  <c r="AP411" i="1" s="1"/>
  <c r="AO412" i="1"/>
  <c r="AP412" i="1" s="1"/>
  <c r="AO413" i="1"/>
  <c r="AP413" i="1" s="1"/>
  <c r="AO414" i="1"/>
  <c r="AP414" i="1" s="1"/>
  <c r="AO415" i="1"/>
  <c r="AO416" i="1"/>
  <c r="AP416" i="1" s="1"/>
  <c r="AO418" i="1"/>
  <c r="AP418" i="1" s="1"/>
  <c r="AO419" i="1"/>
  <c r="AP419" i="1" s="1"/>
  <c r="AO420" i="1"/>
  <c r="AP420" i="1" s="1"/>
  <c r="AO421" i="1"/>
  <c r="AO422" i="1"/>
  <c r="AP422" i="1" s="1"/>
  <c r="AO423" i="1"/>
  <c r="AP423" i="1" s="1"/>
  <c r="AO424" i="1"/>
  <c r="AP424" i="1" s="1"/>
  <c r="AO426" i="1"/>
  <c r="AP426" i="1" s="1"/>
  <c r="AO427" i="1"/>
  <c r="AP427" i="1" s="1"/>
  <c r="AO428" i="1"/>
  <c r="AP428" i="1" s="1"/>
  <c r="AO429" i="1"/>
  <c r="AO430" i="1"/>
  <c r="AP430" i="1" s="1"/>
  <c r="AO431" i="1"/>
  <c r="AP431" i="1" s="1"/>
  <c r="AO432" i="1"/>
  <c r="AP432" i="1" s="1"/>
  <c r="AO434" i="1"/>
  <c r="AP434" i="1" s="1"/>
  <c r="AO435" i="1"/>
  <c r="AP435" i="1" s="1"/>
  <c r="AO436" i="1"/>
  <c r="AP436" i="1" s="1"/>
  <c r="AO437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L158" i="1"/>
  <c r="AL159" i="1"/>
  <c r="AL160" i="1"/>
  <c r="AL161" i="1"/>
  <c r="AL162" i="1"/>
  <c r="AL163" i="1"/>
  <c r="AL164" i="1"/>
  <c r="AL165" i="1"/>
  <c r="AL166" i="1"/>
  <c r="AL167" i="1"/>
  <c r="AL168" i="1"/>
  <c r="AL169" i="1"/>
  <c r="AL170" i="1"/>
  <c r="AL171" i="1"/>
  <c r="AL172" i="1"/>
  <c r="AL173" i="1"/>
  <c r="AL174" i="1"/>
  <c r="AL175" i="1"/>
  <c r="AL176" i="1"/>
  <c r="AL177" i="1"/>
  <c r="AL178" i="1"/>
  <c r="AL179" i="1"/>
  <c r="AL180" i="1"/>
  <c r="AL181" i="1"/>
  <c r="AL182" i="1"/>
  <c r="AL183" i="1"/>
  <c r="AL184" i="1"/>
  <c r="AL185" i="1"/>
  <c r="AL186" i="1"/>
  <c r="AL187" i="1"/>
  <c r="AL188" i="1"/>
  <c r="AL189" i="1"/>
  <c r="AL190" i="1"/>
  <c r="AL191" i="1"/>
  <c r="AL192" i="1"/>
  <c r="AL193" i="1"/>
  <c r="AL194" i="1"/>
  <c r="AL195" i="1"/>
  <c r="AL196" i="1"/>
  <c r="AL197" i="1"/>
  <c r="AL198" i="1"/>
  <c r="AL199" i="1"/>
  <c r="AL200" i="1"/>
  <c r="AL201" i="1"/>
  <c r="AL202" i="1"/>
  <c r="AL203" i="1"/>
  <c r="AL204" i="1"/>
  <c r="AL205" i="1"/>
  <c r="AL206" i="1"/>
  <c r="AL207" i="1"/>
  <c r="AL208" i="1"/>
  <c r="AL209" i="1"/>
  <c r="AL210" i="1"/>
  <c r="AL211" i="1"/>
  <c r="AL212" i="1"/>
  <c r="AL213" i="1"/>
  <c r="AL214" i="1"/>
  <c r="AL215" i="1"/>
  <c r="AL216" i="1"/>
  <c r="AL217" i="1"/>
  <c r="AL218" i="1"/>
  <c r="AL219" i="1"/>
  <c r="AL220" i="1"/>
  <c r="AL221" i="1"/>
  <c r="AL222" i="1"/>
  <c r="AL223" i="1"/>
  <c r="AL224" i="1"/>
  <c r="AL225" i="1"/>
  <c r="AL226" i="1"/>
  <c r="AL227" i="1"/>
  <c r="AL228" i="1"/>
  <c r="AL229" i="1"/>
  <c r="AL230" i="1"/>
  <c r="AL231" i="1"/>
  <c r="AL232" i="1"/>
  <c r="AL233" i="1"/>
  <c r="AL234" i="1"/>
  <c r="AL235" i="1"/>
  <c r="AL236" i="1"/>
  <c r="AL237" i="1"/>
  <c r="AL238" i="1"/>
  <c r="AL239" i="1"/>
  <c r="AL240" i="1"/>
  <c r="AL241" i="1"/>
  <c r="AL242" i="1"/>
  <c r="AL243" i="1"/>
  <c r="AL244" i="1"/>
  <c r="AL245" i="1"/>
  <c r="AL246" i="1"/>
  <c r="AL247" i="1"/>
  <c r="AL248" i="1"/>
  <c r="AL249" i="1"/>
  <c r="AL250" i="1"/>
  <c r="AL251" i="1"/>
  <c r="AL252" i="1"/>
  <c r="AL253" i="1"/>
  <c r="AL254" i="1"/>
  <c r="AL255" i="1"/>
  <c r="AL256" i="1"/>
  <c r="AL257" i="1"/>
  <c r="AL258" i="1"/>
  <c r="AL259" i="1"/>
  <c r="AL260" i="1"/>
  <c r="AL261" i="1"/>
  <c r="AL262" i="1"/>
  <c r="AL263" i="1"/>
  <c r="AL264" i="1"/>
  <c r="AL265" i="1"/>
  <c r="AL266" i="1"/>
  <c r="AL267" i="1"/>
  <c r="AL268" i="1"/>
  <c r="AL269" i="1"/>
  <c r="AL270" i="1"/>
  <c r="AL271" i="1"/>
  <c r="AL272" i="1"/>
  <c r="AL273" i="1"/>
  <c r="AL274" i="1"/>
  <c r="AL275" i="1"/>
  <c r="AL276" i="1"/>
  <c r="AL277" i="1"/>
  <c r="AL278" i="1"/>
  <c r="AL279" i="1"/>
  <c r="AL280" i="1"/>
  <c r="AL281" i="1"/>
  <c r="AL282" i="1"/>
  <c r="AL283" i="1"/>
  <c r="AL284" i="1"/>
  <c r="AL285" i="1"/>
  <c r="AL286" i="1"/>
  <c r="AL287" i="1"/>
  <c r="AL288" i="1"/>
  <c r="AL289" i="1"/>
  <c r="AL290" i="1"/>
  <c r="AL291" i="1"/>
  <c r="AL292" i="1"/>
  <c r="AL293" i="1"/>
  <c r="AL294" i="1"/>
  <c r="AL295" i="1"/>
  <c r="AL296" i="1"/>
  <c r="AL297" i="1"/>
  <c r="AL298" i="1"/>
  <c r="AL299" i="1"/>
  <c r="AL300" i="1"/>
  <c r="AL301" i="1"/>
  <c r="AL302" i="1"/>
  <c r="AL303" i="1"/>
  <c r="AL304" i="1"/>
  <c r="AL305" i="1"/>
  <c r="AL306" i="1"/>
  <c r="AL307" i="1"/>
  <c r="AL308" i="1"/>
  <c r="AL309" i="1"/>
  <c r="AL310" i="1"/>
  <c r="AL311" i="1"/>
  <c r="AL312" i="1"/>
  <c r="AL313" i="1"/>
  <c r="AL314" i="1"/>
  <c r="AL315" i="1"/>
  <c r="AL316" i="1"/>
  <c r="AL317" i="1"/>
  <c r="AL318" i="1"/>
  <c r="AL319" i="1"/>
  <c r="AL320" i="1"/>
  <c r="AL321" i="1"/>
  <c r="AL322" i="1"/>
  <c r="AL323" i="1"/>
  <c r="AL324" i="1"/>
  <c r="AL325" i="1"/>
  <c r="AL326" i="1"/>
  <c r="AL327" i="1"/>
  <c r="AL328" i="1"/>
  <c r="AL329" i="1"/>
  <c r="AL330" i="1"/>
  <c r="AL331" i="1"/>
  <c r="AL332" i="1"/>
  <c r="AL333" i="1"/>
  <c r="AL334" i="1"/>
  <c r="AL335" i="1"/>
  <c r="AL336" i="1"/>
  <c r="AL337" i="1"/>
  <c r="AL338" i="1"/>
  <c r="AL339" i="1"/>
  <c r="AL340" i="1"/>
  <c r="AL341" i="1"/>
  <c r="AL342" i="1"/>
  <c r="AL343" i="1"/>
  <c r="AL344" i="1"/>
  <c r="AL345" i="1"/>
  <c r="AL346" i="1"/>
  <c r="AL347" i="1"/>
  <c r="AL348" i="1"/>
  <c r="AL349" i="1"/>
  <c r="AL350" i="1"/>
  <c r="AL351" i="1"/>
  <c r="AL352" i="1"/>
  <c r="AL353" i="1"/>
  <c r="AL354" i="1"/>
  <c r="AL355" i="1"/>
  <c r="AL356" i="1"/>
  <c r="AL357" i="1"/>
  <c r="AL358" i="1"/>
  <c r="AL359" i="1"/>
  <c r="AL360" i="1"/>
  <c r="AL361" i="1"/>
  <c r="AL362" i="1"/>
  <c r="AL363" i="1"/>
  <c r="AL364" i="1"/>
  <c r="AL365" i="1"/>
  <c r="AL366" i="1"/>
  <c r="AL367" i="1"/>
  <c r="AL368" i="1"/>
  <c r="AL369" i="1"/>
  <c r="AL370" i="1"/>
  <c r="AL371" i="1"/>
  <c r="AL372" i="1"/>
  <c r="AL373" i="1"/>
  <c r="AL374" i="1"/>
  <c r="AL375" i="1"/>
  <c r="AL376" i="1"/>
  <c r="AL377" i="1"/>
  <c r="AL378" i="1"/>
  <c r="AL379" i="1"/>
  <c r="AL380" i="1"/>
  <c r="AL381" i="1"/>
  <c r="AL382" i="1"/>
  <c r="AL383" i="1"/>
  <c r="AL384" i="1"/>
  <c r="AL385" i="1"/>
  <c r="AL386" i="1"/>
  <c r="AL387" i="1"/>
  <c r="AL388" i="1"/>
  <c r="AL389" i="1"/>
  <c r="AL390" i="1"/>
  <c r="AL391" i="1"/>
  <c r="AL392" i="1"/>
  <c r="AL393" i="1"/>
  <c r="AL394" i="1"/>
  <c r="AL395" i="1"/>
  <c r="AL396" i="1"/>
  <c r="AL397" i="1"/>
  <c r="AL398" i="1"/>
  <c r="AL399" i="1"/>
  <c r="AL400" i="1"/>
  <c r="AL401" i="1"/>
  <c r="AL402" i="1"/>
  <c r="AL403" i="1"/>
  <c r="AL404" i="1"/>
  <c r="AL405" i="1"/>
  <c r="AL406" i="1"/>
  <c r="AL407" i="1"/>
  <c r="AL408" i="1"/>
  <c r="AL409" i="1"/>
  <c r="AL410" i="1"/>
  <c r="AL411" i="1"/>
  <c r="AL412" i="1"/>
  <c r="AL413" i="1"/>
  <c r="AL414" i="1"/>
  <c r="AL415" i="1"/>
  <c r="AL416" i="1"/>
  <c r="AL417" i="1"/>
  <c r="AL418" i="1"/>
  <c r="AL419" i="1"/>
  <c r="AL420" i="1"/>
  <c r="AL421" i="1"/>
  <c r="AL422" i="1"/>
  <c r="AL423" i="1"/>
  <c r="AL424" i="1"/>
  <c r="AL425" i="1"/>
  <c r="AL426" i="1"/>
  <c r="AL427" i="1"/>
  <c r="AL428" i="1"/>
  <c r="AL429" i="1"/>
  <c r="AL430" i="1"/>
  <c r="AL431" i="1"/>
  <c r="AL432" i="1"/>
  <c r="AL433" i="1"/>
  <c r="AL434" i="1"/>
  <c r="AL435" i="1"/>
  <c r="AL436" i="1"/>
  <c r="AL437" i="1"/>
  <c r="AL2" i="1"/>
  <c r="AE3" i="1"/>
  <c r="AE4" i="1"/>
  <c r="AE5" i="1"/>
  <c r="AE6" i="1"/>
  <c r="AE7" i="1"/>
  <c r="AE8" i="1"/>
  <c r="AE9" i="1"/>
  <c r="AE10" i="1"/>
  <c r="AE11" i="1"/>
  <c r="AE12" i="1"/>
  <c r="AE13" i="1"/>
  <c r="AE14" i="1"/>
  <c r="AE15" i="1"/>
  <c r="AE16" i="1"/>
  <c r="AE17" i="1"/>
  <c r="AE18" i="1"/>
  <c r="AE19" i="1"/>
  <c r="AE20" i="1"/>
  <c r="AE21" i="1"/>
  <c r="AE22" i="1"/>
  <c r="AE23" i="1"/>
  <c r="AE24" i="1"/>
  <c r="AE25" i="1"/>
  <c r="AE26" i="1"/>
  <c r="AE27" i="1"/>
  <c r="AE28" i="1"/>
  <c r="AE29" i="1"/>
  <c r="AE30" i="1"/>
  <c r="AE31" i="1"/>
  <c r="AE32" i="1"/>
  <c r="AE33" i="1"/>
  <c r="AE34" i="1"/>
  <c r="AE35" i="1"/>
  <c r="AE36" i="1"/>
  <c r="AE37" i="1"/>
  <c r="AE38" i="1"/>
  <c r="AE39" i="1"/>
  <c r="AE40" i="1"/>
  <c r="AE41" i="1"/>
  <c r="AE42" i="1"/>
  <c r="AE43" i="1"/>
  <c r="AE44" i="1"/>
  <c r="AE45" i="1"/>
  <c r="AE46" i="1"/>
  <c r="AE47" i="1"/>
  <c r="AE48" i="1"/>
  <c r="AE49" i="1"/>
  <c r="AE50" i="1"/>
  <c r="AE51" i="1"/>
  <c r="AE52" i="1"/>
  <c r="AE53" i="1"/>
  <c r="AE54" i="1"/>
  <c r="AE55" i="1"/>
  <c r="AE56" i="1"/>
  <c r="AE57" i="1"/>
  <c r="AE58" i="1"/>
  <c r="AE59" i="1"/>
  <c r="AE60" i="1"/>
  <c r="AE61" i="1"/>
  <c r="AE62" i="1"/>
  <c r="AE63" i="1"/>
  <c r="AE64" i="1"/>
  <c r="AE65" i="1"/>
  <c r="AE66" i="1"/>
  <c r="AE67" i="1"/>
  <c r="AE68" i="1"/>
  <c r="AE69" i="1"/>
  <c r="AE70" i="1"/>
  <c r="AE71" i="1"/>
  <c r="AE72" i="1"/>
  <c r="AE73" i="1"/>
  <c r="AE74" i="1"/>
  <c r="AE75" i="1"/>
  <c r="AE76" i="1"/>
  <c r="AE77" i="1"/>
  <c r="AE78" i="1"/>
  <c r="AE79" i="1"/>
  <c r="AE80" i="1"/>
  <c r="AE81" i="1"/>
  <c r="AE82" i="1"/>
  <c r="AE83" i="1"/>
  <c r="AE84" i="1"/>
  <c r="AE85" i="1"/>
  <c r="AE86" i="1"/>
  <c r="AE87" i="1"/>
  <c r="AE88" i="1"/>
  <c r="AE89" i="1"/>
  <c r="AE90" i="1"/>
  <c r="AE91" i="1"/>
  <c r="AE92" i="1"/>
  <c r="AE93" i="1"/>
  <c r="AE94" i="1"/>
  <c r="AE95" i="1"/>
  <c r="AE96" i="1"/>
  <c r="AE97" i="1"/>
  <c r="AE98" i="1"/>
  <c r="AE99" i="1"/>
  <c r="AE100" i="1"/>
  <c r="AE101" i="1"/>
  <c r="AE102" i="1"/>
  <c r="AE103" i="1"/>
  <c r="AE104" i="1"/>
  <c r="AE105" i="1"/>
  <c r="AE106" i="1"/>
  <c r="AE107" i="1"/>
  <c r="AE108" i="1"/>
  <c r="AE109" i="1"/>
  <c r="AE110" i="1"/>
  <c r="AE111" i="1"/>
  <c r="AE112" i="1"/>
  <c r="AE113" i="1"/>
  <c r="AE114" i="1"/>
  <c r="AE115" i="1"/>
  <c r="AE116" i="1"/>
  <c r="AE117" i="1"/>
  <c r="AE118" i="1"/>
  <c r="AE119" i="1"/>
  <c r="AE120" i="1"/>
  <c r="AE121" i="1"/>
  <c r="AE122" i="1"/>
  <c r="AE123" i="1"/>
  <c r="AE124" i="1"/>
  <c r="AE125" i="1"/>
  <c r="AE126" i="1"/>
  <c r="AE127" i="1"/>
  <c r="AE128" i="1"/>
  <c r="AE129" i="1"/>
  <c r="AE130" i="1"/>
  <c r="AE131" i="1"/>
  <c r="AE132" i="1"/>
  <c r="AE133" i="1"/>
  <c r="AE134" i="1"/>
  <c r="AE135" i="1"/>
  <c r="AE136" i="1"/>
  <c r="AE137" i="1"/>
  <c r="AE138" i="1"/>
  <c r="AE139" i="1"/>
  <c r="AE140" i="1"/>
  <c r="AE141" i="1"/>
  <c r="AE142" i="1"/>
  <c r="AE143" i="1"/>
  <c r="AE144" i="1"/>
  <c r="AE145" i="1"/>
  <c r="AE146" i="1"/>
  <c r="AE147" i="1"/>
  <c r="AE148" i="1"/>
  <c r="AE149" i="1"/>
  <c r="AE150" i="1"/>
  <c r="AE151" i="1"/>
  <c r="AE152" i="1"/>
  <c r="AE153" i="1"/>
  <c r="AE154" i="1"/>
  <c r="AE155" i="1"/>
  <c r="AE156" i="1"/>
  <c r="AE157" i="1"/>
  <c r="AE158" i="1"/>
  <c r="AE159" i="1"/>
  <c r="AE160" i="1"/>
  <c r="AE161" i="1"/>
  <c r="AE162" i="1"/>
  <c r="AE163" i="1"/>
  <c r="AE164" i="1"/>
  <c r="AE165" i="1"/>
  <c r="AE166" i="1"/>
  <c r="AE167" i="1"/>
  <c r="AE168" i="1"/>
  <c r="AE169" i="1"/>
  <c r="AE170" i="1"/>
  <c r="AE171" i="1"/>
  <c r="AE172" i="1"/>
  <c r="AE173" i="1"/>
  <c r="AE174" i="1"/>
  <c r="AE175" i="1"/>
  <c r="AE176" i="1"/>
  <c r="AE177" i="1"/>
  <c r="AE178" i="1"/>
  <c r="AE179" i="1"/>
  <c r="AE180" i="1"/>
  <c r="AE181" i="1"/>
  <c r="AE182" i="1"/>
  <c r="AE183" i="1"/>
  <c r="AE184" i="1"/>
  <c r="AE185" i="1"/>
  <c r="AE186" i="1"/>
  <c r="AE187" i="1"/>
  <c r="AE188" i="1"/>
  <c r="AE189" i="1"/>
  <c r="AE190" i="1"/>
  <c r="AE191" i="1"/>
  <c r="AE192" i="1"/>
  <c r="AE193" i="1"/>
  <c r="AE194" i="1"/>
  <c r="AE195" i="1"/>
  <c r="AE196" i="1"/>
  <c r="AE197" i="1"/>
  <c r="AE198" i="1"/>
  <c r="AE199" i="1"/>
  <c r="AE200" i="1"/>
  <c r="AE201" i="1"/>
  <c r="AE202" i="1"/>
  <c r="AE203" i="1"/>
  <c r="AE204" i="1"/>
  <c r="AE205" i="1"/>
  <c r="AE206" i="1"/>
  <c r="AE207" i="1"/>
  <c r="AE208" i="1"/>
  <c r="AE209" i="1"/>
  <c r="AE210" i="1"/>
  <c r="AE211" i="1"/>
  <c r="AE212" i="1"/>
  <c r="AE213" i="1"/>
  <c r="AE214" i="1"/>
  <c r="AE215" i="1"/>
  <c r="AE216" i="1"/>
  <c r="AE217" i="1"/>
  <c r="AE218" i="1"/>
  <c r="AE219" i="1"/>
  <c r="AE220" i="1"/>
  <c r="AE221" i="1"/>
  <c r="AE222" i="1"/>
  <c r="AE223" i="1"/>
  <c r="AE224" i="1"/>
  <c r="AE225" i="1"/>
  <c r="AE226" i="1"/>
  <c r="AE227" i="1"/>
  <c r="AE228" i="1"/>
  <c r="AE229" i="1"/>
  <c r="AE230" i="1"/>
  <c r="AE231" i="1"/>
  <c r="AE232" i="1"/>
  <c r="AE233" i="1"/>
  <c r="AE234" i="1"/>
  <c r="AE235" i="1"/>
  <c r="AE236" i="1"/>
  <c r="AE237" i="1"/>
  <c r="AE238" i="1"/>
  <c r="AE239" i="1"/>
  <c r="AE240" i="1"/>
  <c r="AE241" i="1"/>
  <c r="AE242" i="1"/>
  <c r="AE243" i="1"/>
  <c r="AE244" i="1"/>
  <c r="AE245" i="1"/>
  <c r="AE246" i="1"/>
  <c r="AE247" i="1"/>
  <c r="AE248" i="1"/>
  <c r="AE249" i="1"/>
  <c r="AE250" i="1"/>
  <c r="AE251" i="1"/>
  <c r="AE252" i="1"/>
  <c r="AE253" i="1"/>
  <c r="AE254" i="1"/>
  <c r="AE255" i="1"/>
  <c r="AE256" i="1"/>
  <c r="AE257" i="1"/>
  <c r="AE258" i="1"/>
  <c r="AE259" i="1"/>
  <c r="AE260" i="1"/>
  <c r="AE261" i="1"/>
  <c r="AE262" i="1"/>
  <c r="AE263" i="1"/>
  <c r="AE264" i="1"/>
  <c r="AE265" i="1"/>
  <c r="AE266" i="1"/>
  <c r="AE267" i="1"/>
  <c r="AE268" i="1"/>
  <c r="AE269" i="1"/>
  <c r="AE270" i="1"/>
  <c r="AE271" i="1"/>
  <c r="AE272" i="1"/>
  <c r="AE273" i="1"/>
  <c r="AE274" i="1"/>
  <c r="AE275" i="1"/>
  <c r="AE276" i="1"/>
  <c r="AE277" i="1"/>
  <c r="AE278" i="1"/>
  <c r="AE279" i="1"/>
  <c r="AE280" i="1"/>
  <c r="AE281" i="1"/>
  <c r="AE282" i="1"/>
  <c r="AE283" i="1"/>
  <c r="AE284" i="1"/>
  <c r="AE285" i="1"/>
  <c r="AE286" i="1"/>
  <c r="AE287" i="1"/>
  <c r="AE288" i="1"/>
  <c r="AE289" i="1"/>
  <c r="AE290" i="1"/>
  <c r="AE291" i="1"/>
  <c r="AE292" i="1"/>
  <c r="AE293" i="1"/>
  <c r="AE294" i="1"/>
  <c r="AE295" i="1"/>
  <c r="AE296" i="1"/>
  <c r="AE297" i="1"/>
  <c r="AE298" i="1"/>
  <c r="AE299" i="1"/>
  <c r="AE300" i="1"/>
  <c r="AE301" i="1"/>
  <c r="AE302" i="1"/>
  <c r="AE303" i="1"/>
  <c r="AE304" i="1"/>
  <c r="AE305" i="1"/>
  <c r="AE306" i="1"/>
  <c r="AE307" i="1"/>
  <c r="AE308" i="1"/>
  <c r="AE309" i="1"/>
  <c r="AE310" i="1"/>
  <c r="AE311" i="1"/>
  <c r="AE312" i="1"/>
  <c r="AE313" i="1"/>
  <c r="AE314" i="1"/>
  <c r="AE315" i="1"/>
  <c r="AE316" i="1"/>
  <c r="AE317" i="1"/>
  <c r="AE318" i="1"/>
  <c r="AE319" i="1"/>
  <c r="AE320" i="1"/>
  <c r="AE321" i="1"/>
  <c r="AE322" i="1"/>
  <c r="AE323" i="1"/>
  <c r="AE324" i="1"/>
  <c r="AE325" i="1"/>
  <c r="AE326" i="1"/>
  <c r="AE327" i="1"/>
  <c r="AE328" i="1"/>
  <c r="AE329" i="1"/>
  <c r="AE330" i="1"/>
  <c r="AE331" i="1"/>
  <c r="AE332" i="1"/>
  <c r="AE333" i="1"/>
  <c r="AE334" i="1"/>
  <c r="AE335" i="1"/>
  <c r="AE336" i="1"/>
  <c r="AE337" i="1"/>
  <c r="AE338" i="1"/>
  <c r="AE339" i="1"/>
  <c r="AE340" i="1"/>
  <c r="AE341" i="1"/>
  <c r="AE342" i="1"/>
  <c r="AE343" i="1"/>
  <c r="AE344" i="1"/>
  <c r="AE345" i="1"/>
  <c r="AE346" i="1"/>
  <c r="AE347" i="1"/>
  <c r="AE348" i="1"/>
  <c r="AE349" i="1"/>
  <c r="AE350" i="1"/>
  <c r="AE351" i="1"/>
  <c r="AE352" i="1"/>
  <c r="AE353" i="1"/>
  <c r="AE354" i="1"/>
  <c r="AE355" i="1"/>
  <c r="AE356" i="1"/>
  <c r="AE357" i="1"/>
  <c r="AE358" i="1"/>
  <c r="AE359" i="1"/>
  <c r="AE360" i="1"/>
  <c r="AE361" i="1"/>
  <c r="AE362" i="1"/>
  <c r="AE363" i="1"/>
  <c r="AE364" i="1"/>
  <c r="AE365" i="1"/>
  <c r="AE366" i="1"/>
  <c r="AE367" i="1"/>
  <c r="AE368" i="1"/>
  <c r="AE369" i="1"/>
  <c r="AE370" i="1"/>
  <c r="AE371" i="1"/>
  <c r="AE372" i="1"/>
  <c r="AE373" i="1"/>
  <c r="AE374" i="1"/>
  <c r="AE375" i="1"/>
  <c r="AE376" i="1"/>
  <c r="AE377" i="1"/>
  <c r="AE378" i="1"/>
  <c r="AE379" i="1"/>
  <c r="AE380" i="1"/>
  <c r="AE381" i="1"/>
  <c r="AE382" i="1"/>
  <c r="AE383" i="1"/>
  <c r="AE384" i="1"/>
  <c r="AE385" i="1"/>
  <c r="AE386" i="1"/>
  <c r="AE387" i="1"/>
  <c r="AE388" i="1"/>
  <c r="AE389" i="1"/>
  <c r="AE390" i="1"/>
  <c r="AE391" i="1"/>
  <c r="AE392" i="1"/>
  <c r="AE393" i="1"/>
  <c r="AE394" i="1"/>
  <c r="AE395" i="1"/>
  <c r="AE396" i="1"/>
  <c r="AE397" i="1"/>
  <c r="AE398" i="1"/>
  <c r="AE399" i="1"/>
  <c r="AE400" i="1"/>
  <c r="AE401" i="1"/>
  <c r="AE402" i="1"/>
  <c r="AE403" i="1"/>
  <c r="AE404" i="1"/>
  <c r="AE405" i="1"/>
  <c r="AE406" i="1"/>
  <c r="AE407" i="1"/>
  <c r="AE408" i="1"/>
  <c r="AE409" i="1"/>
  <c r="AE410" i="1"/>
  <c r="AE411" i="1"/>
  <c r="AE412" i="1"/>
  <c r="AE413" i="1"/>
  <c r="AE414" i="1"/>
  <c r="AE415" i="1"/>
  <c r="AE416" i="1"/>
  <c r="AE417" i="1"/>
  <c r="AE418" i="1"/>
  <c r="AE419" i="1"/>
  <c r="AE420" i="1"/>
  <c r="AE421" i="1"/>
  <c r="AE422" i="1"/>
  <c r="AE423" i="1"/>
  <c r="AE424" i="1"/>
  <c r="AE425" i="1"/>
  <c r="AE426" i="1"/>
  <c r="AE427" i="1"/>
  <c r="AE428" i="1"/>
  <c r="AE429" i="1"/>
  <c r="AE430" i="1"/>
  <c r="AE431" i="1"/>
  <c r="AE432" i="1"/>
  <c r="AE433" i="1"/>
  <c r="AE434" i="1"/>
  <c r="AE435" i="1"/>
  <c r="AE436" i="1"/>
  <c r="AE437" i="1"/>
  <c r="AE2" i="1"/>
  <c r="AD18" i="1"/>
  <c r="AG18" i="1" s="1"/>
  <c r="AD19" i="1"/>
  <c r="AG19" i="1" s="1"/>
  <c r="AD20" i="1"/>
  <c r="AG20" i="1" s="1"/>
  <c r="AD21" i="1"/>
  <c r="AG21" i="1" s="1"/>
  <c r="AD22" i="1"/>
  <c r="AG22" i="1" s="1"/>
  <c r="AD23" i="1"/>
  <c r="AG23" i="1" s="1"/>
  <c r="AD24" i="1"/>
  <c r="AG24" i="1" s="1"/>
  <c r="AD25" i="1"/>
  <c r="AG25" i="1" s="1"/>
  <c r="AD26" i="1"/>
  <c r="AG26" i="1" s="1"/>
  <c r="AD27" i="1"/>
  <c r="AG27" i="1" s="1"/>
  <c r="AD28" i="1"/>
  <c r="AG28" i="1" s="1"/>
  <c r="AD29" i="1"/>
  <c r="AG29" i="1" s="1"/>
  <c r="AD30" i="1"/>
  <c r="AG30" i="1" s="1"/>
  <c r="AD31" i="1"/>
  <c r="AG31" i="1" s="1"/>
  <c r="AD32" i="1"/>
  <c r="AG32" i="1" s="1"/>
  <c r="AD33" i="1"/>
  <c r="AG33" i="1" s="1"/>
  <c r="AD34" i="1"/>
  <c r="AG34" i="1" s="1"/>
  <c r="AD35" i="1"/>
  <c r="AG35" i="1" s="1"/>
  <c r="AD36" i="1"/>
  <c r="AG36" i="1" s="1"/>
  <c r="AD37" i="1"/>
  <c r="AG37" i="1" s="1"/>
  <c r="AD38" i="1"/>
  <c r="AG38" i="1" s="1"/>
  <c r="AD39" i="1"/>
  <c r="AG39" i="1" s="1"/>
  <c r="AD40" i="1"/>
  <c r="AG40" i="1" s="1"/>
  <c r="AD41" i="1"/>
  <c r="AG41" i="1" s="1"/>
  <c r="AD42" i="1"/>
  <c r="AG42" i="1" s="1"/>
  <c r="AD43" i="1"/>
  <c r="AG43" i="1" s="1"/>
  <c r="AD44" i="1"/>
  <c r="AG44" i="1" s="1"/>
  <c r="AD45" i="1"/>
  <c r="AG45" i="1" s="1"/>
  <c r="AD46" i="1"/>
  <c r="AG46" i="1" s="1"/>
  <c r="AD47" i="1"/>
  <c r="AG47" i="1" s="1"/>
  <c r="AD48" i="1"/>
  <c r="AG48" i="1" s="1"/>
  <c r="AD49" i="1"/>
  <c r="AG49" i="1" s="1"/>
  <c r="AD50" i="1"/>
  <c r="AG50" i="1" s="1"/>
  <c r="AD51" i="1"/>
  <c r="AG51" i="1" s="1"/>
  <c r="AD52" i="1"/>
  <c r="AG52" i="1" s="1"/>
  <c r="AD53" i="1"/>
  <c r="AG53" i="1" s="1"/>
  <c r="AD54" i="1"/>
  <c r="AG54" i="1" s="1"/>
  <c r="AD55" i="1"/>
  <c r="AG55" i="1" s="1"/>
  <c r="AD56" i="1"/>
  <c r="AG56" i="1" s="1"/>
  <c r="AD57" i="1"/>
  <c r="AG57" i="1" s="1"/>
  <c r="AD58" i="1"/>
  <c r="AG58" i="1" s="1"/>
  <c r="AD59" i="1"/>
  <c r="AG59" i="1" s="1"/>
  <c r="AD60" i="1"/>
  <c r="AG60" i="1" s="1"/>
  <c r="AD61" i="1"/>
  <c r="AG61" i="1" s="1"/>
  <c r="AD62" i="1"/>
  <c r="AG62" i="1" s="1"/>
  <c r="AD63" i="1"/>
  <c r="AG63" i="1" s="1"/>
  <c r="AD64" i="1"/>
  <c r="AG64" i="1" s="1"/>
  <c r="AD65" i="1"/>
  <c r="AG65" i="1" s="1"/>
  <c r="AD66" i="1"/>
  <c r="AG66" i="1" s="1"/>
  <c r="AD67" i="1"/>
  <c r="AG67" i="1" s="1"/>
  <c r="AD68" i="1"/>
  <c r="AG68" i="1" s="1"/>
  <c r="AD69" i="1"/>
  <c r="AG69" i="1" s="1"/>
  <c r="AD70" i="1"/>
  <c r="AG70" i="1" s="1"/>
  <c r="AD71" i="1"/>
  <c r="AG71" i="1" s="1"/>
  <c r="AD72" i="1"/>
  <c r="AG72" i="1" s="1"/>
  <c r="AD73" i="1"/>
  <c r="AG73" i="1" s="1"/>
  <c r="AD74" i="1"/>
  <c r="AG74" i="1" s="1"/>
  <c r="AD75" i="1"/>
  <c r="AG75" i="1" s="1"/>
  <c r="AD76" i="1"/>
  <c r="AG76" i="1" s="1"/>
  <c r="AD77" i="1"/>
  <c r="AG77" i="1" s="1"/>
  <c r="AD78" i="1"/>
  <c r="AG78" i="1" s="1"/>
  <c r="AD79" i="1"/>
  <c r="AG79" i="1" s="1"/>
  <c r="AD80" i="1"/>
  <c r="AG80" i="1" s="1"/>
  <c r="AD81" i="1"/>
  <c r="AG81" i="1" s="1"/>
  <c r="AD82" i="1"/>
  <c r="AG82" i="1" s="1"/>
  <c r="AD83" i="1"/>
  <c r="AG83" i="1" s="1"/>
  <c r="AD84" i="1"/>
  <c r="AG84" i="1" s="1"/>
  <c r="AD85" i="1"/>
  <c r="AG85" i="1" s="1"/>
  <c r="AD86" i="1"/>
  <c r="AG86" i="1" s="1"/>
  <c r="AD87" i="1"/>
  <c r="AG87" i="1" s="1"/>
  <c r="AD88" i="1"/>
  <c r="AG88" i="1" s="1"/>
  <c r="AD89" i="1"/>
  <c r="AG89" i="1" s="1"/>
  <c r="AD90" i="1"/>
  <c r="AG90" i="1" s="1"/>
  <c r="AD91" i="1"/>
  <c r="AG91" i="1" s="1"/>
  <c r="AD92" i="1"/>
  <c r="AG92" i="1" s="1"/>
  <c r="AD93" i="1"/>
  <c r="AG93" i="1" s="1"/>
  <c r="AD94" i="1"/>
  <c r="AG94" i="1" s="1"/>
  <c r="AD95" i="1"/>
  <c r="AG95" i="1" s="1"/>
  <c r="AD96" i="1"/>
  <c r="AG96" i="1" s="1"/>
  <c r="AD97" i="1"/>
  <c r="AG97" i="1" s="1"/>
  <c r="AD98" i="1"/>
  <c r="AG98" i="1" s="1"/>
  <c r="AD99" i="1"/>
  <c r="AG99" i="1" s="1"/>
  <c r="AD100" i="1"/>
  <c r="AG100" i="1" s="1"/>
  <c r="AD101" i="1"/>
  <c r="AG101" i="1" s="1"/>
  <c r="AD102" i="1"/>
  <c r="AG102" i="1" s="1"/>
  <c r="AD103" i="1"/>
  <c r="AG103" i="1" s="1"/>
  <c r="AD104" i="1"/>
  <c r="AG104" i="1" s="1"/>
  <c r="AD105" i="1"/>
  <c r="AG105" i="1" s="1"/>
  <c r="AD106" i="1"/>
  <c r="AG106" i="1" s="1"/>
  <c r="AD107" i="1"/>
  <c r="AG107" i="1" s="1"/>
  <c r="AD108" i="1"/>
  <c r="AG108" i="1" s="1"/>
  <c r="AD109" i="1"/>
  <c r="AG109" i="1" s="1"/>
  <c r="AD110" i="1"/>
  <c r="AG110" i="1" s="1"/>
  <c r="AD111" i="1"/>
  <c r="AG111" i="1" s="1"/>
  <c r="AD112" i="1"/>
  <c r="AG112" i="1" s="1"/>
  <c r="AD113" i="1"/>
  <c r="AG113" i="1" s="1"/>
  <c r="AD114" i="1"/>
  <c r="AG114" i="1" s="1"/>
  <c r="AD115" i="1"/>
  <c r="AG115" i="1" s="1"/>
  <c r="AD116" i="1"/>
  <c r="AG116" i="1" s="1"/>
  <c r="AD117" i="1"/>
  <c r="AG117" i="1" s="1"/>
  <c r="AD118" i="1"/>
  <c r="AG118" i="1" s="1"/>
  <c r="AD119" i="1"/>
  <c r="AG119" i="1" s="1"/>
  <c r="AD120" i="1"/>
  <c r="AG120" i="1" s="1"/>
  <c r="AD121" i="1"/>
  <c r="AG121" i="1" s="1"/>
  <c r="AD122" i="1"/>
  <c r="AG122" i="1" s="1"/>
  <c r="AD123" i="1"/>
  <c r="AG123" i="1" s="1"/>
  <c r="AD124" i="1"/>
  <c r="AG124" i="1" s="1"/>
  <c r="AD125" i="1"/>
  <c r="AG125" i="1" s="1"/>
  <c r="AD126" i="1"/>
  <c r="AG126" i="1" s="1"/>
  <c r="AD127" i="1"/>
  <c r="AG127" i="1" s="1"/>
  <c r="AD128" i="1"/>
  <c r="AG128" i="1" s="1"/>
  <c r="AD129" i="1"/>
  <c r="AG129" i="1" s="1"/>
  <c r="AD130" i="1"/>
  <c r="AG130" i="1" s="1"/>
  <c r="AD131" i="1"/>
  <c r="AG131" i="1" s="1"/>
  <c r="AD132" i="1"/>
  <c r="AG132" i="1" s="1"/>
  <c r="AD133" i="1"/>
  <c r="AG133" i="1" s="1"/>
  <c r="AD134" i="1"/>
  <c r="AG134" i="1" s="1"/>
  <c r="AD135" i="1"/>
  <c r="AG135" i="1" s="1"/>
  <c r="AD136" i="1"/>
  <c r="AG136" i="1" s="1"/>
  <c r="AD137" i="1"/>
  <c r="AG137" i="1" s="1"/>
  <c r="AD138" i="1"/>
  <c r="AG138" i="1" s="1"/>
  <c r="AD139" i="1"/>
  <c r="AG139" i="1" s="1"/>
  <c r="AD140" i="1"/>
  <c r="AG140" i="1" s="1"/>
  <c r="AD141" i="1"/>
  <c r="AG141" i="1" s="1"/>
  <c r="AD142" i="1"/>
  <c r="AG142" i="1" s="1"/>
  <c r="AD143" i="1"/>
  <c r="AG143" i="1" s="1"/>
  <c r="AD144" i="1"/>
  <c r="AG144" i="1" s="1"/>
  <c r="AD145" i="1"/>
  <c r="AG145" i="1" s="1"/>
  <c r="AD146" i="1"/>
  <c r="AG146" i="1" s="1"/>
  <c r="AD147" i="1"/>
  <c r="AG147" i="1" s="1"/>
  <c r="AD148" i="1"/>
  <c r="AG148" i="1" s="1"/>
  <c r="AD149" i="1"/>
  <c r="AG149" i="1" s="1"/>
  <c r="AD150" i="1"/>
  <c r="AG150" i="1" s="1"/>
  <c r="AD151" i="1"/>
  <c r="AG151" i="1" s="1"/>
  <c r="AD152" i="1"/>
  <c r="AG152" i="1" s="1"/>
  <c r="AD153" i="1"/>
  <c r="AG153" i="1" s="1"/>
  <c r="AD154" i="1"/>
  <c r="AG154" i="1" s="1"/>
  <c r="AD155" i="1"/>
  <c r="AG155" i="1" s="1"/>
  <c r="AD156" i="1"/>
  <c r="AG156" i="1" s="1"/>
  <c r="AD157" i="1"/>
  <c r="AG157" i="1" s="1"/>
  <c r="AD158" i="1"/>
  <c r="AG158" i="1" s="1"/>
  <c r="AD159" i="1"/>
  <c r="AG159" i="1" s="1"/>
  <c r="AD160" i="1"/>
  <c r="AG160" i="1" s="1"/>
  <c r="AD161" i="1"/>
  <c r="AG161" i="1" s="1"/>
  <c r="AD162" i="1"/>
  <c r="AG162" i="1" s="1"/>
  <c r="AD163" i="1"/>
  <c r="AG163" i="1" s="1"/>
  <c r="AD164" i="1"/>
  <c r="AG164" i="1" s="1"/>
  <c r="AD165" i="1"/>
  <c r="AG165" i="1" s="1"/>
  <c r="AD166" i="1"/>
  <c r="AG166" i="1" s="1"/>
  <c r="AD167" i="1"/>
  <c r="AG167" i="1" s="1"/>
  <c r="AD168" i="1"/>
  <c r="AG168" i="1" s="1"/>
  <c r="AD169" i="1"/>
  <c r="AG169" i="1" s="1"/>
  <c r="AD170" i="1"/>
  <c r="AG170" i="1" s="1"/>
  <c r="AD171" i="1"/>
  <c r="AG171" i="1" s="1"/>
  <c r="AD172" i="1"/>
  <c r="AG172" i="1" s="1"/>
  <c r="AD173" i="1"/>
  <c r="AG173" i="1" s="1"/>
  <c r="AD174" i="1"/>
  <c r="AG174" i="1" s="1"/>
  <c r="AD175" i="1"/>
  <c r="AG175" i="1" s="1"/>
  <c r="AD176" i="1"/>
  <c r="AG176" i="1" s="1"/>
  <c r="AD177" i="1"/>
  <c r="AG177" i="1" s="1"/>
  <c r="AD178" i="1"/>
  <c r="AG178" i="1" s="1"/>
  <c r="AD179" i="1"/>
  <c r="AG179" i="1" s="1"/>
  <c r="AD180" i="1"/>
  <c r="AG180" i="1" s="1"/>
  <c r="AD181" i="1"/>
  <c r="AG181" i="1" s="1"/>
  <c r="AD182" i="1"/>
  <c r="AG182" i="1" s="1"/>
  <c r="AD183" i="1"/>
  <c r="AG183" i="1" s="1"/>
  <c r="AD184" i="1"/>
  <c r="AG184" i="1" s="1"/>
  <c r="AD185" i="1"/>
  <c r="AG185" i="1" s="1"/>
  <c r="AD186" i="1"/>
  <c r="AG186" i="1" s="1"/>
  <c r="AD187" i="1"/>
  <c r="AG187" i="1" s="1"/>
  <c r="AD188" i="1"/>
  <c r="AG188" i="1" s="1"/>
  <c r="AD189" i="1"/>
  <c r="AG189" i="1" s="1"/>
  <c r="AD190" i="1"/>
  <c r="AG190" i="1" s="1"/>
  <c r="AD191" i="1"/>
  <c r="AG191" i="1" s="1"/>
  <c r="AD192" i="1"/>
  <c r="AG192" i="1" s="1"/>
  <c r="AD193" i="1"/>
  <c r="AG193" i="1" s="1"/>
  <c r="AD194" i="1"/>
  <c r="AG194" i="1" s="1"/>
  <c r="AD195" i="1"/>
  <c r="AG195" i="1" s="1"/>
  <c r="AD196" i="1"/>
  <c r="AG196" i="1" s="1"/>
  <c r="AD197" i="1"/>
  <c r="AG197" i="1" s="1"/>
  <c r="AD198" i="1"/>
  <c r="AG198" i="1" s="1"/>
  <c r="AD199" i="1"/>
  <c r="AG199" i="1" s="1"/>
  <c r="AD200" i="1"/>
  <c r="AG200" i="1" s="1"/>
  <c r="AD201" i="1"/>
  <c r="AG201" i="1" s="1"/>
  <c r="AD202" i="1"/>
  <c r="AG202" i="1" s="1"/>
  <c r="AD203" i="1"/>
  <c r="AG203" i="1" s="1"/>
  <c r="AD204" i="1"/>
  <c r="AG204" i="1" s="1"/>
  <c r="AD205" i="1"/>
  <c r="AG205" i="1" s="1"/>
  <c r="AD206" i="1"/>
  <c r="AG206" i="1" s="1"/>
  <c r="AD207" i="1"/>
  <c r="AG207" i="1" s="1"/>
  <c r="AD208" i="1"/>
  <c r="AG208" i="1" s="1"/>
  <c r="AD209" i="1"/>
  <c r="AG209" i="1" s="1"/>
  <c r="AD210" i="1"/>
  <c r="AG210" i="1" s="1"/>
  <c r="AD211" i="1"/>
  <c r="AG211" i="1" s="1"/>
  <c r="AD212" i="1"/>
  <c r="AG212" i="1" s="1"/>
  <c r="AD213" i="1"/>
  <c r="AG213" i="1" s="1"/>
  <c r="AD214" i="1"/>
  <c r="AG214" i="1" s="1"/>
  <c r="AD215" i="1"/>
  <c r="AG215" i="1" s="1"/>
  <c r="AD216" i="1"/>
  <c r="AG216" i="1" s="1"/>
  <c r="AD217" i="1"/>
  <c r="AG217" i="1" s="1"/>
  <c r="AD218" i="1"/>
  <c r="AG218" i="1" s="1"/>
  <c r="AD219" i="1"/>
  <c r="AG219" i="1" s="1"/>
  <c r="AD220" i="1"/>
  <c r="AG220" i="1" s="1"/>
  <c r="AD221" i="1"/>
  <c r="AG221" i="1" s="1"/>
  <c r="AD222" i="1"/>
  <c r="AG222" i="1" s="1"/>
  <c r="AD223" i="1"/>
  <c r="AG223" i="1" s="1"/>
  <c r="AD224" i="1"/>
  <c r="AG224" i="1" s="1"/>
  <c r="AD225" i="1"/>
  <c r="AG225" i="1" s="1"/>
  <c r="AD226" i="1"/>
  <c r="AG226" i="1" s="1"/>
  <c r="AD227" i="1"/>
  <c r="AG227" i="1" s="1"/>
  <c r="AD228" i="1"/>
  <c r="AG228" i="1" s="1"/>
  <c r="AD229" i="1"/>
  <c r="AG229" i="1" s="1"/>
  <c r="AD230" i="1"/>
  <c r="AG230" i="1" s="1"/>
  <c r="AD231" i="1"/>
  <c r="AG231" i="1" s="1"/>
  <c r="AD232" i="1"/>
  <c r="AG232" i="1" s="1"/>
  <c r="AD233" i="1"/>
  <c r="AG233" i="1" s="1"/>
  <c r="AD234" i="1"/>
  <c r="AG234" i="1" s="1"/>
  <c r="AD235" i="1"/>
  <c r="AG235" i="1" s="1"/>
  <c r="AD236" i="1"/>
  <c r="AG236" i="1" s="1"/>
  <c r="AD237" i="1"/>
  <c r="AG237" i="1" s="1"/>
  <c r="AD238" i="1"/>
  <c r="AG238" i="1" s="1"/>
  <c r="AD239" i="1"/>
  <c r="AG239" i="1" s="1"/>
  <c r="AD240" i="1"/>
  <c r="AG240" i="1" s="1"/>
  <c r="AD241" i="1"/>
  <c r="AG241" i="1" s="1"/>
  <c r="AD242" i="1"/>
  <c r="AG242" i="1" s="1"/>
  <c r="AD243" i="1"/>
  <c r="AG243" i="1" s="1"/>
  <c r="AD244" i="1"/>
  <c r="AG244" i="1" s="1"/>
  <c r="AD245" i="1"/>
  <c r="AG245" i="1" s="1"/>
  <c r="AD246" i="1"/>
  <c r="AG246" i="1" s="1"/>
  <c r="AD247" i="1"/>
  <c r="AG247" i="1" s="1"/>
  <c r="AD248" i="1"/>
  <c r="AG248" i="1" s="1"/>
  <c r="AD249" i="1"/>
  <c r="AG249" i="1" s="1"/>
  <c r="AD250" i="1"/>
  <c r="AG250" i="1" s="1"/>
  <c r="AD251" i="1"/>
  <c r="AG251" i="1" s="1"/>
  <c r="AD252" i="1"/>
  <c r="AG252" i="1" s="1"/>
  <c r="AD253" i="1"/>
  <c r="AG253" i="1" s="1"/>
  <c r="AD254" i="1"/>
  <c r="AG254" i="1" s="1"/>
  <c r="AD255" i="1"/>
  <c r="AG255" i="1" s="1"/>
  <c r="AD256" i="1"/>
  <c r="AG256" i="1" s="1"/>
  <c r="AD257" i="1"/>
  <c r="AG257" i="1" s="1"/>
  <c r="AD258" i="1"/>
  <c r="AG258" i="1" s="1"/>
  <c r="AD259" i="1"/>
  <c r="AG259" i="1" s="1"/>
  <c r="AD260" i="1"/>
  <c r="AG260" i="1" s="1"/>
  <c r="AD261" i="1"/>
  <c r="AG261" i="1" s="1"/>
  <c r="AD262" i="1"/>
  <c r="AG262" i="1" s="1"/>
  <c r="AD263" i="1"/>
  <c r="AG263" i="1" s="1"/>
  <c r="AD264" i="1"/>
  <c r="AG264" i="1" s="1"/>
  <c r="AD265" i="1"/>
  <c r="AG265" i="1" s="1"/>
  <c r="AD266" i="1"/>
  <c r="AG266" i="1" s="1"/>
  <c r="AD267" i="1"/>
  <c r="AG267" i="1" s="1"/>
  <c r="AD268" i="1"/>
  <c r="AG268" i="1" s="1"/>
  <c r="AD269" i="1"/>
  <c r="AG269" i="1" s="1"/>
  <c r="AD270" i="1"/>
  <c r="AG270" i="1" s="1"/>
  <c r="AD271" i="1"/>
  <c r="AG271" i="1" s="1"/>
  <c r="AD272" i="1"/>
  <c r="AG272" i="1" s="1"/>
  <c r="AD273" i="1"/>
  <c r="AG273" i="1" s="1"/>
  <c r="AD274" i="1"/>
  <c r="AG274" i="1" s="1"/>
  <c r="AD275" i="1"/>
  <c r="AG275" i="1" s="1"/>
  <c r="AD276" i="1"/>
  <c r="AG276" i="1" s="1"/>
  <c r="AD277" i="1"/>
  <c r="AG277" i="1" s="1"/>
  <c r="AD278" i="1"/>
  <c r="AG278" i="1" s="1"/>
  <c r="AD279" i="1"/>
  <c r="AG279" i="1" s="1"/>
  <c r="AD280" i="1"/>
  <c r="AG280" i="1" s="1"/>
  <c r="AD281" i="1"/>
  <c r="AG281" i="1" s="1"/>
  <c r="AD282" i="1"/>
  <c r="AG282" i="1" s="1"/>
  <c r="AD283" i="1"/>
  <c r="AG283" i="1" s="1"/>
  <c r="AD284" i="1"/>
  <c r="AG284" i="1" s="1"/>
  <c r="AD285" i="1"/>
  <c r="AG285" i="1" s="1"/>
  <c r="AD286" i="1"/>
  <c r="AG286" i="1" s="1"/>
  <c r="AD287" i="1"/>
  <c r="AG287" i="1" s="1"/>
  <c r="AD288" i="1"/>
  <c r="AG288" i="1" s="1"/>
  <c r="AD289" i="1"/>
  <c r="AG289" i="1" s="1"/>
  <c r="AD290" i="1"/>
  <c r="AG290" i="1" s="1"/>
  <c r="AD291" i="1"/>
  <c r="AG291" i="1" s="1"/>
  <c r="AD292" i="1"/>
  <c r="AG292" i="1" s="1"/>
  <c r="AD293" i="1"/>
  <c r="AG293" i="1" s="1"/>
  <c r="AD294" i="1"/>
  <c r="AG294" i="1" s="1"/>
  <c r="AD295" i="1"/>
  <c r="AG295" i="1" s="1"/>
  <c r="AD296" i="1"/>
  <c r="AG296" i="1" s="1"/>
  <c r="AD297" i="1"/>
  <c r="AG297" i="1" s="1"/>
  <c r="AD298" i="1"/>
  <c r="AG298" i="1" s="1"/>
  <c r="AD299" i="1"/>
  <c r="AG299" i="1" s="1"/>
  <c r="AD300" i="1"/>
  <c r="AG300" i="1" s="1"/>
  <c r="AD301" i="1"/>
  <c r="AG301" i="1" s="1"/>
  <c r="AD302" i="1"/>
  <c r="AG302" i="1" s="1"/>
  <c r="AD303" i="1"/>
  <c r="AG303" i="1" s="1"/>
  <c r="AD304" i="1"/>
  <c r="AG304" i="1" s="1"/>
  <c r="AD305" i="1"/>
  <c r="AG305" i="1" s="1"/>
  <c r="AD306" i="1"/>
  <c r="AG306" i="1" s="1"/>
  <c r="AD307" i="1"/>
  <c r="AG307" i="1" s="1"/>
  <c r="AD308" i="1"/>
  <c r="AG308" i="1" s="1"/>
  <c r="AD309" i="1"/>
  <c r="AG309" i="1" s="1"/>
  <c r="AD310" i="1"/>
  <c r="AG310" i="1" s="1"/>
  <c r="AD311" i="1"/>
  <c r="AG311" i="1" s="1"/>
  <c r="AD312" i="1"/>
  <c r="AG312" i="1" s="1"/>
  <c r="AD313" i="1"/>
  <c r="AG313" i="1" s="1"/>
  <c r="AD314" i="1"/>
  <c r="AG314" i="1" s="1"/>
  <c r="AD315" i="1"/>
  <c r="AG315" i="1" s="1"/>
  <c r="AD316" i="1"/>
  <c r="AG316" i="1" s="1"/>
  <c r="AD317" i="1"/>
  <c r="AG317" i="1" s="1"/>
  <c r="AD318" i="1"/>
  <c r="AG318" i="1" s="1"/>
  <c r="AD319" i="1"/>
  <c r="AG319" i="1" s="1"/>
  <c r="AD320" i="1"/>
  <c r="AG320" i="1" s="1"/>
  <c r="AD321" i="1"/>
  <c r="AG321" i="1" s="1"/>
  <c r="AD322" i="1"/>
  <c r="AG322" i="1" s="1"/>
  <c r="AD323" i="1"/>
  <c r="AG323" i="1" s="1"/>
  <c r="AD324" i="1"/>
  <c r="AG324" i="1" s="1"/>
  <c r="AD325" i="1"/>
  <c r="AG325" i="1" s="1"/>
  <c r="AD326" i="1"/>
  <c r="AG326" i="1" s="1"/>
  <c r="AD327" i="1"/>
  <c r="AG327" i="1" s="1"/>
  <c r="AD328" i="1"/>
  <c r="AG328" i="1" s="1"/>
  <c r="AD329" i="1"/>
  <c r="AG329" i="1" s="1"/>
  <c r="AD330" i="1"/>
  <c r="AG330" i="1" s="1"/>
  <c r="AD331" i="1"/>
  <c r="AG331" i="1" s="1"/>
  <c r="AD332" i="1"/>
  <c r="AG332" i="1" s="1"/>
  <c r="AD333" i="1"/>
  <c r="AG333" i="1" s="1"/>
  <c r="AD334" i="1"/>
  <c r="AG334" i="1" s="1"/>
  <c r="AD335" i="1"/>
  <c r="AG335" i="1" s="1"/>
  <c r="AD336" i="1"/>
  <c r="AG336" i="1" s="1"/>
  <c r="AD337" i="1"/>
  <c r="AG337" i="1" s="1"/>
  <c r="AD338" i="1"/>
  <c r="AG338" i="1" s="1"/>
  <c r="AD339" i="1"/>
  <c r="AG339" i="1" s="1"/>
  <c r="AD340" i="1"/>
  <c r="AG340" i="1" s="1"/>
  <c r="AD341" i="1"/>
  <c r="AG341" i="1" s="1"/>
  <c r="AD342" i="1"/>
  <c r="AG342" i="1" s="1"/>
  <c r="AD343" i="1"/>
  <c r="AG343" i="1" s="1"/>
  <c r="AD344" i="1"/>
  <c r="AG344" i="1" s="1"/>
  <c r="AD345" i="1"/>
  <c r="AG345" i="1" s="1"/>
  <c r="AD346" i="1"/>
  <c r="AG346" i="1" s="1"/>
  <c r="AD347" i="1"/>
  <c r="AG347" i="1" s="1"/>
  <c r="AD348" i="1"/>
  <c r="AG348" i="1" s="1"/>
  <c r="AD349" i="1"/>
  <c r="AG349" i="1" s="1"/>
  <c r="AD350" i="1"/>
  <c r="AG350" i="1" s="1"/>
  <c r="AD351" i="1"/>
  <c r="AG351" i="1" s="1"/>
  <c r="AD352" i="1"/>
  <c r="AG352" i="1" s="1"/>
  <c r="AD353" i="1"/>
  <c r="AG353" i="1" s="1"/>
  <c r="AD354" i="1"/>
  <c r="AG354" i="1" s="1"/>
  <c r="AD355" i="1"/>
  <c r="AG355" i="1" s="1"/>
  <c r="AD356" i="1"/>
  <c r="AG356" i="1" s="1"/>
  <c r="AD357" i="1"/>
  <c r="AG357" i="1" s="1"/>
  <c r="AD358" i="1"/>
  <c r="AG358" i="1" s="1"/>
  <c r="AD359" i="1"/>
  <c r="AG359" i="1" s="1"/>
  <c r="AD360" i="1"/>
  <c r="AG360" i="1" s="1"/>
  <c r="AD361" i="1"/>
  <c r="AG361" i="1" s="1"/>
  <c r="AD362" i="1"/>
  <c r="AG362" i="1" s="1"/>
  <c r="AD363" i="1"/>
  <c r="AG363" i="1" s="1"/>
  <c r="AD364" i="1"/>
  <c r="AG364" i="1" s="1"/>
  <c r="AD365" i="1"/>
  <c r="AG365" i="1" s="1"/>
  <c r="AD366" i="1"/>
  <c r="AG366" i="1" s="1"/>
  <c r="AD367" i="1"/>
  <c r="AG367" i="1" s="1"/>
  <c r="AD368" i="1"/>
  <c r="AG368" i="1" s="1"/>
  <c r="AD369" i="1"/>
  <c r="AG369" i="1" s="1"/>
  <c r="AD370" i="1"/>
  <c r="AG370" i="1" s="1"/>
  <c r="AD371" i="1"/>
  <c r="AG371" i="1" s="1"/>
  <c r="AD372" i="1"/>
  <c r="AG372" i="1" s="1"/>
  <c r="AD373" i="1"/>
  <c r="AG373" i="1" s="1"/>
  <c r="AD374" i="1"/>
  <c r="AG374" i="1" s="1"/>
  <c r="AD375" i="1"/>
  <c r="AG375" i="1" s="1"/>
  <c r="AD376" i="1"/>
  <c r="AG376" i="1" s="1"/>
  <c r="AD377" i="1"/>
  <c r="AG377" i="1" s="1"/>
  <c r="AD378" i="1"/>
  <c r="AG378" i="1" s="1"/>
  <c r="AD379" i="1"/>
  <c r="AG379" i="1" s="1"/>
  <c r="AD380" i="1"/>
  <c r="AG380" i="1" s="1"/>
  <c r="AD381" i="1"/>
  <c r="AG381" i="1" s="1"/>
  <c r="AD382" i="1"/>
  <c r="AG382" i="1" s="1"/>
  <c r="AD383" i="1"/>
  <c r="AG383" i="1" s="1"/>
  <c r="AD384" i="1"/>
  <c r="AG384" i="1" s="1"/>
  <c r="AD385" i="1"/>
  <c r="AG385" i="1" s="1"/>
  <c r="AD386" i="1"/>
  <c r="AG386" i="1" s="1"/>
  <c r="AD387" i="1"/>
  <c r="AG387" i="1" s="1"/>
  <c r="AD388" i="1"/>
  <c r="AG388" i="1" s="1"/>
  <c r="AD389" i="1"/>
  <c r="AG389" i="1" s="1"/>
  <c r="AD390" i="1"/>
  <c r="AG390" i="1" s="1"/>
  <c r="AD391" i="1"/>
  <c r="AG391" i="1" s="1"/>
  <c r="AD392" i="1"/>
  <c r="AG392" i="1" s="1"/>
  <c r="AD393" i="1"/>
  <c r="AG393" i="1" s="1"/>
  <c r="AD394" i="1"/>
  <c r="AG394" i="1" s="1"/>
  <c r="AD395" i="1"/>
  <c r="AG395" i="1" s="1"/>
  <c r="AD396" i="1"/>
  <c r="AG396" i="1" s="1"/>
  <c r="AD397" i="1"/>
  <c r="AG397" i="1" s="1"/>
  <c r="AD398" i="1"/>
  <c r="AG398" i="1" s="1"/>
  <c r="AD399" i="1"/>
  <c r="AG399" i="1" s="1"/>
  <c r="AD400" i="1"/>
  <c r="AG400" i="1" s="1"/>
  <c r="AD401" i="1"/>
  <c r="AG401" i="1" s="1"/>
  <c r="AD402" i="1"/>
  <c r="AG402" i="1" s="1"/>
  <c r="AD403" i="1"/>
  <c r="AG403" i="1" s="1"/>
  <c r="AD404" i="1"/>
  <c r="AG404" i="1" s="1"/>
  <c r="AD405" i="1"/>
  <c r="AG405" i="1" s="1"/>
  <c r="AD406" i="1"/>
  <c r="AG406" i="1" s="1"/>
  <c r="AD407" i="1"/>
  <c r="AG407" i="1" s="1"/>
  <c r="AD408" i="1"/>
  <c r="AG408" i="1" s="1"/>
  <c r="AD409" i="1"/>
  <c r="AG409" i="1" s="1"/>
  <c r="AD410" i="1"/>
  <c r="AG410" i="1" s="1"/>
  <c r="AD411" i="1"/>
  <c r="AG411" i="1" s="1"/>
  <c r="AD412" i="1"/>
  <c r="AG412" i="1" s="1"/>
  <c r="AD413" i="1"/>
  <c r="AG413" i="1" s="1"/>
  <c r="AD414" i="1"/>
  <c r="AG414" i="1" s="1"/>
  <c r="AD415" i="1"/>
  <c r="AG415" i="1" s="1"/>
  <c r="AD416" i="1"/>
  <c r="AG416" i="1" s="1"/>
  <c r="AD417" i="1"/>
  <c r="AG417" i="1" s="1"/>
  <c r="AD418" i="1"/>
  <c r="AG418" i="1" s="1"/>
  <c r="AD419" i="1"/>
  <c r="AG419" i="1" s="1"/>
  <c r="AD420" i="1"/>
  <c r="AG420" i="1" s="1"/>
  <c r="AD421" i="1"/>
  <c r="AG421" i="1" s="1"/>
  <c r="AD422" i="1"/>
  <c r="AG422" i="1" s="1"/>
  <c r="AD423" i="1"/>
  <c r="AG423" i="1" s="1"/>
  <c r="AD424" i="1"/>
  <c r="AG424" i="1" s="1"/>
  <c r="AD425" i="1"/>
  <c r="AG425" i="1" s="1"/>
  <c r="AD426" i="1"/>
  <c r="AG426" i="1" s="1"/>
  <c r="AD427" i="1"/>
  <c r="AG427" i="1" s="1"/>
  <c r="AD428" i="1"/>
  <c r="AG428" i="1" s="1"/>
  <c r="AD429" i="1"/>
  <c r="AG429" i="1" s="1"/>
  <c r="AD430" i="1"/>
  <c r="AG430" i="1" s="1"/>
  <c r="AD431" i="1"/>
  <c r="AG431" i="1" s="1"/>
  <c r="AD432" i="1"/>
  <c r="AG432" i="1" s="1"/>
  <c r="AD433" i="1"/>
  <c r="AG433" i="1" s="1"/>
  <c r="AD434" i="1"/>
  <c r="AG434" i="1" s="1"/>
  <c r="AD435" i="1"/>
  <c r="AG435" i="1" s="1"/>
  <c r="AD436" i="1"/>
  <c r="AG436" i="1" s="1"/>
  <c r="AD437" i="1"/>
  <c r="AG437" i="1" s="1"/>
  <c r="AD3" i="1"/>
  <c r="AG3" i="1" s="1"/>
  <c r="AD4" i="1"/>
  <c r="AG4" i="1" s="1"/>
  <c r="AD5" i="1"/>
  <c r="AG5" i="1" s="1"/>
  <c r="AD6" i="1"/>
  <c r="AG6" i="1" s="1"/>
  <c r="AD7" i="1"/>
  <c r="AG7" i="1" s="1"/>
  <c r="AD8" i="1"/>
  <c r="AG8" i="1" s="1"/>
  <c r="AD9" i="1"/>
  <c r="AG9" i="1" s="1"/>
  <c r="AD10" i="1"/>
  <c r="AG10" i="1" s="1"/>
  <c r="AD11" i="1"/>
  <c r="AG11" i="1" s="1"/>
  <c r="AD12" i="1"/>
  <c r="AG12" i="1" s="1"/>
  <c r="AD13" i="1"/>
  <c r="AG13" i="1" s="1"/>
  <c r="AD14" i="1"/>
  <c r="AG14" i="1" s="1"/>
  <c r="AD15" i="1"/>
  <c r="AG15" i="1" s="1"/>
  <c r="AD16" i="1"/>
  <c r="AG16" i="1" s="1"/>
  <c r="AD17" i="1"/>
  <c r="AG17" i="1" s="1"/>
  <c r="AD2" i="1"/>
  <c r="AG2" i="1" s="1"/>
  <c r="AB3" i="1"/>
  <c r="AC3" i="1"/>
  <c r="AB4" i="1"/>
  <c r="AC4" i="1"/>
  <c r="AB5" i="1"/>
  <c r="AC5" i="1"/>
  <c r="AB6" i="1"/>
  <c r="AC6" i="1"/>
  <c r="AB7" i="1"/>
  <c r="AC7" i="1"/>
  <c r="AB8" i="1"/>
  <c r="AC8" i="1"/>
  <c r="AB9" i="1"/>
  <c r="AC9" i="1"/>
  <c r="AB10" i="1"/>
  <c r="AC10" i="1"/>
  <c r="AB11" i="1"/>
  <c r="AC11" i="1"/>
  <c r="AB12" i="1"/>
  <c r="AC12" i="1"/>
  <c r="AB13" i="1"/>
  <c r="AC13" i="1"/>
  <c r="AB14" i="1"/>
  <c r="AC14" i="1"/>
  <c r="AB15" i="1"/>
  <c r="AC15" i="1"/>
  <c r="AB16" i="1"/>
  <c r="AC16" i="1"/>
  <c r="AB17" i="1"/>
  <c r="AC17" i="1"/>
  <c r="AB18" i="1"/>
  <c r="AC18" i="1"/>
  <c r="AB19" i="1"/>
  <c r="AC19" i="1"/>
  <c r="AB20" i="1"/>
  <c r="AC20" i="1"/>
  <c r="AB21" i="1"/>
  <c r="AC21" i="1"/>
  <c r="AB22" i="1"/>
  <c r="AC22" i="1"/>
  <c r="AB23" i="1"/>
  <c r="AC23" i="1"/>
  <c r="AB24" i="1"/>
  <c r="AC24" i="1"/>
  <c r="AB25" i="1"/>
  <c r="AC25" i="1"/>
  <c r="AB26" i="1"/>
  <c r="AC26" i="1"/>
  <c r="AB27" i="1"/>
  <c r="AC27" i="1"/>
  <c r="AB28" i="1"/>
  <c r="AC28" i="1"/>
  <c r="AB29" i="1"/>
  <c r="AC29" i="1"/>
  <c r="AB30" i="1"/>
  <c r="AC30" i="1"/>
  <c r="AB31" i="1"/>
  <c r="AC31" i="1"/>
  <c r="AB32" i="1"/>
  <c r="AC32" i="1"/>
  <c r="AB33" i="1"/>
  <c r="AC33" i="1"/>
  <c r="AB34" i="1"/>
  <c r="AC34" i="1"/>
  <c r="AB35" i="1"/>
  <c r="AC35" i="1"/>
  <c r="AB36" i="1"/>
  <c r="AC36" i="1"/>
  <c r="AB37" i="1"/>
  <c r="AC37" i="1"/>
  <c r="AB38" i="1"/>
  <c r="AC38" i="1"/>
  <c r="AB39" i="1"/>
  <c r="AC39" i="1"/>
  <c r="AB40" i="1"/>
  <c r="AC40" i="1"/>
  <c r="AB41" i="1"/>
  <c r="AC41" i="1"/>
  <c r="AB42" i="1"/>
  <c r="AC42" i="1"/>
  <c r="AB43" i="1"/>
  <c r="AC43" i="1"/>
  <c r="AB44" i="1"/>
  <c r="AC44" i="1"/>
  <c r="AB45" i="1"/>
  <c r="AC45" i="1"/>
  <c r="AB46" i="1"/>
  <c r="AC46" i="1"/>
  <c r="AB47" i="1"/>
  <c r="AC47" i="1"/>
  <c r="AB48" i="1"/>
  <c r="AC48" i="1"/>
  <c r="AB49" i="1"/>
  <c r="AC49" i="1"/>
  <c r="AB50" i="1"/>
  <c r="AC50" i="1"/>
  <c r="AB51" i="1"/>
  <c r="AC51" i="1"/>
  <c r="AB52" i="1"/>
  <c r="AC52" i="1"/>
  <c r="AB53" i="1"/>
  <c r="AC53" i="1"/>
  <c r="AB54" i="1"/>
  <c r="AC54" i="1"/>
  <c r="AB55" i="1"/>
  <c r="AC55" i="1"/>
  <c r="AB56" i="1"/>
  <c r="AC56" i="1"/>
  <c r="AB57" i="1"/>
  <c r="AC57" i="1"/>
  <c r="AB58" i="1"/>
  <c r="AC58" i="1"/>
  <c r="AB59" i="1"/>
  <c r="AC59" i="1"/>
  <c r="AB60" i="1"/>
  <c r="AC60" i="1"/>
  <c r="AB61" i="1"/>
  <c r="AC61" i="1"/>
  <c r="AB62" i="1"/>
  <c r="AC62" i="1"/>
  <c r="AB63" i="1"/>
  <c r="AC63" i="1"/>
  <c r="AB64" i="1"/>
  <c r="AC64" i="1"/>
  <c r="AB65" i="1"/>
  <c r="AC65" i="1"/>
  <c r="AB66" i="1"/>
  <c r="AC66" i="1"/>
  <c r="AB67" i="1"/>
  <c r="AC67" i="1"/>
  <c r="AB68" i="1"/>
  <c r="AC68" i="1"/>
  <c r="AB69" i="1"/>
  <c r="AC69" i="1"/>
  <c r="AB70" i="1"/>
  <c r="AC70" i="1"/>
  <c r="AB71" i="1"/>
  <c r="AC71" i="1"/>
  <c r="AB72" i="1"/>
  <c r="AC72" i="1"/>
  <c r="AB73" i="1"/>
  <c r="AC73" i="1"/>
  <c r="AB74" i="1"/>
  <c r="AC74" i="1"/>
  <c r="AB75" i="1"/>
  <c r="AC75" i="1"/>
  <c r="AB76" i="1"/>
  <c r="AC76" i="1"/>
  <c r="AB77" i="1"/>
  <c r="AC77" i="1"/>
  <c r="AB78" i="1"/>
  <c r="AC78" i="1"/>
  <c r="AB79" i="1"/>
  <c r="AC79" i="1"/>
  <c r="AB80" i="1"/>
  <c r="AC80" i="1"/>
  <c r="AB81" i="1"/>
  <c r="AC81" i="1"/>
  <c r="AB82" i="1"/>
  <c r="AC82" i="1"/>
  <c r="AB83" i="1"/>
  <c r="AC83" i="1"/>
  <c r="AB84" i="1"/>
  <c r="AC84" i="1"/>
  <c r="AB85" i="1"/>
  <c r="AC85" i="1"/>
  <c r="AB86" i="1"/>
  <c r="AC86" i="1"/>
  <c r="AB87" i="1"/>
  <c r="AC87" i="1"/>
  <c r="AB88" i="1"/>
  <c r="AC88" i="1"/>
  <c r="AB89" i="1"/>
  <c r="AC89" i="1"/>
  <c r="AB90" i="1"/>
  <c r="AC90" i="1"/>
  <c r="AB91" i="1"/>
  <c r="AC91" i="1"/>
  <c r="AB92" i="1"/>
  <c r="AC92" i="1"/>
  <c r="AB93" i="1"/>
  <c r="AC93" i="1"/>
  <c r="AB94" i="1"/>
  <c r="AC94" i="1"/>
  <c r="AB95" i="1"/>
  <c r="AC95" i="1"/>
  <c r="AB96" i="1"/>
  <c r="AC96" i="1"/>
  <c r="AB97" i="1"/>
  <c r="AC97" i="1"/>
  <c r="AB98" i="1"/>
  <c r="AC98" i="1"/>
  <c r="AB99" i="1"/>
  <c r="AC99" i="1"/>
  <c r="AB100" i="1"/>
  <c r="AC100" i="1"/>
  <c r="AB101" i="1"/>
  <c r="AC101" i="1"/>
  <c r="AB102" i="1"/>
  <c r="AC102" i="1"/>
  <c r="AB103" i="1"/>
  <c r="AC103" i="1"/>
  <c r="AB104" i="1"/>
  <c r="AC104" i="1"/>
  <c r="AB105" i="1"/>
  <c r="AC105" i="1"/>
  <c r="AB106" i="1"/>
  <c r="AC106" i="1"/>
  <c r="AB107" i="1"/>
  <c r="AC107" i="1"/>
  <c r="AB108" i="1"/>
  <c r="AC108" i="1"/>
  <c r="AB109" i="1"/>
  <c r="AC109" i="1"/>
  <c r="AB110" i="1"/>
  <c r="AC110" i="1"/>
  <c r="AB111" i="1"/>
  <c r="AC111" i="1"/>
  <c r="AB112" i="1"/>
  <c r="AC112" i="1"/>
  <c r="AB113" i="1"/>
  <c r="AC113" i="1"/>
  <c r="AB114" i="1"/>
  <c r="AC114" i="1"/>
  <c r="AB115" i="1"/>
  <c r="AC115" i="1"/>
  <c r="AB116" i="1"/>
  <c r="AC116" i="1"/>
  <c r="AB117" i="1"/>
  <c r="AC117" i="1"/>
  <c r="AB118" i="1"/>
  <c r="AC118" i="1"/>
  <c r="AB119" i="1"/>
  <c r="AC119" i="1"/>
  <c r="AB120" i="1"/>
  <c r="AC120" i="1"/>
  <c r="AB121" i="1"/>
  <c r="AC121" i="1"/>
  <c r="AB122" i="1"/>
  <c r="AC122" i="1"/>
  <c r="AB123" i="1"/>
  <c r="AC123" i="1"/>
  <c r="AB124" i="1"/>
  <c r="AC124" i="1"/>
  <c r="AB125" i="1"/>
  <c r="AC125" i="1"/>
  <c r="AB126" i="1"/>
  <c r="AC126" i="1"/>
  <c r="AB127" i="1"/>
  <c r="AC127" i="1"/>
  <c r="AB128" i="1"/>
  <c r="AC128" i="1"/>
  <c r="AB129" i="1"/>
  <c r="AC129" i="1"/>
  <c r="AB130" i="1"/>
  <c r="AC130" i="1"/>
  <c r="AB131" i="1"/>
  <c r="AC131" i="1"/>
  <c r="AB132" i="1"/>
  <c r="AC132" i="1"/>
  <c r="AB133" i="1"/>
  <c r="AC133" i="1"/>
  <c r="AB134" i="1"/>
  <c r="AC134" i="1"/>
  <c r="AB135" i="1"/>
  <c r="AC135" i="1"/>
  <c r="AB136" i="1"/>
  <c r="AC136" i="1"/>
  <c r="AB137" i="1"/>
  <c r="AC137" i="1"/>
  <c r="AB138" i="1"/>
  <c r="AC138" i="1"/>
  <c r="AB139" i="1"/>
  <c r="AC139" i="1"/>
  <c r="AB140" i="1"/>
  <c r="AC140" i="1"/>
  <c r="AB141" i="1"/>
  <c r="AC141" i="1"/>
  <c r="AB142" i="1"/>
  <c r="AC142" i="1"/>
  <c r="AB143" i="1"/>
  <c r="AC143" i="1"/>
  <c r="AB144" i="1"/>
  <c r="AC144" i="1"/>
  <c r="AB145" i="1"/>
  <c r="AC145" i="1"/>
  <c r="AB146" i="1"/>
  <c r="AC146" i="1"/>
  <c r="AB147" i="1"/>
  <c r="AC147" i="1"/>
  <c r="AB148" i="1"/>
  <c r="AC148" i="1"/>
  <c r="AB149" i="1"/>
  <c r="AC149" i="1"/>
  <c r="AB150" i="1"/>
  <c r="AC150" i="1"/>
  <c r="AB151" i="1"/>
  <c r="AC151" i="1"/>
  <c r="AB152" i="1"/>
  <c r="AC152" i="1"/>
  <c r="AB153" i="1"/>
  <c r="AC153" i="1"/>
  <c r="AB154" i="1"/>
  <c r="AC154" i="1"/>
  <c r="AB155" i="1"/>
  <c r="AC155" i="1"/>
  <c r="AB156" i="1"/>
  <c r="AC156" i="1"/>
  <c r="AB157" i="1"/>
  <c r="AC157" i="1"/>
  <c r="AB158" i="1"/>
  <c r="AC158" i="1"/>
  <c r="AB159" i="1"/>
  <c r="AC159" i="1"/>
  <c r="AB160" i="1"/>
  <c r="AC160" i="1"/>
  <c r="AB161" i="1"/>
  <c r="AC161" i="1"/>
  <c r="AB162" i="1"/>
  <c r="AC162" i="1"/>
  <c r="AB163" i="1"/>
  <c r="AC163" i="1"/>
  <c r="AB164" i="1"/>
  <c r="AC164" i="1"/>
  <c r="AB165" i="1"/>
  <c r="AC165" i="1"/>
  <c r="AB166" i="1"/>
  <c r="AC166" i="1"/>
  <c r="AB167" i="1"/>
  <c r="AC167" i="1"/>
  <c r="AB168" i="1"/>
  <c r="AC168" i="1"/>
  <c r="AB169" i="1"/>
  <c r="AC169" i="1"/>
  <c r="AB170" i="1"/>
  <c r="AC170" i="1"/>
  <c r="AB171" i="1"/>
  <c r="AC171" i="1"/>
  <c r="AB172" i="1"/>
  <c r="AC172" i="1"/>
  <c r="AB173" i="1"/>
  <c r="AC173" i="1"/>
  <c r="AB174" i="1"/>
  <c r="AC174" i="1"/>
  <c r="AB175" i="1"/>
  <c r="AC175" i="1"/>
  <c r="AB176" i="1"/>
  <c r="AC176" i="1"/>
  <c r="AB177" i="1"/>
  <c r="AC177" i="1"/>
  <c r="AB178" i="1"/>
  <c r="AC178" i="1"/>
  <c r="AB179" i="1"/>
  <c r="AC179" i="1"/>
  <c r="AB180" i="1"/>
  <c r="AC180" i="1"/>
  <c r="AB181" i="1"/>
  <c r="AC181" i="1"/>
  <c r="AB182" i="1"/>
  <c r="AC182" i="1"/>
  <c r="AB183" i="1"/>
  <c r="AC183" i="1"/>
  <c r="AB184" i="1"/>
  <c r="AC184" i="1"/>
  <c r="AB185" i="1"/>
  <c r="AC185" i="1"/>
  <c r="AB186" i="1"/>
  <c r="AC186" i="1"/>
  <c r="AB187" i="1"/>
  <c r="AC187" i="1"/>
  <c r="AB188" i="1"/>
  <c r="AC188" i="1"/>
  <c r="AB189" i="1"/>
  <c r="AC189" i="1"/>
  <c r="AB190" i="1"/>
  <c r="AC190" i="1"/>
  <c r="AB191" i="1"/>
  <c r="AC191" i="1"/>
  <c r="AB192" i="1"/>
  <c r="AC192" i="1"/>
  <c r="AB193" i="1"/>
  <c r="AC193" i="1"/>
  <c r="AB194" i="1"/>
  <c r="AC194" i="1"/>
  <c r="AB195" i="1"/>
  <c r="AC195" i="1"/>
  <c r="AB196" i="1"/>
  <c r="AC196" i="1"/>
  <c r="AB197" i="1"/>
  <c r="AC197" i="1"/>
  <c r="AB198" i="1"/>
  <c r="AC198" i="1"/>
  <c r="AB199" i="1"/>
  <c r="AC199" i="1"/>
  <c r="AB200" i="1"/>
  <c r="AC200" i="1"/>
  <c r="AB201" i="1"/>
  <c r="AC201" i="1"/>
  <c r="AB202" i="1"/>
  <c r="AC202" i="1"/>
  <c r="AB203" i="1"/>
  <c r="AC203" i="1"/>
  <c r="AB204" i="1"/>
  <c r="AC204" i="1"/>
  <c r="AB205" i="1"/>
  <c r="AC205" i="1"/>
  <c r="AB206" i="1"/>
  <c r="AC206" i="1"/>
  <c r="AB207" i="1"/>
  <c r="AC207" i="1"/>
  <c r="AB208" i="1"/>
  <c r="AC208" i="1"/>
  <c r="AB209" i="1"/>
  <c r="AC209" i="1"/>
  <c r="AB210" i="1"/>
  <c r="AC210" i="1"/>
  <c r="AB211" i="1"/>
  <c r="AC211" i="1"/>
  <c r="AB212" i="1"/>
  <c r="AC212" i="1"/>
  <c r="AB213" i="1"/>
  <c r="AC213" i="1"/>
  <c r="AB214" i="1"/>
  <c r="AC214" i="1"/>
  <c r="AB215" i="1"/>
  <c r="AC215" i="1"/>
  <c r="AB216" i="1"/>
  <c r="AC216" i="1"/>
  <c r="AB217" i="1"/>
  <c r="AC217" i="1"/>
  <c r="AB218" i="1"/>
  <c r="AC218" i="1"/>
  <c r="AB219" i="1"/>
  <c r="AC219" i="1"/>
  <c r="AB220" i="1"/>
  <c r="AC220" i="1"/>
  <c r="AB221" i="1"/>
  <c r="AC221" i="1"/>
  <c r="AB222" i="1"/>
  <c r="AC222" i="1"/>
  <c r="AB223" i="1"/>
  <c r="AC223" i="1"/>
  <c r="AB224" i="1"/>
  <c r="AC224" i="1"/>
  <c r="AB225" i="1"/>
  <c r="AC225" i="1"/>
  <c r="AB226" i="1"/>
  <c r="AC226" i="1"/>
  <c r="AB227" i="1"/>
  <c r="AC227" i="1"/>
  <c r="AB228" i="1"/>
  <c r="AC228" i="1"/>
  <c r="AB229" i="1"/>
  <c r="AC229" i="1"/>
  <c r="AB230" i="1"/>
  <c r="AC230" i="1"/>
  <c r="AB231" i="1"/>
  <c r="AC231" i="1"/>
  <c r="AB232" i="1"/>
  <c r="AC232" i="1"/>
  <c r="AB233" i="1"/>
  <c r="AC233" i="1"/>
  <c r="AB234" i="1"/>
  <c r="AC234" i="1"/>
  <c r="AB235" i="1"/>
  <c r="AC235" i="1"/>
  <c r="AB236" i="1"/>
  <c r="AC236" i="1"/>
  <c r="AB237" i="1"/>
  <c r="AC237" i="1"/>
  <c r="AB238" i="1"/>
  <c r="AC238" i="1"/>
  <c r="AB239" i="1"/>
  <c r="AC239" i="1"/>
  <c r="AB240" i="1"/>
  <c r="AC240" i="1"/>
  <c r="AB241" i="1"/>
  <c r="AC241" i="1"/>
  <c r="AB242" i="1"/>
  <c r="AC242" i="1"/>
  <c r="AB243" i="1"/>
  <c r="AC243" i="1"/>
  <c r="AB244" i="1"/>
  <c r="AC244" i="1"/>
  <c r="AB245" i="1"/>
  <c r="AC245" i="1"/>
  <c r="AB246" i="1"/>
  <c r="AC246" i="1"/>
  <c r="AB247" i="1"/>
  <c r="AC247" i="1"/>
  <c r="AB248" i="1"/>
  <c r="AC248" i="1"/>
  <c r="AB249" i="1"/>
  <c r="AC249" i="1"/>
  <c r="AB250" i="1"/>
  <c r="AC250" i="1"/>
  <c r="AB251" i="1"/>
  <c r="AC251" i="1"/>
  <c r="AB252" i="1"/>
  <c r="AC252" i="1"/>
  <c r="AB253" i="1"/>
  <c r="AC253" i="1"/>
  <c r="AB254" i="1"/>
  <c r="AC254" i="1"/>
  <c r="AB255" i="1"/>
  <c r="AC255" i="1"/>
  <c r="AB256" i="1"/>
  <c r="AC256" i="1"/>
  <c r="AB257" i="1"/>
  <c r="AC257" i="1"/>
  <c r="AB258" i="1"/>
  <c r="AC258" i="1"/>
  <c r="AB259" i="1"/>
  <c r="AC259" i="1"/>
  <c r="AB260" i="1"/>
  <c r="AC260" i="1"/>
  <c r="AB261" i="1"/>
  <c r="AC261" i="1"/>
  <c r="AB262" i="1"/>
  <c r="AC262" i="1"/>
  <c r="AB263" i="1"/>
  <c r="AC263" i="1"/>
  <c r="AB264" i="1"/>
  <c r="AC264" i="1"/>
  <c r="AB265" i="1"/>
  <c r="AC265" i="1"/>
  <c r="AB266" i="1"/>
  <c r="AC266" i="1"/>
  <c r="AB267" i="1"/>
  <c r="AC267" i="1"/>
  <c r="AB268" i="1"/>
  <c r="AC268" i="1"/>
  <c r="AB269" i="1"/>
  <c r="AC269" i="1"/>
  <c r="AB270" i="1"/>
  <c r="AC270" i="1"/>
  <c r="AB271" i="1"/>
  <c r="AC271" i="1"/>
  <c r="AB272" i="1"/>
  <c r="AC272" i="1"/>
  <c r="AB273" i="1"/>
  <c r="AC273" i="1"/>
  <c r="AB274" i="1"/>
  <c r="AC274" i="1"/>
  <c r="AB275" i="1"/>
  <c r="AC275" i="1"/>
  <c r="AB276" i="1"/>
  <c r="AC276" i="1"/>
  <c r="AB277" i="1"/>
  <c r="AC277" i="1"/>
  <c r="AB278" i="1"/>
  <c r="AC278" i="1"/>
  <c r="AB279" i="1"/>
  <c r="AC279" i="1"/>
  <c r="AB280" i="1"/>
  <c r="AC280" i="1"/>
  <c r="AB281" i="1"/>
  <c r="AC281" i="1"/>
  <c r="AB282" i="1"/>
  <c r="AC282" i="1"/>
  <c r="AB283" i="1"/>
  <c r="AC283" i="1"/>
  <c r="AB284" i="1"/>
  <c r="AC284" i="1"/>
  <c r="AB285" i="1"/>
  <c r="AC285" i="1"/>
  <c r="AB286" i="1"/>
  <c r="AC286" i="1"/>
  <c r="AB287" i="1"/>
  <c r="AC287" i="1"/>
  <c r="AB288" i="1"/>
  <c r="AC288" i="1"/>
  <c r="AB289" i="1"/>
  <c r="AC289" i="1"/>
  <c r="AB290" i="1"/>
  <c r="AC290" i="1"/>
  <c r="AB291" i="1"/>
  <c r="AC291" i="1"/>
  <c r="AB292" i="1"/>
  <c r="AC292" i="1"/>
  <c r="AB293" i="1"/>
  <c r="AC293" i="1"/>
  <c r="AB294" i="1"/>
  <c r="AC294" i="1"/>
  <c r="AB295" i="1"/>
  <c r="AC295" i="1"/>
  <c r="AB296" i="1"/>
  <c r="AC296" i="1"/>
  <c r="AB297" i="1"/>
  <c r="AC297" i="1"/>
  <c r="AB298" i="1"/>
  <c r="AC298" i="1"/>
  <c r="AB299" i="1"/>
  <c r="AC299" i="1"/>
  <c r="AB300" i="1"/>
  <c r="AC300" i="1"/>
  <c r="AB301" i="1"/>
  <c r="AC301" i="1"/>
  <c r="AB302" i="1"/>
  <c r="AC302" i="1"/>
  <c r="AB303" i="1"/>
  <c r="AC303" i="1"/>
  <c r="AB304" i="1"/>
  <c r="AC304" i="1"/>
  <c r="AB305" i="1"/>
  <c r="AC305" i="1"/>
  <c r="AB306" i="1"/>
  <c r="AC306" i="1"/>
  <c r="AB307" i="1"/>
  <c r="AC307" i="1"/>
  <c r="AB308" i="1"/>
  <c r="AC308" i="1"/>
  <c r="AB309" i="1"/>
  <c r="AC309" i="1"/>
  <c r="AB310" i="1"/>
  <c r="AC310" i="1"/>
  <c r="AB311" i="1"/>
  <c r="AC311" i="1"/>
  <c r="AB312" i="1"/>
  <c r="AC312" i="1"/>
  <c r="AB313" i="1"/>
  <c r="AC313" i="1"/>
  <c r="AB314" i="1"/>
  <c r="AC314" i="1"/>
  <c r="AB315" i="1"/>
  <c r="AC315" i="1"/>
  <c r="AB316" i="1"/>
  <c r="AC316" i="1"/>
  <c r="AB317" i="1"/>
  <c r="AC317" i="1"/>
  <c r="AB318" i="1"/>
  <c r="AC318" i="1"/>
  <c r="AB319" i="1"/>
  <c r="AC319" i="1"/>
  <c r="AB320" i="1"/>
  <c r="AC320" i="1"/>
  <c r="AB321" i="1"/>
  <c r="AC321" i="1"/>
  <c r="AB322" i="1"/>
  <c r="AC322" i="1"/>
  <c r="AB323" i="1"/>
  <c r="AC323" i="1"/>
  <c r="AB324" i="1"/>
  <c r="AC324" i="1"/>
  <c r="AB325" i="1"/>
  <c r="AC325" i="1"/>
  <c r="AB326" i="1"/>
  <c r="AC326" i="1"/>
  <c r="AB327" i="1"/>
  <c r="AC327" i="1"/>
  <c r="AB328" i="1"/>
  <c r="AC328" i="1"/>
  <c r="AB329" i="1"/>
  <c r="AC329" i="1"/>
  <c r="AB330" i="1"/>
  <c r="AC330" i="1"/>
  <c r="AB331" i="1"/>
  <c r="AC331" i="1"/>
  <c r="AB332" i="1"/>
  <c r="AC332" i="1"/>
  <c r="AB333" i="1"/>
  <c r="AC333" i="1"/>
  <c r="AB334" i="1"/>
  <c r="AC334" i="1"/>
  <c r="AB335" i="1"/>
  <c r="AC335" i="1"/>
  <c r="AB336" i="1"/>
  <c r="AC336" i="1"/>
  <c r="AB337" i="1"/>
  <c r="AC337" i="1"/>
  <c r="AB338" i="1"/>
  <c r="AC338" i="1"/>
  <c r="AB339" i="1"/>
  <c r="AC339" i="1"/>
  <c r="AB340" i="1"/>
  <c r="AC340" i="1"/>
  <c r="AB341" i="1"/>
  <c r="AC341" i="1"/>
  <c r="AB342" i="1"/>
  <c r="AC342" i="1"/>
  <c r="AB343" i="1"/>
  <c r="AC343" i="1"/>
  <c r="AB344" i="1"/>
  <c r="AC344" i="1"/>
  <c r="AB345" i="1"/>
  <c r="AC345" i="1"/>
  <c r="AB346" i="1"/>
  <c r="AC346" i="1"/>
  <c r="AB347" i="1"/>
  <c r="AC347" i="1"/>
  <c r="AB348" i="1"/>
  <c r="AC348" i="1"/>
  <c r="AB349" i="1"/>
  <c r="AC349" i="1"/>
  <c r="AB350" i="1"/>
  <c r="AC350" i="1"/>
  <c r="AB351" i="1"/>
  <c r="AC351" i="1"/>
  <c r="AB352" i="1"/>
  <c r="AC352" i="1"/>
  <c r="AB353" i="1"/>
  <c r="AC353" i="1"/>
  <c r="AB354" i="1"/>
  <c r="AC354" i="1"/>
  <c r="AB355" i="1"/>
  <c r="AC355" i="1"/>
  <c r="AB356" i="1"/>
  <c r="AC356" i="1"/>
  <c r="AB357" i="1"/>
  <c r="AC357" i="1"/>
  <c r="AB358" i="1"/>
  <c r="AC358" i="1"/>
  <c r="AB359" i="1"/>
  <c r="AC359" i="1"/>
  <c r="AB360" i="1"/>
  <c r="AC360" i="1"/>
  <c r="AB361" i="1"/>
  <c r="AC361" i="1"/>
  <c r="AB362" i="1"/>
  <c r="AC362" i="1"/>
  <c r="AB363" i="1"/>
  <c r="AC363" i="1"/>
  <c r="AB364" i="1"/>
  <c r="AC364" i="1"/>
  <c r="AB365" i="1"/>
  <c r="AC365" i="1"/>
  <c r="AB366" i="1"/>
  <c r="AC366" i="1"/>
  <c r="AB367" i="1"/>
  <c r="AC367" i="1"/>
  <c r="AB368" i="1"/>
  <c r="AC368" i="1"/>
  <c r="AB369" i="1"/>
  <c r="AC369" i="1"/>
  <c r="AB370" i="1"/>
  <c r="AC370" i="1"/>
  <c r="AB371" i="1"/>
  <c r="AC371" i="1"/>
  <c r="AB372" i="1"/>
  <c r="AC372" i="1"/>
  <c r="AB373" i="1"/>
  <c r="AC373" i="1"/>
  <c r="AB374" i="1"/>
  <c r="AC374" i="1"/>
  <c r="AB375" i="1"/>
  <c r="AC375" i="1"/>
  <c r="AB376" i="1"/>
  <c r="AC376" i="1"/>
  <c r="AB377" i="1"/>
  <c r="AC377" i="1"/>
  <c r="AB378" i="1"/>
  <c r="AC378" i="1"/>
  <c r="AB379" i="1"/>
  <c r="AC379" i="1"/>
  <c r="AB380" i="1"/>
  <c r="AC380" i="1"/>
  <c r="AB381" i="1"/>
  <c r="AC381" i="1"/>
  <c r="AB382" i="1"/>
  <c r="AC382" i="1"/>
  <c r="AB383" i="1"/>
  <c r="AC383" i="1"/>
  <c r="AB384" i="1"/>
  <c r="AC384" i="1"/>
  <c r="AB385" i="1"/>
  <c r="AC385" i="1"/>
  <c r="AB386" i="1"/>
  <c r="AC386" i="1"/>
  <c r="AB387" i="1"/>
  <c r="AC387" i="1"/>
  <c r="AB388" i="1"/>
  <c r="AC388" i="1"/>
  <c r="AB389" i="1"/>
  <c r="AC389" i="1"/>
  <c r="AB390" i="1"/>
  <c r="AC390" i="1"/>
  <c r="AB391" i="1"/>
  <c r="AC391" i="1"/>
  <c r="AB392" i="1"/>
  <c r="AC392" i="1"/>
  <c r="AB393" i="1"/>
  <c r="AC393" i="1"/>
  <c r="AB394" i="1"/>
  <c r="AC394" i="1"/>
  <c r="AB395" i="1"/>
  <c r="AC395" i="1"/>
  <c r="AB396" i="1"/>
  <c r="AC396" i="1"/>
  <c r="AB397" i="1"/>
  <c r="AC397" i="1"/>
  <c r="AB398" i="1"/>
  <c r="AC398" i="1"/>
  <c r="AB399" i="1"/>
  <c r="AC399" i="1"/>
  <c r="AB400" i="1"/>
  <c r="AC400" i="1"/>
  <c r="AB401" i="1"/>
  <c r="AC401" i="1"/>
  <c r="AB402" i="1"/>
  <c r="AC402" i="1"/>
  <c r="AB403" i="1"/>
  <c r="AC403" i="1"/>
  <c r="AB404" i="1"/>
  <c r="AC404" i="1"/>
  <c r="AB405" i="1"/>
  <c r="AC405" i="1"/>
  <c r="AB406" i="1"/>
  <c r="AC406" i="1"/>
  <c r="AB407" i="1"/>
  <c r="AC407" i="1"/>
  <c r="AB408" i="1"/>
  <c r="AC408" i="1"/>
  <c r="AB409" i="1"/>
  <c r="AC409" i="1"/>
  <c r="AB410" i="1"/>
  <c r="AC410" i="1"/>
  <c r="AB411" i="1"/>
  <c r="AC411" i="1"/>
  <c r="AB412" i="1"/>
  <c r="AC412" i="1"/>
  <c r="AB413" i="1"/>
  <c r="AC413" i="1"/>
  <c r="AB414" i="1"/>
  <c r="AC414" i="1"/>
  <c r="AB415" i="1"/>
  <c r="AC415" i="1"/>
  <c r="AB416" i="1"/>
  <c r="AC416" i="1"/>
  <c r="AB417" i="1"/>
  <c r="AC417" i="1"/>
  <c r="AB418" i="1"/>
  <c r="AC418" i="1"/>
  <c r="AB419" i="1"/>
  <c r="AC419" i="1"/>
  <c r="AB420" i="1"/>
  <c r="AC420" i="1"/>
  <c r="AB421" i="1"/>
  <c r="AC421" i="1"/>
  <c r="AB422" i="1"/>
  <c r="AC422" i="1"/>
  <c r="AB423" i="1"/>
  <c r="AC423" i="1"/>
  <c r="AB424" i="1"/>
  <c r="AC424" i="1"/>
  <c r="AB425" i="1"/>
  <c r="AC425" i="1"/>
  <c r="AB426" i="1"/>
  <c r="AC426" i="1"/>
  <c r="AB427" i="1"/>
  <c r="AC427" i="1"/>
  <c r="AB428" i="1"/>
  <c r="AC428" i="1"/>
  <c r="AB429" i="1"/>
  <c r="AC429" i="1"/>
  <c r="AB430" i="1"/>
  <c r="AC430" i="1"/>
  <c r="AB431" i="1"/>
  <c r="AC431" i="1"/>
  <c r="AB432" i="1"/>
  <c r="AC432" i="1"/>
  <c r="AB433" i="1"/>
  <c r="AC433" i="1"/>
  <c r="AB434" i="1"/>
  <c r="AC434" i="1"/>
  <c r="AB435" i="1"/>
  <c r="AC435" i="1"/>
  <c r="AB436" i="1"/>
  <c r="AC436" i="1"/>
  <c r="AB437" i="1"/>
  <c r="AC437" i="1"/>
  <c r="AC2" i="1"/>
  <c r="AA2" i="1"/>
  <c r="AB2" i="1"/>
  <c r="Z26" i="1"/>
  <c r="AA26" i="1"/>
  <c r="Z27" i="1"/>
  <c r="AA27" i="1"/>
  <c r="Z28" i="1"/>
  <c r="AA28" i="1"/>
  <c r="Z29" i="1"/>
  <c r="AA29" i="1"/>
  <c r="Z30" i="1"/>
  <c r="AA30" i="1"/>
  <c r="Z31" i="1"/>
  <c r="AA31" i="1"/>
  <c r="Z32" i="1"/>
  <c r="AA32" i="1"/>
  <c r="Z33" i="1"/>
  <c r="AA33" i="1"/>
  <c r="Z34" i="1"/>
  <c r="AA34" i="1"/>
  <c r="Z35" i="1"/>
  <c r="AA35" i="1"/>
  <c r="Z36" i="1"/>
  <c r="AA36" i="1"/>
  <c r="Z37" i="1"/>
  <c r="AA37" i="1"/>
  <c r="Z38" i="1"/>
  <c r="AA38" i="1"/>
  <c r="Z39" i="1"/>
  <c r="AA39" i="1"/>
  <c r="Z40" i="1"/>
  <c r="AA40" i="1"/>
  <c r="Z41" i="1"/>
  <c r="AA41" i="1"/>
  <c r="Z42" i="1"/>
  <c r="AA42" i="1"/>
  <c r="Z43" i="1"/>
  <c r="AA43" i="1"/>
  <c r="Z44" i="1"/>
  <c r="AA44" i="1"/>
  <c r="Z45" i="1"/>
  <c r="AA45" i="1"/>
  <c r="Z46" i="1"/>
  <c r="AA46" i="1"/>
  <c r="Z47" i="1"/>
  <c r="AA47" i="1"/>
  <c r="Z48" i="1"/>
  <c r="AA48" i="1"/>
  <c r="Z49" i="1"/>
  <c r="AA49" i="1"/>
  <c r="Z50" i="1"/>
  <c r="AA50" i="1"/>
  <c r="Z51" i="1"/>
  <c r="AA51" i="1"/>
  <c r="Z52" i="1"/>
  <c r="AA52" i="1"/>
  <c r="Z53" i="1"/>
  <c r="AA53" i="1"/>
  <c r="Z54" i="1"/>
  <c r="AA54" i="1"/>
  <c r="Z55" i="1"/>
  <c r="AA55" i="1"/>
  <c r="Z56" i="1"/>
  <c r="AA56" i="1"/>
  <c r="Z57" i="1"/>
  <c r="AA57" i="1"/>
  <c r="Z58" i="1"/>
  <c r="AA58" i="1"/>
  <c r="Z59" i="1"/>
  <c r="AA59" i="1"/>
  <c r="Z60" i="1"/>
  <c r="AA60" i="1"/>
  <c r="Z61" i="1"/>
  <c r="AA61" i="1"/>
  <c r="Z62" i="1"/>
  <c r="AA62" i="1"/>
  <c r="Z63" i="1"/>
  <c r="AA63" i="1"/>
  <c r="Z64" i="1"/>
  <c r="AA64" i="1"/>
  <c r="Z65" i="1"/>
  <c r="AA65" i="1"/>
  <c r="Z66" i="1"/>
  <c r="AA66" i="1"/>
  <c r="Z67" i="1"/>
  <c r="AA67" i="1"/>
  <c r="Z68" i="1"/>
  <c r="AA68" i="1"/>
  <c r="Z69" i="1"/>
  <c r="AA69" i="1"/>
  <c r="Z70" i="1"/>
  <c r="AA70" i="1"/>
  <c r="Z71" i="1"/>
  <c r="AA71" i="1"/>
  <c r="Z72" i="1"/>
  <c r="AA72" i="1"/>
  <c r="Z73" i="1"/>
  <c r="AA73" i="1"/>
  <c r="Z74" i="1"/>
  <c r="AA74" i="1"/>
  <c r="Z75" i="1"/>
  <c r="AA75" i="1"/>
  <c r="Z76" i="1"/>
  <c r="AA76" i="1"/>
  <c r="Z77" i="1"/>
  <c r="AA77" i="1"/>
  <c r="Z78" i="1"/>
  <c r="AA78" i="1"/>
  <c r="Z79" i="1"/>
  <c r="AA79" i="1"/>
  <c r="Z80" i="1"/>
  <c r="AA80" i="1"/>
  <c r="Z81" i="1"/>
  <c r="AA81" i="1"/>
  <c r="Z82" i="1"/>
  <c r="AA82" i="1"/>
  <c r="Z83" i="1"/>
  <c r="AA83" i="1"/>
  <c r="Z84" i="1"/>
  <c r="AA84" i="1"/>
  <c r="Z85" i="1"/>
  <c r="AA85" i="1"/>
  <c r="Z86" i="1"/>
  <c r="AA86" i="1"/>
  <c r="Z87" i="1"/>
  <c r="AA87" i="1"/>
  <c r="Z88" i="1"/>
  <c r="AA88" i="1"/>
  <c r="Z89" i="1"/>
  <c r="AA89" i="1"/>
  <c r="Z90" i="1"/>
  <c r="AA90" i="1"/>
  <c r="Z91" i="1"/>
  <c r="AA91" i="1"/>
  <c r="Z92" i="1"/>
  <c r="AA92" i="1"/>
  <c r="Z93" i="1"/>
  <c r="AA93" i="1"/>
  <c r="Z94" i="1"/>
  <c r="AA94" i="1"/>
  <c r="Z95" i="1"/>
  <c r="AA95" i="1"/>
  <c r="Z96" i="1"/>
  <c r="AA96" i="1"/>
  <c r="Z97" i="1"/>
  <c r="AA97" i="1"/>
  <c r="Z98" i="1"/>
  <c r="AA98" i="1"/>
  <c r="Z99" i="1"/>
  <c r="AA99" i="1"/>
  <c r="Z100" i="1"/>
  <c r="AA100" i="1"/>
  <c r="Z101" i="1"/>
  <c r="AA101" i="1"/>
  <c r="Z102" i="1"/>
  <c r="AA102" i="1"/>
  <c r="Z103" i="1"/>
  <c r="AA103" i="1"/>
  <c r="Z104" i="1"/>
  <c r="AA104" i="1"/>
  <c r="Z105" i="1"/>
  <c r="AA105" i="1"/>
  <c r="Z106" i="1"/>
  <c r="AA106" i="1"/>
  <c r="Z107" i="1"/>
  <c r="AA107" i="1"/>
  <c r="Z108" i="1"/>
  <c r="AA108" i="1"/>
  <c r="Z109" i="1"/>
  <c r="AA109" i="1"/>
  <c r="Z110" i="1"/>
  <c r="AA110" i="1"/>
  <c r="Z111" i="1"/>
  <c r="AA111" i="1"/>
  <c r="Z112" i="1"/>
  <c r="AA112" i="1"/>
  <c r="Z113" i="1"/>
  <c r="AA113" i="1"/>
  <c r="Z114" i="1"/>
  <c r="AA114" i="1"/>
  <c r="Z115" i="1"/>
  <c r="AA115" i="1"/>
  <c r="Z116" i="1"/>
  <c r="AA116" i="1"/>
  <c r="Z117" i="1"/>
  <c r="AA117" i="1"/>
  <c r="Z118" i="1"/>
  <c r="AA118" i="1"/>
  <c r="Z119" i="1"/>
  <c r="AA119" i="1"/>
  <c r="Z120" i="1"/>
  <c r="AA120" i="1"/>
  <c r="Z121" i="1"/>
  <c r="AA121" i="1"/>
  <c r="Z122" i="1"/>
  <c r="AA122" i="1"/>
  <c r="Z123" i="1"/>
  <c r="AA123" i="1"/>
  <c r="Z124" i="1"/>
  <c r="AA124" i="1"/>
  <c r="Z125" i="1"/>
  <c r="AA125" i="1"/>
  <c r="Z126" i="1"/>
  <c r="AA126" i="1"/>
  <c r="Z127" i="1"/>
  <c r="AA127" i="1"/>
  <c r="Z128" i="1"/>
  <c r="AA128" i="1"/>
  <c r="Z129" i="1"/>
  <c r="AA129" i="1"/>
  <c r="Z130" i="1"/>
  <c r="AA130" i="1"/>
  <c r="Z131" i="1"/>
  <c r="AA131" i="1"/>
  <c r="Z132" i="1"/>
  <c r="AA132" i="1"/>
  <c r="Z133" i="1"/>
  <c r="AA133" i="1"/>
  <c r="Z134" i="1"/>
  <c r="AA134" i="1"/>
  <c r="Z135" i="1"/>
  <c r="AA135" i="1"/>
  <c r="Z136" i="1"/>
  <c r="AA136" i="1"/>
  <c r="Z137" i="1"/>
  <c r="AA137" i="1"/>
  <c r="Z138" i="1"/>
  <c r="AA138" i="1"/>
  <c r="Z139" i="1"/>
  <c r="AA139" i="1"/>
  <c r="Z140" i="1"/>
  <c r="AA140" i="1"/>
  <c r="Z141" i="1"/>
  <c r="AA141" i="1"/>
  <c r="Z142" i="1"/>
  <c r="AA142" i="1"/>
  <c r="Z143" i="1"/>
  <c r="AA143" i="1"/>
  <c r="Z144" i="1"/>
  <c r="AA144" i="1"/>
  <c r="Z145" i="1"/>
  <c r="AA145" i="1"/>
  <c r="Z146" i="1"/>
  <c r="AA146" i="1"/>
  <c r="Z147" i="1"/>
  <c r="AA147" i="1"/>
  <c r="Z148" i="1"/>
  <c r="AA148" i="1"/>
  <c r="Z149" i="1"/>
  <c r="AA149" i="1"/>
  <c r="Z150" i="1"/>
  <c r="AA150" i="1"/>
  <c r="Z151" i="1"/>
  <c r="AA151" i="1"/>
  <c r="Z152" i="1"/>
  <c r="AA152" i="1"/>
  <c r="Z153" i="1"/>
  <c r="AA153" i="1"/>
  <c r="Z154" i="1"/>
  <c r="AA154" i="1"/>
  <c r="Z155" i="1"/>
  <c r="AA155" i="1"/>
  <c r="Z156" i="1"/>
  <c r="AA156" i="1"/>
  <c r="Z157" i="1"/>
  <c r="AA157" i="1"/>
  <c r="Z158" i="1"/>
  <c r="AA158" i="1"/>
  <c r="Z159" i="1"/>
  <c r="AA159" i="1"/>
  <c r="Z160" i="1"/>
  <c r="AA160" i="1"/>
  <c r="Z161" i="1"/>
  <c r="AA161" i="1"/>
  <c r="Z162" i="1"/>
  <c r="AA162" i="1"/>
  <c r="Z163" i="1"/>
  <c r="AA163" i="1"/>
  <c r="Z164" i="1"/>
  <c r="AA164" i="1"/>
  <c r="Z165" i="1"/>
  <c r="AA165" i="1"/>
  <c r="Z166" i="1"/>
  <c r="AA166" i="1"/>
  <c r="Z167" i="1"/>
  <c r="AA167" i="1"/>
  <c r="Z168" i="1"/>
  <c r="AA168" i="1"/>
  <c r="Z169" i="1"/>
  <c r="AA169" i="1"/>
  <c r="Z170" i="1"/>
  <c r="AA170" i="1"/>
  <c r="Z171" i="1"/>
  <c r="AA171" i="1"/>
  <c r="Z172" i="1"/>
  <c r="AA172" i="1"/>
  <c r="Z173" i="1"/>
  <c r="AA173" i="1"/>
  <c r="Z174" i="1"/>
  <c r="AA174" i="1"/>
  <c r="Z175" i="1"/>
  <c r="AA175" i="1"/>
  <c r="Z176" i="1"/>
  <c r="AA176" i="1"/>
  <c r="Z177" i="1"/>
  <c r="AA177" i="1"/>
  <c r="Z178" i="1"/>
  <c r="AA178" i="1"/>
  <c r="Z179" i="1"/>
  <c r="AA179" i="1"/>
  <c r="Z180" i="1"/>
  <c r="AA180" i="1"/>
  <c r="Z181" i="1"/>
  <c r="AA181" i="1"/>
  <c r="Z182" i="1"/>
  <c r="AA182" i="1"/>
  <c r="Z183" i="1"/>
  <c r="AA183" i="1"/>
  <c r="Z184" i="1"/>
  <c r="AA184" i="1"/>
  <c r="Z185" i="1"/>
  <c r="AA185" i="1"/>
  <c r="Z186" i="1"/>
  <c r="AA186" i="1"/>
  <c r="Z187" i="1"/>
  <c r="AA187" i="1"/>
  <c r="Z188" i="1"/>
  <c r="AA188" i="1"/>
  <c r="Z189" i="1"/>
  <c r="AA189" i="1"/>
  <c r="Z190" i="1"/>
  <c r="AA190" i="1"/>
  <c r="Z191" i="1"/>
  <c r="AA191" i="1"/>
  <c r="Z192" i="1"/>
  <c r="AA192" i="1"/>
  <c r="Z193" i="1"/>
  <c r="AA193" i="1"/>
  <c r="Z194" i="1"/>
  <c r="AA194" i="1"/>
  <c r="Z195" i="1"/>
  <c r="AA195" i="1"/>
  <c r="Z196" i="1"/>
  <c r="AA196" i="1"/>
  <c r="Z197" i="1"/>
  <c r="AA197" i="1"/>
  <c r="Z198" i="1"/>
  <c r="AA198" i="1"/>
  <c r="Z199" i="1"/>
  <c r="AA199" i="1"/>
  <c r="Z200" i="1"/>
  <c r="AA200" i="1"/>
  <c r="Z201" i="1"/>
  <c r="AA201" i="1"/>
  <c r="Z202" i="1"/>
  <c r="AA202" i="1"/>
  <c r="Z203" i="1"/>
  <c r="AA203" i="1"/>
  <c r="Z204" i="1"/>
  <c r="AA204" i="1"/>
  <c r="Z205" i="1"/>
  <c r="AA205" i="1"/>
  <c r="Z206" i="1"/>
  <c r="AA206" i="1"/>
  <c r="Z207" i="1"/>
  <c r="AA207" i="1"/>
  <c r="Z208" i="1"/>
  <c r="AA208" i="1"/>
  <c r="Z209" i="1"/>
  <c r="AA209" i="1"/>
  <c r="Z210" i="1"/>
  <c r="AA210" i="1"/>
  <c r="Z211" i="1"/>
  <c r="AA211" i="1"/>
  <c r="Z212" i="1"/>
  <c r="AA212" i="1"/>
  <c r="Z213" i="1"/>
  <c r="AA213" i="1"/>
  <c r="Z214" i="1"/>
  <c r="AA214" i="1"/>
  <c r="Z215" i="1"/>
  <c r="AA215" i="1"/>
  <c r="Z216" i="1"/>
  <c r="AA216" i="1"/>
  <c r="Z217" i="1"/>
  <c r="AA217" i="1"/>
  <c r="Z218" i="1"/>
  <c r="AA218" i="1"/>
  <c r="Z219" i="1"/>
  <c r="AA219" i="1"/>
  <c r="Z220" i="1"/>
  <c r="AA220" i="1"/>
  <c r="Z221" i="1"/>
  <c r="AA221" i="1"/>
  <c r="Z222" i="1"/>
  <c r="AA222" i="1"/>
  <c r="Z223" i="1"/>
  <c r="AA223" i="1"/>
  <c r="Z224" i="1"/>
  <c r="AA224" i="1"/>
  <c r="Z225" i="1"/>
  <c r="AA225" i="1"/>
  <c r="Z226" i="1"/>
  <c r="AA226" i="1"/>
  <c r="Z227" i="1"/>
  <c r="AA227" i="1"/>
  <c r="Z228" i="1"/>
  <c r="AA228" i="1"/>
  <c r="Z229" i="1"/>
  <c r="AA229" i="1"/>
  <c r="Z230" i="1"/>
  <c r="AA230" i="1"/>
  <c r="Z231" i="1"/>
  <c r="AA231" i="1"/>
  <c r="Z232" i="1"/>
  <c r="AA232" i="1"/>
  <c r="Z233" i="1"/>
  <c r="AA233" i="1"/>
  <c r="Z234" i="1"/>
  <c r="AA234" i="1"/>
  <c r="Z235" i="1"/>
  <c r="AA235" i="1"/>
  <c r="Z236" i="1"/>
  <c r="AA236" i="1"/>
  <c r="Z237" i="1"/>
  <c r="AA237" i="1"/>
  <c r="Z238" i="1"/>
  <c r="AA238" i="1"/>
  <c r="Z239" i="1"/>
  <c r="AA239" i="1"/>
  <c r="Z240" i="1"/>
  <c r="AA240" i="1"/>
  <c r="Z241" i="1"/>
  <c r="AA241" i="1"/>
  <c r="Z242" i="1"/>
  <c r="AA242" i="1"/>
  <c r="Z243" i="1"/>
  <c r="AA243" i="1"/>
  <c r="Z244" i="1"/>
  <c r="AA244" i="1"/>
  <c r="Z245" i="1"/>
  <c r="AA245" i="1"/>
  <c r="Z246" i="1"/>
  <c r="AA246" i="1"/>
  <c r="Z247" i="1"/>
  <c r="AA247" i="1"/>
  <c r="Z248" i="1"/>
  <c r="AA248" i="1"/>
  <c r="Z249" i="1"/>
  <c r="AA249" i="1"/>
  <c r="Z250" i="1"/>
  <c r="AA250" i="1"/>
  <c r="Z251" i="1"/>
  <c r="AA251" i="1"/>
  <c r="Z252" i="1"/>
  <c r="AA252" i="1"/>
  <c r="Z253" i="1"/>
  <c r="AA253" i="1"/>
  <c r="Z254" i="1"/>
  <c r="AA254" i="1"/>
  <c r="Z255" i="1"/>
  <c r="AA255" i="1"/>
  <c r="Z256" i="1"/>
  <c r="AA256" i="1"/>
  <c r="Z257" i="1"/>
  <c r="AA257" i="1"/>
  <c r="Z258" i="1"/>
  <c r="AA258" i="1"/>
  <c r="Z259" i="1"/>
  <c r="AA259" i="1"/>
  <c r="Z260" i="1"/>
  <c r="AA260" i="1"/>
  <c r="Z261" i="1"/>
  <c r="AA261" i="1"/>
  <c r="Z262" i="1"/>
  <c r="AA262" i="1"/>
  <c r="Z263" i="1"/>
  <c r="AA263" i="1"/>
  <c r="Z264" i="1"/>
  <c r="AA264" i="1"/>
  <c r="Z265" i="1"/>
  <c r="AA265" i="1"/>
  <c r="Z266" i="1"/>
  <c r="AA266" i="1"/>
  <c r="Z267" i="1"/>
  <c r="AA267" i="1"/>
  <c r="Z268" i="1"/>
  <c r="AA268" i="1"/>
  <c r="Z269" i="1"/>
  <c r="AA269" i="1"/>
  <c r="Z270" i="1"/>
  <c r="AA270" i="1"/>
  <c r="Z271" i="1"/>
  <c r="AA271" i="1"/>
  <c r="Z272" i="1"/>
  <c r="AA272" i="1"/>
  <c r="Z273" i="1"/>
  <c r="AA273" i="1"/>
  <c r="Z274" i="1"/>
  <c r="AA274" i="1"/>
  <c r="Z275" i="1"/>
  <c r="AA275" i="1"/>
  <c r="Z276" i="1"/>
  <c r="AA276" i="1"/>
  <c r="Z277" i="1"/>
  <c r="AA277" i="1"/>
  <c r="Z278" i="1"/>
  <c r="AA278" i="1"/>
  <c r="Z279" i="1"/>
  <c r="AA279" i="1"/>
  <c r="Z280" i="1"/>
  <c r="AA280" i="1"/>
  <c r="Z281" i="1"/>
  <c r="AA281" i="1"/>
  <c r="Z282" i="1"/>
  <c r="AA282" i="1"/>
  <c r="Z283" i="1"/>
  <c r="AA283" i="1"/>
  <c r="Z284" i="1"/>
  <c r="AA284" i="1"/>
  <c r="Z285" i="1"/>
  <c r="AA285" i="1"/>
  <c r="Z286" i="1"/>
  <c r="AA286" i="1"/>
  <c r="Z287" i="1"/>
  <c r="AA287" i="1"/>
  <c r="Z288" i="1"/>
  <c r="AA288" i="1"/>
  <c r="Z289" i="1"/>
  <c r="AA289" i="1"/>
  <c r="Z290" i="1"/>
  <c r="AA290" i="1"/>
  <c r="Z291" i="1"/>
  <c r="AA291" i="1"/>
  <c r="Z292" i="1"/>
  <c r="AA292" i="1"/>
  <c r="Z293" i="1"/>
  <c r="AA293" i="1"/>
  <c r="Z294" i="1"/>
  <c r="AA294" i="1"/>
  <c r="Z295" i="1"/>
  <c r="AA295" i="1"/>
  <c r="Z296" i="1"/>
  <c r="AA296" i="1"/>
  <c r="Z297" i="1"/>
  <c r="AA297" i="1"/>
  <c r="Z298" i="1"/>
  <c r="AA298" i="1"/>
  <c r="Z299" i="1"/>
  <c r="AA299" i="1"/>
  <c r="Z300" i="1"/>
  <c r="AA300" i="1"/>
  <c r="Z301" i="1"/>
  <c r="AA301" i="1"/>
  <c r="Z302" i="1"/>
  <c r="AA302" i="1"/>
  <c r="Z303" i="1"/>
  <c r="AA303" i="1"/>
  <c r="Z304" i="1"/>
  <c r="AA304" i="1"/>
  <c r="Z305" i="1"/>
  <c r="AA305" i="1"/>
  <c r="Z306" i="1"/>
  <c r="AA306" i="1"/>
  <c r="Z307" i="1"/>
  <c r="AA307" i="1"/>
  <c r="Z308" i="1"/>
  <c r="AA308" i="1"/>
  <c r="Z309" i="1"/>
  <c r="AA309" i="1"/>
  <c r="Z310" i="1"/>
  <c r="AA310" i="1"/>
  <c r="Z311" i="1"/>
  <c r="AA311" i="1"/>
  <c r="Z312" i="1"/>
  <c r="AA312" i="1"/>
  <c r="Z313" i="1"/>
  <c r="AA313" i="1"/>
  <c r="Z314" i="1"/>
  <c r="AA314" i="1"/>
  <c r="Z315" i="1"/>
  <c r="AA315" i="1"/>
  <c r="Z316" i="1"/>
  <c r="AA316" i="1"/>
  <c r="Z317" i="1"/>
  <c r="AA317" i="1"/>
  <c r="Z318" i="1"/>
  <c r="AA318" i="1"/>
  <c r="Z319" i="1"/>
  <c r="AA319" i="1"/>
  <c r="Z320" i="1"/>
  <c r="AA320" i="1"/>
  <c r="Z321" i="1"/>
  <c r="AA321" i="1"/>
  <c r="Z322" i="1"/>
  <c r="AA322" i="1"/>
  <c r="Z323" i="1"/>
  <c r="AA323" i="1"/>
  <c r="Z324" i="1"/>
  <c r="AA324" i="1"/>
  <c r="Z325" i="1"/>
  <c r="AA325" i="1"/>
  <c r="Z326" i="1"/>
  <c r="AA326" i="1"/>
  <c r="Z327" i="1"/>
  <c r="AA327" i="1"/>
  <c r="Z328" i="1"/>
  <c r="AA328" i="1"/>
  <c r="Z329" i="1"/>
  <c r="AA329" i="1"/>
  <c r="Z330" i="1"/>
  <c r="AA330" i="1"/>
  <c r="Z331" i="1"/>
  <c r="AA331" i="1"/>
  <c r="Z332" i="1"/>
  <c r="AA332" i="1"/>
  <c r="Z333" i="1"/>
  <c r="AA333" i="1"/>
  <c r="Z334" i="1"/>
  <c r="AA334" i="1"/>
  <c r="Z335" i="1"/>
  <c r="AA335" i="1"/>
  <c r="Z336" i="1"/>
  <c r="AA336" i="1"/>
  <c r="Z337" i="1"/>
  <c r="AA337" i="1"/>
  <c r="Z338" i="1"/>
  <c r="AA338" i="1"/>
  <c r="Z339" i="1"/>
  <c r="AA339" i="1"/>
  <c r="Z340" i="1"/>
  <c r="AA340" i="1"/>
  <c r="Z341" i="1"/>
  <c r="AA341" i="1"/>
  <c r="Z342" i="1"/>
  <c r="AA342" i="1"/>
  <c r="Z343" i="1"/>
  <c r="AA343" i="1"/>
  <c r="Z344" i="1"/>
  <c r="AA344" i="1"/>
  <c r="Z345" i="1"/>
  <c r="AA345" i="1"/>
  <c r="Z346" i="1"/>
  <c r="AA346" i="1"/>
  <c r="Z347" i="1"/>
  <c r="AA347" i="1"/>
  <c r="Z348" i="1"/>
  <c r="AA348" i="1"/>
  <c r="Z349" i="1"/>
  <c r="AA349" i="1"/>
  <c r="Z350" i="1"/>
  <c r="AA350" i="1"/>
  <c r="Z351" i="1"/>
  <c r="AA351" i="1"/>
  <c r="Z352" i="1"/>
  <c r="AA352" i="1"/>
  <c r="Z353" i="1"/>
  <c r="AA353" i="1"/>
  <c r="Z354" i="1"/>
  <c r="AA354" i="1"/>
  <c r="Z355" i="1"/>
  <c r="AA355" i="1"/>
  <c r="Z356" i="1"/>
  <c r="AA356" i="1"/>
  <c r="Z357" i="1"/>
  <c r="AA357" i="1"/>
  <c r="Z358" i="1"/>
  <c r="AA358" i="1"/>
  <c r="Z359" i="1"/>
  <c r="AA359" i="1"/>
  <c r="Z360" i="1"/>
  <c r="AA360" i="1"/>
  <c r="Z361" i="1"/>
  <c r="AA361" i="1"/>
  <c r="Z362" i="1"/>
  <c r="AA362" i="1"/>
  <c r="Z363" i="1"/>
  <c r="AA363" i="1"/>
  <c r="Z364" i="1"/>
  <c r="AA364" i="1"/>
  <c r="Z365" i="1"/>
  <c r="AA365" i="1"/>
  <c r="Z366" i="1"/>
  <c r="AA366" i="1"/>
  <c r="Z367" i="1"/>
  <c r="AA367" i="1"/>
  <c r="Z368" i="1"/>
  <c r="AA368" i="1"/>
  <c r="Z369" i="1"/>
  <c r="AA369" i="1"/>
  <c r="Z370" i="1"/>
  <c r="AA370" i="1"/>
  <c r="Z371" i="1"/>
  <c r="AA371" i="1"/>
  <c r="Z372" i="1"/>
  <c r="AA372" i="1"/>
  <c r="Z373" i="1"/>
  <c r="AA373" i="1"/>
  <c r="Z374" i="1"/>
  <c r="AA374" i="1"/>
  <c r="Z375" i="1"/>
  <c r="AA375" i="1"/>
  <c r="Z376" i="1"/>
  <c r="AA376" i="1"/>
  <c r="Z377" i="1"/>
  <c r="AA377" i="1"/>
  <c r="Z378" i="1"/>
  <c r="AA378" i="1"/>
  <c r="Z379" i="1"/>
  <c r="AA379" i="1"/>
  <c r="Z380" i="1"/>
  <c r="AA380" i="1"/>
  <c r="Z381" i="1"/>
  <c r="AA381" i="1"/>
  <c r="Z382" i="1"/>
  <c r="AA382" i="1"/>
  <c r="Z383" i="1"/>
  <c r="AA383" i="1"/>
  <c r="Z384" i="1"/>
  <c r="AA384" i="1"/>
  <c r="Z385" i="1"/>
  <c r="AA385" i="1"/>
  <c r="Z386" i="1"/>
  <c r="AA386" i="1"/>
  <c r="Z387" i="1"/>
  <c r="AA387" i="1"/>
  <c r="Z388" i="1"/>
  <c r="AA388" i="1"/>
  <c r="Z389" i="1"/>
  <c r="AA389" i="1"/>
  <c r="Z390" i="1"/>
  <c r="AA390" i="1"/>
  <c r="Z391" i="1"/>
  <c r="AA391" i="1"/>
  <c r="Z392" i="1"/>
  <c r="AA392" i="1"/>
  <c r="Z393" i="1"/>
  <c r="AA393" i="1"/>
  <c r="Z394" i="1"/>
  <c r="AA394" i="1"/>
  <c r="Z395" i="1"/>
  <c r="AA395" i="1"/>
  <c r="Z396" i="1"/>
  <c r="AA396" i="1"/>
  <c r="Z397" i="1"/>
  <c r="AA397" i="1"/>
  <c r="Z398" i="1"/>
  <c r="AA398" i="1"/>
  <c r="Z399" i="1"/>
  <c r="AA399" i="1"/>
  <c r="Z400" i="1"/>
  <c r="AA400" i="1"/>
  <c r="Z401" i="1"/>
  <c r="AA401" i="1"/>
  <c r="Z402" i="1"/>
  <c r="AA402" i="1"/>
  <c r="Z403" i="1"/>
  <c r="AA403" i="1"/>
  <c r="Z404" i="1"/>
  <c r="AA404" i="1"/>
  <c r="Z405" i="1"/>
  <c r="AA405" i="1"/>
  <c r="Z406" i="1"/>
  <c r="AA406" i="1"/>
  <c r="Z407" i="1"/>
  <c r="AA407" i="1"/>
  <c r="Z408" i="1"/>
  <c r="AA408" i="1"/>
  <c r="Z409" i="1"/>
  <c r="AA409" i="1"/>
  <c r="Z410" i="1"/>
  <c r="AA410" i="1"/>
  <c r="Z411" i="1"/>
  <c r="AA411" i="1"/>
  <c r="Z412" i="1"/>
  <c r="AA412" i="1"/>
  <c r="Z413" i="1"/>
  <c r="AA413" i="1"/>
  <c r="Z414" i="1"/>
  <c r="AA414" i="1"/>
  <c r="Z415" i="1"/>
  <c r="AA415" i="1"/>
  <c r="Z416" i="1"/>
  <c r="AA416" i="1"/>
  <c r="Z417" i="1"/>
  <c r="AA417" i="1"/>
  <c r="Z418" i="1"/>
  <c r="AA418" i="1"/>
  <c r="Z419" i="1"/>
  <c r="AA419" i="1"/>
  <c r="Z420" i="1"/>
  <c r="AA420" i="1"/>
  <c r="Z421" i="1"/>
  <c r="AA421" i="1"/>
  <c r="Z422" i="1"/>
  <c r="AA422" i="1"/>
  <c r="Z423" i="1"/>
  <c r="AA423" i="1"/>
  <c r="Z424" i="1"/>
  <c r="AA424" i="1"/>
  <c r="Z425" i="1"/>
  <c r="AA425" i="1"/>
  <c r="Z426" i="1"/>
  <c r="AA426" i="1"/>
  <c r="Z427" i="1"/>
  <c r="AA427" i="1"/>
  <c r="Z428" i="1"/>
  <c r="AA428" i="1"/>
  <c r="Z429" i="1"/>
  <c r="AA429" i="1"/>
  <c r="Z430" i="1"/>
  <c r="AA430" i="1"/>
  <c r="Z431" i="1"/>
  <c r="AA431" i="1"/>
  <c r="Z432" i="1"/>
  <c r="AA432" i="1"/>
  <c r="Z433" i="1"/>
  <c r="AA433" i="1"/>
  <c r="Z434" i="1"/>
  <c r="AA434" i="1"/>
  <c r="Z435" i="1"/>
  <c r="AA435" i="1"/>
  <c r="Z436" i="1"/>
  <c r="AA436" i="1"/>
  <c r="Z437" i="1"/>
  <c r="AA437" i="1"/>
  <c r="Z3" i="1"/>
  <c r="AA3" i="1"/>
  <c r="Z4" i="1"/>
  <c r="AA4" i="1"/>
  <c r="Z5" i="1"/>
  <c r="AA5" i="1"/>
  <c r="Z6" i="1"/>
  <c r="AA6" i="1"/>
  <c r="Z7" i="1"/>
  <c r="AA7" i="1"/>
  <c r="Z8" i="1"/>
  <c r="AA8" i="1"/>
  <c r="Z9" i="1"/>
  <c r="AA9" i="1"/>
  <c r="Z10" i="1"/>
  <c r="AA10" i="1"/>
  <c r="Z11" i="1"/>
  <c r="AA11" i="1"/>
  <c r="Z12" i="1"/>
  <c r="AA12" i="1"/>
  <c r="Z13" i="1"/>
  <c r="AA13" i="1"/>
  <c r="Z14" i="1"/>
  <c r="AA14" i="1"/>
  <c r="Z15" i="1"/>
  <c r="AA15" i="1"/>
  <c r="Z16" i="1"/>
  <c r="AA16" i="1"/>
  <c r="Z17" i="1"/>
  <c r="AA17" i="1"/>
  <c r="Z18" i="1"/>
  <c r="AA18" i="1"/>
  <c r="Z19" i="1"/>
  <c r="AA19" i="1"/>
  <c r="Z20" i="1"/>
  <c r="AA20" i="1"/>
  <c r="Z21" i="1"/>
  <c r="AA21" i="1"/>
  <c r="Z22" i="1"/>
  <c r="AA22" i="1"/>
  <c r="Z23" i="1"/>
  <c r="AA23" i="1"/>
  <c r="Z24" i="1"/>
  <c r="AA24" i="1"/>
  <c r="Z25" i="1"/>
  <c r="AA25" i="1"/>
  <c r="Z2" i="1"/>
  <c r="AS2" i="5" l="1"/>
  <c r="AS280" i="5"/>
  <c r="AS414" i="5"/>
  <c r="AS198" i="5"/>
  <c r="AS384" i="5"/>
  <c r="AS373" i="5"/>
  <c r="AS70" i="5"/>
  <c r="AS309" i="5"/>
  <c r="AS436" i="5"/>
  <c r="AS420" i="5"/>
  <c r="AS412" i="5"/>
  <c r="AS396" i="5"/>
  <c r="AS316" i="5"/>
  <c r="AS300" i="5"/>
  <c r="AS284" i="5"/>
  <c r="AS260" i="5"/>
  <c r="AS244" i="5"/>
  <c r="AS220" i="5"/>
  <c r="AS196" i="5"/>
  <c r="AS156" i="5"/>
  <c r="AS140" i="5"/>
  <c r="AS116" i="5"/>
  <c r="AS76" i="5"/>
  <c r="AS428" i="5"/>
  <c r="AS388" i="5"/>
  <c r="AS372" i="5"/>
  <c r="AS356" i="5"/>
  <c r="AS332" i="5"/>
  <c r="AS308" i="5"/>
  <c r="AS268" i="5"/>
  <c r="AS435" i="5"/>
  <c r="AS427" i="5"/>
  <c r="AS419" i="5"/>
  <c r="AS411" i="5"/>
  <c r="AS403" i="5"/>
  <c r="AS395" i="5"/>
  <c r="AS387" i="5"/>
  <c r="AS379" i="5"/>
  <c r="AS371" i="5"/>
  <c r="AS363" i="5"/>
  <c r="AS355" i="5"/>
  <c r="AS347" i="5"/>
  <c r="AS331" i="5"/>
  <c r="AS323" i="5"/>
  <c r="AS315" i="5"/>
  <c r="AS307" i="5"/>
  <c r="AS299" i="5"/>
  <c r="AS283" i="5"/>
  <c r="AS275" i="5"/>
  <c r="AS267" i="5"/>
  <c r="AS259" i="5"/>
  <c r="AS251" i="5"/>
  <c r="AS235" i="5"/>
  <c r="AS227" i="5"/>
  <c r="AS219" i="5"/>
  <c r="AS211" i="5"/>
  <c r="AS187" i="5"/>
  <c r="AS171" i="5"/>
  <c r="AS163" i="5"/>
  <c r="AS155" i="5"/>
  <c r="AS147" i="5"/>
  <c r="AS123" i="5"/>
  <c r="AS107" i="5"/>
  <c r="AS99" i="5"/>
  <c r="AS91" i="5"/>
  <c r="AS83" i="5"/>
  <c r="AS59" i="5"/>
  <c r="AS43" i="5"/>
  <c r="AS35" i="5"/>
  <c r="AS27" i="5"/>
  <c r="AS19" i="5"/>
  <c r="AS195" i="5"/>
  <c r="AS75" i="5"/>
  <c r="AS380" i="5"/>
  <c r="AS364" i="5"/>
  <c r="AS348" i="5"/>
  <c r="AS324" i="5"/>
  <c r="AS276" i="5"/>
  <c r="AS252" i="5"/>
  <c r="AS236" i="5"/>
  <c r="AS204" i="5"/>
  <c r="AS188" i="5"/>
  <c r="AS180" i="5"/>
  <c r="AS164" i="5"/>
  <c r="AS148" i="5"/>
  <c r="AS132" i="5"/>
  <c r="AS124" i="5"/>
  <c r="AS92" i="5"/>
  <c r="AS84" i="5"/>
  <c r="AS68" i="5"/>
  <c r="AS60" i="5"/>
  <c r="AS52" i="5"/>
  <c r="AS36" i="5"/>
  <c r="AS28" i="5"/>
  <c r="AS20" i="5"/>
  <c r="AS12" i="5"/>
  <c r="AS4" i="5"/>
  <c r="AS434" i="5"/>
  <c r="AS426" i="5"/>
  <c r="AS418" i="5"/>
  <c r="AS410" i="5"/>
  <c r="AS402" i="5"/>
  <c r="AS394" i="5"/>
  <c r="AS386" i="5"/>
  <c r="AS378" i="5"/>
  <c r="AS370" i="5"/>
  <c r="AS362" i="5"/>
  <c r="AS354" i="5"/>
  <c r="AS346" i="5"/>
  <c r="AS338" i="5"/>
  <c r="AS330" i="5"/>
  <c r="AS322" i="5"/>
  <c r="AS314" i="5"/>
  <c r="AS306" i="5"/>
  <c r="AS298" i="5"/>
  <c r="AS290" i="5"/>
  <c r="AS282" i="5"/>
  <c r="AS274" i="5"/>
  <c r="AS266" i="5"/>
  <c r="AS258" i="5"/>
  <c r="AS250" i="5"/>
  <c r="AS242" i="5"/>
  <c r="AS234" i="5"/>
  <c r="AS226" i="5"/>
  <c r="AS218" i="5"/>
  <c r="AS210" i="5"/>
  <c r="AS202" i="5"/>
  <c r="AS194" i="5"/>
  <c r="AS186" i="5"/>
  <c r="AS178" i="5"/>
  <c r="AS170" i="5"/>
  <c r="AS162" i="5"/>
  <c r="AS154" i="5"/>
  <c r="AS146" i="5"/>
  <c r="AS138" i="5"/>
  <c r="AS130" i="5"/>
  <c r="AS122" i="5"/>
  <c r="AS114" i="5"/>
  <c r="AS106" i="5"/>
  <c r="AS98" i="5"/>
  <c r="AS90" i="5"/>
  <c r="AS82" i="5"/>
  <c r="AS74" i="5"/>
  <c r="AS66" i="5"/>
  <c r="AS58" i="5"/>
  <c r="AS50" i="5"/>
  <c r="AS42" i="5"/>
  <c r="AS34" i="5"/>
  <c r="AS26" i="5"/>
  <c r="AS18" i="5"/>
  <c r="AS10" i="5"/>
  <c r="AS131" i="5"/>
  <c r="AS11" i="5"/>
  <c r="AS433" i="5"/>
  <c r="AS425" i="5"/>
  <c r="AS417" i="5"/>
  <c r="AS409" i="5"/>
  <c r="AS401" i="5"/>
  <c r="AS393" i="5"/>
  <c r="AS385" i="5"/>
  <c r="AS377" i="5"/>
  <c r="AS369" i="5"/>
  <c r="AS361" i="5"/>
  <c r="AS353" i="5"/>
  <c r="AS345" i="5"/>
  <c r="AS337" i="5"/>
  <c r="AS329" i="5"/>
  <c r="AS313" i="5"/>
  <c r="AS305" i="5"/>
  <c r="AS297" i="5"/>
  <c r="AS289" i="5"/>
  <c r="AS281" i="5"/>
  <c r="AS273" i="5"/>
  <c r="AS265" i="5"/>
  <c r="AS257" i="5"/>
  <c r="AS249" i="5"/>
  <c r="AS241" i="5"/>
  <c r="AS225" i="5"/>
  <c r="AS217" i="5"/>
  <c r="AS209" i="5"/>
  <c r="AS201" i="5"/>
  <c r="AS193" i="5"/>
  <c r="AS185" i="5"/>
  <c r="AS177" i="5"/>
  <c r="AS161" i="5"/>
  <c r="AS153" i="5"/>
  <c r="AS145" i="5"/>
  <c r="AS137" i="5"/>
  <c r="AS129" i="5"/>
  <c r="AS113" i="5"/>
  <c r="AS105" i="5"/>
  <c r="AS97" i="5"/>
  <c r="AS89" i="5"/>
  <c r="AS81" i="5"/>
  <c r="AS73" i="5"/>
  <c r="AS65" i="5"/>
  <c r="AS33" i="5"/>
  <c r="AS360" i="5"/>
  <c r="AS51" i="5"/>
  <c r="BF2" i="5"/>
  <c r="AS374" i="5"/>
  <c r="AS366" i="5"/>
  <c r="AS358" i="5"/>
  <c r="AS350" i="5"/>
  <c r="AS376" i="5"/>
  <c r="AS245" i="5"/>
  <c r="AS229" i="5"/>
  <c r="AS213" i="5"/>
  <c r="AS205" i="5"/>
  <c r="AS197" i="5"/>
  <c r="AS189" i="5"/>
  <c r="AS165" i="5"/>
  <c r="AS149" i="5"/>
  <c r="AS141" i="5"/>
  <c r="AS133" i="5"/>
  <c r="AS125" i="5"/>
  <c r="AS101" i="5"/>
  <c r="AS85" i="5"/>
  <c r="AS77" i="5"/>
  <c r="AS69" i="5"/>
  <c r="AS61" i="5"/>
  <c r="AS37" i="5"/>
  <c r="AS21" i="5"/>
  <c r="AS13" i="5"/>
  <c r="AS5" i="5"/>
  <c r="AS424" i="5"/>
  <c r="AS408" i="5"/>
  <c r="AS392" i="5"/>
  <c r="AS333" i="5"/>
  <c r="AS269" i="5"/>
  <c r="AS203" i="5"/>
  <c r="AS93" i="5"/>
  <c r="AS334" i="5"/>
  <c r="AS318" i="5"/>
  <c r="AS254" i="5"/>
  <c r="AS25" i="5"/>
  <c r="AS17" i="5"/>
  <c r="AS9" i="5"/>
  <c r="AS190" i="5"/>
  <c r="AS126" i="5"/>
  <c r="AS224" i="5"/>
  <c r="AS216" i="5"/>
  <c r="AS208" i="5"/>
  <c r="AS200" i="5"/>
  <c r="AS192" i="5"/>
  <c r="AS184" i="5"/>
  <c r="AS176" i="5"/>
  <c r="AS168" i="5"/>
  <c r="AS160" i="5"/>
  <c r="AS152" i="5"/>
  <c r="AS144" i="5"/>
  <c r="AS136" i="5"/>
  <c r="AS128" i="5"/>
  <c r="AS120" i="5"/>
  <c r="AS112" i="5"/>
  <c r="AS104" i="5"/>
  <c r="AS96" i="5"/>
  <c r="AS88" i="5"/>
  <c r="AS80" i="5"/>
  <c r="AS72" i="5"/>
  <c r="AS64" i="5"/>
  <c r="AS56" i="5"/>
  <c r="AS40" i="5"/>
  <c r="AS32" i="5"/>
  <c r="AS24" i="5"/>
  <c r="AS16" i="5"/>
  <c r="AS8" i="5"/>
  <c r="AS223" i="5"/>
  <c r="AS215" i="5"/>
  <c r="AS207" i="5"/>
  <c r="AS199" i="5"/>
  <c r="AS191" i="5"/>
  <c r="AS183" i="5"/>
  <c r="AS175" i="5"/>
  <c r="AS167" i="5"/>
  <c r="AS159" i="5"/>
  <c r="AS151" i="5"/>
  <c r="AS143" i="5"/>
  <c r="AS135" i="5"/>
  <c r="AS127" i="5"/>
  <c r="AS119" i="5"/>
  <c r="AS111" i="5"/>
  <c r="AS103" i="5"/>
  <c r="AS95" i="5"/>
  <c r="AS87" i="5"/>
  <c r="AS79" i="5"/>
  <c r="AS71" i="5"/>
  <c r="AS63" i="5"/>
  <c r="AS55" i="5"/>
  <c r="AS39" i="5"/>
  <c r="AS31" i="5"/>
  <c r="AS23" i="5"/>
  <c r="AS15" i="5"/>
  <c r="AS7" i="5"/>
  <c r="AS240" i="5"/>
  <c r="AS78" i="5"/>
  <c r="AS14" i="5"/>
  <c r="AS248" i="5"/>
  <c r="AS239" i="5"/>
  <c r="AS182" i="5"/>
  <c r="AS118" i="5"/>
  <c r="AS54" i="5"/>
  <c r="AF374" i="5"/>
  <c r="AH374" i="5" s="1"/>
  <c r="AF316" i="5"/>
  <c r="AF345" i="5"/>
  <c r="AH345" i="5" s="1"/>
  <c r="AF348" i="5"/>
  <c r="AF416" i="5"/>
  <c r="AF422" i="5"/>
  <c r="AH422" i="5" s="1"/>
  <c r="AF252" i="5"/>
  <c r="AH252" i="5" s="1"/>
  <c r="AF388" i="5"/>
  <c r="AI388" i="5" s="1"/>
  <c r="AF390" i="5"/>
  <c r="AI390" i="5" s="1"/>
  <c r="AF398" i="5"/>
  <c r="AH398" i="5" s="1"/>
  <c r="AF78" i="5"/>
  <c r="AH78" i="5" s="1"/>
  <c r="AF12" i="5"/>
  <c r="AF99" i="5"/>
  <c r="AI99" i="5" s="1"/>
  <c r="AF311" i="5"/>
  <c r="AI311" i="5" s="1"/>
  <c r="AF152" i="5"/>
  <c r="AI152" i="5" s="1"/>
  <c r="AF161" i="5"/>
  <c r="AH161" i="5" s="1"/>
  <c r="AF189" i="5"/>
  <c r="AI189" i="5" s="1"/>
  <c r="AF102" i="5"/>
  <c r="AH102" i="5" s="1"/>
  <c r="AF213" i="5"/>
  <c r="AI213" i="5" s="1"/>
  <c r="AF155" i="5"/>
  <c r="AH155" i="5" s="1"/>
  <c r="AF193" i="5"/>
  <c r="AI193" i="5" s="1"/>
  <c r="AF154" i="5"/>
  <c r="AI154" i="5" s="1"/>
  <c r="AF184" i="5"/>
  <c r="AI184" i="5" s="1"/>
  <c r="AF156" i="5"/>
  <c r="AI156" i="5" s="1"/>
  <c r="AF185" i="5"/>
  <c r="AI185" i="5" s="1"/>
  <c r="AF169" i="5"/>
  <c r="AI169" i="5" s="1"/>
  <c r="AF259" i="5"/>
  <c r="AI259" i="5" s="1"/>
  <c r="AF260" i="5"/>
  <c r="AI260" i="5" s="1"/>
  <c r="AF264" i="5"/>
  <c r="AI264" i="5" s="1"/>
  <c r="AF197" i="5"/>
  <c r="AF209" i="5"/>
  <c r="AF56" i="5"/>
  <c r="AI56" i="5" s="1"/>
  <c r="AF14" i="5"/>
  <c r="AI14" i="5" s="1"/>
  <c r="AF296" i="5"/>
  <c r="AH296" i="5" s="1"/>
  <c r="AF404" i="5"/>
  <c r="AI404" i="5" s="1"/>
  <c r="AF411" i="5"/>
  <c r="AF436" i="5"/>
  <c r="AI436" i="5" s="1"/>
  <c r="AF13" i="5"/>
  <c r="AI13" i="5" s="1"/>
  <c r="AF15" i="5"/>
  <c r="AH15" i="5" s="1"/>
  <c r="AF27" i="5"/>
  <c r="AI27" i="5" s="1"/>
  <c r="AF32" i="5"/>
  <c r="AI32" i="5" s="1"/>
  <c r="AF84" i="5"/>
  <c r="AI84" i="5" s="1"/>
  <c r="AF76" i="5"/>
  <c r="AI76" i="5" s="1"/>
  <c r="AF2" i="5"/>
  <c r="AI2" i="5" s="1"/>
  <c r="AF3" i="5"/>
  <c r="AI3" i="5" s="1"/>
  <c r="AF4" i="5"/>
  <c r="AI4" i="5" s="1"/>
  <c r="AF5" i="5"/>
  <c r="AI5" i="5" s="1"/>
  <c r="AF7" i="5"/>
  <c r="AH7" i="5" s="1"/>
  <c r="AF93" i="5"/>
  <c r="AI93" i="5" s="1"/>
  <c r="AF94" i="5"/>
  <c r="AI94" i="5" s="1"/>
  <c r="AF59" i="5"/>
  <c r="AI59" i="5" s="1"/>
  <c r="AF277" i="5"/>
  <c r="AI277" i="5" s="1"/>
  <c r="AF278" i="5"/>
  <c r="AF324" i="5"/>
  <c r="AI324" i="5" s="1"/>
  <c r="AF330" i="5"/>
  <c r="AI330" i="5" s="1"/>
  <c r="AF334" i="5"/>
  <c r="AH334" i="5" s="1"/>
  <c r="AF340" i="5"/>
  <c r="AI340" i="5" s="1"/>
  <c r="AF342" i="5"/>
  <c r="AI342" i="5" s="1"/>
  <c r="AF414" i="5"/>
  <c r="AH414" i="5" s="1"/>
  <c r="AF39" i="5"/>
  <c r="AI39" i="5" s="1"/>
  <c r="AF44" i="5"/>
  <c r="AI44" i="5" s="1"/>
  <c r="AF62" i="5"/>
  <c r="AI62" i="5" s="1"/>
  <c r="AF71" i="5"/>
  <c r="AI71" i="5" s="1"/>
  <c r="AF74" i="5"/>
  <c r="AI74" i="5" s="1"/>
  <c r="AF75" i="5"/>
  <c r="AI75" i="5" s="1"/>
  <c r="AF103" i="5"/>
  <c r="AI103" i="5" s="1"/>
  <c r="AF104" i="5"/>
  <c r="AI104" i="5" s="1"/>
  <c r="AF106" i="5"/>
  <c r="AI106" i="5" s="1"/>
  <c r="AF227" i="5"/>
  <c r="AF229" i="5"/>
  <c r="AH229" i="5" s="1"/>
  <c r="AF230" i="5"/>
  <c r="AI230" i="5" s="1"/>
  <c r="AF232" i="5"/>
  <c r="AI232" i="5" s="1"/>
  <c r="AF279" i="5"/>
  <c r="AI279" i="5" s="1"/>
  <c r="AF280" i="5"/>
  <c r="AI280" i="5" s="1"/>
  <c r="AF313" i="5"/>
  <c r="AH313" i="5" s="1"/>
  <c r="AF38" i="5"/>
  <c r="AI38" i="5" s="1"/>
  <c r="AF57" i="5"/>
  <c r="AF73" i="5"/>
  <c r="AI73" i="5" s="1"/>
  <c r="AF105" i="5"/>
  <c r="AH105" i="5" s="1"/>
  <c r="AF119" i="5"/>
  <c r="AI119" i="5" s="1"/>
  <c r="AF413" i="5"/>
  <c r="AI413" i="5" s="1"/>
  <c r="AF37" i="5"/>
  <c r="AF58" i="5"/>
  <c r="AI58" i="5" s="1"/>
  <c r="AF72" i="5"/>
  <c r="AI72" i="5" s="1"/>
  <c r="AF120" i="5"/>
  <c r="AH120" i="5" s="1"/>
  <c r="AF121" i="5"/>
  <c r="AH121" i="5" s="1"/>
  <c r="AF129" i="5"/>
  <c r="AH129" i="5" s="1"/>
  <c r="AF135" i="5"/>
  <c r="AF201" i="5"/>
  <c r="AH201" i="5" s="1"/>
  <c r="AF238" i="5"/>
  <c r="AH238" i="5" s="1"/>
  <c r="AF365" i="5"/>
  <c r="AI365" i="5" s="1"/>
  <c r="AG209" i="5"/>
  <c r="AF304" i="5"/>
  <c r="AF168" i="5"/>
  <c r="AI168" i="5" s="1"/>
  <c r="AF217" i="5"/>
  <c r="AI217" i="5" s="1"/>
  <c r="AF254" i="5"/>
  <c r="AH254" i="5" s="1"/>
  <c r="AF9" i="5"/>
  <c r="AH9" i="5" s="1"/>
  <c r="AF40" i="5"/>
  <c r="AH40" i="5" s="1"/>
  <c r="AF55" i="5"/>
  <c r="AH55" i="5" s="1"/>
  <c r="AF77" i="5"/>
  <c r="AH77" i="5" s="1"/>
  <c r="AF122" i="5"/>
  <c r="AI122" i="5" s="1"/>
  <c r="AF124" i="5"/>
  <c r="AI124" i="5" s="1"/>
  <c r="AF126" i="5"/>
  <c r="AI126" i="5" s="1"/>
  <c r="AF173" i="5"/>
  <c r="AI173" i="5" s="1"/>
  <c r="AF233" i="5"/>
  <c r="AI233" i="5" s="1"/>
  <c r="AF237" i="5"/>
  <c r="AI237" i="5" s="1"/>
  <c r="AF256" i="5"/>
  <c r="AI256" i="5" s="1"/>
  <c r="AF282" i="5"/>
  <c r="AH282" i="5" s="1"/>
  <c r="AF283" i="5"/>
  <c r="AI283" i="5" s="1"/>
  <c r="AF284" i="5"/>
  <c r="AI284" i="5" s="1"/>
  <c r="AF317" i="5"/>
  <c r="AI317" i="5" s="1"/>
  <c r="AF349" i="5"/>
  <c r="AI349" i="5" s="1"/>
  <c r="AF351" i="5"/>
  <c r="AI351" i="5" s="1"/>
  <c r="AF371" i="5"/>
  <c r="AI371" i="5" s="1"/>
  <c r="AF372" i="5"/>
  <c r="AI372" i="5" s="1"/>
  <c r="AF295" i="5"/>
  <c r="AH295" i="5" s="1"/>
  <c r="AF355" i="5"/>
  <c r="AI355" i="5" s="1"/>
  <c r="AF378" i="5"/>
  <c r="AI378" i="5" s="1"/>
  <c r="AF379" i="5"/>
  <c r="AI379" i="5" s="1"/>
  <c r="AF47" i="5"/>
  <c r="AH47" i="5" s="1"/>
  <c r="AF239" i="5"/>
  <c r="AH239" i="5" s="1"/>
  <c r="AF270" i="5"/>
  <c r="AH270" i="5" s="1"/>
  <c r="AF20" i="5"/>
  <c r="AI20" i="5" s="1"/>
  <c r="AF25" i="5"/>
  <c r="AI25" i="5" s="1"/>
  <c r="AF85" i="5"/>
  <c r="AI85" i="5" s="1"/>
  <c r="AF91" i="5"/>
  <c r="AF109" i="5"/>
  <c r="AI109" i="5" s="1"/>
  <c r="AF110" i="5"/>
  <c r="AI110" i="5" s="1"/>
  <c r="AI120" i="5"/>
  <c r="AG135" i="5"/>
  <c r="AF136" i="5"/>
  <c r="AH136" i="5" s="1"/>
  <c r="AF144" i="5"/>
  <c r="AF180" i="5"/>
  <c r="AI180" i="5" s="1"/>
  <c r="AG197" i="5"/>
  <c r="AF199" i="5"/>
  <c r="AI199" i="5" s="1"/>
  <c r="AF240" i="5"/>
  <c r="AH240" i="5" s="1"/>
  <c r="AF246" i="5"/>
  <c r="AF297" i="5"/>
  <c r="AI297" i="5" s="1"/>
  <c r="AF298" i="5"/>
  <c r="AI298" i="5" s="1"/>
  <c r="AF332" i="5"/>
  <c r="AI332" i="5" s="1"/>
  <c r="AF357" i="5"/>
  <c r="AI357" i="5" s="1"/>
  <c r="AF381" i="5"/>
  <c r="AI381" i="5" s="1"/>
  <c r="AF382" i="5"/>
  <c r="AI382" i="5" s="1"/>
  <c r="AF428" i="5"/>
  <c r="AH428" i="5" s="1"/>
  <c r="AF430" i="5"/>
  <c r="AI430" i="5" s="1"/>
  <c r="AF16" i="5"/>
  <c r="AI16" i="5" s="1"/>
  <c r="AF377" i="5"/>
  <c r="AI377" i="5" s="1"/>
  <c r="AF68" i="5"/>
  <c r="AI68" i="5" s="1"/>
  <c r="AF86" i="5"/>
  <c r="AH86" i="5" s="1"/>
  <c r="AF115" i="5"/>
  <c r="AI115" i="5" s="1"/>
  <c r="AF181" i="5"/>
  <c r="AI181" i="5" s="1"/>
  <c r="AF200" i="5"/>
  <c r="AH200" i="5" s="1"/>
  <c r="AF221" i="5"/>
  <c r="AI221" i="5" s="1"/>
  <c r="AF271" i="5"/>
  <c r="AI271" i="5" s="1"/>
  <c r="AF303" i="5"/>
  <c r="AI303" i="5" s="1"/>
  <c r="AF179" i="5"/>
  <c r="AH179" i="5" s="1"/>
  <c r="AF354" i="5"/>
  <c r="AI354" i="5" s="1"/>
  <c r="AF28" i="5"/>
  <c r="AH28" i="5" s="1"/>
  <c r="AG91" i="5"/>
  <c r="AF92" i="5"/>
  <c r="AI92" i="5" s="1"/>
  <c r="AF117" i="5"/>
  <c r="AI117" i="5" s="1"/>
  <c r="AG144" i="5"/>
  <c r="AF145" i="5"/>
  <c r="AI145" i="5" s="1"/>
  <c r="AF186" i="5"/>
  <c r="AF203" i="5"/>
  <c r="AH203" i="5" s="1"/>
  <c r="AF204" i="5"/>
  <c r="AH204" i="5" s="1"/>
  <c r="AF205" i="5"/>
  <c r="AH205" i="5" s="1"/>
  <c r="AG246" i="5"/>
  <c r="AF247" i="5"/>
  <c r="AI247" i="5" s="1"/>
  <c r="AF341" i="5"/>
  <c r="AH341" i="5" s="1"/>
  <c r="AF363" i="5"/>
  <c r="AI363" i="5" s="1"/>
  <c r="AF364" i="5"/>
  <c r="AI364" i="5" s="1"/>
  <c r="AF396" i="5"/>
  <c r="AI396" i="5" s="1"/>
  <c r="AF45" i="5"/>
  <c r="AI45" i="5" s="1"/>
  <c r="AF356" i="5"/>
  <c r="AH356" i="5" s="1"/>
  <c r="AF31" i="5"/>
  <c r="AI31" i="5" s="1"/>
  <c r="AF70" i="5"/>
  <c r="AH70" i="5" s="1"/>
  <c r="AI155" i="5"/>
  <c r="AF188" i="5"/>
  <c r="AI188" i="5" s="1"/>
  <c r="AF276" i="5"/>
  <c r="AH276" i="5" s="1"/>
  <c r="AF308" i="5"/>
  <c r="AI308" i="5" s="1"/>
  <c r="AF46" i="5"/>
  <c r="AI46" i="5" s="1"/>
  <c r="AF108" i="5"/>
  <c r="AI108" i="5" s="1"/>
  <c r="AF331" i="5"/>
  <c r="AI331" i="5" s="1"/>
  <c r="AF33" i="5"/>
  <c r="AI33" i="5" s="1"/>
  <c r="AF19" i="5"/>
  <c r="AI19" i="5" s="1"/>
  <c r="AF35" i="5"/>
  <c r="AI35" i="5" s="1"/>
  <c r="AF63" i="5"/>
  <c r="AH63" i="5" s="1"/>
  <c r="AF107" i="5"/>
  <c r="AI107" i="5" s="1"/>
  <c r="AF255" i="5"/>
  <c r="AH255" i="5" s="1"/>
  <c r="AF373" i="5"/>
  <c r="AF399" i="5"/>
  <c r="AG399" i="5"/>
  <c r="AG403" i="5"/>
  <c r="AF403" i="5"/>
  <c r="AG36" i="5"/>
  <c r="AF36" i="5"/>
  <c r="AF423" i="5"/>
  <c r="AG423" i="5"/>
  <c r="AF431" i="5"/>
  <c r="AG431" i="5"/>
  <c r="AG435" i="5"/>
  <c r="AF435" i="5"/>
  <c r="AF194" i="5"/>
  <c r="AG194" i="5"/>
  <c r="AF127" i="5"/>
  <c r="AI127" i="5" s="1"/>
  <c r="AF302" i="5"/>
  <c r="AH302" i="5" s="1"/>
  <c r="AF6" i="5"/>
  <c r="AI6" i="5" s="1"/>
  <c r="AF21" i="5"/>
  <c r="AH21" i="5" s="1"/>
  <c r="AF22" i="5"/>
  <c r="AI22" i="5" s="1"/>
  <c r="AF23" i="5"/>
  <c r="AH23" i="5" s="1"/>
  <c r="AF41" i="5"/>
  <c r="AI41" i="5" s="1"/>
  <c r="AG52" i="5"/>
  <c r="AF52" i="5"/>
  <c r="AF69" i="5"/>
  <c r="AH69" i="5" s="1"/>
  <c r="AF159" i="5"/>
  <c r="AH159" i="5" s="1"/>
  <c r="AF160" i="5"/>
  <c r="AI160" i="5" s="1"/>
  <c r="AF224" i="5"/>
  <c r="AH224" i="5" s="1"/>
  <c r="AF261" i="5"/>
  <c r="AH261" i="5" s="1"/>
  <c r="AF262" i="5"/>
  <c r="AH262" i="5" s="1"/>
  <c r="AF263" i="5"/>
  <c r="AH263" i="5" s="1"/>
  <c r="AF358" i="5"/>
  <c r="AF79" i="5"/>
  <c r="AI79" i="5" s="1"/>
  <c r="AF83" i="5"/>
  <c r="AH83" i="5" s="1"/>
  <c r="AF128" i="5"/>
  <c r="AI128" i="5" s="1"/>
  <c r="AF8" i="5"/>
  <c r="AH8" i="5" s="1"/>
  <c r="AF51" i="5"/>
  <c r="AI51" i="5" s="1"/>
  <c r="AF116" i="5"/>
  <c r="AI116" i="5" s="1"/>
  <c r="AF210" i="5"/>
  <c r="AG210" i="5"/>
  <c r="AF286" i="5"/>
  <c r="AI286" i="5" s="1"/>
  <c r="AF287" i="5"/>
  <c r="AH287" i="5" s="1"/>
  <c r="AF289" i="5"/>
  <c r="AI289" i="5" s="1"/>
  <c r="AF406" i="5"/>
  <c r="AI406" i="5" s="1"/>
  <c r="AF391" i="5"/>
  <c r="AG391" i="5"/>
  <c r="AF218" i="5"/>
  <c r="AG218" i="5"/>
  <c r="AF350" i="5"/>
  <c r="AI350" i="5" s="1"/>
  <c r="AF395" i="5"/>
  <c r="AI395" i="5" s="1"/>
  <c r="AF17" i="5"/>
  <c r="AI17" i="5" s="1"/>
  <c r="AF146" i="5"/>
  <c r="AF151" i="5"/>
  <c r="AI151" i="5" s="1"/>
  <c r="AF177" i="5"/>
  <c r="AI177" i="5" s="1"/>
  <c r="AF299" i="5"/>
  <c r="AI299" i="5" s="1"/>
  <c r="AF29" i="5"/>
  <c r="AI29" i="5" s="1"/>
  <c r="AF30" i="5"/>
  <c r="AI30" i="5" s="1"/>
  <c r="AF48" i="5"/>
  <c r="AI48" i="5" s="1"/>
  <c r="AF192" i="5"/>
  <c r="AF366" i="5"/>
  <c r="AF385" i="5"/>
  <c r="AI385" i="5" s="1"/>
  <c r="AF386" i="5"/>
  <c r="AI386" i="5" s="1"/>
  <c r="AF387" i="5"/>
  <c r="AH387" i="5" s="1"/>
  <c r="AF43" i="5"/>
  <c r="AI43" i="5" s="1"/>
  <c r="AF61" i="5"/>
  <c r="AH61" i="5" s="1"/>
  <c r="AF95" i="5"/>
  <c r="AI95" i="5" s="1"/>
  <c r="AF96" i="5"/>
  <c r="AI96" i="5" s="1"/>
  <c r="AF97" i="5"/>
  <c r="AI97" i="5" s="1"/>
  <c r="AF98" i="5"/>
  <c r="AI98" i="5" s="1"/>
  <c r="AF137" i="5"/>
  <c r="AI137" i="5" s="1"/>
  <c r="AF147" i="5"/>
  <c r="AH147" i="5" s="1"/>
  <c r="AF148" i="5"/>
  <c r="AI148" i="5" s="1"/>
  <c r="AF171" i="5"/>
  <c r="AI171" i="5" s="1"/>
  <c r="AF172" i="5"/>
  <c r="AI172" i="5" s="1"/>
  <c r="AF202" i="5"/>
  <c r="AH202" i="5" s="1"/>
  <c r="AF211" i="5"/>
  <c r="AF219" i="5"/>
  <c r="AF248" i="5"/>
  <c r="AI248" i="5" s="1"/>
  <c r="AF272" i="5"/>
  <c r="AI272" i="5" s="1"/>
  <c r="AF288" i="5"/>
  <c r="AI288" i="5" s="1"/>
  <c r="AF309" i="5"/>
  <c r="AI309" i="5" s="1"/>
  <c r="AF318" i="5"/>
  <c r="AI318" i="5" s="1"/>
  <c r="AF320" i="5"/>
  <c r="AI320" i="5" s="1"/>
  <c r="AF321" i="5"/>
  <c r="AI321" i="5" s="1"/>
  <c r="AF380" i="5"/>
  <c r="AF394" i="5"/>
  <c r="AH394" i="5" s="1"/>
  <c r="AF400" i="5"/>
  <c r="AI400" i="5" s="1"/>
  <c r="AF402" i="5"/>
  <c r="AI402" i="5" s="1"/>
  <c r="AF415" i="5"/>
  <c r="AH415" i="5" s="1"/>
  <c r="AF432" i="5"/>
  <c r="AH432" i="5" s="1"/>
  <c r="AF434" i="5"/>
  <c r="AI434" i="5" s="1"/>
  <c r="AF118" i="5"/>
  <c r="AH118" i="5" s="1"/>
  <c r="AF138" i="5"/>
  <c r="AF212" i="5"/>
  <c r="AI212" i="5" s="1"/>
  <c r="AF220" i="5"/>
  <c r="AH220" i="5" s="1"/>
  <c r="AF231" i="5"/>
  <c r="AF251" i="5"/>
  <c r="AH251" i="5" s="1"/>
  <c r="AF274" i="5"/>
  <c r="AH274" i="5" s="1"/>
  <c r="AF275" i="5"/>
  <c r="AI275" i="5" s="1"/>
  <c r="AF291" i="5"/>
  <c r="AI291" i="5" s="1"/>
  <c r="AF292" i="5"/>
  <c r="AI292" i="5" s="1"/>
  <c r="AF310" i="5"/>
  <c r="AI310" i="5" s="1"/>
  <c r="AF323" i="5"/>
  <c r="AH323" i="5" s="1"/>
  <c r="AF333" i="5"/>
  <c r="AH333" i="5" s="1"/>
  <c r="AF359" i="5"/>
  <c r="AH359" i="5" s="1"/>
  <c r="AF367" i="5"/>
  <c r="AH367" i="5" s="1"/>
  <c r="AF407" i="5"/>
  <c r="AF424" i="5"/>
  <c r="AI424" i="5" s="1"/>
  <c r="AF426" i="5"/>
  <c r="AI426" i="5" s="1"/>
  <c r="AF418" i="5"/>
  <c r="AI418" i="5" s="1"/>
  <c r="AF427" i="5"/>
  <c r="AI427" i="5" s="1"/>
  <c r="AF80" i="5"/>
  <c r="AI80" i="5" s="1"/>
  <c r="AF82" i="5"/>
  <c r="AI82" i="5" s="1"/>
  <c r="AF140" i="5"/>
  <c r="AH140" i="5" s="1"/>
  <c r="AF143" i="5"/>
  <c r="AI143" i="5" s="1"/>
  <c r="AF176" i="5"/>
  <c r="AI176" i="5" s="1"/>
  <c r="AF215" i="5"/>
  <c r="AF223" i="5"/>
  <c r="AI223" i="5" s="1"/>
  <c r="AF242" i="5"/>
  <c r="AI242" i="5" s="1"/>
  <c r="AF266" i="5"/>
  <c r="AF305" i="5"/>
  <c r="AI305" i="5" s="1"/>
  <c r="AF325" i="5"/>
  <c r="AI325" i="5" s="1"/>
  <c r="AF337" i="5"/>
  <c r="AI337" i="5" s="1"/>
  <c r="AF344" i="5"/>
  <c r="AI344" i="5" s="1"/>
  <c r="AF362" i="5"/>
  <c r="AI362" i="5" s="1"/>
  <c r="AF368" i="5"/>
  <c r="AI368" i="5" s="1"/>
  <c r="AF370" i="5"/>
  <c r="AI370" i="5" s="1"/>
  <c r="AF389" i="5"/>
  <c r="AI389" i="5" s="1"/>
  <c r="AF397" i="5"/>
  <c r="AG407" i="5"/>
  <c r="AF409" i="5"/>
  <c r="AI409" i="5" s="1"/>
  <c r="AF410" i="5"/>
  <c r="AI410" i="5" s="1"/>
  <c r="AF419" i="5"/>
  <c r="AI419" i="5" s="1"/>
  <c r="AF437" i="5"/>
  <c r="AI437" i="5" s="1"/>
  <c r="AF81" i="5"/>
  <c r="AI81" i="5" s="1"/>
  <c r="AF88" i="5"/>
  <c r="AI88" i="5" s="1"/>
  <c r="AF100" i="5"/>
  <c r="AI100" i="5" s="1"/>
  <c r="AF139" i="5"/>
  <c r="AH139" i="5" s="1"/>
  <c r="AF162" i="5"/>
  <c r="AH162" i="5" s="1"/>
  <c r="AF11" i="5"/>
  <c r="AI11" i="5" s="1"/>
  <c r="AF24" i="5"/>
  <c r="AH24" i="5" s="1"/>
  <c r="AF49" i="5"/>
  <c r="AI49" i="5" s="1"/>
  <c r="AF64" i="5"/>
  <c r="AI64" i="5" s="1"/>
  <c r="AF65" i="5"/>
  <c r="AI65" i="5" s="1"/>
  <c r="AF66" i="5"/>
  <c r="AH66" i="5" s="1"/>
  <c r="AF67" i="5"/>
  <c r="AI67" i="5" s="1"/>
  <c r="AF101" i="5"/>
  <c r="AF111" i="5"/>
  <c r="AH111" i="5" s="1"/>
  <c r="AF112" i="5"/>
  <c r="AI112" i="5" s="1"/>
  <c r="AF114" i="5"/>
  <c r="AI114" i="5" s="1"/>
  <c r="AF130" i="5"/>
  <c r="AI130" i="5" s="1"/>
  <c r="AF153" i="5"/>
  <c r="AF163" i="5"/>
  <c r="AH163" i="5" s="1"/>
  <c r="AF164" i="5"/>
  <c r="AH164" i="5" s="1"/>
  <c r="AF166" i="5"/>
  <c r="AI166" i="5" s="1"/>
  <c r="AF167" i="5"/>
  <c r="AI167" i="5" s="1"/>
  <c r="AF196" i="5"/>
  <c r="AH196" i="5" s="1"/>
  <c r="AF207" i="5"/>
  <c r="AI207" i="5" s="1"/>
  <c r="AF225" i="5"/>
  <c r="AH225" i="5" s="1"/>
  <c r="AF226" i="5"/>
  <c r="AI226" i="5" s="1"/>
  <c r="AF243" i="5"/>
  <c r="AI243" i="5" s="1"/>
  <c r="AF267" i="5"/>
  <c r="AH267" i="5" s="1"/>
  <c r="AF307" i="5"/>
  <c r="AI307" i="5" s="1"/>
  <c r="AF315" i="5"/>
  <c r="AF326" i="5"/>
  <c r="AH326" i="5" s="1"/>
  <c r="AF329" i="5"/>
  <c r="AI329" i="5" s="1"/>
  <c r="AF339" i="5"/>
  <c r="AI339" i="5" s="1"/>
  <c r="AF346" i="5"/>
  <c r="AH346" i="5" s="1"/>
  <c r="AF375" i="5"/>
  <c r="AH375" i="5" s="1"/>
  <c r="AH404" i="5"/>
  <c r="AF405" i="5"/>
  <c r="AF420" i="5"/>
  <c r="AI420" i="5" s="1"/>
  <c r="AF429" i="5"/>
  <c r="AH429" i="5" s="1"/>
  <c r="AF87" i="5"/>
  <c r="AI87" i="5" s="1"/>
  <c r="AF90" i="5"/>
  <c r="AH90" i="5" s="1"/>
  <c r="AH122" i="5"/>
  <c r="AG186" i="5"/>
  <c r="AF208" i="5"/>
  <c r="AI208" i="5" s="1"/>
  <c r="AF216" i="5"/>
  <c r="AH216" i="5" s="1"/>
  <c r="AF236" i="5"/>
  <c r="AI236" i="5" s="1"/>
  <c r="AF268" i="5"/>
  <c r="AH268" i="5" s="1"/>
  <c r="AF383" i="5"/>
  <c r="AH383" i="5" s="1"/>
  <c r="AF412" i="5"/>
  <c r="AF421" i="5"/>
  <c r="AH421" i="5" s="1"/>
  <c r="AH57" i="5"/>
  <c r="AI57" i="5"/>
  <c r="AH25" i="5"/>
  <c r="AI12" i="5"/>
  <c r="AF60" i="5"/>
  <c r="AH79" i="5"/>
  <c r="AU79" i="5" s="1"/>
  <c r="AV79" i="5" s="1"/>
  <c r="AF89" i="5"/>
  <c r="AF10" i="5"/>
  <c r="AH12" i="5"/>
  <c r="AF18" i="5"/>
  <c r="AF26" i="5"/>
  <c r="AF34" i="5"/>
  <c r="AF42" i="5"/>
  <c r="AH44" i="5"/>
  <c r="AF50" i="5"/>
  <c r="AF54" i="5"/>
  <c r="AF53" i="5"/>
  <c r="AH106" i="5"/>
  <c r="AU106" i="5" s="1"/>
  <c r="AV106" i="5" s="1"/>
  <c r="AF113" i="5"/>
  <c r="AG149" i="5"/>
  <c r="AF149" i="5"/>
  <c r="AF134" i="5"/>
  <c r="AG141" i="5"/>
  <c r="AF141" i="5"/>
  <c r="AF158" i="5"/>
  <c r="AG244" i="5"/>
  <c r="AF244" i="5"/>
  <c r="AF131" i="5"/>
  <c r="AF150" i="5"/>
  <c r="AF190" i="5"/>
  <c r="AF228" i="5"/>
  <c r="AG228" i="5"/>
  <c r="AF125" i="5"/>
  <c r="AF142" i="5"/>
  <c r="AI227" i="5"/>
  <c r="AH227" i="5"/>
  <c r="AF132" i="5"/>
  <c r="AG178" i="5"/>
  <c r="AF178" i="5"/>
  <c r="AF123" i="5"/>
  <c r="AG165" i="5"/>
  <c r="AF165" i="5"/>
  <c r="AF133" i="5"/>
  <c r="AG157" i="5"/>
  <c r="AF157" i="5"/>
  <c r="AF187" i="5"/>
  <c r="AF174" i="5"/>
  <c r="AF182" i="5"/>
  <c r="AF191" i="5"/>
  <c r="AF198" i="5"/>
  <c r="AF183" i="5"/>
  <c r="AF206" i="5"/>
  <c r="AF175" i="5"/>
  <c r="AF195" i="5"/>
  <c r="AF214" i="5"/>
  <c r="AF170" i="5"/>
  <c r="AF222" i="5"/>
  <c r="AI203" i="5"/>
  <c r="AG231" i="5"/>
  <c r="AF235" i="5"/>
  <c r="AI304" i="5"/>
  <c r="AH304" i="5"/>
  <c r="AF253" i="5"/>
  <c r="AF269" i="5"/>
  <c r="AF290" i="5"/>
  <c r="AF234" i="5"/>
  <c r="AF245" i="5"/>
  <c r="AF250" i="5"/>
  <c r="AF258" i="5"/>
  <c r="AI278" i="5"/>
  <c r="AH278" i="5"/>
  <c r="AF285" i="5"/>
  <c r="AF294" i="5"/>
  <c r="AH242" i="5"/>
  <c r="AH259" i="5"/>
  <c r="AF301" i="5"/>
  <c r="AG327" i="5"/>
  <c r="AF327" i="5"/>
  <c r="AF336" i="5"/>
  <c r="AI345" i="5"/>
  <c r="AI346" i="5"/>
  <c r="AF347" i="5"/>
  <c r="AG319" i="5"/>
  <c r="AF319" i="5"/>
  <c r="AF293" i="5"/>
  <c r="AF312" i="5"/>
  <c r="AF328" i="5"/>
  <c r="AI348" i="5"/>
  <c r="AH348" i="5"/>
  <c r="AF300" i="5"/>
  <c r="AF306" i="5"/>
  <c r="AF314" i="5"/>
  <c r="AF322" i="5"/>
  <c r="AF338" i="5"/>
  <c r="AF241" i="5"/>
  <c r="AF249" i="5"/>
  <c r="AF257" i="5"/>
  <c r="AF265" i="5"/>
  <c r="AF273" i="5"/>
  <c r="AF281" i="5"/>
  <c r="AF343" i="5"/>
  <c r="AF353" i="5"/>
  <c r="AF384" i="5"/>
  <c r="AF417" i="5"/>
  <c r="AF360" i="5"/>
  <c r="AF392" i="5"/>
  <c r="AF361" i="5"/>
  <c r="AF393" i="5"/>
  <c r="AF425" i="5"/>
  <c r="AF335" i="5"/>
  <c r="AH354" i="5"/>
  <c r="AU354" i="5" s="1"/>
  <c r="AV354" i="5" s="1"/>
  <c r="AF352" i="5"/>
  <c r="AF369" i="5"/>
  <c r="AF401" i="5"/>
  <c r="AI411" i="5"/>
  <c r="AH411" i="5"/>
  <c r="AF376" i="5"/>
  <c r="AF408" i="5"/>
  <c r="AF433" i="5"/>
  <c r="AH355" i="5"/>
  <c r="AU355" i="5" s="1"/>
  <c r="AV355" i="5" s="1"/>
  <c r="AI416" i="5"/>
  <c r="AH416" i="5"/>
  <c r="AH214" i="4"/>
  <c r="AH217" i="4"/>
  <c r="AK217" i="4" s="1"/>
  <c r="AH63" i="4"/>
  <c r="AH71" i="4"/>
  <c r="AH221" i="4"/>
  <c r="AJ221" i="4" s="1"/>
  <c r="AR221" i="4" s="1"/>
  <c r="AS221" i="4" s="1"/>
  <c r="AH256" i="4"/>
  <c r="AK256" i="4" s="1"/>
  <c r="AH260" i="4"/>
  <c r="AH262" i="4"/>
  <c r="AK262" i="4" s="1"/>
  <c r="AH294" i="4"/>
  <c r="AH297" i="4"/>
  <c r="AH301" i="4"/>
  <c r="AH415" i="4"/>
  <c r="AH2" i="4"/>
  <c r="AK2" i="4" s="1"/>
  <c r="AH3" i="4"/>
  <c r="AK3" i="4" s="1"/>
  <c r="AH4" i="4"/>
  <c r="AK4" i="4" s="1"/>
  <c r="AH6" i="4"/>
  <c r="AK6" i="4" s="1"/>
  <c r="AH121" i="4"/>
  <c r="AH128" i="4"/>
  <c r="AH267" i="4"/>
  <c r="AJ267" i="4" s="1"/>
  <c r="AR267" i="4" s="1"/>
  <c r="AS267" i="4" s="1"/>
  <c r="AJ135" i="4"/>
  <c r="AH186" i="4"/>
  <c r="AH190" i="4"/>
  <c r="AH316" i="4"/>
  <c r="AK316" i="4" s="1"/>
  <c r="AH317" i="4"/>
  <c r="AJ317" i="4" s="1"/>
  <c r="AH74" i="4"/>
  <c r="AH22" i="4"/>
  <c r="AK22" i="4" s="1"/>
  <c r="AK325" i="4"/>
  <c r="AK14" i="4"/>
  <c r="AH143" i="4"/>
  <c r="AK143" i="4" s="1"/>
  <c r="AR143" i="4" s="1"/>
  <c r="AS143" i="4" s="1"/>
  <c r="AH35" i="4"/>
  <c r="AK35" i="4" s="1"/>
  <c r="AH36" i="4"/>
  <c r="AK36" i="4" s="1"/>
  <c r="AH37" i="4"/>
  <c r="AK37" i="4" s="1"/>
  <c r="AH38" i="4"/>
  <c r="AH39" i="4"/>
  <c r="AH40" i="4"/>
  <c r="AJ40" i="4" s="1"/>
  <c r="AH84" i="4"/>
  <c r="AH85" i="4"/>
  <c r="AH86" i="4"/>
  <c r="AK86" i="4" s="1"/>
  <c r="AH87" i="4"/>
  <c r="AK87" i="4" s="1"/>
  <c r="AH104" i="4"/>
  <c r="AK104" i="4" s="1"/>
  <c r="AH202" i="4"/>
  <c r="AH238" i="4"/>
  <c r="AH239" i="4"/>
  <c r="AH240" i="4"/>
  <c r="AH278" i="4"/>
  <c r="AH279" i="4"/>
  <c r="AJ279" i="4" s="1"/>
  <c r="AH280" i="4"/>
  <c r="AJ280" i="4" s="1"/>
  <c r="AH286" i="4"/>
  <c r="AJ286" i="4" s="1"/>
  <c r="AR286" i="4" s="1"/>
  <c r="AS286" i="4" s="1"/>
  <c r="AH152" i="4"/>
  <c r="AJ333" i="4"/>
  <c r="AH342" i="4"/>
  <c r="AH345" i="4"/>
  <c r="AK345" i="4" s="1"/>
  <c r="AH7" i="4"/>
  <c r="AH56" i="4"/>
  <c r="AJ56" i="4" s="1"/>
  <c r="AH82" i="4"/>
  <c r="AJ82" i="4" s="1"/>
  <c r="AH173" i="4"/>
  <c r="AJ173" i="4" s="1"/>
  <c r="AH174" i="4"/>
  <c r="AH175" i="4"/>
  <c r="AJ175" i="4" s="1"/>
  <c r="AH176" i="4"/>
  <c r="AH201" i="4"/>
  <c r="AH223" i="4"/>
  <c r="AH224" i="4"/>
  <c r="AJ224" i="4" s="1"/>
  <c r="AH225" i="4"/>
  <c r="AK225" i="4" s="1"/>
  <c r="AH226" i="4"/>
  <c r="AK226" i="4" s="1"/>
  <c r="AH247" i="4"/>
  <c r="AH248" i="4"/>
  <c r="AK248" i="4" s="1"/>
  <c r="AH269" i="4"/>
  <c r="AJ269" i="4" s="1"/>
  <c r="AH293" i="4"/>
  <c r="AH295" i="4"/>
  <c r="AH353" i="4"/>
  <c r="AK353" i="4" s="1"/>
  <c r="AH381" i="4"/>
  <c r="AK381" i="4" s="1"/>
  <c r="AK286" i="4"/>
  <c r="AH16" i="4"/>
  <c r="AJ16" i="4" s="1"/>
  <c r="AH58" i="4"/>
  <c r="AH127" i="4"/>
  <c r="AJ127" i="4" s="1"/>
  <c r="AH180" i="4"/>
  <c r="AK180" i="4" s="1"/>
  <c r="AH210" i="4"/>
  <c r="AH227" i="4"/>
  <c r="AJ227" i="4" s="1"/>
  <c r="AH228" i="4"/>
  <c r="AJ228" i="4" s="1"/>
  <c r="AH229" i="4"/>
  <c r="AK229" i="4" s="1"/>
  <c r="AH230" i="4"/>
  <c r="AH257" i="4"/>
  <c r="AH271" i="4"/>
  <c r="AK271" i="4" s="1"/>
  <c r="AH272" i="4"/>
  <c r="AJ272" i="4" s="1"/>
  <c r="AH275" i="4"/>
  <c r="AH302" i="4"/>
  <c r="AK302" i="4" s="1"/>
  <c r="AR302" i="4" s="1"/>
  <c r="AS302" i="4" s="1"/>
  <c r="AH419" i="4"/>
  <c r="AJ419" i="4" s="1"/>
  <c r="AH420" i="4"/>
  <c r="AK420" i="4" s="1"/>
  <c r="AH422" i="4"/>
  <c r="AH20" i="4"/>
  <c r="AJ20" i="4" s="1"/>
  <c r="AR20" i="4" s="1"/>
  <c r="AS20" i="4" s="1"/>
  <c r="AJ185" i="4"/>
  <c r="AK233" i="4"/>
  <c r="AH334" i="4"/>
  <c r="AJ334" i="4" s="1"/>
  <c r="AH361" i="4"/>
  <c r="AK361" i="4" s="1"/>
  <c r="AH362" i="4"/>
  <c r="AK362" i="4" s="1"/>
  <c r="AH363" i="4"/>
  <c r="AH21" i="4"/>
  <c r="AH23" i="4"/>
  <c r="AI128" i="4"/>
  <c r="AH66" i="4"/>
  <c r="AJ66" i="4" s="1"/>
  <c r="AR66" i="4" s="1"/>
  <c r="AS66" i="4" s="1"/>
  <c r="AH98" i="4"/>
  <c r="AK98" i="4" s="1"/>
  <c r="AH310" i="4"/>
  <c r="AK310" i="4" s="1"/>
  <c r="AH341" i="4"/>
  <c r="AK341" i="4" s="1"/>
  <c r="AH394" i="4"/>
  <c r="AH395" i="4"/>
  <c r="AH18" i="4"/>
  <c r="AH19" i="4"/>
  <c r="AH30" i="4"/>
  <c r="AK30" i="4" s="1"/>
  <c r="AH159" i="4"/>
  <c r="AJ159" i="4" s="1"/>
  <c r="AH32" i="4"/>
  <c r="AJ32" i="4" s="1"/>
  <c r="AH41" i="4"/>
  <c r="AK41" i="4" s="1"/>
  <c r="AH100" i="4"/>
  <c r="AH101" i="4"/>
  <c r="AH102" i="4"/>
  <c r="AH103" i="4"/>
  <c r="AH112" i="4"/>
  <c r="AH194" i="4"/>
  <c r="AH237" i="4"/>
  <c r="AJ237" i="4" s="1"/>
  <c r="AH261" i="4"/>
  <c r="AJ261" i="4" s="1"/>
  <c r="AH285" i="4"/>
  <c r="AI342" i="4"/>
  <c r="AH344" i="4"/>
  <c r="AH371" i="4"/>
  <c r="AH372" i="4"/>
  <c r="AJ372" i="4" s="1"/>
  <c r="AH222" i="4"/>
  <c r="AK222" i="4" s="1"/>
  <c r="AK240" i="4"/>
  <c r="AH244" i="4"/>
  <c r="AK244" i="4" s="1"/>
  <c r="AH265" i="4"/>
  <c r="AH287" i="4"/>
  <c r="AH292" i="4"/>
  <c r="AH314" i="4"/>
  <c r="AJ314" i="4" s="1"/>
  <c r="AH319" i="4"/>
  <c r="AK319" i="4" s="1"/>
  <c r="AK397" i="4"/>
  <c r="AJ50" i="4"/>
  <c r="AK50" i="4"/>
  <c r="AI151" i="4"/>
  <c r="AH151" i="4"/>
  <c r="AK205" i="4"/>
  <c r="AH423" i="4"/>
  <c r="AI423" i="4"/>
  <c r="AJ423" i="4" s="1"/>
  <c r="AH335" i="4"/>
  <c r="AK335" i="4" s="1"/>
  <c r="AI335" i="4"/>
  <c r="AJ430" i="4"/>
  <c r="AH306" i="4"/>
  <c r="AK430" i="4"/>
  <c r="AI435" i="4"/>
  <c r="AH435" i="4"/>
  <c r="AJ422" i="4"/>
  <c r="AK422" i="4"/>
  <c r="AH24" i="4"/>
  <c r="AH93" i="4"/>
  <c r="AH136" i="4"/>
  <c r="AI136" i="4"/>
  <c r="AH218" i="4"/>
  <c r="AI218" i="4"/>
  <c r="AH96" i="4"/>
  <c r="AK96" i="4" s="1"/>
  <c r="AI96" i="4"/>
  <c r="AH209" i="4"/>
  <c r="AK209" i="4" s="1"/>
  <c r="AH80" i="4"/>
  <c r="AK80" i="4" s="1"/>
  <c r="AI80" i="4"/>
  <c r="AH198" i="4"/>
  <c r="AI198" i="4"/>
  <c r="AK198" i="4" s="1"/>
  <c r="AK221" i="4"/>
  <c r="AH264" i="4"/>
  <c r="AK264" i="4" s="1"/>
  <c r="AH318" i="4"/>
  <c r="AJ318" i="4" s="1"/>
  <c r="AK349" i="4"/>
  <c r="AK111" i="4"/>
  <c r="AJ167" i="4"/>
  <c r="AH326" i="4"/>
  <c r="AK326" i="4" s="1"/>
  <c r="AH379" i="4"/>
  <c r="AK379" i="4" s="1"/>
  <c r="AK46" i="4"/>
  <c r="AH5" i="4"/>
  <c r="AJ5" i="4" s="1"/>
  <c r="AR5" i="4" s="1"/>
  <c r="AS5" i="4" s="1"/>
  <c r="AI17" i="4"/>
  <c r="AI33" i="4"/>
  <c r="AH34" i="4"/>
  <c r="AK34" i="4" s="1"/>
  <c r="AH60" i="4"/>
  <c r="AK60" i="4" s="1"/>
  <c r="AH62" i="4"/>
  <c r="AK62" i="4" s="1"/>
  <c r="AH64" i="4"/>
  <c r="AI104" i="4"/>
  <c r="AH105" i="4"/>
  <c r="AK105" i="4" s="1"/>
  <c r="AH118" i="4"/>
  <c r="AK118" i="4" s="1"/>
  <c r="AH119" i="4"/>
  <c r="AJ119" i="4" s="1"/>
  <c r="AH134" i="4"/>
  <c r="AK134" i="4" s="1"/>
  <c r="AI144" i="4"/>
  <c r="AH145" i="4"/>
  <c r="AH160" i="4"/>
  <c r="AH171" i="4"/>
  <c r="AH182" i="4"/>
  <c r="AI194" i="4"/>
  <c r="AJ194" i="4" s="1"/>
  <c r="AH195" i="4"/>
  <c r="AK195" i="4" s="1"/>
  <c r="AH196" i="4"/>
  <c r="AJ196" i="4" s="1"/>
  <c r="AH206" i="4"/>
  <c r="AI214" i="4"/>
  <c r="AH215" i="4"/>
  <c r="AH216" i="4"/>
  <c r="AH251" i="4"/>
  <c r="AJ251" i="4" s="1"/>
  <c r="AH281" i="4"/>
  <c r="AJ281" i="4" s="1"/>
  <c r="AH291" i="4"/>
  <c r="AK291" i="4" s="1"/>
  <c r="AH303" i="4"/>
  <c r="AK303" i="4" s="1"/>
  <c r="AH313" i="4"/>
  <c r="AJ350" i="4"/>
  <c r="AH364" i="4"/>
  <c r="AH373" i="4"/>
  <c r="AK373" i="4" s="1"/>
  <c r="AH386" i="4"/>
  <c r="AK386" i="4" s="1"/>
  <c r="AH396" i="4"/>
  <c r="AK396" i="4" s="1"/>
  <c r="AH410" i="4"/>
  <c r="AH431" i="4"/>
  <c r="AH94" i="4"/>
  <c r="AH95" i="4"/>
  <c r="AH107" i="4"/>
  <c r="AK107" i="4" s="1"/>
  <c r="AH123" i="4"/>
  <c r="AJ123" i="4" s="1"/>
  <c r="AH149" i="4"/>
  <c r="AK149" i="4" s="1"/>
  <c r="AH150" i="4"/>
  <c r="AK150" i="4" s="1"/>
  <c r="AH161" i="4"/>
  <c r="AH208" i="4"/>
  <c r="AH254" i="4"/>
  <c r="AK254" i="4" s="1"/>
  <c r="AH263" i="4"/>
  <c r="AH282" i="4"/>
  <c r="AK282" i="4" s="1"/>
  <c r="AH283" i="4"/>
  <c r="AJ283" i="4" s="1"/>
  <c r="AH284" i="4"/>
  <c r="AK284" i="4" s="1"/>
  <c r="AJ302" i="4"/>
  <c r="AJ303" i="4"/>
  <c r="AH305" i="4"/>
  <c r="AJ305" i="4" s="1"/>
  <c r="AK333" i="4"/>
  <c r="AH365" i="4"/>
  <c r="AH378" i="4"/>
  <c r="AK378" i="4" s="1"/>
  <c r="AH388" i="4"/>
  <c r="AH399" i="4"/>
  <c r="AK399" i="4" s="1"/>
  <c r="AH412" i="4"/>
  <c r="AK412" i="4" s="1"/>
  <c r="AH432" i="4"/>
  <c r="AH434" i="4"/>
  <c r="AH65" i="4"/>
  <c r="AJ65" i="4" s="1"/>
  <c r="AH78" i="4"/>
  <c r="AK78" i="4" s="1"/>
  <c r="AH81" i="4"/>
  <c r="AK81" i="4" s="1"/>
  <c r="AH110" i="4"/>
  <c r="AK110" i="4" s="1"/>
  <c r="AK114" i="4"/>
  <c r="AH126" i="4"/>
  <c r="AK126" i="4" s="1"/>
  <c r="AH137" i="4"/>
  <c r="AH187" i="4"/>
  <c r="AK187" i="4" s="1"/>
  <c r="AH188" i="4"/>
  <c r="AH189" i="4"/>
  <c r="AK189" i="4" s="1"/>
  <c r="AH200" i="4"/>
  <c r="AJ200" i="4" s="1"/>
  <c r="AH219" i="4"/>
  <c r="AK219" i="4" s="1"/>
  <c r="AH220" i="4"/>
  <c r="AJ220" i="4" s="1"/>
  <c r="AH242" i="4"/>
  <c r="AK242" i="4" s="1"/>
  <c r="AH255" i="4"/>
  <c r="AH308" i="4"/>
  <c r="AH309" i="4"/>
  <c r="AH337" i="4"/>
  <c r="AK337" i="4" s="1"/>
  <c r="AH340" i="4"/>
  <c r="AK340" i="4" s="1"/>
  <c r="AH346" i="4"/>
  <c r="AK346" i="4" s="1"/>
  <c r="AH356" i="4"/>
  <c r="AK356" i="4" s="1"/>
  <c r="AH367" i="4"/>
  <c r="AH402" i="4"/>
  <c r="AH413" i="4"/>
  <c r="AJ413" i="4" s="1"/>
  <c r="AH424" i="4"/>
  <c r="AK424" i="4" s="1"/>
  <c r="AH426" i="4"/>
  <c r="AK426" i="4" s="1"/>
  <c r="AH76" i="4"/>
  <c r="AK76" i="4" s="1"/>
  <c r="AH79" i="4"/>
  <c r="AH9" i="4"/>
  <c r="AJ9" i="4" s="1"/>
  <c r="AH52" i="4"/>
  <c r="AK52" i="4" s="1"/>
  <c r="AH11" i="4"/>
  <c r="AH13" i="4"/>
  <c r="AH26" i="4"/>
  <c r="AK26" i="4" s="1"/>
  <c r="AH28" i="4"/>
  <c r="AK28" i="4" s="1"/>
  <c r="AH29" i="4"/>
  <c r="AK29" i="4" s="1"/>
  <c r="AH67" i="4"/>
  <c r="AK67" i="4" s="1"/>
  <c r="AJ121" i="4"/>
  <c r="AR121" i="4" s="1"/>
  <c r="AS121" i="4" s="1"/>
  <c r="AH139" i="4"/>
  <c r="AH165" i="4"/>
  <c r="AH166" i="4"/>
  <c r="AJ166" i="4" s="1"/>
  <c r="AI176" i="4"/>
  <c r="AH177" i="4"/>
  <c r="AK177" i="4" s="1"/>
  <c r="AH191" i="4"/>
  <c r="AI230" i="4"/>
  <c r="AK230" i="4" s="1"/>
  <c r="AH231" i="4"/>
  <c r="AJ231" i="4" s="1"/>
  <c r="AH232" i="4"/>
  <c r="AH243" i="4"/>
  <c r="AH266" i="4"/>
  <c r="AK266" i="4" s="1"/>
  <c r="AH357" i="4"/>
  <c r="AH370" i="4"/>
  <c r="AJ370" i="4" s="1"/>
  <c r="AH380" i="4"/>
  <c r="AH389" i="4"/>
  <c r="AJ389" i="4" s="1"/>
  <c r="AI415" i="4"/>
  <c r="AJ415" i="4" s="1"/>
  <c r="AH416" i="4"/>
  <c r="AH417" i="4"/>
  <c r="AJ417" i="4" s="1"/>
  <c r="AH418" i="4"/>
  <c r="AH427" i="4"/>
  <c r="AH51" i="4"/>
  <c r="AJ51" i="4" s="1"/>
  <c r="AK58" i="4"/>
  <c r="AH77" i="4"/>
  <c r="AJ77" i="4" s="1"/>
  <c r="AH92" i="4"/>
  <c r="AK92" i="4" s="1"/>
  <c r="AH54" i="4"/>
  <c r="AH97" i="4"/>
  <c r="AK97" i="4" s="1"/>
  <c r="AH10" i="4"/>
  <c r="AK10" i="4" s="1"/>
  <c r="AH12" i="4"/>
  <c r="AI25" i="4"/>
  <c r="AJ25" i="4" s="1"/>
  <c r="AH27" i="4"/>
  <c r="AK27" i="4" s="1"/>
  <c r="AH15" i="4"/>
  <c r="AJ15" i="4" s="1"/>
  <c r="AH31" i="4"/>
  <c r="AJ31" i="4" s="1"/>
  <c r="AI41" i="4"/>
  <c r="AH42" i="4"/>
  <c r="AK42" i="4" s="1"/>
  <c r="AH48" i="4"/>
  <c r="AK48" i="4" s="1"/>
  <c r="AI56" i="4"/>
  <c r="AH57" i="4"/>
  <c r="AK57" i="4" s="1"/>
  <c r="AH68" i="4"/>
  <c r="AK68" i="4" s="1"/>
  <c r="AH69" i="4"/>
  <c r="AJ69" i="4" s="1"/>
  <c r="AH70" i="4"/>
  <c r="AJ70" i="4" s="1"/>
  <c r="AH72" i="4"/>
  <c r="AH83" i="4"/>
  <c r="AK83" i="4" s="1"/>
  <c r="AH88" i="4"/>
  <c r="AK88" i="4" s="1"/>
  <c r="AH99" i="4"/>
  <c r="AI112" i="4"/>
  <c r="AJ112" i="4" s="1"/>
  <c r="AH113" i="4"/>
  <c r="AJ113" i="4" s="1"/>
  <c r="AH141" i="4"/>
  <c r="AK141" i="4" s="1"/>
  <c r="AH142" i="4"/>
  <c r="AK142" i="4" s="1"/>
  <c r="AI152" i="4"/>
  <c r="AH153" i="4"/>
  <c r="AJ153" i="4" s="1"/>
  <c r="AH168" i="4"/>
  <c r="AK168" i="4" s="1"/>
  <c r="AH192" i="4"/>
  <c r="AI210" i="4"/>
  <c r="AJ210" i="4" s="1"/>
  <c r="AH211" i="4"/>
  <c r="AJ211" i="4" s="1"/>
  <c r="AH212" i="4"/>
  <c r="AK212" i="4" s="1"/>
  <c r="AH234" i="4"/>
  <c r="AK234" i="4" s="1"/>
  <c r="AI244" i="4"/>
  <c r="AH245" i="4"/>
  <c r="AK245" i="4" s="1"/>
  <c r="AH246" i="4"/>
  <c r="AH259" i="4"/>
  <c r="AH268" i="4"/>
  <c r="AJ268" i="4" s="1"/>
  <c r="AI273" i="4"/>
  <c r="AJ273" i="4" s="1"/>
  <c r="AJ275" i="4"/>
  <c r="AH276" i="4"/>
  <c r="AK276" i="4" s="1"/>
  <c r="AH277" i="4"/>
  <c r="AI295" i="4"/>
  <c r="AH311" i="4"/>
  <c r="AJ311" i="4" s="1"/>
  <c r="AI319" i="4"/>
  <c r="AI327" i="4"/>
  <c r="AK327" i="4" s="1"/>
  <c r="AH328" i="4"/>
  <c r="AK328" i="4" s="1"/>
  <c r="AH329" i="4"/>
  <c r="AJ329" i="4" s="1"/>
  <c r="AH359" i="4"/>
  <c r="AH391" i="4"/>
  <c r="AJ391" i="4" s="1"/>
  <c r="AH404" i="4"/>
  <c r="AK404" i="4" s="1"/>
  <c r="AK51" i="4"/>
  <c r="AJ114" i="4"/>
  <c r="AK129" i="4"/>
  <c r="AJ143" i="4"/>
  <c r="AJ204" i="4"/>
  <c r="AK213" i="4"/>
  <c r="AJ321" i="4"/>
  <c r="AJ349" i="4"/>
  <c r="AR349" i="4" s="1"/>
  <c r="AS349" i="4" s="1"/>
  <c r="AK350" i="4"/>
  <c r="AK372" i="4"/>
  <c r="AR372" i="4" s="1"/>
  <c r="AS372" i="4" s="1"/>
  <c r="AK405" i="4"/>
  <c r="AH429" i="4"/>
  <c r="AH49" i="4"/>
  <c r="AK49" i="4" s="1"/>
  <c r="AH59" i="4"/>
  <c r="AK59" i="4" s="1"/>
  <c r="AK66" i="4"/>
  <c r="AH73" i="4"/>
  <c r="AK73" i="4" s="1"/>
  <c r="AH89" i="4"/>
  <c r="AH117" i="4"/>
  <c r="AJ117" i="4" s="1"/>
  <c r="AK121" i="4"/>
  <c r="AH131" i="4"/>
  <c r="AK131" i="4" s="1"/>
  <c r="AH157" i="4"/>
  <c r="AK157" i="4" s="1"/>
  <c r="AH158" i="4"/>
  <c r="AK158" i="4" s="1"/>
  <c r="AH169" i="4"/>
  <c r="AK169" i="4" s="1"/>
  <c r="AH181" i="4"/>
  <c r="AK204" i="4"/>
  <c r="AH235" i="4"/>
  <c r="AK235" i="4" s="1"/>
  <c r="AH236" i="4"/>
  <c r="AJ236" i="4" s="1"/>
  <c r="AH250" i="4"/>
  <c r="AK250" i="4" s="1"/>
  <c r="AK279" i="4"/>
  <c r="AH290" i="4"/>
  <c r="AJ290" i="4" s="1"/>
  <c r="AH324" i="4"/>
  <c r="AK324" i="4" s="1"/>
  <c r="AH343" i="4"/>
  <c r="AH351" i="4"/>
  <c r="AH421" i="4"/>
  <c r="AJ421" i="4" s="1"/>
  <c r="AK5" i="4"/>
  <c r="AK18" i="4"/>
  <c r="AJ18" i="4"/>
  <c r="AR18" i="4" s="1"/>
  <c r="AS18" i="4" s="1"/>
  <c r="AK19" i="4"/>
  <c r="AJ19" i="4"/>
  <c r="AK20" i="4"/>
  <c r="AK21" i="4"/>
  <c r="AJ21" i="4"/>
  <c r="AK7" i="4"/>
  <c r="AJ7" i="4"/>
  <c r="AK38" i="4"/>
  <c r="AK39" i="4"/>
  <c r="AJ39" i="4"/>
  <c r="AK23" i="4"/>
  <c r="AJ23" i="4"/>
  <c r="AK8" i="4"/>
  <c r="AK24" i="4"/>
  <c r="AK11" i="4"/>
  <c r="AJ11" i="4"/>
  <c r="AK12" i="4"/>
  <c r="AJ12" i="4"/>
  <c r="AR12" i="4" s="1"/>
  <c r="AS12" i="4" s="1"/>
  <c r="AK13" i="4"/>
  <c r="AJ13" i="4"/>
  <c r="AJ8" i="4"/>
  <c r="AJ24" i="4"/>
  <c r="AK31" i="4"/>
  <c r="AJ48" i="4"/>
  <c r="AJ17" i="4"/>
  <c r="AK17" i="4"/>
  <c r="AJ33" i="4"/>
  <c r="AK33" i="4"/>
  <c r="AK16" i="4"/>
  <c r="AH43" i="4"/>
  <c r="AK63" i="4"/>
  <c r="AK75" i="4"/>
  <c r="AJ75" i="4"/>
  <c r="AJ80" i="4"/>
  <c r="AK91" i="4"/>
  <c r="AJ91" i="4"/>
  <c r="AK56" i="4"/>
  <c r="AK64" i="4"/>
  <c r="AJ64" i="4"/>
  <c r="AJ105" i="4"/>
  <c r="AJ2" i="4"/>
  <c r="AR2" i="4" s="1"/>
  <c r="AS2" i="4" s="1"/>
  <c r="AJ3" i="4"/>
  <c r="AJ4" i="4"/>
  <c r="AJ14" i="4"/>
  <c r="AR14" i="4" s="1"/>
  <c r="AS14" i="4" s="1"/>
  <c r="AJ22" i="4"/>
  <c r="AR22" i="4" s="1"/>
  <c r="AS22" i="4" s="1"/>
  <c r="AJ30" i="4"/>
  <c r="AR30" i="4" s="1"/>
  <c r="AS30" i="4" s="1"/>
  <c r="AJ38" i="4"/>
  <c r="AR38" i="4" s="1"/>
  <c r="AS38" i="4" s="1"/>
  <c r="AH47" i="4"/>
  <c r="AK65" i="4"/>
  <c r="AJ78" i="4"/>
  <c r="AK79" i="4"/>
  <c r="AJ79" i="4"/>
  <c r="AJ93" i="4"/>
  <c r="AR93" i="4" s="1"/>
  <c r="AS93" i="4" s="1"/>
  <c r="AK93" i="4"/>
  <c r="AK94" i="4"/>
  <c r="AJ94" i="4"/>
  <c r="AR94" i="4" s="1"/>
  <c r="AS94" i="4" s="1"/>
  <c r="AK95" i="4"/>
  <c r="AJ95" i="4"/>
  <c r="AH45" i="4"/>
  <c r="AJ74" i="4"/>
  <c r="AJ81" i="4"/>
  <c r="AJ90" i="4"/>
  <c r="AK108" i="4"/>
  <c r="AJ108" i="4"/>
  <c r="AJ109" i="4"/>
  <c r="AK109" i="4"/>
  <c r="AK112" i="4"/>
  <c r="AJ49" i="4"/>
  <c r="AR49" i="4" s="1"/>
  <c r="AS49" i="4" s="1"/>
  <c r="AJ52" i="4"/>
  <c r="AR52" i="4" s="1"/>
  <c r="AS52" i="4" s="1"/>
  <c r="AH53" i="4"/>
  <c r="AK74" i="4"/>
  <c r="AK90" i="4"/>
  <c r="AJ106" i="4"/>
  <c r="AK55" i="4"/>
  <c r="AJ55" i="4"/>
  <c r="AK54" i="4"/>
  <c r="AJ54" i="4"/>
  <c r="AK69" i="4"/>
  <c r="AK70" i="4"/>
  <c r="AK72" i="4"/>
  <c r="AJ72" i="4"/>
  <c r="AR72" i="4" s="1"/>
  <c r="AS72" i="4" s="1"/>
  <c r="AJ88" i="4"/>
  <c r="AK99" i="4"/>
  <c r="AJ99" i="4"/>
  <c r="AK106" i="4"/>
  <c r="AK71" i="4"/>
  <c r="AK84" i="4"/>
  <c r="AJ84" i="4"/>
  <c r="AR84" i="4" s="1"/>
  <c r="AS84" i="4" s="1"/>
  <c r="AJ85" i="4"/>
  <c r="AK85" i="4"/>
  <c r="AK100" i="4"/>
  <c r="AJ100" i="4"/>
  <c r="AR100" i="4" s="1"/>
  <c r="AS100" i="4" s="1"/>
  <c r="AJ101" i="4"/>
  <c r="AK101" i="4"/>
  <c r="AK102" i="4"/>
  <c r="AJ102" i="4"/>
  <c r="AH44" i="4"/>
  <c r="AJ46" i="4"/>
  <c r="AR46" i="4" s="1"/>
  <c r="AS46" i="4" s="1"/>
  <c r="AJ58" i="4"/>
  <c r="AR58" i="4" s="1"/>
  <c r="AS58" i="4" s="1"/>
  <c r="AH61" i="4"/>
  <c r="AK89" i="4"/>
  <c r="AJ89" i="4"/>
  <c r="AK103" i="4"/>
  <c r="AJ134" i="4"/>
  <c r="AK145" i="4"/>
  <c r="AJ145" i="4"/>
  <c r="AK160" i="4"/>
  <c r="AJ160" i="4"/>
  <c r="AK171" i="4"/>
  <c r="AJ171" i="4"/>
  <c r="AK182" i="4"/>
  <c r="AJ182" i="4"/>
  <c r="AH120" i="4"/>
  <c r="AH125" i="4"/>
  <c r="AK127" i="4"/>
  <c r="AK128" i="4"/>
  <c r="AJ128" i="4"/>
  <c r="AK147" i="4"/>
  <c r="AJ147" i="4"/>
  <c r="AR147" i="4" s="1"/>
  <c r="AS147" i="4" s="1"/>
  <c r="AK173" i="4"/>
  <c r="AK174" i="4"/>
  <c r="AJ174" i="4"/>
  <c r="AK183" i="4"/>
  <c r="AJ183" i="4"/>
  <c r="AK184" i="4"/>
  <c r="AJ184" i="4"/>
  <c r="AR184" i="4" s="1"/>
  <c r="AS184" i="4" s="1"/>
  <c r="AJ115" i="4"/>
  <c r="AK161" i="4"/>
  <c r="AJ161" i="4"/>
  <c r="AK176" i="4"/>
  <c r="AJ176" i="4"/>
  <c r="AK137" i="4"/>
  <c r="AJ137" i="4"/>
  <c r="AK152" i="4"/>
  <c r="AJ152" i="4"/>
  <c r="AK163" i="4"/>
  <c r="AJ163" i="4"/>
  <c r="AJ188" i="4"/>
  <c r="AK188" i="4"/>
  <c r="AJ189" i="4"/>
  <c r="AK115" i="4"/>
  <c r="AK139" i="4"/>
  <c r="AJ139" i="4"/>
  <c r="AK165" i="4"/>
  <c r="AJ165" i="4"/>
  <c r="AJ63" i="4"/>
  <c r="AR63" i="4" s="1"/>
  <c r="AS63" i="4" s="1"/>
  <c r="AJ71" i="4"/>
  <c r="AJ103" i="4"/>
  <c r="AJ111" i="4"/>
  <c r="AJ129" i="4"/>
  <c r="AJ142" i="4"/>
  <c r="AJ168" i="4"/>
  <c r="AJ192" i="4"/>
  <c r="AK192" i="4"/>
  <c r="AJ131" i="4"/>
  <c r="AK144" i="4"/>
  <c r="AJ144" i="4"/>
  <c r="AK155" i="4"/>
  <c r="AJ155" i="4"/>
  <c r="AH116" i="4"/>
  <c r="AI122" i="4"/>
  <c r="AH122" i="4"/>
  <c r="AH124" i="4"/>
  <c r="AR127" i="4"/>
  <c r="AS127" i="4" s="1"/>
  <c r="AH133" i="4"/>
  <c r="AJ181" i="4"/>
  <c r="AK181" i="4"/>
  <c r="AH132" i="4"/>
  <c r="AK135" i="4"/>
  <c r="AR135" i="4" s="1"/>
  <c r="AS135" i="4" s="1"/>
  <c r="AH140" i="4"/>
  <c r="AH148" i="4"/>
  <c r="AK151" i="4"/>
  <c r="AH156" i="4"/>
  <c r="AK159" i="4"/>
  <c r="AR159" i="4" s="1"/>
  <c r="AS159" i="4" s="1"/>
  <c r="AH164" i="4"/>
  <c r="AK167" i="4"/>
  <c r="AR167" i="4" s="1"/>
  <c r="AS167" i="4" s="1"/>
  <c r="AH172" i="4"/>
  <c r="AK185" i="4"/>
  <c r="AR185" i="4" s="1"/>
  <c r="AS185" i="4" s="1"/>
  <c r="AK197" i="4"/>
  <c r="AJ197" i="4"/>
  <c r="AK201" i="4"/>
  <c r="AJ201" i="4"/>
  <c r="AK215" i="4"/>
  <c r="AJ215" i="4"/>
  <c r="AK216" i="4"/>
  <c r="AJ216" i="4"/>
  <c r="AJ202" i="4"/>
  <c r="AK202" i="4"/>
  <c r="AH207" i="4"/>
  <c r="AK227" i="4"/>
  <c r="AK238" i="4"/>
  <c r="AJ238" i="4"/>
  <c r="AK239" i="4"/>
  <c r="AJ239" i="4"/>
  <c r="AR239" i="4" s="1"/>
  <c r="AS239" i="4" s="1"/>
  <c r="AH130" i="4"/>
  <c r="AH138" i="4"/>
  <c r="AH146" i="4"/>
  <c r="AH154" i="4"/>
  <c r="AH162" i="4"/>
  <c r="AH170" i="4"/>
  <c r="AH178" i="4"/>
  <c r="AI186" i="4"/>
  <c r="AK186" i="4" s="1"/>
  <c r="AI190" i="4"/>
  <c r="AK190" i="4" s="1"/>
  <c r="AK208" i="4"/>
  <c r="AJ208" i="4"/>
  <c r="AK263" i="4"/>
  <c r="AJ263" i="4"/>
  <c r="AJ284" i="4"/>
  <c r="AJ186" i="4"/>
  <c r="AH199" i="4"/>
  <c r="AH203" i="4"/>
  <c r="AK255" i="4"/>
  <c r="AJ255" i="4"/>
  <c r="AK232" i="4"/>
  <c r="AJ232" i="4"/>
  <c r="AK243" i="4"/>
  <c r="AJ243" i="4"/>
  <c r="AK193" i="4"/>
  <c r="AJ193" i="4"/>
  <c r="AJ212" i="4"/>
  <c r="AJ234" i="4"/>
  <c r="AK246" i="4"/>
  <c r="AJ246" i="4"/>
  <c r="AJ259" i="4"/>
  <c r="AK259" i="4"/>
  <c r="AJ276" i="4"/>
  <c r="AJ180" i="4"/>
  <c r="AR180" i="4" s="1"/>
  <c r="AS180" i="4" s="1"/>
  <c r="AJ187" i="4"/>
  <c r="AR187" i="4" s="1"/>
  <c r="AS187" i="4" s="1"/>
  <c r="AK214" i="4"/>
  <c r="AJ214" i="4"/>
  <c r="AR214" i="4" s="1"/>
  <c r="AS214" i="4" s="1"/>
  <c r="AK223" i="4"/>
  <c r="AJ223" i="4"/>
  <c r="AK224" i="4"/>
  <c r="AK247" i="4"/>
  <c r="AJ247" i="4"/>
  <c r="AH179" i="4"/>
  <c r="AK206" i="4"/>
  <c r="AJ206" i="4"/>
  <c r="AJ226" i="4"/>
  <c r="AJ217" i="4"/>
  <c r="AR217" i="4" s="1"/>
  <c r="AS217" i="4" s="1"/>
  <c r="AJ225" i="4"/>
  <c r="AR225" i="4" s="1"/>
  <c r="AS225" i="4" s="1"/>
  <c r="AJ233" i="4"/>
  <c r="AR233" i="4" s="1"/>
  <c r="AS233" i="4" s="1"/>
  <c r="AJ240" i="4"/>
  <c r="AJ254" i="4"/>
  <c r="AR254" i="4" s="1"/>
  <c r="AS254" i="4" s="1"/>
  <c r="AI265" i="4"/>
  <c r="AJ265" i="4" s="1"/>
  <c r="AK267" i="4"/>
  <c r="AK269" i="4"/>
  <c r="AK275" i="4"/>
  <c r="AI277" i="4"/>
  <c r="AJ292" i="4"/>
  <c r="AK292" i="4"/>
  <c r="AK322" i="4"/>
  <c r="AJ322" i="4"/>
  <c r="AJ256" i="4"/>
  <c r="AK260" i="4"/>
  <c r="AJ260" i="4"/>
  <c r="AK330" i="4"/>
  <c r="AJ330" i="4"/>
  <c r="AK332" i="4"/>
  <c r="AJ332" i="4"/>
  <c r="AK278" i="4"/>
  <c r="AJ293" i="4"/>
  <c r="AK293" i="4"/>
  <c r="AJ297" i="4"/>
  <c r="AK297" i="4"/>
  <c r="AK317" i="4"/>
  <c r="AJ271" i="4"/>
  <c r="AR271" i="4" s="1"/>
  <c r="AS271" i="4" s="1"/>
  <c r="AH300" i="4"/>
  <c r="AK402" i="4"/>
  <c r="AJ402" i="4"/>
  <c r="AJ205" i="4"/>
  <c r="AR205" i="4" s="1"/>
  <c r="AS205" i="4" s="1"/>
  <c r="AJ213" i="4"/>
  <c r="AR213" i="4" s="1"/>
  <c r="AS213" i="4" s="1"/>
  <c r="AH241" i="4"/>
  <c r="AJ253" i="4"/>
  <c r="AR253" i="4" s="1"/>
  <c r="AS253" i="4" s="1"/>
  <c r="AH270" i="4"/>
  <c r="AH274" i="4"/>
  <c r="AJ278" i="4"/>
  <c r="AJ301" i="4"/>
  <c r="AH249" i="4"/>
  <c r="AH252" i="4"/>
  <c r="AI257" i="4"/>
  <c r="AK257" i="4" s="1"/>
  <c r="AK306" i="4"/>
  <c r="AJ306" i="4"/>
  <c r="AK308" i="4"/>
  <c r="AJ308" i="4"/>
  <c r="AJ309" i="4"/>
  <c r="AK309" i="4"/>
  <c r="AJ313" i="4"/>
  <c r="AK313" i="4"/>
  <c r="AJ344" i="4"/>
  <c r="AK344" i="4"/>
  <c r="AK294" i="4"/>
  <c r="AJ294" i="4"/>
  <c r="AR294" i="4" s="1"/>
  <c r="AS294" i="4" s="1"/>
  <c r="AK301" i="4"/>
  <c r="AH258" i="4"/>
  <c r="AK285" i="4"/>
  <c r="AJ285" i="4"/>
  <c r="AH288" i="4"/>
  <c r="AH338" i="4"/>
  <c r="AH347" i="4"/>
  <c r="AH339" i="4"/>
  <c r="AH348" i="4"/>
  <c r="AH304" i="4"/>
  <c r="AH307" i="4"/>
  <c r="AH320" i="4"/>
  <c r="AH323" i="4"/>
  <c r="AH331" i="4"/>
  <c r="AR333" i="4"/>
  <c r="AS333" i="4" s="1"/>
  <c r="AK394" i="4"/>
  <c r="AJ394" i="4"/>
  <c r="AJ325" i="4"/>
  <c r="AR325" i="4" s="1"/>
  <c r="AS325" i="4" s="1"/>
  <c r="AH336" i="4"/>
  <c r="AK351" i="4"/>
  <c r="AJ351" i="4"/>
  <c r="AR351" i="4" s="1"/>
  <c r="AS351" i="4" s="1"/>
  <c r="AK357" i="4"/>
  <c r="AJ357" i="4"/>
  <c r="AR357" i="4" s="1"/>
  <c r="AS357" i="4" s="1"/>
  <c r="AI287" i="4"/>
  <c r="AH289" i="4"/>
  <c r="AH298" i="4"/>
  <c r="AR303" i="4"/>
  <c r="AS303" i="4" s="1"/>
  <c r="AK314" i="4"/>
  <c r="AK365" i="4"/>
  <c r="AJ365" i="4"/>
  <c r="AR365" i="4" s="1"/>
  <c r="AS365" i="4" s="1"/>
  <c r="AK428" i="4"/>
  <c r="AJ428" i="4"/>
  <c r="AK354" i="4"/>
  <c r="AJ354" i="4"/>
  <c r="AH296" i="4"/>
  <c r="AH299" i="4"/>
  <c r="AK305" i="4"/>
  <c r="AR305" i="4" s="1"/>
  <c r="AS305" i="4" s="1"/>
  <c r="AH312" i="4"/>
  <c r="AH315" i="4"/>
  <c r="AK321" i="4"/>
  <c r="AR321" i="4" s="1"/>
  <c r="AS321" i="4" s="1"/>
  <c r="AK334" i="4"/>
  <c r="AK343" i="4"/>
  <c r="AJ343" i="4"/>
  <c r="AR343" i="4" s="1"/>
  <c r="AS343" i="4" s="1"/>
  <c r="AJ381" i="4"/>
  <c r="AK410" i="4"/>
  <c r="AJ410" i="4"/>
  <c r="AH369" i="4"/>
  <c r="AH377" i="4"/>
  <c r="AH385" i="4"/>
  <c r="AH393" i="4"/>
  <c r="AH401" i="4"/>
  <c r="AH409" i="4"/>
  <c r="AK418" i="4"/>
  <c r="AJ418" i="4"/>
  <c r="AK429" i="4"/>
  <c r="AJ429" i="4"/>
  <c r="AR429" i="4" s="1"/>
  <c r="AS429" i="4" s="1"/>
  <c r="AJ404" i="4"/>
  <c r="AR404" i="4" s="1"/>
  <c r="AS404" i="4" s="1"/>
  <c r="AK419" i="4"/>
  <c r="AJ424" i="4"/>
  <c r="AH425" i="4"/>
  <c r="AK436" i="4"/>
  <c r="AJ436" i="4"/>
  <c r="AJ431" i="4"/>
  <c r="AK431" i="4"/>
  <c r="AK437" i="4"/>
  <c r="AH352" i="4"/>
  <c r="AJ397" i="4"/>
  <c r="AJ405" i="4"/>
  <c r="AK415" i="4"/>
  <c r="AJ437" i="4"/>
  <c r="AK427" i="4"/>
  <c r="AJ427" i="4"/>
  <c r="AK432" i="4"/>
  <c r="AJ432" i="4"/>
  <c r="AR432" i="4" s="1"/>
  <c r="AS432" i="4" s="1"/>
  <c r="AH433" i="4"/>
  <c r="AJ345" i="4"/>
  <c r="AR345" i="4" s="1"/>
  <c r="AS345" i="4" s="1"/>
  <c r="AK355" i="4"/>
  <c r="AJ355" i="4"/>
  <c r="AJ359" i="4"/>
  <c r="AK359" i="4"/>
  <c r="AI360" i="4"/>
  <c r="AH360" i="4"/>
  <c r="AK363" i="4"/>
  <c r="AJ363" i="4"/>
  <c r="AR363" i="4" s="1"/>
  <c r="AS363" i="4" s="1"/>
  <c r="AJ367" i="4"/>
  <c r="AK367" i="4"/>
  <c r="AI368" i="4"/>
  <c r="AH368" i="4"/>
  <c r="AK371" i="4"/>
  <c r="AJ371" i="4"/>
  <c r="AR371" i="4" s="1"/>
  <c r="AS371" i="4" s="1"/>
  <c r="AJ375" i="4"/>
  <c r="AK375" i="4"/>
  <c r="AI376" i="4"/>
  <c r="AH376" i="4"/>
  <c r="AJ383" i="4"/>
  <c r="AK383" i="4"/>
  <c r="AI384" i="4"/>
  <c r="AH384" i="4"/>
  <c r="AK387" i="4"/>
  <c r="AJ387" i="4"/>
  <c r="AI392" i="4"/>
  <c r="AH392" i="4"/>
  <c r="AK395" i="4"/>
  <c r="AJ395" i="4"/>
  <c r="AI400" i="4"/>
  <c r="AH400" i="4"/>
  <c r="AK403" i="4"/>
  <c r="AJ403" i="4"/>
  <c r="AJ407" i="4"/>
  <c r="AK407" i="4"/>
  <c r="AI408" i="4"/>
  <c r="AH408" i="4"/>
  <c r="AK411" i="4"/>
  <c r="AJ411" i="4"/>
  <c r="AR411" i="4" s="1"/>
  <c r="AS411" i="4" s="1"/>
  <c r="AK416" i="4"/>
  <c r="AJ416" i="4"/>
  <c r="AR430" i="4"/>
  <c r="AS430" i="4" s="1"/>
  <c r="AK434" i="4"/>
  <c r="AJ434" i="4"/>
  <c r="AH358" i="4"/>
  <c r="AH366" i="4"/>
  <c r="AH374" i="4"/>
  <c r="AH382" i="4"/>
  <c r="AH390" i="4"/>
  <c r="AH398" i="4"/>
  <c r="AH406" i="4"/>
  <c r="AH414" i="4"/>
  <c r="AF128" i="3"/>
  <c r="AF135" i="3"/>
  <c r="AF137" i="3"/>
  <c r="AF414" i="3"/>
  <c r="AF415" i="3"/>
  <c r="AI415" i="3" s="1"/>
  <c r="AN415" i="3" s="1"/>
  <c r="AO415" i="3" s="1"/>
  <c r="AP415" i="3" s="1"/>
  <c r="AF235" i="3"/>
  <c r="AF237" i="3"/>
  <c r="AI237" i="3" s="1"/>
  <c r="AF240" i="3"/>
  <c r="AH240" i="3" s="1"/>
  <c r="AF246" i="3"/>
  <c r="AF247" i="3"/>
  <c r="AF248" i="3"/>
  <c r="AF430" i="3"/>
  <c r="AH372" i="3"/>
  <c r="AF200" i="3"/>
  <c r="AF370" i="3"/>
  <c r="AI370" i="3" s="1"/>
  <c r="AF371" i="3"/>
  <c r="AI371" i="3" s="1"/>
  <c r="AF372" i="3"/>
  <c r="AF373" i="3"/>
  <c r="AF17" i="3"/>
  <c r="AF56" i="3"/>
  <c r="AI56" i="3" s="1"/>
  <c r="AF125" i="3"/>
  <c r="AF126" i="3"/>
  <c r="AF312" i="3"/>
  <c r="AI312" i="3" s="1"/>
  <c r="AF313" i="3"/>
  <c r="AF314" i="3"/>
  <c r="AF323" i="3"/>
  <c r="AH323" i="3" s="1"/>
  <c r="AI128" i="3"/>
  <c r="AF28" i="3"/>
  <c r="AF64" i="3"/>
  <c r="AF186" i="3"/>
  <c r="AF188" i="3"/>
  <c r="AI188" i="3" s="1"/>
  <c r="AF193" i="3"/>
  <c r="AI193" i="3" s="1"/>
  <c r="AF80" i="3"/>
  <c r="AF83" i="3"/>
  <c r="AI83" i="3" s="1"/>
  <c r="AF84" i="3"/>
  <c r="AF199" i="3"/>
  <c r="AI199" i="3" s="1"/>
  <c r="AF206" i="3"/>
  <c r="AF329" i="3"/>
  <c r="AF331" i="3"/>
  <c r="AH331" i="3" s="1"/>
  <c r="AF189" i="3"/>
  <c r="AH189" i="3" s="1"/>
  <c r="AF358" i="3"/>
  <c r="AF374" i="3"/>
  <c r="AG88" i="3"/>
  <c r="AF112" i="3"/>
  <c r="AF216" i="3"/>
  <c r="AI216" i="3" s="1"/>
  <c r="AF228" i="3"/>
  <c r="AF76" i="3"/>
  <c r="AI76" i="3" s="1"/>
  <c r="AF178" i="3"/>
  <c r="AI178" i="3" s="1"/>
  <c r="AF232" i="3"/>
  <c r="AF236" i="3"/>
  <c r="AI236" i="3" s="1"/>
  <c r="AF192" i="3"/>
  <c r="AF270" i="3"/>
  <c r="AF294" i="3"/>
  <c r="AF179" i="3"/>
  <c r="AI179" i="3" s="1"/>
  <c r="AF218" i="3"/>
  <c r="AI218" i="3" s="1"/>
  <c r="AF266" i="3"/>
  <c r="AH266" i="3" s="1"/>
  <c r="AF279" i="3"/>
  <c r="AI279" i="3" s="1"/>
  <c r="AF365" i="3"/>
  <c r="AF416" i="3"/>
  <c r="AH416" i="3" s="1"/>
  <c r="AF417" i="3"/>
  <c r="AI417" i="3" s="1"/>
  <c r="AF419" i="3"/>
  <c r="AI419" i="3" s="1"/>
  <c r="AF346" i="3"/>
  <c r="AH346" i="3" s="1"/>
  <c r="AF103" i="3"/>
  <c r="AI103" i="3" s="1"/>
  <c r="AF45" i="3"/>
  <c r="AH45" i="3" s="1"/>
  <c r="AF108" i="3"/>
  <c r="AH108" i="3" s="1"/>
  <c r="AF226" i="3"/>
  <c r="AF230" i="3"/>
  <c r="AF282" i="3"/>
  <c r="AI282" i="3" s="1"/>
  <c r="AF284" i="3"/>
  <c r="AI284" i="3" s="1"/>
  <c r="AF285" i="3"/>
  <c r="AF36" i="3"/>
  <c r="AH36" i="3" s="1"/>
  <c r="AF227" i="3"/>
  <c r="AI227" i="3" s="1"/>
  <c r="AF288" i="3"/>
  <c r="AF4" i="3"/>
  <c r="AI4" i="3" s="1"/>
  <c r="AF67" i="3"/>
  <c r="AI67" i="3" s="1"/>
  <c r="AF68" i="3"/>
  <c r="AI68" i="3" s="1"/>
  <c r="AF69" i="3"/>
  <c r="AI69" i="3" s="1"/>
  <c r="AF117" i="3"/>
  <c r="AH117" i="3" s="1"/>
  <c r="AF197" i="3"/>
  <c r="AI197" i="3" s="1"/>
  <c r="AF306" i="3"/>
  <c r="AH306" i="3" s="1"/>
  <c r="AF309" i="3"/>
  <c r="AF310" i="3"/>
  <c r="AF388" i="3"/>
  <c r="AI388" i="3" s="1"/>
  <c r="AF389" i="3"/>
  <c r="AH389" i="3" s="1"/>
  <c r="AF394" i="3"/>
  <c r="AH394" i="3" s="1"/>
  <c r="AI10" i="3"/>
  <c r="AF162" i="3"/>
  <c r="AI162" i="3" s="1"/>
  <c r="AF203" i="3"/>
  <c r="AF205" i="3"/>
  <c r="AI205" i="3" s="1"/>
  <c r="AF245" i="3"/>
  <c r="AH245" i="3" s="1"/>
  <c r="AF251" i="3"/>
  <c r="AH251" i="3" s="1"/>
  <c r="AF37" i="3"/>
  <c r="AH37" i="3" s="1"/>
  <c r="AF71" i="3"/>
  <c r="AH71" i="3" s="1"/>
  <c r="AF92" i="3"/>
  <c r="AH92" i="3" s="1"/>
  <c r="AF120" i="3"/>
  <c r="AF145" i="3"/>
  <c r="AI145" i="3" s="1"/>
  <c r="AF223" i="3"/>
  <c r="AI223" i="3" s="1"/>
  <c r="AF264" i="3"/>
  <c r="AI264" i="3" s="1"/>
  <c r="AF293" i="3"/>
  <c r="AI293" i="3" s="1"/>
  <c r="AF296" i="3"/>
  <c r="AI296" i="3" s="1"/>
  <c r="AF337" i="3"/>
  <c r="AF339" i="3"/>
  <c r="AH339" i="3" s="1"/>
  <c r="AF343" i="3"/>
  <c r="AH343" i="3" s="1"/>
  <c r="AF379" i="3"/>
  <c r="AH379" i="3" s="1"/>
  <c r="AF405" i="3"/>
  <c r="AH405" i="3" s="1"/>
  <c r="AF420" i="3"/>
  <c r="AI420" i="3" s="1"/>
  <c r="AF39" i="3"/>
  <c r="AH39" i="3" s="1"/>
  <c r="AF40" i="3"/>
  <c r="AH40" i="3" s="1"/>
  <c r="AN40" i="3" s="1"/>
  <c r="AO40" i="3" s="1"/>
  <c r="AP40" i="3" s="1"/>
  <c r="AF41" i="3"/>
  <c r="AI41" i="3" s="1"/>
  <c r="AF77" i="3"/>
  <c r="AI77" i="3" s="1"/>
  <c r="AF99" i="3"/>
  <c r="AF100" i="3"/>
  <c r="AF121" i="3"/>
  <c r="AI121" i="3" s="1"/>
  <c r="AF122" i="3"/>
  <c r="AF156" i="3"/>
  <c r="AI156" i="3" s="1"/>
  <c r="AF157" i="3"/>
  <c r="AH157" i="3" s="1"/>
  <c r="AF187" i="3"/>
  <c r="AF242" i="3"/>
  <c r="AI242" i="3" s="1"/>
  <c r="AF243" i="3"/>
  <c r="AI243" i="3" s="1"/>
  <c r="AF265" i="3"/>
  <c r="AI265" i="3" s="1"/>
  <c r="AF297" i="3"/>
  <c r="AI297" i="3" s="1"/>
  <c r="AF311" i="3"/>
  <c r="AI311" i="3" s="1"/>
  <c r="AF345" i="3"/>
  <c r="AF380" i="3"/>
  <c r="AH380" i="3" s="1"/>
  <c r="AF381" i="3"/>
  <c r="AH381" i="3" s="1"/>
  <c r="AF382" i="3"/>
  <c r="AH396" i="3"/>
  <c r="AF406" i="3"/>
  <c r="AI406" i="3" s="1"/>
  <c r="AF424" i="3"/>
  <c r="AH424" i="3" s="1"/>
  <c r="AF425" i="3"/>
  <c r="AI425" i="3" s="1"/>
  <c r="AF427" i="3"/>
  <c r="AI427" i="3" s="1"/>
  <c r="AF428" i="3"/>
  <c r="AH428" i="3" s="1"/>
  <c r="AF429" i="3"/>
  <c r="AH429" i="3" s="1"/>
  <c r="AF143" i="3"/>
  <c r="AH143" i="3" s="1"/>
  <c r="AF154" i="3"/>
  <c r="AI154" i="3" s="1"/>
  <c r="AF183" i="3"/>
  <c r="AF18" i="3"/>
  <c r="AI18" i="3" s="1"/>
  <c r="AH126" i="3"/>
  <c r="AI192" i="3"/>
  <c r="AF208" i="3"/>
  <c r="AI208" i="3" s="1"/>
  <c r="AF214" i="3"/>
  <c r="AF224" i="3"/>
  <c r="AI224" i="3" s="1"/>
  <c r="AH407" i="3"/>
  <c r="AI430" i="3"/>
  <c r="AF38" i="3"/>
  <c r="AH38" i="3" s="1"/>
  <c r="AF72" i="3"/>
  <c r="AI72" i="3" s="1"/>
  <c r="AF147" i="3"/>
  <c r="AI147" i="3" s="1"/>
  <c r="AF185" i="3"/>
  <c r="AH185" i="3" s="1"/>
  <c r="AF21" i="3"/>
  <c r="AI21" i="3" s="1"/>
  <c r="AF46" i="3"/>
  <c r="AF104" i="3"/>
  <c r="AI104" i="3" s="1"/>
  <c r="AF163" i="3"/>
  <c r="AI163" i="3" s="1"/>
  <c r="AF268" i="3"/>
  <c r="AI268" i="3" s="1"/>
  <c r="AF269" i="3"/>
  <c r="AI269" i="3" s="1"/>
  <c r="AF272" i="3"/>
  <c r="AI272" i="3" s="1"/>
  <c r="AF412" i="3"/>
  <c r="AI412" i="3" s="1"/>
  <c r="AF3" i="3"/>
  <c r="AF26" i="3"/>
  <c r="AI26" i="3" s="1"/>
  <c r="AF47" i="3"/>
  <c r="AI47" i="3" s="1"/>
  <c r="AF48" i="3"/>
  <c r="AH48" i="3" s="1"/>
  <c r="AF49" i="3"/>
  <c r="AH49" i="3" s="1"/>
  <c r="AF81" i="3"/>
  <c r="AI81" i="3" s="1"/>
  <c r="AF109" i="3"/>
  <c r="AI109" i="3" s="1"/>
  <c r="AF164" i="3"/>
  <c r="AI164" i="3" s="1"/>
  <c r="AF165" i="3"/>
  <c r="AH165" i="3" s="1"/>
  <c r="AG214" i="3"/>
  <c r="AF215" i="3"/>
  <c r="AH215" i="3" s="1"/>
  <c r="AF229" i="3"/>
  <c r="AI229" i="3" s="1"/>
  <c r="AF252" i="3"/>
  <c r="AI252" i="3" s="1"/>
  <c r="AF253" i="3"/>
  <c r="AI253" i="3" s="1"/>
  <c r="AF274" i="3"/>
  <c r="AI274" i="3" s="1"/>
  <c r="AF322" i="3"/>
  <c r="AF356" i="3"/>
  <c r="AI356" i="3" s="1"/>
  <c r="AF359" i="3"/>
  <c r="AI359" i="3" s="1"/>
  <c r="AF362" i="3"/>
  <c r="AF364" i="3"/>
  <c r="AH364" i="3" s="1"/>
  <c r="AF390" i="3"/>
  <c r="AF91" i="3"/>
  <c r="AI91" i="3" s="1"/>
  <c r="AF146" i="3"/>
  <c r="AI146" i="3" s="1"/>
  <c r="AF130" i="3"/>
  <c r="AF196" i="3"/>
  <c r="AH196" i="3" s="1"/>
  <c r="AF277" i="3"/>
  <c r="AH277" i="3" s="1"/>
  <c r="AF286" i="3"/>
  <c r="AF7" i="3"/>
  <c r="AH7" i="3" s="1"/>
  <c r="AF8" i="3"/>
  <c r="AH8" i="3" s="1"/>
  <c r="AF9" i="3"/>
  <c r="AI9" i="3" s="1"/>
  <c r="AF29" i="3"/>
  <c r="AI29" i="3" s="1"/>
  <c r="AF34" i="3"/>
  <c r="AI34" i="3" s="1"/>
  <c r="AF65" i="3"/>
  <c r="AI65" i="3" s="1"/>
  <c r="AF114" i="3"/>
  <c r="AF138" i="3"/>
  <c r="AF222" i="3"/>
  <c r="AI222" i="3" s="1"/>
  <c r="AF31" i="3"/>
  <c r="AI31" i="3" s="1"/>
  <c r="AI17" i="3"/>
  <c r="AI45" i="3"/>
  <c r="AF124" i="3"/>
  <c r="AH124" i="3" s="1"/>
  <c r="AF257" i="3"/>
  <c r="AI257" i="3" s="1"/>
  <c r="AF258" i="3"/>
  <c r="AI258" i="3" s="1"/>
  <c r="AF259" i="3"/>
  <c r="AH259" i="3" s="1"/>
  <c r="AF261" i="3"/>
  <c r="AH261" i="3" s="1"/>
  <c r="AH296" i="3"/>
  <c r="AN296" i="3" s="1"/>
  <c r="AO296" i="3" s="1"/>
  <c r="AP296" i="3" s="1"/>
  <c r="AF210" i="3"/>
  <c r="AF211" i="3"/>
  <c r="AI211" i="3" s="1"/>
  <c r="AF212" i="3"/>
  <c r="AH212" i="3" s="1"/>
  <c r="AF213" i="3"/>
  <c r="AH213" i="3" s="1"/>
  <c r="AF298" i="3"/>
  <c r="AI298" i="3" s="1"/>
  <c r="AF302" i="3"/>
  <c r="AF57" i="3"/>
  <c r="AH57" i="3" s="1"/>
  <c r="AH272" i="3"/>
  <c r="AF431" i="3"/>
  <c r="AI431" i="3" s="1"/>
  <c r="AG431" i="3"/>
  <c r="AF96" i="3"/>
  <c r="AH96" i="3" s="1"/>
  <c r="AF59" i="3"/>
  <c r="AI59" i="3" s="1"/>
  <c r="AF113" i="3"/>
  <c r="AH113" i="3" s="1"/>
  <c r="AF116" i="3"/>
  <c r="AI116" i="3" s="1"/>
  <c r="AF131" i="3"/>
  <c r="AH131" i="3" s="1"/>
  <c r="AF167" i="3"/>
  <c r="AH167" i="3" s="1"/>
  <c r="AF169" i="3"/>
  <c r="AI169" i="3" s="1"/>
  <c r="AF170" i="3"/>
  <c r="AH232" i="3"/>
  <c r="AF357" i="3"/>
  <c r="AF93" i="3"/>
  <c r="AH93" i="3" s="1"/>
  <c r="AF20" i="3"/>
  <c r="AI20" i="3" s="1"/>
  <c r="AF95" i="3"/>
  <c r="AI95" i="3" s="1"/>
  <c r="AF22" i="3"/>
  <c r="AH22" i="3" s="1"/>
  <c r="AF25" i="3"/>
  <c r="AI25" i="3" s="1"/>
  <c r="AI200" i="3"/>
  <c r="AF201" i="3"/>
  <c r="AG201" i="3"/>
  <c r="AH365" i="3"/>
  <c r="AI365" i="3"/>
  <c r="AH203" i="3"/>
  <c r="AF220" i="3"/>
  <c r="AF221" i="3"/>
  <c r="AI221" i="3" s="1"/>
  <c r="AF238" i="3"/>
  <c r="AG238" i="3"/>
  <c r="AF280" i="3"/>
  <c r="AF30" i="3"/>
  <c r="AI30" i="3" s="1"/>
  <c r="AF2" i="3"/>
  <c r="AI2" i="3" s="1"/>
  <c r="AH10" i="3"/>
  <c r="AN10" i="3" s="1"/>
  <c r="AO10" i="3" s="1"/>
  <c r="AP10" i="3" s="1"/>
  <c r="AF13" i="3"/>
  <c r="AF42" i="3"/>
  <c r="AI42" i="3" s="1"/>
  <c r="AF123" i="3"/>
  <c r="AH123" i="3" s="1"/>
  <c r="AH288" i="3"/>
  <c r="AI288" i="3"/>
  <c r="AH373" i="3"/>
  <c r="AI373" i="3"/>
  <c r="AH397" i="3"/>
  <c r="AI397" i="3"/>
  <c r="AF398" i="3"/>
  <c r="AG398" i="3"/>
  <c r="AH141" i="3"/>
  <c r="AI203" i="3"/>
  <c r="AF209" i="3"/>
  <c r="AF276" i="3"/>
  <c r="AI276" i="3" s="1"/>
  <c r="AF278" i="3"/>
  <c r="AF324" i="3"/>
  <c r="AF334" i="3"/>
  <c r="AH334" i="3" s="1"/>
  <c r="AF355" i="3"/>
  <c r="AH355" i="3" s="1"/>
  <c r="AH404" i="3"/>
  <c r="AH414" i="3"/>
  <c r="AF300" i="3"/>
  <c r="AF316" i="3"/>
  <c r="AI316" i="3" s="1"/>
  <c r="AF326" i="3"/>
  <c r="AH326" i="3" s="1"/>
  <c r="AF409" i="3"/>
  <c r="AH409" i="3" s="1"/>
  <c r="AF411" i="3"/>
  <c r="AI411" i="3" s="1"/>
  <c r="AF33" i="3"/>
  <c r="AI33" i="3" s="1"/>
  <c r="AH56" i="3"/>
  <c r="AF61" i="3"/>
  <c r="AH61" i="3" s="1"/>
  <c r="AF85" i="3"/>
  <c r="AH85" i="3" s="1"/>
  <c r="AF105" i="3"/>
  <c r="AI105" i="3" s="1"/>
  <c r="AF115" i="3"/>
  <c r="AH115" i="3" s="1"/>
  <c r="AF132" i="3"/>
  <c r="AF148" i="3"/>
  <c r="AI148" i="3" s="1"/>
  <c r="AF149" i="3"/>
  <c r="AH149" i="3" s="1"/>
  <c r="AF171" i="3"/>
  <c r="AH171" i="3" s="1"/>
  <c r="AF191" i="3"/>
  <c r="AI191" i="3" s="1"/>
  <c r="AH256" i="3"/>
  <c r="AF271" i="3"/>
  <c r="AI271" i="3" s="1"/>
  <c r="AF289" i="3"/>
  <c r="AI289" i="3" s="1"/>
  <c r="AF318" i="3"/>
  <c r="AH318" i="3" s="1"/>
  <c r="AF328" i="3"/>
  <c r="AI328" i="3" s="1"/>
  <c r="AF338" i="3"/>
  <c r="AH338" i="3" s="1"/>
  <c r="AF348" i="3"/>
  <c r="AI348" i="3" s="1"/>
  <c r="AF366" i="3"/>
  <c r="AF399" i="3"/>
  <c r="AH399" i="3" s="1"/>
  <c r="AF401" i="3"/>
  <c r="AH401" i="3" s="1"/>
  <c r="AF421" i="3"/>
  <c r="AI421" i="3" s="1"/>
  <c r="AF432" i="3"/>
  <c r="AH432" i="3" s="1"/>
  <c r="AF433" i="3"/>
  <c r="AI433" i="3" s="1"/>
  <c r="AF435" i="3"/>
  <c r="AH435" i="3" s="1"/>
  <c r="AF436" i="3"/>
  <c r="AI436" i="3" s="1"/>
  <c r="AF437" i="3"/>
  <c r="AI437" i="3" s="1"/>
  <c r="AF5" i="3"/>
  <c r="AI5" i="3" s="1"/>
  <c r="AF23" i="3"/>
  <c r="AH23" i="3" s="1"/>
  <c r="AF44" i="3"/>
  <c r="AH44" i="3" s="1"/>
  <c r="AF63" i="3"/>
  <c r="AH63" i="3" s="1"/>
  <c r="AF87" i="3"/>
  <c r="AH87" i="3" s="1"/>
  <c r="AF107" i="3"/>
  <c r="AI107" i="3" s="1"/>
  <c r="AF133" i="3"/>
  <c r="AH133" i="3" s="1"/>
  <c r="AF151" i="3"/>
  <c r="AI151" i="3" s="1"/>
  <c r="AF153" i="3"/>
  <c r="AI153" i="3" s="1"/>
  <c r="AF172" i="3"/>
  <c r="AI172" i="3" s="1"/>
  <c r="AF173" i="3"/>
  <c r="AH173" i="3" s="1"/>
  <c r="AF202" i="3"/>
  <c r="AI202" i="3" s="1"/>
  <c r="AF239" i="3"/>
  <c r="AI239" i="3" s="1"/>
  <c r="AI256" i="3"/>
  <c r="AN256" i="3" s="1"/>
  <c r="AO256" i="3" s="1"/>
  <c r="AP256" i="3" s="1"/>
  <c r="AF290" i="3"/>
  <c r="AI290" i="3" s="1"/>
  <c r="AF292" i="3"/>
  <c r="AH292" i="3" s="1"/>
  <c r="AF305" i="3"/>
  <c r="AI305" i="3" s="1"/>
  <c r="AF320" i="3"/>
  <c r="AI320" i="3" s="1"/>
  <c r="AF349" i="3"/>
  <c r="AG390" i="3"/>
  <c r="AF391" i="3"/>
  <c r="AH391" i="3" s="1"/>
  <c r="AF393" i="3"/>
  <c r="AF403" i="3"/>
  <c r="AH403" i="3" s="1"/>
  <c r="AF413" i="3"/>
  <c r="AF32" i="3"/>
  <c r="AH32" i="3" s="1"/>
  <c r="AF14" i="3"/>
  <c r="AI14" i="3" s="1"/>
  <c r="AF24" i="3"/>
  <c r="AI24" i="3" s="1"/>
  <c r="AF73" i="3"/>
  <c r="AI73" i="3" s="1"/>
  <c r="AF6" i="3"/>
  <c r="AI6" i="3" s="1"/>
  <c r="AF15" i="3"/>
  <c r="AH15" i="3" s="1"/>
  <c r="AF16" i="3"/>
  <c r="AH16" i="3" s="1"/>
  <c r="AF75" i="3"/>
  <c r="AI75" i="3" s="1"/>
  <c r="AF97" i="3"/>
  <c r="AI97" i="3" s="1"/>
  <c r="AF98" i="3"/>
  <c r="AF119" i="3"/>
  <c r="AI119" i="3" s="1"/>
  <c r="AF127" i="3"/>
  <c r="AH127" i="3" s="1"/>
  <c r="AF155" i="3"/>
  <c r="AI155" i="3" s="1"/>
  <c r="AF175" i="3"/>
  <c r="AH175" i="3" s="1"/>
  <c r="AF177" i="3"/>
  <c r="AI177" i="3" s="1"/>
  <c r="AH200" i="3"/>
  <c r="AF204" i="3"/>
  <c r="AI204" i="3" s="1"/>
  <c r="AH229" i="3"/>
  <c r="AN229" i="3" s="1"/>
  <c r="AO229" i="3" s="1"/>
  <c r="AP229" i="3" s="1"/>
  <c r="AG230" i="3"/>
  <c r="AH230" i="3" s="1"/>
  <c r="AF231" i="3"/>
  <c r="AI231" i="3" s="1"/>
  <c r="AF249" i="3"/>
  <c r="AF250" i="3"/>
  <c r="AH250" i="3" s="1"/>
  <c r="AF254" i="3"/>
  <c r="AH254" i="3" s="1"/>
  <c r="AF263" i="3"/>
  <c r="AI263" i="3" s="1"/>
  <c r="AF281" i="3"/>
  <c r="AI281" i="3" s="1"/>
  <c r="AF295" i="3"/>
  <c r="AI295" i="3" s="1"/>
  <c r="AF307" i="3"/>
  <c r="AF330" i="3"/>
  <c r="AI330" i="3" s="1"/>
  <c r="AF340" i="3"/>
  <c r="AI340" i="3" s="1"/>
  <c r="AF350" i="3"/>
  <c r="AG366" i="3"/>
  <c r="AF367" i="3"/>
  <c r="AH367" i="3" s="1"/>
  <c r="AF369" i="3"/>
  <c r="AH369" i="3" s="1"/>
  <c r="AG374" i="3"/>
  <c r="AF375" i="3"/>
  <c r="AH375" i="3" s="1"/>
  <c r="AF377" i="3"/>
  <c r="AI377" i="3" s="1"/>
  <c r="AG382" i="3"/>
  <c r="AF383" i="3"/>
  <c r="AH383" i="3" s="1"/>
  <c r="AF385" i="3"/>
  <c r="AH385" i="3" s="1"/>
  <c r="AF387" i="3"/>
  <c r="AH387" i="3" s="1"/>
  <c r="AF395" i="3"/>
  <c r="AH395" i="3" s="1"/>
  <c r="AI407" i="3"/>
  <c r="AN407" i="3" s="1"/>
  <c r="AO407" i="3" s="1"/>
  <c r="AP407" i="3" s="1"/>
  <c r="AF422" i="3"/>
  <c r="AI422" i="3" s="1"/>
  <c r="AF423" i="3"/>
  <c r="AH423" i="3" s="1"/>
  <c r="AH99" i="3"/>
  <c r="AH248" i="3"/>
  <c r="AI343" i="3"/>
  <c r="AG358" i="3"/>
  <c r="AH358" i="3" s="1"/>
  <c r="AF361" i="3"/>
  <c r="AI361" i="3" s="1"/>
  <c r="AF378" i="3"/>
  <c r="AI414" i="3"/>
  <c r="AF52" i="3"/>
  <c r="AH52" i="3" s="1"/>
  <c r="AF53" i="3"/>
  <c r="AI53" i="3" s="1"/>
  <c r="AF55" i="3"/>
  <c r="AH55" i="3" s="1"/>
  <c r="AF66" i="3"/>
  <c r="AF79" i="3"/>
  <c r="AH79" i="3" s="1"/>
  <c r="AF89" i="3"/>
  <c r="AI89" i="3" s="1"/>
  <c r="AF90" i="3"/>
  <c r="AF101" i="3"/>
  <c r="AH101" i="3" s="1"/>
  <c r="AF111" i="3"/>
  <c r="AI111" i="3" s="1"/>
  <c r="AI126" i="3"/>
  <c r="AF139" i="3"/>
  <c r="AI139" i="3" s="1"/>
  <c r="AF159" i="3"/>
  <c r="AI159" i="3" s="1"/>
  <c r="AF161" i="3"/>
  <c r="AH161" i="3" s="1"/>
  <c r="AF180" i="3"/>
  <c r="AI180" i="3" s="1"/>
  <c r="AF181" i="3"/>
  <c r="AH181" i="3" s="1"/>
  <c r="AF195" i="3"/>
  <c r="AH195" i="3" s="1"/>
  <c r="AF207" i="3"/>
  <c r="AI207" i="3" s="1"/>
  <c r="AF234" i="3"/>
  <c r="AI234" i="3" s="1"/>
  <c r="AF244" i="3"/>
  <c r="AI248" i="3"/>
  <c r="AF255" i="3"/>
  <c r="AI255" i="3" s="1"/>
  <c r="AF273" i="3"/>
  <c r="AI273" i="3" s="1"/>
  <c r="AF287" i="3"/>
  <c r="AI287" i="3" s="1"/>
  <c r="AF332" i="3"/>
  <c r="AH332" i="3" s="1"/>
  <c r="AG350" i="3"/>
  <c r="AH350" i="3" s="1"/>
  <c r="AF351" i="3"/>
  <c r="AH351" i="3" s="1"/>
  <c r="AF353" i="3"/>
  <c r="AI353" i="3" s="1"/>
  <c r="AH415" i="3"/>
  <c r="AI49" i="3"/>
  <c r="AI28" i="3"/>
  <c r="AH28" i="3"/>
  <c r="AI40" i="3"/>
  <c r="AH41" i="3"/>
  <c r="AI3" i="3"/>
  <c r="AH3" i="3"/>
  <c r="AI12" i="3"/>
  <c r="AH12" i="3"/>
  <c r="AI22" i="3"/>
  <c r="AI13" i="3"/>
  <c r="AI15" i="3"/>
  <c r="AI16" i="3"/>
  <c r="AI7" i="3"/>
  <c r="AI36" i="3"/>
  <c r="AI46" i="3"/>
  <c r="AH46" i="3"/>
  <c r="AG70" i="3"/>
  <c r="AF70" i="3"/>
  <c r="AF74" i="3"/>
  <c r="AG74" i="3"/>
  <c r="AI130" i="3"/>
  <c r="AH130" i="3"/>
  <c r="AF50" i="3"/>
  <c r="AH91" i="3"/>
  <c r="AH109" i="3"/>
  <c r="AG110" i="3"/>
  <c r="AF110" i="3"/>
  <c r="AI120" i="3"/>
  <c r="AH120" i="3"/>
  <c r="AF11" i="3"/>
  <c r="AH13" i="3"/>
  <c r="AF19" i="3"/>
  <c r="AF27" i="3"/>
  <c r="AF35" i="3"/>
  <c r="AF43" i="3"/>
  <c r="AF54" i="3"/>
  <c r="AF60" i="3"/>
  <c r="AI93" i="3"/>
  <c r="AG94" i="3"/>
  <c r="AF94" i="3"/>
  <c r="AI61" i="3"/>
  <c r="AI117" i="3"/>
  <c r="AG118" i="3"/>
  <c r="AF118" i="3"/>
  <c r="AI210" i="3"/>
  <c r="AH210" i="3"/>
  <c r="AF51" i="3"/>
  <c r="AF58" i="3"/>
  <c r="AH84" i="3"/>
  <c r="AN84" i="3" s="1"/>
  <c r="AO84" i="3" s="1"/>
  <c r="AP84" i="3" s="1"/>
  <c r="AI84" i="3"/>
  <c r="AI88" i="3"/>
  <c r="AH88" i="3"/>
  <c r="AI99" i="3"/>
  <c r="AN99" i="3" s="1"/>
  <c r="AO99" i="3" s="1"/>
  <c r="AP99" i="3" s="1"/>
  <c r="AH17" i="3"/>
  <c r="AN17" i="3" s="1"/>
  <c r="AO17" i="3" s="1"/>
  <c r="AP17" i="3" s="1"/>
  <c r="AI64" i="3"/>
  <c r="AH76" i="3"/>
  <c r="AI80" i="3"/>
  <c r="AH80" i="3"/>
  <c r="AI85" i="3"/>
  <c r="AG86" i="3"/>
  <c r="AF86" i="3"/>
  <c r="AH100" i="3"/>
  <c r="AG102" i="3"/>
  <c r="AF102" i="3"/>
  <c r="AI112" i="3"/>
  <c r="AH112" i="3"/>
  <c r="AI123" i="3"/>
  <c r="AF129" i="3"/>
  <c r="AF62" i="3"/>
  <c r="AH64" i="3"/>
  <c r="AH68" i="3"/>
  <c r="AG78" i="3"/>
  <c r="AF78" i="3"/>
  <c r="AF82" i="3"/>
  <c r="AG82" i="3"/>
  <c r="AI125" i="3"/>
  <c r="AH125" i="3"/>
  <c r="AG90" i="3"/>
  <c r="AG98" i="3"/>
  <c r="AI100" i="3"/>
  <c r="AG106" i="3"/>
  <c r="AI106" i="3" s="1"/>
  <c r="AG114" i="3"/>
  <c r="AG122" i="3"/>
  <c r="AH155" i="3"/>
  <c r="AH179" i="3"/>
  <c r="AI187" i="3"/>
  <c r="AH187" i="3"/>
  <c r="AH253" i="3"/>
  <c r="AI135" i="3"/>
  <c r="AH135" i="3"/>
  <c r="AG132" i="3"/>
  <c r="AF136" i="3"/>
  <c r="AI141" i="3"/>
  <c r="AF144" i="3"/>
  <c r="AH151" i="3"/>
  <c r="AF152" i="3"/>
  <c r="AF160" i="3"/>
  <c r="AI165" i="3"/>
  <c r="AN165" i="3" s="1"/>
  <c r="AO165" i="3" s="1"/>
  <c r="AP165" i="3" s="1"/>
  <c r="AI167" i="3"/>
  <c r="AF168" i="3"/>
  <c r="AF176" i="3"/>
  <c r="AI183" i="3"/>
  <c r="AH183" i="3"/>
  <c r="AF184" i="3"/>
  <c r="AI189" i="3"/>
  <c r="AH197" i="3"/>
  <c r="AG198" i="3"/>
  <c r="AF198" i="3"/>
  <c r="AI137" i="3"/>
  <c r="AH137" i="3"/>
  <c r="AH145" i="3"/>
  <c r="AH153" i="3"/>
  <c r="AI185" i="3"/>
  <c r="AH128" i="3"/>
  <c r="AN128" i="3" s="1"/>
  <c r="AO128" i="3" s="1"/>
  <c r="AP128" i="3" s="1"/>
  <c r="AH199" i="3"/>
  <c r="AI138" i="3"/>
  <c r="AH138" i="3"/>
  <c r="AH146" i="3"/>
  <c r="AI170" i="3"/>
  <c r="AH170" i="3"/>
  <c r="AI186" i="3"/>
  <c r="AH186" i="3"/>
  <c r="AG233" i="3"/>
  <c r="AF233" i="3"/>
  <c r="AI228" i="3"/>
  <c r="AH228" i="3"/>
  <c r="AF219" i="3"/>
  <c r="AF134" i="3"/>
  <c r="AF142" i="3"/>
  <c r="AF150" i="3"/>
  <c r="AF158" i="3"/>
  <c r="AF166" i="3"/>
  <c r="AF174" i="3"/>
  <c r="AF182" i="3"/>
  <c r="AF190" i="3"/>
  <c r="AH192" i="3"/>
  <c r="AG206" i="3"/>
  <c r="AH208" i="3"/>
  <c r="AG225" i="3"/>
  <c r="AF225" i="3"/>
  <c r="AI232" i="3"/>
  <c r="AI235" i="3"/>
  <c r="AH235" i="3"/>
  <c r="AG241" i="3"/>
  <c r="AF241" i="3"/>
  <c r="AH246" i="3"/>
  <c r="AI246" i="3"/>
  <c r="AI247" i="3"/>
  <c r="AH247" i="3"/>
  <c r="AF194" i="3"/>
  <c r="AI209" i="3"/>
  <c r="AH209" i="3"/>
  <c r="AI213" i="3"/>
  <c r="AI220" i="3"/>
  <c r="AH220" i="3"/>
  <c r="AF140" i="3"/>
  <c r="AH201" i="3"/>
  <c r="AI226" i="3"/>
  <c r="AH226" i="3"/>
  <c r="AG217" i="3"/>
  <c r="AF217" i="3"/>
  <c r="AI249" i="3"/>
  <c r="AH257" i="3"/>
  <c r="AG275" i="3"/>
  <c r="AF275" i="3"/>
  <c r="AG283" i="3"/>
  <c r="AF283" i="3"/>
  <c r="AG291" i="3"/>
  <c r="AF291" i="3"/>
  <c r="AG299" i="3"/>
  <c r="AF299" i="3"/>
  <c r="AG307" i="3"/>
  <c r="AI378" i="3"/>
  <c r="AH378" i="3"/>
  <c r="AI251" i="3"/>
  <c r="AF260" i="3"/>
  <c r="AF262" i="3"/>
  <c r="AH249" i="3"/>
  <c r="AH268" i="3"/>
  <c r="AI309" i="3"/>
  <c r="AH309" i="3"/>
  <c r="AH284" i="3"/>
  <c r="AI292" i="3"/>
  <c r="AI300" i="3"/>
  <c r="AH300" i="3"/>
  <c r="AG301" i="3"/>
  <c r="AF301" i="3"/>
  <c r="AI337" i="3"/>
  <c r="AH337" i="3"/>
  <c r="AH265" i="3"/>
  <c r="AI285" i="3"/>
  <c r="AH285" i="3"/>
  <c r="AH322" i="3"/>
  <c r="AI322" i="3"/>
  <c r="AI329" i="3"/>
  <c r="AH329" i="3"/>
  <c r="AI313" i="3"/>
  <c r="AH313" i="3"/>
  <c r="AG386" i="3"/>
  <c r="AF386" i="3"/>
  <c r="AI266" i="3"/>
  <c r="AN266" i="3" s="1"/>
  <c r="AO266" i="3" s="1"/>
  <c r="AP266" i="3" s="1"/>
  <c r="AG267" i="3"/>
  <c r="AF267" i="3"/>
  <c r="AG270" i="3"/>
  <c r="AH270" i="3" s="1"/>
  <c r="AH273" i="3"/>
  <c r="AG278" i="3"/>
  <c r="AG286" i="3"/>
  <c r="AH286" i="3" s="1"/>
  <c r="AG294" i="3"/>
  <c r="AH302" i="3"/>
  <c r="AI302" i="3"/>
  <c r="AG303" i="3"/>
  <c r="AF303" i="3"/>
  <c r="AH314" i="3"/>
  <c r="AI314" i="3"/>
  <c r="AF304" i="3"/>
  <c r="AG342" i="3"/>
  <c r="AF342" i="3"/>
  <c r="AH419" i="3"/>
  <c r="AH310" i="3"/>
  <c r="AG354" i="3"/>
  <c r="AF354" i="3"/>
  <c r="AG327" i="3"/>
  <c r="AF327" i="3"/>
  <c r="AG335" i="3"/>
  <c r="AF335" i="3"/>
  <c r="AI393" i="3"/>
  <c r="AH393" i="3"/>
  <c r="AI310" i="3"/>
  <c r="AF315" i="3"/>
  <c r="AI402" i="3"/>
  <c r="AH402" i="3"/>
  <c r="AH413" i="3"/>
  <c r="AI413" i="3"/>
  <c r="AF321" i="3"/>
  <c r="AI336" i="3"/>
  <c r="AH336" i="3"/>
  <c r="AF308" i="3"/>
  <c r="AF317" i="3"/>
  <c r="AF319" i="3"/>
  <c r="AG325" i="3"/>
  <c r="AF325" i="3"/>
  <c r="AH340" i="3"/>
  <c r="AI346" i="3"/>
  <c r="AI362" i="3"/>
  <c r="AH362" i="3"/>
  <c r="AI416" i="3"/>
  <c r="AF363" i="3"/>
  <c r="AF410" i="3"/>
  <c r="AH430" i="3"/>
  <c r="AH345" i="3"/>
  <c r="AI379" i="3"/>
  <c r="AI387" i="3"/>
  <c r="AF426" i="3"/>
  <c r="AF347" i="3"/>
  <c r="AF360" i="3"/>
  <c r="AF434" i="3"/>
  <c r="AF333" i="3"/>
  <c r="AF341" i="3"/>
  <c r="AF344" i="3"/>
  <c r="AI345" i="3"/>
  <c r="AI355" i="3"/>
  <c r="AF352" i="3"/>
  <c r="AF368" i="3"/>
  <c r="AI372" i="3"/>
  <c r="AN372" i="3" s="1"/>
  <c r="AO372" i="3" s="1"/>
  <c r="AP372" i="3" s="1"/>
  <c r="AF376" i="3"/>
  <c r="AF384" i="3"/>
  <c r="AF392" i="3"/>
  <c r="AI396" i="3"/>
  <c r="AF400" i="3"/>
  <c r="AI404" i="3"/>
  <c r="AI428" i="3"/>
  <c r="AF408" i="3"/>
  <c r="AG418" i="3"/>
  <c r="AF418" i="3"/>
  <c r="AI429" i="3"/>
  <c r="AS5" i="1"/>
  <c r="AS4" i="1"/>
  <c r="AF436" i="1"/>
  <c r="AF428" i="1"/>
  <c r="AF420" i="1"/>
  <c r="AF412" i="1"/>
  <c r="AF404" i="1"/>
  <c r="AH404" i="1" s="1"/>
  <c r="AN404" i="1" s="1"/>
  <c r="AF396" i="1"/>
  <c r="AF388" i="1"/>
  <c r="AF380" i="1"/>
  <c r="AI380" i="1" s="1"/>
  <c r="AF372" i="1"/>
  <c r="AF364" i="1"/>
  <c r="AF356" i="1"/>
  <c r="AF348" i="1"/>
  <c r="AF340" i="1"/>
  <c r="AH340" i="1" s="1"/>
  <c r="AN340" i="1" s="1"/>
  <c r="AF332" i="1"/>
  <c r="AF324" i="1"/>
  <c r="AF316" i="1"/>
  <c r="AI316" i="1" s="1"/>
  <c r="AF308" i="1"/>
  <c r="AF300" i="1"/>
  <c r="AF292" i="1"/>
  <c r="AF284" i="1"/>
  <c r="AF276" i="1"/>
  <c r="AH276" i="1" s="1"/>
  <c r="AN276" i="1" s="1"/>
  <c r="AF268" i="1"/>
  <c r="AF260" i="1"/>
  <c r="AF435" i="1"/>
  <c r="AI435" i="1" s="1"/>
  <c r="AF427" i="1"/>
  <c r="AF419" i="1"/>
  <c r="AF411" i="1"/>
  <c r="AF403" i="1"/>
  <c r="AF395" i="1"/>
  <c r="AI395" i="1" s="1"/>
  <c r="AF387" i="1"/>
  <c r="AF379" i="1"/>
  <c r="AF371" i="1"/>
  <c r="AI371" i="1" s="1"/>
  <c r="AF363" i="1"/>
  <c r="AF355" i="1"/>
  <c r="AF347" i="1"/>
  <c r="AF339" i="1"/>
  <c r="AF252" i="1"/>
  <c r="AH252" i="1" s="1"/>
  <c r="AF244" i="1"/>
  <c r="AF236" i="1"/>
  <c r="AF228" i="1"/>
  <c r="AH228" i="1" s="1"/>
  <c r="AF220" i="1"/>
  <c r="AF212" i="1"/>
  <c r="AF204" i="1"/>
  <c r="AF196" i="1"/>
  <c r="AF188" i="1"/>
  <c r="AH188" i="1" s="1"/>
  <c r="AF180" i="1"/>
  <c r="AF172" i="1"/>
  <c r="AF164" i="1"/>
  <c r="AH164" i="1" s="1"/>
  <c r="AF156" i="1"/>
  <c r="AF148" i="1"/>
  <c r="AF140" i="1"/>
  <c r="AF132" i="1"/>
  <c r="AF124" i="1"/>
  <c r="AI124" i="1" s="1"/>
  <c r="AF116" i="1"/>
  <c r="AF108" i="1"/>
  <c r="AF100" i="1"/>
  <c r="AI100" i="1" s="1"/>
  <c r="AF92" i="1"/>
  <c r="AF84" i="1"/>
  <c r="AF76" i="1"/>
  <c r="AF68" i="1"/>
  <c r="AF60" i="1"/>
  <c r="AI60" i="1" s="1"/>
  <c r="AF52" i="1"/>
  <c r="AF44" i="1"/>
  <c r="AF36" i="1"/>
  <c r="AH36" i="1" s="1"/>
  <c r="AN36" i="1" s="1"/>
  <c r="AF28" i="1"/>
  <c r="AF20" i="1"/>
  <c r="AF433" i="1"/>
  <c r="AF425" i="1"/>
  <c r="AI425" i="1" s="1"/>
  <c r="AF417" i="1"/>
  <c r="AF409" i="1"/>
  <c r="AF401" i="1"/>
  <c r="AH401" i="1" s="1"/>
  <c r="AN401" i="1" s="1"/>
  <c r="AF393" i="1"/>
  <c r="AF385" i="1"/>
  <c r="AF377" i="1"/>
  <c r="AF369" i="1"/>
  <c r="AF361" i="1"/>
  <c r="AI361" i="1" s="1"/>
  <c r="AF353" i="1"/>
  <c r="AF345" i="1"/>
  <c r="AF337" i="1"/>
  <c r="AH337" i="1" s="1"/>
  <c r="AN337" i="1" s="1"/>
  <c r="AF329" i="1"/>
  <c r="AF321" i="1"/>
  <c r="AF313" i="1"/>
  <c r="AF305" i="1"/>
  <c r="AF297" i="1"/>
  <c r="AI297" i="1" s="1"/>
  <c r="AF289" i="1"/>
  <c r="AF281" i="1"/>
  <c r="AF273" i="1"/>
  <c r="AH273" i="1" s="1"/>
  <c r="AN273" i="1" s="1"/>
  <c r="AF265" i="1"/>
  <c r="AF331" i="1"/>
  <c r="AF323" i="1"/>
  <c r="AF315" i="1"/>
  <c r="AF307" i="1"/>
  <c r="AI307" i="1" s="1"/>
  <c r="AF299" i="1"/>
  <c r="AI299" i="1" s="1"/>
  <c r="AF291" i="1"/>
  <c r="AF283" i="1"/>
  <c r="AI283" i="1" s="1"/>
  <c r="AF275" i="1"/>
  <c r="AI275" i="1" s="1"/>
  <c r="AF267" i="1"/>
  <c r="AF259" i="1"/>
  <c r="AF251" i="1"/>
  <c r="AF243" i="1"/>
  <c r="AI243" i="1" s="1"/>
  <c r="AF235" i="1"/>
  <c r="AH235" i="1" s="1"/>
  <c r="AF227" i="1"/>
  <c r="AF219" i="1"/>
  <c r="AI219" i="1" s="1"/>
  <c r="AF211" i="1"/>
  <c r="AI211" i="1" s="1"/>
  <c r="AF203" i="1"/>
  <c r="AF195" i="1"/>
  <c r="AF187" i="1"/>
  <c r="AF179" i="1"/>
  <c r="AI179" i="1" s="1"/>
  <c r="AF171" i="1"/>
  <c r="AH171" i="1" s="1"/>
  <c r="AF163" i="1"/>
  <c r="AF155" i="1"/>
  <c r="AI155" i="1" s="1"/>
  <c r="AF147" i="1"/>
  <c r="AI147" i="1" s="1"/>
  <c r="AF139" i="1"/>
  <c r="AF131" i="1"/>
  <c r="AF123" i="1"/>
  <c r="AF115" i="1"/>
  <c r="AI115" i="1" s="1"/>
  <c r="AF107" i="1"/>
  <c r="AH107" i="1" s="1"/>
  <c r="AF99" i="1"/>
  <c r="AF91" i="1"/>
  <c r="AI91" i="1" s="1"/>
  <c r="AF83" i="1"/>
  <c r="AI83" i="1" s="1"/>
  <c r="AF75" i="1"/>
  <c r="AF67" i="1"/>
  <c r="AF59" i="1"/>
  <c r="AF51" i="1"/>
  <c r="AH51" i="1" s="1"/>
  <c r="AN51" i="1" s="1"/>
  <c r="AF43" i="1"/>
  <c r="AH43" i="1" s="1"/>
  <c r="AF35" i="1"/>
  <c r="AF27" i="1"/>
  <c r="AI27" i="1" s="1"/>
  <c r="AF19" i="1"/>
  <c r="AI19" i="1" s="1"/>
  <c r="AF11" i="1"/>
  <c r="AF3" i="1"/>
  <c r="AF434" i="1"/>
  <c r="AF426" i="1"/>
  <c r="AI426" i="1" s="1"/>
  <c r="AF418" i="1"/>
  <c r="AI418" i="1" s="1"/>
  <c r="AF410" i="1"/>
  <c r="AF402" i="1"/>
  <c r="AI402" i="1" s="1"/>
  <c r="AF394" i="1"/>
  <c r="AI394" i="1" s="1"/>
  <c r="AF386" i="1"/>
  <c r="AF378" i="1"/>
  <c r="AF370" i="1"/>
  <c r="AF362" i="1"/>
  <c r="AI362" i="1" s="1"/>
  <c r="AF354" i="1"/>
  <c r="AF346" i="1"/>
  <c r="AF338" i="1"/>
  <c r="AI338" i="1" s="1"/>
  <c r="AF330" i="1"/>
  <c r="AI330" i="1" s="1"/>
  <c r="AF322" i="1"/>
  <c r="AF314" i="1"/>
  <c r="AF306" i="1"/>
  <c r="AF298" i="1"/>
  <c r="AI298" i="1" s="1"/>
  <c r="AF290" i="1"/>
  <c r="AH290" i="1" s="1"/>
  <c r="AF282" i="1"/>
  <c r="AF274" i="1"/>
  <c r="AH274" i="1" s="1"/>
  <c r="AN274" i="1" s="1"/>
  <c r="AF266" i="1"/>
  <c r="AI266" i="1" s="1"/>
  <c r="AF432" i="1"/>
  <c r="AF424" i="1"/>
  <c r="AF416" i="1"/>
  <c r="AF408" i="1"/>
  <c r="AH408" i="1" s="1"/>
  <c r="AN408" i="1" s="1"/>
  <c r="AF400" i="1"/>
  <c r="AH400" i="1" s="1"/>
  <c r="AF392" i="1"/>
  <c r="AF384" i="1"/>
  <c r="AH384" i="1" s="1"/>
  <c r="AF376" i="1"/>
  <c r="AH376" i="1" s="1"/>
  <c r="AF368" i="1"/>
  <c r="AF360" i="1"/>
  <c r="AF352" i="1"/>
  <c r="AF344" i="1"/>
  <c r="AH344" i="1" s="1"/>
  <c r="AN344" i="1" s="1"/>
  <c r="AF336" i="1"/>
  <c r="AH336" i="1" s="1"/>
  <c r="AF328" i="1"/>
  <c r="AF320" i="1"/>
  <c r="AH320" i="1" s="1"/>
  <c r="AF312" i="1"/>
  <c r="AH312" i="1" s="1"/>
  <c r="AF304" i="1"/>
  <c r="AF296" i="1"/>
  <c r="AF288" i="1"/>
  <c r="AF280" i="1"/>
  <c r="AH280" i="1" s="1"/>
  <c r="AF272" i="1"/>
  <c r="AH272" i="1" s="1"/>
  <c r="AF431" i="1"/>
  <c r="AF423" i="1"/>
  <c r="AH423" i="1" s="1"/>
  <c r="AF415" i="1"/>
  <c r="AH415" i="1" s="1"/>
  <c r="AF407" i="1"/>
  <c r="AF399" i="1"/>
  <c r="AF391" i="1"/>
  <c r="AF383" i="1"/>
  <c r="AH383" i="1" s="1"/>
  <c r="AN383" i="1" s="1"/>
  <c r="AF375" i="1"/>
  <c r="AF367" i="1"/>
  <c r="AF359" i="1"/>
  <c r="AH359" i="1" s="1"/>
  <c r="AF351" i="1"/>
  <c r="AH351" i="1" s="1"/>
  <c r="AF343" i="1"/>
  <c r="AF335" i="1"/>
  <c r="AF327" i="1"/>
  <c r="AF319" i="1"/>
  <c r="AH319" i="1" s="1"/>
  <c r="AF311" i="1"/>
  <c r="AF303" i="1"/>
  <c r="AF295" i="1"/>
  <c r="AH295" i="1" s="1"/>
  <c r="AF287" i="1"/>
  <c r="AH287" i="1" s="1"/>
  <c r="AF279" i="1"/>
  <c r="AF271" i="1"/>
  <c r="AF263" i="1"/>
  <c r="AF2" i="1"/>
  <c r="AI2" i="1" s="1"/>
  <c r="AF430" i="1"/>
  <c r="AH430" i="1" s="1"/>
  <c r="AF422" i="1"/>
  <c r="AF414" i="1"/>
  <c r="AH414" i="1" s="1"/>
  <c r="AF406" i="1"/>
  <c r="AH406" i="1" s="1"/>
  <c r="AF398" i="1"/>
  <c r="AF390" i="1"/>
  <c r="AF382" i="1"/>
  <c r="AF374" i="1"/>
  <c r="AH374" i="1" s="1"/>
  <c r="AN374" i="1" s="1"/>
  <c r="AF366" i="1"/>
  <c r="AH366" i="1" s="1"/>
  <c r="AF358" i="1"/>
  <c r="AF350" i="1"/>
  <c r="AH350" i="1" s="1"/>
  <c r="AF342" i="1"/>
  <c r="AH342" i="1" s="1"/>
  <c r="AF334" i="1"/>
  <c r="AF326" i="1"/>
  <c r="AF318" i="1"/>
  <c r="AF310" i="1"/>
  <c r="AH310" i="1" s="1"/>
  <c r="AN310" i="1" s="1"/>
  <c r="AF302" i="1"/>
  <c r="AH302" i="1" s="1"/>
  <c r="AF294" i="1"/>
  <c r="AF286" i="1"/>
  <c r="AH286" i="1" s="1"/>
  <c r="AF278" i="1"/>
  <c r="AH278" i="1" s="1"/>
  <c r="AF270" i="1"/>
  <c r="AF437" i="1"/>
  <c r="AF429" i="1"/>
  <c r="AF421" i="1"/>
  <c r="AH421" i="1" s="1"/>
  <c r="AF413" i="1"/>
  <c r="AF405" i="1"/>
  <c r="AF397" i="1"/>
  <c r="AH397" i="1" s="1"/>
  <c r="AF389" i="1"/>
  <c r="AH389" i="1" s="1"/>
  <c r="AF381" i="1"/>
  <c r="AF373" i="1"/>
  <c r="AF365" i="1"/>
  <c r="AF357" i="1"/>
  <c r="AI357" i="1" s="1"/>
  <c r="AF349" i="1"/>
  <c r="AF341" i="1"/>
  <c r="AF333" i="1"/>
  <c r="AH333" i="1" s="1"/>
  <c r="AF325" i="1"/>
  <c r="AH325" i="1" s="1"/>
  <c r="AF317" i="1"/>
  <c r="AF309" i="1"/>
  <c r="AF301" i="1"/>
  <c r="AF293" i="1"/>
  <c r="AH293" i="1" s="1"/>
  <c r="AF285" i="1"/>
  <c r="AF277" i="1"/>
  <c r="AF269" i="1"/>
  <c r="AH269" i="1" s="1"/>
  <c r="AF261" i="1"/>
  <c r="AH261" i="1" s="1"/>
  <c r="AI427" i="1"/>
  <c r="AH427" i="1"/>
  <c r="AN427" i="1" s="1"/>
  <c r="AI419" i="1"/>
  <c r="AH419" i="1"/>
  <c r="AI411" i="1"/>
  <c r="AH411" i="1"/>
  <c r="AI403" i="1"/>
  <c r="AH403" i="1"/>
  <c r="AN403" i="1" s="1"/>
  <c r="AH395" i="1"/>
  <c r="AI387" i="1"/>
  <c r="AH387" i="1"/>
  <c r="AI379" i="1"/>
  <c r="AH379" i="1"/>
  <c r="AI363" i="1"/>
  <c r="AH363" i="1"/>
  <c r="AN363" i="1" s="1"/>
  <c r="AI355" i="1"/>
  <c r="AH355" i="1"/>
  <c r="AI347" i="1"/>
  <c r="AH347" i="1"/>
  <c r="AI339" i="1"/>
  <c r="AH339" i="1"/>
  <c r="AN339" i="1" s="1"/>
  <c r="AI331" i="1"/>
  <c r="AH331" i="1"/>
  <c r="AN331" i="1" s="1"/>
  <c r="AI323" i="1"/>
  <c r="AH323" i="1"/>
  <c r="AI315" i="1"/>
  <c r="AH315" i="1"/>
  <c r="AI291" i="1"/>
  <c r="AH291" i="1"/>
  <c r="AN291" i="1" s="1"/>
  <c r="AI267" i="1"/>
  <c r="AH267" i="1"/>
  <c r="AI259" i="1"/>
  <c r="AH259" i="1"/>
  <c r="AI251" i="1"/>
  <c r="AH251" i="1"/>
  <c r="AN251" i="1" s="1"/>
  <c r="AH243" i="1"/>
  <c r="AI235" i="1"/>
  <c r="AI227" i="1"/>
  <c r="AH227" i="1"/>
  <c r="AN227" i="1" s="1"/>
  <c r="AI203" i="1"/>
  <c r="AH203" i="1"/>
  <c r="AI195" i="1"/>
  <c r="AH195" i="1"/>
  <c r="AN195" i="1" s="1"/>
  <c r="AI187" i="1"/>
  <c r="AH187" i="1"/>
  <c r="AH179" i="1"/>
  <c r="AI171" i="1"/>
  <c r="AI163" i="1"/>
  <c r="AH163" i="1"/>
  <c r="AN163" i="1" s="1"/>
  <c r="AI139" i="1"/>
  <c r="AH139" i="1"/>
  <c r="AN139" i="1" s="1"/>
  <c r="AI131" i="1"/>
  <c r="AH131" i="1"/>
  <c r="AI123" i="1"/>
  <c r="AH123" i="1"/>
  <c r="AI107" i="1"/>
  <c r="AI99" i="1"/>
  <c r="AH99" i="1"/>
  <c r="AI75" i="1"/>
  <c r="AH75" i="1"/>
  <c r="AN75" i="1" s="1"/>
  <c r="AI67" i="1"/>
  <c r="AH67" i="1"/>
  <c r="AI59" i="1"/>
  <c r="AH59" i="1"/>
  <c r="AN59" i="1" s="1"/>
  <c r="AI51" i="1"/>
  <c r="AI43" i="1"/>
  <c r="AI35" i="1"/>
  <c r="AH35" i="1"/>
  <c r="AI11" i="1"/>
  <c r="AH11" i="1"/>
  <c r="AN11" i="1" s="1"/>
  <c r="AI3" i="1"/>
  <c r="AH3" i="1"/>
  <c r="AN3" i="1" s="1"/>
  <c r="AI434" i="1"/>
  <c r="AH434" i="1"/>
  <c r="AI410" i="1"/>
  <c r="AH410" i="1"/>
  <c r="AI386" i="1"/>
  <c r="AH386" i="1"/>
  <c r="AN386" i="1" s="1"/>
  <c r="AI354" i="1"/>
  <c r="AH354" i="1"/>
  <c r="AN354" i="1" s="1"/>
  <c r="AI433" i="1"/>
  <c r="AH433" i="1"/>
  <c r="AI417" i="1"/>
  <c r="AH417" i="1"/>
  <c r="AN417" i="1" s="1"/>
  <c r="AI409" i="1"/>
  <c r="AH409" i="1"/>
  <c r="AI401" i="1"/>
  <c r="AI393" i="1"/>
  <c r="AH393" i="1"/>
  <c r="AN393" i="1" s="1"/>
  <c r="AI385" i="1"/>
  <c r="AH385" i="1"/>
  <c r="AN385" i="1" s="1"/>
  <c r="AI377" i="1"/>
  <c r="AH377" i="1"/>
  <c r="AI369" i="1"/>
  <c r="AH369" i="1"/>
  <c r="AI353" i="1"/>
  <c r="AH353" i="1"/>
  <c r="AN353" i="1" s="1"/>
  <c r="AI345" i="1"/>
  <c r="AH345" i="1"/>
  <c r="AI337" i="1"/>
  <c r="AI329" i="1"/>
  <c r="AH329" i="1"/>
  <c r="AN329" i="1" s="1"/>
  <c r="AI321" i="1"/>
  <c r="AH321" i="1"/>
  <c r="AN321" i="1" s="1"/>
  <c r="AI313" i="1"/>
  <c r="AH313" i="1"/>
  <c r="AI305" i="1"/>
  <c r="AH305" i="1"/>
  <c r="AI289" i="1"/>
  <c r="AH289" i="1"/>
  <c r="AN289" i="1" s="1"/>
  <c r="AI281" i="1"/>
  <c r="AH281" i="1"/>
  <c r="AI273" i="1"/>
  <c r="AI265" i="1"/>
  <c r="AH265" i="1"/>
  <c r="AN265" i="1" s="1"/>
  <c r="AI306" i="1"/>
  <c r="AH306" i="1"/>
  <c r="AN306" i="1" s="1"/>
  <c r="AH432" i="1"/>
  <c r="AN432" i="1" s="1"/>
  <c r="AI432" i="1"/>
  <c r="AH424" i="1"/>
  <c r="AN424" i="1" s="1"/>
  <c r="AI424" i="1"/>
  <c r="AH416" i="1"/>
  <c r="AN416" i="1" s="1"/>
  <c r="AI416" i="1"/>
  <c r="AI408" i="1"/>
  <c r="AH392" i="1"/>
  <c r="AN392" i="1" s="1"/>
  <c r="AI392" i="1"/>
  <c r="AI376" i="1"/>
  <c r="AH368" i="1"/>
  <c r="AN368" i="1" s="1"/>
  <c r="AI368" i="1"/>
  <c r="AH360" i="1"/>
  <c r="AN360" i="1" s="1"/>
  <c r="AI360" i="1"/>
  <c r="AH352" i="1"/>
  <c r="AN352" i="1" s="1"/>
  <c r="AI352" i="1"/>
  <c r="AI344" i="1"/>
  <c r="AH328" i="1"/>
  <c r="AN328" i="1" s="1"/>
  <c r="AI328" i="1"/>
  <c r="AI312" i="1"/>
  <c r="AH304" i="1"/>
  <c r="AI304" i="1"/>
  <c r="AH296" i="1"/>
  <c r="AN296" i="1" s="1"/>
  <c r="AI296" i="1"/>
  <c r="AH288" i="1"/>
  <c r="AN288" i="1" s="1"/>
  <c r="AI288" i="1"/>
  <c r="AH426" i="1"/>
  <c r="AI370" i="1"/>
  <c r="AH370" i="1"/>
  <c r="AI346" i="1"/>
  <c r="AH346" i="1"/>
  <c r="AI322" i="1"/>
  <c r="AH322" i="1"/>
  <c r="AN322" i="1" s="1"/>
  <c r="AI290" i="1"/>
  <c r="AI274" i="1"/>
  <c r="AH431" i="1"/>
  <c r="AI431" i="1"/>
  <c r="AH407" i="1"/>
  <c r="AN407" i="1" s="1"/>
  <c r="AI407" i="1"/>
  <c r="AH399" i="1"/>
  <c r="AN399" i="1" s="1"/>
  <c r="AI399" i="1"/>
  <c r="AH391" i="1"/>
  <c r="AN391" i="1" s="1"/>
  <c r="AI391" i="1"/>
  <c r="AI383" i="1"/>
  <c r="AH375" i="1"/>
  <c r="AN375" i="1" s="1"/>
  <c r="AI375" i="1"/>
  <c r="AH367" i="1"/>
  <c r="AN367" i="1" s="1"/>
  <c r="AI367" i="1"/>
  <c r="AH343" i="1"/>
  <c r="AN343" i="1" s="1"/>
  <c r="AI343" i="1"/>
  <c r="AH335" i="1"/>
  <c r="AI335" i="1"/>
  <c r="AH327" i="1"/>
  <c r="AN327" i="1" s="1"/>
  <c r="AI327" i="1"/>
  <c r="AH311" i="1"/>
  <c r="AN311" i="1" s="1"/>
  <c r="AI311" i="1"/>
  <c r="AH303" i="1"/>
  <c r="AI303" i="1"/>
  <c r="AH279" i="1"/>
  <c r="AN279" i="1" s="1"/>
  <c r="AI279" i="1"/>
  <c r="AH271" i="1"/>
  <c r="AN271" i="1" s="1"/>
  <c r="AI271" i="1"/>
  <c r="AH263" i="1"/>
  <c r="AN263" i="1" s="1"/>
  <c r="AI263" i="1"/>
  <c r="AI378" i="1"/>
  <c r="AH378" i="1"/>
  <c r="AN378" i="1" s="1"/>
  <c r="AH422" i="1"/>
  <c r="AN422" i="1" s="1"/>
  <c r="AI422" i="1"/>
  <c r="AI406" i="1"/>
  <c r="AH398" i="1"/>
  <c r="AN398" i="1" s="1"/>
  <c r="AI398" i="1"/>
  <c r="AH390" i="1"/>
  <c r="AN390" i="1" s="1"/>
  <c r="AI390" i="1"/>
  <c r="AH382" i="1"/>
  <c r="AI382" i="1"/>
  <c r="AI374" i="1"/>
  <c r="AH358" i="1"/>
  <c r="AN358" i="1" s="1"/>
  <c r="AI358" i="1"/>
  <c r="AI342" i="1"/>
  <c r="AH334" i="1"/>
  <c r="AN334" i="1" s="1"/>
  <c r="AI334" i="1"/>
  <c r="AH326" i="1"/>
  <c r="AN326" i="1" s="1"/>
  <c r="AI326" i="1"/>
  <c r="AH318" i="1"/>
  <c r="AN318" i="1" s="1"/>
  <c r="AI318" i="1"/>
  <c r="AI310" i="1"/>
  <c r="AH294" i="1"/>
  <c r="AN294" i="1" s="1"/>
  <c r="AI294" i="1"/>
  <c r="AI278" i="1"/>
  <c r="AH270" i="1"/>
  <c r="AI270" i="1"/>
  <c r="AI314" i="1"/>
  <c r="AH314" i="1"/>
  <c r="AI282" i="1"/>
  <c r="AH282" i="1"/>
  <c r="AN282" i="1" s="1"/>
  <c r="AH266" i="1"/>
  <c r="AN266" i="1" s="1"/>
  <c r="AH437" i="1"/>
  <c r="AN437" i="1" s="1"/>
  <c r="AI437" i="1"/>
  <c r="AH429" i="1"/>
  <c r="AI429" i="1"/>
  <c r="AH413" i="1"/>
  <c r="AN413" i="1" s="1"/>
  <c r="AI413" i="1"/>
  <c r="AH405" i="1"/>
  <c r="AN405" i="1" s="1"/>
  <c r="AI405" i="1"/>
  <c r="AH381" i="1"/>
  <c r="AI381" i="1"/>
  <c r="AH373" i="1"/>
  <c r="AN373" i="1" s="1"/>
  <c r="AI373" i="1"/>
  <c r="AH365" i="1"/>
  <c r="AN365" i="1" s="1"/>
  <c r="AI365" i="1"/>
  <c r="AH357" i="1"/>
  <c r="AH349" i="1"/>
  <c r="AI349" i="1"/>
  <c r="AH341" i="1"/>
  <c r="AN341" i="1" s="1"/>
  <c r="AI341" i="1"/>
  <c r="AH317" i="1"/>
  <c r="AN317" i="1" s="1"/>
  <c r="AI317" i="1"/>
  <c r="AH309" i="1"/>
  <c r="AN309" i="1" s="1"/>
  <c r="AI309" i="1"/>
  <c r="AH301" i="1"/>
  <c r="AI301" i="1"/>
  <c r="AH285" i="1"/>
  <c r="AN285" i="1" s="1"/>
  <c r="AI285" i="1"/>
  <c r="AH277" i="1"/>
  <c r="AN277" i="1" s="1"/>
  <c r="AI277" i="1"/>
  <c r="AH436" i="1"/>
  <c r="AI436" i="1"/>
  <c r="AH428" i="1"/>
  <c r="AN428" i="1" s="1"/>
  <c r="AI428" i="1"/>
  <c r="AH420" i="1"/>
  <c r="AN420" i="1" s="1"/>
  <c r="AI420" i="1"/>
  <c r="AH412" i="1"/>
  <c r="AN412" i="1" s="1"/>
  <c r="AI412" i="1"/>
  <c r="AI404" i="1"/>
  <c r="AH396" i="1"/>
  <c r="AN396" i="1" s="1"/>
  <c r="AI396" i="1"/>
  <c r="AH388" i="1"/>
  <c r="AN388" i="1" s="1"/>
  <c r="AI388" i="1"/>
  <c r="AH380" i="1"/>
  <c r="AH372" i="1"/>
  <c r="AI372" i="1"/>
  <c r="AH364" i="1"/>
  <c r="AN364" i="1" s="1"/>
  <c r="AI364" i="1"/>
  <c r="AH356" i="1"/>
  <c r="AN356" i="1" s="1"/>
  <c r="AI356" i="1"/>
  <c r="AH348" i="1"/>
  <c r="AN348" i="1" s="1"/>
  <c r="AI348" i="1"/>
  <c r="AI340" i="1"/>
  <c r="AH332" i="1"/>
  <c r="AN332" i="1" s="1"/>
  <c r="AI332" i="1"/>
  <c r="AH324" i="1"/>
  <c r="AN324" i="1" s="1"/>
  <c r="AI324" i="1"/>
  <c r="AH316" i="1"/>
  <c r="AH308" i="1"/>
  <c r="AI308" i="1"/>
  <c r="AH300" i="1"/>
  <c r="AN300" i="1" s="1"/>
  <c r="AI300" i="1"/>
  <c r="AH292" i="1"/>
  <c r="AN292" i="1" s="1"/>
  <c r="AI292" i="1"/>
  <c r="AH284" i="1"/>
  <c r="AN284" i="1" s="1"/>
  <c r="AI284" i="1"/>
  <c r="AI276" i="1"/>
  <c r="AH268" i="1"/>
  <c r="AN268" i="1" s="1"/>
  <c r="AI268" i="1"/>
  <c r="AF258" i="1"/>
  <c r="AF250" i="1"/>
  <c r="AF242" i="1"/>
  <c r="AF234" i="1"/>
  <c r="AF226" i="1"/>
  <c r="AF218" i="1"/>
  <c r="AF210" i="1"/>
  <c r="AF202" i="1"/>
  <c r="AF194" i="1"/>
  <c r="AF186" i="1"/>
  <c r="AF178" i="1"/>
  <c r="AF170" i="1"/>
  <c r="AF162" i="1"/>
  <c r="AF154" i="1"/>
  <c r="AF146" i="1"/>
  <c r="AF138" i="1"/>
  <c r="AF130" i="1"/>
  <c r="AF122" i="1"/>
  <c r="AF114" i="1"/>
  <c r="AF106" i="1"/>
  <c r="AF98" i="1"/>
  <c r="AF90" i="1"/>
  <c r="AF82" i="1"/>
  <c r="AF74" i="1"/>
  <c r="AF66" i="1"/>
  <c r="AF58" i="1"/>
  <c r="AF50" i="1"/>
  <c r="AF42" i="1"/>
  <c r="AF34" i="1"/>
  <c r="AF26" i="1"/>
  <c r="AF18" i="1"/>
  <c r="AF10" i="1"/>
  <c r="AH196" i="1"/>
  <c r="AN196" i="1" s="1"/>
  <c r="AI196" i="1"/>
  <c r="AF257" i="1"/>
  <c r="AF249" i="1"/>
  <c r="AF241" i="1"/>
  <c r="AF233" i="1"/>
  <c r="AF225" i="1"/>
  <c r="AF217" i="1"/>
  <c r="AF209" i="1"/>
  <c r="AF201" i="1"/>
  <c r="AF193" i="1"/>
  <c r="AF185" i="1"/>
  <c r="AF177" i="1"/>
  <c r="AF169" i="1"/>
  <c r="AF161" i="1"/>
  <c r="AF153" i="1"/>
  <c r="AF145" i="1"/>
  <c r="AF137" i="1"/>
  <c r="AF129" i="1"/>
  <c r="AF121" i="1"/>
  <c r="AF113" i="1"/>
  <c r="AF105" i="1"/>
  <c r="AF97" i="1"/>
  <c r="AF89" i="1"/>
  <c r="AF81" i="1"/>
  <c r="AF73" i="1"/>
  <c r="AF65" i="1"/>
  <c r="AF57" i="1"/>
  <c r="AF49" i="1"/>
  <c r="AF41" i="1"/>
  <c r="AF33" i="1"/>
  <c r="AF25" i="1"/>
  <c r="AF17" i="1"/>
  <c r="AF9" i="1"/>
  <c r="AF264" i="1"/>
  <c r="AF256" i="1"/>
  <c r="AF248" i="1"/>
  <c r="AF240" i="1"/>
  <c r="AF232" i="1"/>
  <c r="AF224" i="1"/>
  <c r="AF216" i="1"/>
  <c r="AF208" i="1"/>
  <c r="AF200" i="1"/>
  <c r="AF192" i="1"/>
  <c r="AF184" i="1"/>
  <c r="AF176" i="1"/>
  <c r="AF168" i="1"/>
  <c r="AF160" i="1"/>
  <c r="AF152" i="1"/>
  <c r="AF144" i="1"/>
  <c r="AF136" i="1"/>
  <c r="AF128" i="1"/>
  <c r="AF120" i="1"/>
  <c r="AF112" i="1"/>
  <c r="AF104" i="1"/>
  <c r="AF96" i="1"/>
  <c r="AF88" i="1"/>
  <c r="AF80" i="1"/>
  <c r="AF72" i="1"/>
  <c r="AF64" i="1"/>
  <c r="AF56" i="1"/>
  <c r="AF48" i="1"/>
  <c r="AF40" i="1"/>
  <c r="AF32" i="1"/>
  <c r="AF24" i="1"/>
  <c r="AF16" i="1"/>
  <c r="AF8" i="1"/>
  <c r="AH220" i="1"/>
  <c r="AN220" i="1" s="1"/>
  <c r="AI220" i="1"/>
  <c r="AH172" i="1"/>
  <c r="AI172" i="1"/>
  <c r="AF255" i="1"/>
  <c r="AF247" i="1"/>
  <c r="AF239" i="1"/>
  <c r="AF231" i="1"/>
  <c r="AF223" i="1"/>
  <c r="AF215" i="1"/>
  <c r="AF207" i="1"/>
  <c r="AF199" i="1"/>
  <c r="AF191" i="1"/>
  <c r="AF183" i="1"/>
  <c r="AF175" i="1"/>
  <c r="AF167" i="1"/>
  <c r="AF159" i="1"/>
  <c r="AF151" i="1"/>
  <c r="AF143" i="1"/>
  <c r="AF135" i="1"/>
  <c r="AF127" i="1"/>
  <c r="AF119" i="1"/>
  <c r="AF111" i="1"/>
  <c r="AF103" i="1"/>
  <c r="AF95" i="1"/>
  <c r="AF87" i="1"/>
  <c r="AF79" i="1"/>
  <c r="AF71" i="1"/>
  <c r="AF63" i="1"/>
  <c r="AF55" i="1"/>
  <c r="AF47" i="1"/>
  <c r="AF39" i="1"/>
  <c r="AF31" i="1"/>
  <c r="AF23" i="1"/>
  <c r="AF15" i="1"/>
  <c r="AF7" i="1"/>
  <c r="AH260" i="1"/>
  <c r="AI260" i="1"/>
  <c r="AH180" i="1"/>
  <c r="AN180" i="1" s="1"/>
  <c r="AI180" i="1"/>
  <c r="AF262" i="1"/>
  <c r="AF254" i="1"/>
  <c r="AF246" i="1"/>
  <c r="AF238" i="1"/>
  <c r="AF230" i="1"/>
  <c r="AF222" i="1"/>
  <c r="AF214" i="1"/>
  <c r="AF206" i="1"/>
  <c r="AF198" i="1"/>
  <c r="AF190" i="1"/>
  <c r="AF182" i="1"/>
  <c r="AF174" i="1"/>
  <c r="AF166" i="1"/>
  <c r="AF158" i="1"/>
  <c r="AF150" i="1"/>
  <c r="AF142" i="1"/>
  <c r="AF134" i="1"/>
  <c r="AF126" i="1"/>
  <c r="AF118" i="1"/>
  <c r="AF110" i="1"/>
  <c r="AF102" i="1"/>
  <c r="AF94" i="1"/>
  <c r="AF86" i="1"/>
  <c r="AF78" i="1"/>
  <c r="AF70" i="1"/>
  <c r="AF62" i="1"/>
  <c r="AF54" i="1"/>
  <c r="AF46" i="1"/>
  <c r="AF38" i="1"/>
  <c r="AF30" i="1"/>
  <c r="AF22" i="1"/>
  <c r="AF14" i="1"/>
  <c r="AF6" i="1"/>
  <c r="AH244" i="1"/>
  <c r="AI244" i="1"/>
  <c r="AI204" i="1"/>
  <c r="AH204" i="1"/>
  <c r="AF253" i="1"/>
  <c r="AF245" i="1"/>
  <c r="AF237" i="1"/>
  <c r="AF229" i="1"/>
  <c r="AF221" i="1"/>
  <c r="AF213" i="1"/>
  <c r="AF205" i="1"/>
  <c r="AF197" i="1"/>
  <c r="AF189" i="1"/>
  <c r="AF181" i="1"/>
  <c r="AF173" i="1"/>
  <c r="AF165" i="1"/>
  <c r="AF157" i="1"/>
  <c r="AF149" i="1"/>
  <c r="AF141" i="1"/>
  <c r="AF133" i="1"/>
  <c r="AF125" i="1"/>
  <c r="AF117" i="1"/>
  <c r="AF109" i="1"/>
  <c r="AF101" i="1"/>
  <c r="AF93" i="1"/>
  <c r="AF85" i="1"/>
  <c r="AF77" i="1"/>
  <c r="AF69" i="1"/>
  <c r="AF61" i="1"/>
  <c r="AF53" i="1"/>
  <c r="AF45" i="1"/>
  <c r="AF37" i="1"/>
  <c r="AF29" i="1"/>
  <c r="AF21" i="1"/>
  <c r="AF13" i="1"/>
  <c r="AF5" i="1"/>
  <c r="AH212" i="1"/>
  <c r="AI212" i="1"/>
  <c r="AH156" i="1"/>
  <c r="AN156" i="1" s="1"/>
  <c r="AI156" i="1"/>
  <c r="AH148" i="1"/>
  <c r="AN148" i="1" s="1"/>
  <c r="AI148" i="1"/>
  <c r="AI140" i="1"/>
  <c r="AH140" i="1"/>
  <c r="AN140" i="1" s="1"/>
  <c r="AH132" i="1"/>
  <c r="AN132" i="1" s="1"/>
  <c r="AI132" i="1"/>
  <c r="AH116" i="1"/>
  <c r="AI116" i="1"/>
  <c r="AH108" i="1"/>
  <c r="AN108" i="1" s="1"/>
  <c r="AI108" i="1"/>
  <c r="AH100" i="1"/>
  <c r="AH92" i="1"/>
  <c r="AI92" i="1"/>
  <c r="AH84" i="1"/>
  <c r="AI84" i="1"/>
  <c r="AI76" i="1"/>
  <c r="AH76" i="1"/>
  <c r="AN76" i="1" s="1"/>
  <c r="AH68" i="1"/>
  <c r="AN68" i="1" s="1"/>
  <c r="AI68" i="1"/>
  <c r="AH52" i="1"/>
  <c r="AN52" i="1" s="1"/>
  <c r="AI52" i="1"/>
  <c r="AH44" i="1"/>
  <c r="AN44" i="1" s="1"/>
  <c r="AI44" i="1"/>
  <c r="AI36" i="1"/>
  <c r="AH28" i="1"/>
  <c r="AN28" i="1" s="1"/>
  <c r="AI28" i="1"/>
  <c r="AH20" i="1"/>
  <c r="AN20" i="1" s="1"/>
  <c r="AI20" i="1"/>
  <c r="AF12" i="1"/>
  <c r="AF4" i="1"/>
  <c r="AH236" i="1"/>
  <c r="AN236" i="1" s="1"/>
  <c r="AI236" i="1"/>
  <c r="AS3" i="1"/>
  <c r="AS2" i="1"/>
  <c r="AH96" i="5" l="1"/>
  <c r="AH366" i="5"/>
  <c r="AI366" i="5"/>
  <c r="AI37" i="5"/>
  <c r="AH37" i="5"/>
  <c r="AU37" i="5" s="1"/>
  <c r="AV37" i="5" s="1"/>
  <c r="AH316" i="5"/>
  <c r="AN316" i="5" s="1"/>
  <c r="AO316" i="5" s="1"/>
  <c r="AP316" i="5" s="1"/>
  <c r="AQ316" i="5" s="1"/>
  <c r="AI316" i="5"/>
  <c r="AU316" i="5" s="1"/>
  <c r="AV316" i="5" s="1"/>
  <c r="AU202" i="5"/>
  <c r="AV202" i="5" s="1"/>
  <c r="AH65" i="5"/>
  <c r="AU65" i="5" s="1"/>
  <c r="AV65" i="5" s="1"/>
  <c r="AI202" i="5"/>
  <c r="AU278" i="5"/>
  <c r="AV278" i="5" s="1"/>
  <c r="AU345" i="5"/>
  <c r="AV345" i="5" s="1"/>
  <c r="AU416" i="5"/>
  <c r="AV416" i="5" s="1"/>
  <c r="AU411" i="5"/>
  <c r="AV411" i="5" s="1"/>
  <c r="AH291" i="5"/>
  <c r="AI374" i="5"/>
  <c r="AU374" i="5" s="1"/>
  <c r="AV374" i="5" s="1"/>
  <c r="AH402" i="5"/>
  <c r="AU402" i="5" s="1"/>
  <c r="AV402" i="5" s="1"/>
  <c r="AH305" i="5"/>
  <c r="AU96" i="5"/>
  <c r="AV96" i="5" s="1"/>
  <c r="AH382" i="5"/>
  <c r="AU382" i="5" s="1"/>
  <c r="AV382" i="5" s="1"/>
  <c r="AU12" i="5"/>
  <c r="AV12" i="5" s="1"/>
  <c r="AH427" i="5"/>
  <c r="AU427" i="5" s="1"/>
  <c r="AV427" i="5" s="1"/>
  <c r="AU227" i="5"/>
  <c r="AV227" i="5" s="1"/>
  <c r="AI140" i="5"/>
  <c r="AU140" i="5" s="1"/>
  <c r="AV140" i="5" s="1"/>
  <c r="AH109" i="5"/>
  <c r="AU109" i="5" s="1"/>
  <c r="AV109" i="5" s="1"/>
  <c r="AU404" i="5"/>
  <c r="AV404" i="5" s="1"/>
  <c r="AU348" i="5"/>
  <c r="AV348" i="5" s="1"/>
  <c r="AH199" i="5"/>
  <c r="AU199" i="5" s="1"/>
  <c r="AV199" i="5" s="1"/>
  <c r="AI78" i="5"/>
  <c r="AN78" i="5" s="1"/>
  <c r="AO78" i="5" s="1"/>
  <c r="AP78" i="5" s="1"/>
  <c r="AQ78" i="5" s="1"/>
  <c r="AU259" i="5"/>
  <c r="AV259" i="5" s="1"/>
  <c r="AI238" i="5"/>
  <c r="AU238" i="5" s="1"/>
  <c r="AV238" i="5" s="1"/>
  <c r="AI268" i="5"/>
  <c r="AU268" i="5" s="1"/>
  <c r="AV268" i="5" s="1"/>
  <c r="AN122" i="5"/>
  <c r="AO122" i="5" s="1"/>
  <c r="AP122" i="5" s="1"/>
  <c r="AQ122" i="5" s="1"/>
  <c r="AU122" i="5"/>
  <c r="AV122" i="5" s="1"/>
  <c r="AN242" i="5"/>
  <c r="AO242" i="5" s="1"/>
  <c r="AP242" i="5" s="1"/>
  <c r="AQ242" i="5" s="1"/>
  <c r="AU242" i="5"/>
  <c r="AV242" i="5" s="1"/>
  <c r="AU305" i="5"/>
  <c r="AV305" i="5" s="1"/>
  <c r="AU304" i="5"/>
  <c r="AV304" i="5" s="1"/>
  <c r="AN25" i="5"/>
  <c r="AO25" i="5" s="1"/>
  <c r="AP25" i="5" s="1"/>
  <c r="AQ25" i="5" s="1"/>
  <c r="AU25" i="5"/>
  <c r="AV25" i="5" s="1"/>
  <c r="AH237" i="5"/>
  <c r="AU237" i="5" s="1"/>
  <c r="AV237" i="5" s="1"/>
  <c r="AH88" i="5"/>
  <c r="AU88" i="5" s="1"/>
  <c r="AV88" i="5" s="1"/>
  <c r="AU346" i="5"/>
  <c r="AV346" i="5" s="1"/>
  <c r="AH371" i="5"/>
  <c r="AU371" i="5" s="1"/>
  <c r="AV371" i="5" s="1"/>
  <c r="AH103" i="5"/>
  <c r="AU103" i="5" s="1"/>
  <c r="AV103" i="5" s="1"/>
  <c r="AU57" i="5"/>
  <c r="AV57" i="5" s="1"/>
  <c r="AH297" i="5"/>
  <c r="AU297" i="5" s="1"/>
  <c r="AV297" i="5" s="1"/>
  <c r="AH280" i="5"/>
  <c r="AU280" i="5" s="1"/>
  <c r="AV280" i="5" s="1"/>
  <c r="AH342" i="5"/>
  <c r="AU342" i="5" s="1"/>
  <c r="AV342" i="5" s="1"/>
  <c r="AH16" i="5"/>
  <c r="AU16" i="5" s="1"/>
  <c r="AV16" i="5" s="1"/>
  <c r="AU203" i="5"/>
  <c r="AV203" i="5" s="1"/>
  <c r="AU120" i="5"/>
  <c r="AV120" i="5" s="1"/>
  <c r="AI270" i="5"/>
  <c r="AU270" i="5" s="1"/>
  <c r="AV270" i="5" s="1"/>
  <c r="AI40" i="5"/>
  <c r="AU40" i="5" s="1"/>
  <c r="AV40" i="5" s="1"/>
  <c r="AU366" i="5"/>
  <c r="AV366" i="5" s="1"/>
  <c r="AU155" i="5"/>
  <c r="AV155" i="5" s="1"/>
  <c r="AI161" i="5"/>
  <c r="AU161" i="5" s="1"/>
  <c r="AV161" i="5" s="1"/>
  <c r="AH388" i="5"/>
  <c r="AU388" i="5" s="1"/>
  <c r="AV388" i="5" s="1"/>
  <c r="AH362" i="5"/>
  <c r="AU362" i="5" s="1"/>
  <c r="AV362" i="5" s="1"/>
  <c r="AI326" i="5"/>
  <c r="AU326" i="5" s="1"/>
  <c r="AV326" i="5" s="1"/>
  <c r="AH419" i="5"/>
  <c r="AU419" i="5" s="1"/>
  <c r="AV419" i="5" s="1"/>
  <c r="AH349" i="5"/>
  <c r="AU349" i="5" s="1"/>
  <c r="AV349" i="5" s="1"/>
  <c r="AI196" i="5"/>
  <c r="AU196" i="5" s="1"/>
  <c r="AV196" i="5" s="1"/>
  <c r="AH208" i="5"/>
  <c r="AU208" i="5" s="1"/>
  <c r="AV208" i="5" s="1"/>
  <c r="AI428" i="5"/>
  <c r="AU428" i="5" s="1"/>
  <c r="AV428" i="5" s="1"/>
  <c r="AI334" i="5"/>
  <c r="AU334" i="5" s="1"/>
  <c r="AV334" i="5" s="1"/>
  <c r="AI254" i="5"/>
  <c r="AU254" i="5" s="1"/>
  <c r="AV254" i="5" s="1"/>
  <c r="AH56" i="5"/>
  <c r="AI24" i="5"/>
  <c r="AU24" i="5" s="1"/>
  <c r="AV24" i="5" s="1"/>
  <c r="AI205" i="5"/>
  <c r="AU205" i="5" s="1"/>
  <c r="AV205" i="5" s="1"/>
  <c r="AH184" i="5"/>
  <c r="AU184" i="5" s="1"/>
  <c r="AV184" i="5" s="1"/>
  <c r="AH379" i="5"/>
  <c r="AU379" i="5" s="1"/>
  <c r="AV379" i="5" s="1"/>
  <c r="AH167" i="5"/>
  <c r="AU167" i="5" s="1"/>
  <c r="AV167" i="5" s="1"/>
  <c r="AH11" i="5"/>
  <c r="AU11" i="5" s="1"/>
  <c r="AV11" i="5" s="1"/>
  <c r="AI356" i="5"/>
  <c r="AU356" i="5" s="1"/>
  <c r="AV356" i="5" s="1"/>
  <c r="AI263" i="5"/>
  <c r="AN263" i="5" s="1"/>
  <c r="AO263" i="5" s="1"/>
  <c r="AP263" i="5" s="1"/>
  <c r="AQ263" i="5" s="1"/>
  <c r="AI252" i="5"/>
  <c r="AU252" i="5" s="1"/>
  <c r="AV252" i="5" s="1"/>
  <c r="AH74" i="5"/>
  <c r="AU74" i="5" s="1"/>
  <c r="AV74" i="5" s="1"/>
  <c r="AI7" i="5"/>
  <c r="AU7" i="5" s="1"/>
  <c r="AV7" i="5" s="1"/>
  <c r="AH46" i="5"/>
  <c r="AI403" i="5"/>
  <c r="AI240" i="5"/>
  <c r="AU240" i="5" s="1"/>
  <c r="AV240" i="5" s="1"/>
  <c r="AH5" i="5"/>
  <c r="AU5" i="5" s="1"/>
  <c r="AV5" i="5" s="1"/>
  <c r="AH173" i="5"/>
  <c r="AH119" i="5"/>
  <c r="AU119" i="5" s="1"/>
  <c r="AV119" i="5" s="1"/>
  <c r="AH185" i="5"/>
  <c r="AU185" i="5" s="1"/>
  <c r="AV185" i="5" s="1"/>
  <c r="AI415" i="5"/>
  <c r="AU415" i="5" s="1"/>
  <c r="AV415" i="5" s="1"/>
  <c r="AH351" i="5"/>
  <c r="AH311" i="5"/>
  <c r="AU311" i="5" s="1"/>
  <c r="AV311" i="5" s="1"/>
  <c r="AH390" i="5"/>
  <c r="AH160" i="5"/>
  <c r="AU160" i="5" s="1"/>
  <c r="AV160" i="5" s="1"/>
  <c r="AH14" i="5"/>
  <c r="AH48" i="5"/>
  <c r="AH154" i="5"/>
  <c r="AU154" i="5" s="1"/>
  <c r="AV154" i="5" s="1"/>
  <c r="AH13" i="5"/>
  <c r="AU13" i="5" s="1"/>
  <c r="AV13" i="5" s="1"/>
  <c r="AI422" i="5"/>
  <c r="AU422" i="5" s="1"/>
  <c r="AV422" i="5" s="1"/>
  <c r="AH189" i="5"/>
  <c r="AU189" i="5" s="1"/>
  <c r="AV189" i="5" s="1"/>
  <c r="AH308" i="5"/>
  <c r="AH403" i="5"/>
  <c r="AN120" i="5"/>
  <c r="AO120" i="5" s="1"/>
  <c r="AP120" i="5" s="1"/>
  <c r="AQ120" i="5" s="1"/>
  <c r="AN184" i="5"/>
  <c r="AO184" i="5" s="1"/>
  <c r="AP184" i="5" s="1"/>
  <c r="AQ184" i="5" s="1"/>
  <c r="AH407" i="5"/>
  <c r="AN203" i="5"/>
  <c r="AO203" i="5" s="1"/>
  <c r="AP203" i="5" s="1"/>
  <c r="AQ203" i="5" s="1"/>
  <c r="AI246" i="5"/>
  <c r="AI387" i="5"/>
  <c r="AN387" i="5" s="1"/>
  <c r="AO387" i="5" s="1"/>
  <c r="AP387" i="5" s="1"/>
  <c r="AQ387" i="5" s="1"/>
  <c r="AH226" i="5"/>
  <c r="AI229" i="5"/>
  <c r="AU229" i="5" s="1"/>
  <c r="AV229" i="5" s="1"/>
  <c r="AH212" i="5"/>
  <c r="AI15" i="5"/>
  <c r="AN15" i="5" s="1"/>
  <c r="AO15" i="5" s="1"/>
  <c r="AP15" i="5" s="1"/>
  <c r="AQ15" i="5" s="1"/>
  <c r="AI398" i="5"/>
  <c r="AU398" i="5" s="1"/>
  <c r="AV398" i="5" s="1"/>
  <c r="AH400" i="5"/>
  <c r="AU400" i="5" s="1"/>
  <c r="AV400" i="5" s="1"/>
  <c r="AH284" i="5"/>
  <c r="AU284" i="5" s="1"/>
  <c r="AV284" i="5" s="1"/>
  <c r="AH209" i="5"/>
  <c r="AH325" i="5"/>
  <c r="AU325" i="5" s="1"/>
  <c r="AV325" i="5" s="1"/>
  <c r="AH152" i="5"/>
  <c r="AU152" i="5" s="1"/>
  <c r="AV152" i="5" s="1"/>
  <c r="AH169" i="5"/>
  <c r="AI429" i="5"/>
  <c r="AN429" i="5" s="1"/>
  <c r="AO429" i="5" s="1"/>
  <c r="AP429" i="5" s="1"/>
  <c r="AQ429" i="5" s="1"/>
  <c r="AH418" i="5"/>
  <c r="AU418" i="5" s="1"/>
  <c r="AV418" i="5" s="1"/>
  <c r="AI432" i="5"/>
  <c r="AU432" i="5" s="1"/>
  <c r="AV432" i="5" s="1"/>
  <c r="AH318" i="5"/>
  <c r="AI295" i="5"/>
  <c r="AN295" i="5" s="1"/>
  <c r="AO295" i="5" s="1"/>
  <c r="AP295" i="5" s="1"/>
  <c r="AQ295" i="5" s="1"/>
  <c r="AH72" i="5"/>
  <c r="AH368" i="5"/>
  <c r="AI276" i="5"/>
  <c r="AN276" i="5" s="1"/>
  <c r="AO276" i="5" s="1"/>
  <c r="AP276" i="5" s="1"/>
  <c r="AQ276" i="5" s="1"/>
  <c r="AI77" i="5"/>
  <c r="AN77" i="5" s="1"/>
  <c r="AO77" i="5" s="1"/>
  <c r="AP77" i="5" s="1"/>
  <c r="AQ77" i="5" s="1"/>
  <c r="AI262" i="5"/>
  <c r="AU262" i="5" s="1"/>
  <c r="AV262" i="5" s="1"/>
  <c r="AH256" i="5"/>
  <c r="AU256" i="5" s="1"/>
  <c r="AV256" i="5" s="1"/>
  <c r="AI225" i="5"/>
  <c r="AU225" i="5" s="1"/>
  <c r="AV225" i="5" s="1"/>
  <c r="AH58" i="5"/>
  <c r="AI194" i="5"/>
  <c r="AI313" i="5"/>
  <c r="AN313" i="5" s="1"/>
  <c r="AO313" i="5" s="1"/>
  <c r="AP313" i="5" s="1"/>
  <c r="AQ313" i="5" s="1"/>
  <c r="AH99" i="5"/>
  <c r="AH188" i="5"/>
  <c r="AI220" i="5"/>
  <c r="AN220" i="5" s="1"/>
  <c r="AO220" i="5" s="1"/>
  <c r="AP220" i="5" s="1"/>
  <c r="AQ220" i="5" s="1"/>
  <c r="AH20" i="5"/>
  <c r="AH145" i="5"/>
  <c r="AH59" i="5"/>
  <c r="AH426" i="5"/>
  <c r="AH436" i="5"/>
  <c r="AH310" i="5"/>
  <c r="AH264" i="5"/>
  <c r="AU264" i="5" s="1"/>
  <c r="AV264" i="5" s="1"/>
  <c r="AH43" i="5"/>
  <c r="AU43" i="5" s="1"/>
  <c r="AV43" i="5" s="1"/>
  <c r="AH289" i="5"/>
  <c r="AH193" i="5"/>
  <c r="AI83" i="5"/>
  <c r="AU83" i="5" s="1"/>
  <c r="AV83" i="5" s="1"/>
  <c r="AI414" i="5"/>
  <c r="AU414" i="5" s="1"/>
  <c r="AV414" i="5" s="1"/>
  <c r="AH51" i="5"/>
  <c r="AH339" i="5"/>
  <c r="AH330" i="5"/>
  <c r="AU330" i="5" s="1"/>
  <c r="AV330" i="5" s="1"/>
  <c r="AH317" i="5"/>
  <c r="AU317" i="5" s="1"/>
  <c r="AV317" i="5" s="1"/>
  <c r="AH81" i="5"/>
  <c r="AH87" i="5"/>
  <c r="AH45" i="5"/>
  <c r="AI102" i="5"/>
  <c r="AN102" i="5" s="1"/>
  <c r="AO102" i="5" s="1"/>
  <c r="AP102" i="5" s="1"/>
  <c r="AQ102" i="5" s="1"/>
  <c r="AI36" i="5"/>
  <c r="AH126" i="5"/>
  <c r="AI28" i="5"/>
  <c r="AU28" i="5" s="1"/>
  <c r="AV28" i="5" s="1"/>
  <c r="AI129" i="5"/>
  <c r="AU129" i="5" s="1"/>
  <c r="AV129" i="5" s="1"/>
  <c r="AH275" i="5"/>
  <c r="AI118" i="5"/>
  <c r="AN118" i="5" s="1"/>
  <c r="AO118" i="5" s="1"/>
  <c r="AP118" i="5" s="1"/>
  <c r="AQ118" i="5" s="1"/>
  <c r="AH80" i="5"/>
  <c r="AN414" i="5"/>
  <c r="AO414" i="5" s="1"/>
  <c r="AP414" i="5" s="1"/>
  <c r="AQ414" i="5" s="1"/>
  <c r="AI209" i="5"/>
  <c r="AH71" i="5"/>
  <c r="AH389" i="5"/>
  <c r="AH130" i="5"/>
  <c r="AU130" i="5" s="1"/>
  <c r="AV130" i="5" s="1"/>
  <c r="AH93" i="5"/>
  <c r="AH64" i="5"/>
  <c r="AH230" i="5"/>
  <c r="AI204" i="5"/>
  <c r="AN204" i="5" s="1"/>
  <c r="AO204" i="5" s="1"/>
  <c r="AP204" i="5" s="1"/>
  <c r="AQ204" i="5" s="1"/>
  <c r="AI296" i="5"/>
  <c r="AN296" i="5" s="1"/>
  <c r="AO296" i="5" s="1"/>
  <c r="AP296" i="5" s="1"/>
  <c r="AQ296" i="5" s="1"/>
  <c r="AI105" i="5"/>
  <c r="AU105" i="5" s="1"/>
  <c r="AV105" i="5" s="1"/>
  <c r="AI423" i="5"/>
  <c r="AN423" i="5" s="1"/>
  <c r="AO423" i="5" s="1"/>
  <c r="AP423" i="5" s="1"/>
  <c r="AQ423" i="5" s="1"/>
  <c r="AH372" i="5"/>
  <c r="AI323" i="5"/>
  <c r="AN323" i="5" s="1"/>
  <c r="AO323" i="5" s="1"/>
  <c r="AP323" i="5" s="1"/>
  <c r="AQ323" i="5" s="1"/>
  <c r="AH260" i="5"/>
  <c r="AH172" i="5"/>
  <c r="AU172" i="5" s="1"/>
  <c r="AV172" i="5" s="1"/>
  <c r="AH350" i="5"/>
  <c r="AI218" i="5"/>
  <c r="AN311" i="5"/>
  <c r="AO311" i="5" s="1"/>
  <c r="AP311" i="5" s="1"/>
  <c r="AQ311" i="5" s="1"/>
  <c r="AH377" i="5"/>
  <c r="AI383" i="5"/>
  <c r="AN383" i="5" s="1"/>
  <c r="AO383" i="5" s="1"/>
  <c r="AP383" i="5" s="1"/>
  <c r="AQ383" i="5" s="1"/>
  <c r="AH233" i="5"/>
  <c r="AH108" i="5"/>
  <c r="AI55" i="5"/>
  <c r="AN55" i="5" s="1"/>
  <c r="AO55" i="5" s="1"/>
  <c r="AP55" i="5" s="1"/>
  <c r="AQ55" i="5" s="1"/>
  <c r="AH38" i="5"/>
  <c r="AU38" i="5" s="1"/>
  <c r="AV38" i="5" s="1"/>
  <c r="AH35" i="5"/>
  <c r="AH4" i="5"/>
  <c r="AH365" i="5"/>
  <c r="AU365" i="5" s="1"/>
  <c r="AV365" i="5" s="1"/>
  <c r="AI135" i="5"/>
  <c r="AH363" i="5"/>
  <c r="AU363" i="5" s="1"/>
  <c r="AV363" i="5" s="1"/>
  <c r="AI282" i="5"/>
  <c r="AU282" i="5" s="1"/>
  <c r="AV282" i="5" s="1"/>
  <c r="AH104" i="5"/>
  <c r="AI9" i="5"/>
  <c r="AN9" i="5" s="1"/>
  <c r="AO9" i="5" s="1"/>
  <c r="AP9" i="5" s="1"/>
  <c r="AQ9" i="5" s="1"/>
  <c r="AN83" i="5"/>
  <c r="AO83" i="5" s="1"/>
  <c r="AP83" i="5" s="1"/>
  <c r="AQ83" i="5" s="1"/>
  <c r="AI197" i="5"/>
  <c r="AH91" i="5"/>
  <c r="AI251" i="5"/>
  <c r="AN251" i="5" s="1"/>
  <c r="AO251" i="5" s="1"/>
  <c r="AP251" i="5" s="1"/>
  <c r="AQ251" i="5" s="1"/>
  <c r="AH277" i="5"/>
  <c r="AU277" i="5" s="1"/>
  <c r="AV277" i="5" s="1"/>
  <c r="AH213" i="5"/>
  <c r="AH151" i="5"/>
  <c r="AH156" i="5"/>
  <c r="AI111" i="5"/>
  <c r="AN111" i="5" s="1"/>
  <c r="AO111" i="5" s="1"/>
  <c r="AP111" i="5" s="1"/>
  <c r="AQ111" i="5" s="1"/>
  <c r="AI47" i="5"/>
  <c r="AH39" i="5"/>
  <c r="AH3" i="5"/>
  <c r="AU3" i="5" s="1"/>
  <c r="AV3" i="5" s="1"/>
  <c r="AH17" i="5"/>
  <c r="AI407" i="5"/>
  <c r="AI231" i="5"/>
  <c r="AH194" i="5"/>
  <c r="AH76" i="5"/>
  <c r="AI341" i="5"/>
  <c r="AH431" i="5"/>
  <c r="AI186" i="5"/>
  <c r="AH243" i="5"/>
  <c r="AH143" i="5"/>
  <c r="AI23" i="5"/>
  <c r="AN23" i="5" s="1"/>
  <c r="AO23" i="5" s="1"/>
  <c r="AP23" i="5" s="1"/>
  <c r="AQ23" i="5" s="1"/>
  <c r="AH110" i="5"/>
  <c r="AU110" i="5" s="1"/>
  <c r="AV110" i="5" s="1"/>
  <c r="AN7" i="5"/>
  <c r="AO7" i="5" s="1"/>
  <c r="AP7" i="5" s="1"/>
  <c r="AQ7" i="5" s="1"/>
  <c r="AI239" i="5"/>
  <c r="AN239" i="5" s="1"/>
  <c r="AO239" i="5" s="1"/>
  <c r="AP239" i="5" s="1"/>
  <c r="AQ239" i="5" s="1"/>
  <c r="AI224" i="5"/>
  <c r="AN224" i="5" s="1"/>
  <c r="AO224" i="5" s="1"/>
  <c r="AP224" i="5" s="1"/>
  <c r="AQ224" i="5" s="1"/>
  <c r="AH232" i="5"/>
  <c r="AH135" i="5"/>
  <c r="AU135" i="5" s="1"/>
  <c r="AV135" i="5" s="1"/>
  <c r="AH112" i="5"/>
  <c r="AH97" i="5"/>
  <c r="AH94" i="5"/>
  <c r="AU94" i="5" s="1"/>
  <c r="AV94" i="5" s="1"/>
  <c r="AH22" i="5"/>
  <c r="AH32" i="5"/>
  <c r="AH2" i="5"/>
  <c r="AH430" i="5"/>
  <c r="AH331" i="5"/>
  <c r="AH62" i="5"/>
  <c r="AH396" i="5"/>
  <c r="AN354" i="5"/>
  <c r="AO354" i="5" s="1"/>
  <c r="AP354" i="5" s="1"/>
  <c r="AQ354" i="5" s="1"/>
  <c r="AH434" i="5"/>
  <c r="AH324" i="5"/>
  <c r="AN278" i="5"/>
  <c r="AO278" i="5" s="1"/>
  <c r="AP278" i="5" s="1"/>
  <c r="AQ278" i="5" s="1"/>
  <c r="AN256" i="5"/>
  <c r="AO256" i="5" s="1"/>
  <c r="AP256" i="5" s="1"/>
  <c r="AQ256" i="5" s="1"/>
  <c r="AH217" i="5"/>
  <c r="AH181" i="5"/>
  <c r="AN202" i="5"/>
  <c r="AO202" i="5" s="1"/>
  <c r="AP202" i="5" s="1"/>
  <c r="AQ202" i="5" s="1"/>
  <c r="AH221" i="5"/>
  <c r="AH84" i="5"/>
  <c r="AH73" i="5"/>
  <c r="AN432" i="5"/>
  <c r="AO432" i="5" s="1"/>
  <c r="AP432" i="5" s="1"/>
  <c r="AQ432" i="5" s="1"/>
  <c r="AH177" i="5"/>
  <c r="AH168" i="5"/>
  <c r="AI200" i="5"/>
  <c r="AN200" i="5" s="1"/>
  <c r="AO200" i="5" s="1"/>
  <c r="AP200" i="5" s="1"/>
  <c r="AQ200" i="5" s="1"/>
  <c r="AH176" i="5"/>
  <c r="AH148" i="5"/>
  <c r="AI159" i="5"/>
  <c r="AN159" i="5" s="1"/>
  <c r="AO159" i="5" s="1"/>
  <c r="AP159" i="5" s="1"/>
  <c r="AQ159" i="5" s="1"/>
  <c r="AH186" i="5"/>
  <c r="AH52" i="5"/>
  <c r="AH320" i="5"/>
  <c r="AU320" i="5" s="1"/>
  <c r="AV320" i="5" s="1"/>
  <c r="AH385" i="5"/>
  <c r="AI121" i="5"/>
  <c r="AN121" i="5" s="1"/>
  <c r="AO121" i="5" s="1"/>
  <c r="AP121" i="5" s="1"/>
  <c r="AQ121" i="5" s="1"/>
  <c r="AH210" i="5"/>
  <c r="AI399" i="5"/>
  <c r="AH364" i="5"/>
  <c r="AI163" i="5"/>
  <c r="AN163" i="5" s="1"/>
  <c r="AO163" i="5" s="1"/>
  <c r="AP163" i="5" s="1"/>
  <c r="AQ163" i="5" s="1"/>
  <c r="AI179" i="5"/>
  <c r="AN179" i="5" s="1"/>
  <c r="AO179" i="5" s="1"/>
  <c r="AP179" i="5" s="1"/>
  <c r="AQ179" i="5" s="1"/>
  <c r="AH357" i="5"/>
  <c r="AN277" i="5"/>
  <c r="AO277" i="5" s="1"/>
  <c r="AP277" i="5" s="1"/>
  <c r="AQ277" i="5" s="1"/>
  <c r="AH100" i="5"/>
  <c r="AH27" i="5"/>
  <c r="AN349" i="5"/>
  <c r="AO349" i="5" s="1"/>
  <c r="AP349" i="5" s="1"/>
  <c r="AQ349" i="5" s="1"/>
  <c r="AH180" i="5"/>
  <c r="AN167" i="5"/>
  <c r="AO167" i="5" s="1"/>
  <c r="AP167" i="5" s="1"/>
  <c r="AQ167" i="5" s="1"/>
  <c r="AN3" i="5"/>
  <c r="AO3" i="5" s="1"/>
  <c r="AP3" i="5" s="1"/>
  <c r="AQ3" i="5" s="1"/>
  <c r="AI435" i="5"/>
  <c r="AI91" i="5"/>
  <c r="AH309" i="5"/>
  <c r="AN199" i="5"/>
  <c r="AO199" i="5" s="1"/>
  <c r="AP199" i="5" s="1"/>
  <c r="AQ199" i="5" s="1"/>
  <c r="AH197" i="5"/>
  <c r="AH115" i="5"/>
  <c r="AH95" i="5"/>
  <c r="AH114" i="5"/>
  <c r="AN422" i="5"/>
  <c r="AO422" i="5" s="1"/>
  <c r="AP422" i="5" s="1"/>
  <c r="AQ422" i="5" s="1"/>
  <c r="AI431" i="5"/>
  <c r="AN388" i="5"/>
  <c r="AO388" i="5" s="1"/>
  <c r="AP388" i="5" s="1"/>
  <c r="AQ388" i="5" s="1"/>
  <c r="AH207" i="5"/>
  <c r="AH75" i="5"/>
  <c r="AN105" i="5"/>
  <c r="AO105" i="5" s="1"/>
  <c r="AP105" i="5" s="1"/>
  <c r="AQ105" i="5" s="1"/>
  <c r="AH116" i="5"/>
  <c r="AH218" i="5"/>
  <c r="AI144" i="5"/>
  <c r="AH437" i="5"/>
  <c r="AH424" i="5"/>
  <c r="AH370" i="5"/>
  <c r="AH378" i="5"/>
  <c r="AH279" i="5"/>
  <c r="AN155" i="5"/>
  <c r="AO155" i="5" s="1"/>
  <c r="AP155" i="5" s="1"/>
  <c r="AQ155" i="5" s="1"/>
  <c r="AH292" i="5"/>
  <c r="AH413" i="5"/>
  <c r="AI63" i="5"/>
  <c r="AN63" i="5" s="1"/>
  <c r="AO63" i="5" s="1"/>
  <c r="AP63" i="5" s="1"/>
  <c r="AQ63" i="5" s="1"/>
  <c r="AH82" i="5"/>
  <c r="AH420" i="5"/>
  <c r="AH381" i="5"/>
  <c r="AH329" i="5"/>
  <c r="AH340" i="5"/>
  <c r="AI210" i="5"/>
  <c r="AI201" i="5"/>
  <c r="AN201" i="5" s="1"/>
  <c r="AO201" i="5" s="1"/>
  <c r="AP201" i="5" s="1"/>
  <c r="AQ201" i="5" s="1"/>
  <c r="AN348" i="5"/>
  <c r="AO348" i="5" s="1"/>
  <c r="AP348" i="5" s="1"/>
  <c r="AQ348" i="5" s="1"/>
  <c r="AI69" i="5"/>
  <c r="AN69" i="5" s="1"/>
  <c r="AO69" i="5" s="1"/>
  <c r="AP69" i="5" s="1"/>
  <c r="AQ69" i="5" s="1"/>
  <c r="AH49" i="5"/>
  <c r="AH36" i="5"/>
  <c r="AN411" i="5"/>
  <c r="AO411" i="5" s="1"/>
  <c r="AP411" i="5" s="1"/>
  <c r="AQ411" i="5" s="1"/>
  <c r="AI302" i="5"/>
  <c r="AN302" i="5" s="1"/>
  <c r="AO302" i="5" s="1"/>
  <c r="AP302" i="5" s="1"/>
  <c r="AQ302" i="5" s="1"/>
  <c r="AH303" i="5"/>
  <c r="AH247" i="5"/>
  <c r="AN305" i="5"/>
  <c r="AO305" i="5" s="1"/>
  <c r="AP305" i="5" s="1"/>
  <c r="AQ305" i="5" s="1"/>
  <c r="AI261" i="5"/>
  <c r="AN261" i="5" s="1"/>
  <c r="AO261" i="5" s="1"/>
  <c r="AP261" i="5" s="1"/>
  <c r="AQ261" i="5" s="1"/>
  <c r="AI164" i="5"/>
  <c r="AN164" i="5" s="1"/>
  <c r="AO164" i="5" s="1"/>
  <c r="AP164" i="5" s="1"/>
  <c r="AQ164" i="5" s="1"/>
  <c r="AI66" i="5"/>
  <c r="AN66" i="5" s="1"/>
  <c r="AO66" i="5" s="1"/>
  <c r="AP66" i="5" s="1"/>
  <c r="AQ66" i="5" s="1"/>
  <c r="AI90" i="5"/>
  <c r="AN90" i="5" s="1"/>
  <c r="AO90" i="5" s="1"/>
  <c r="AP90" i="5" s="1"/>
  <c r="AQ90" i="5" s="1"/>
  <c r="AI8" i="5"/>
  <c r="AN8" i="5" s="1"/>
  <c r="AO8" i="5" s="1"/>
  <c r="AP8" i="5" s="1"/>
  <c r="AQ8" i="5" s="1"/>
  <c r="AI70" i="5"/>
  <c r="AN70" i="5" s="1"/>
  <c r="AO70" i="5" s="1"/>
  <c r="AP70" i="5" s="1"/>
  <c r="AQ70" i="5" s="1"/>
  <c r="AI52" i="5"/>
  <c r="AH332" i="5"/>
  <c r="AH395" i="5"/>
  <c r="AI136" i="5"/>
  <c r="AN136" i="5" s="1"/>
  <c r="AO136" i="5" s="1"/>
  <c r="AP136" i="5" s="1"/>
  <c r="AQ136" i="5" s="1"/>
  <c r="AH144" i="5"/>
  <c r="AU144" i="5" s="1"/>
  <c r="AV144" i="5" s="1"/>
  <c r="AH299" i="5"/>
  <c r="AH124" i="5"/>
  <c r="AH41" i="5"/>
  <c r="AH31" i="5"/>
  <c r="AN129" i="5"/>
  <c r="AO129" i="5" s="1"/>
  <c r="AP129" i="5" s="1"/>
  <c r="AQ129" i="5" s="1"/>
  <c r="AI333" i="5"/>
  <c r="AN333" i="5" s="1"/>
  <c r="AO333" i="5" s="1"/>
  <c r="AP333" i="5" s="1"/>
  <c r="AQ333" i="5" s="1"/>
  <c r="AN356" i="5"/>
  <c r="AO356" i="5" s="1"/>
  <c r="AP356" i="5" s="1"/>
  <c r="AQ356" i="5" s="1"/>
  <c r="AH271" i="5"/>
  <c r="AH283" i="5"/>
  <c r="AH246" i="5"/>
  <c r="AU246" i="5" s="1"/>
  <c r="AV246" i="5" s="1"/>
  <c r="AH128" i="5"/>
  <c r="AI147" i="5"/>
  <c r="AN147" i="5" s="1"/>
  <c r="AO147" i="5" s="1"/>
  <c r="AP147" i="5" s="1"/>
  <c r="AQ147" i="5" s="1"/>
  <c r="AN12" i="5"/>
  <c r="AO12" i="5" s="1"/>
  <c r="AP12" i="5" s="1"/>
  <c r="AQ12" i="5" s="1"/>
  <c r="AH30" i="5"/>
  <c r="AH85" i="5"/>
  <c r="AI421" i="5"/>
  <c r="AN421" i="5" s="1"/>
  <c r="AO421" i="5" s="1"/>
  <c r="AP421" i="5" s="1"/>
  <c r="AQ421" i="5" s="1"/>
  <c r="AH406" i="5"/>
  <c r="AH337" i="5"/>
  <c r="AH272" i="5"/>
  <c r="AH248" i="5"/>
  <c r="AH137" i="5"/>
  <c r="AH117" i="5"/>
  <c r="AH68" i="5"/>
  <c r="AH127" i="5"/>
  <c r="AH33" i="5"/>
  <c r="AH19" i="5"/>
  <c r="AH386" i="5"/>
  <c r="AI359" i="5"/>
  <c r="AU359" i="5" s="1"/>
  <c r="AV359" i="5" s="1"/>
  <c r="AN320" i="5"/>
  <c r="AO320" i="5" s="1"/>
  <c r="AP320" i="5" s="1"/>
  <c r="AQ320" i="5" s="1"/>
  <c r="AH321" i="5"/>
  <c r="AH92" i="5"/>
  <c r="AH98" i="5"/>
  <c r="AH29" i="5"/>
  <c r="AI86" i="5"/>
  <c r="AN86" i="5" s="1"/>
  <c r="AO86" i="5" s="1"/>
  <c r="AP86" i="5" s="1"/>
  <c r="AQ86" i="5" s="1"/>
  <c r="AH423" i="5"/>
  <c r="AH399" i="5"/>
  <c r="AH298" i="5"/>
  <c r="AN304" i="5"/>
  <c r="AO304" i="5" s="1"/>
  <c r="AP304" i="5" s="1"/>
  <c r="AQ304" i="5" s="1"/>
  <c r="AH236" i="5"/>
  <c r="AI267" i="5"/>
  <c r="AU267" i="5" s="1"/>
  <c r="AV267" i="5" s="1"/>
  <c r="AN106" i="5"/>
  <c r="AO106" i="5" s="1"/>
  <c r="AP106" i="5" s="1"/>
  <c r="AQ106" i="5" s="1"/>
  <c r="AN365" i="5"/>
  <c r="AO365" i="5" s="1"/>
  <c r="AP365" i="5" s="1"/>
  <c r="AQ365" i="5" s="1"/>
  <c r="AH391" i="5"/>
  <c r="AH358" i="5"/>
  <c r="AI358" i="5"/>
  <c r="AI380" i="5"/>
  <c r="AH380" i="5"/>
  <c r="AU380" i="5" s="1"/>
  <c r="AV380" i="5" s="1"/>
  <c r="AI274" i="5"/>
  <c r="AN274" i="5" s="1"/>
  <c r="AO274" i="5" s="1"/>
  <c r="AP274" i="5" s="1"/>
  <c r="AQ274" i="5" s="1"/>
  <c r="AH409" i="5"/>
  <c r="AI394" i="5"/>
  <c r="AN394" i="5" s="1"/>
  <c r="AO394" i="5" s="1"/>
  <c r="AP394" i="5" s="1"/>
  <c r="AQ394" i="5" s="1"/>
  <c r="AH307" i="5"/>
  <c r="AH410" i="5"/>
  <c r="AH286" i="5"/>
  <c r="AI216" i="5"/>
  <c r="AN216" i="5" s="1"/>
  <c r="AO216" i="5" s="1"/>
  <c r="AP216" i="5" s="1"/>
  <c r="AQ216" i="5" s="1"/>
  <c r="AH231" i="5"/>
  <c r="AU231" i="5" s="1"/>
  <c r="AV231" i="5" s="1"/>
  <c r="AH166" i="5"/>
  <c r="AH67" i="5"/>
  <c r="AI21" i="5"/>
  <c r="AN21" i="5" s="1"/>
  <c r="AO21" i="5" s="1"/>
  <c r="AP21" i="5" s="1"/>
  <c r="AQ21" i="5" s="1"/>
  <c r="AI101" i="5"/>
  <c r="AH101" i="5"/>
  <c r="AI61" i="5"/>
  <c r="AN61" i="5" s="1"/>
  <c r="AO61" i="5" s="1"/>
  <c r="AP61" i="5" s="1"/>
  <c r="AQ61" i="5" s="1"/>
  <c r="AH6" i="5"/>
  <c r="AI412" i="5"/>
  <c r="AH412" i="5"/>
  <c r="AU412" i="5" s="1"/>
  <c r="AV412" i="5" s="1"/>
  <c r="AI153" i="5"/>
  <c r="AH153" i="5"/>
  <c r="AI397" i="5"/>
  <c r="AH397" i="5"/>
  <c r="AN268" i="5"/>
  <c r="AO268" i="5" s="1"/>
  <c r="AP268" i="5" s="1"/>
  <c r="AQ268" i="5" s="1"/>
  <c r="AN280" i="5"/>
  <c r="AO280" i="5" s="1"/>
  <c r="AP280" i="5" s="1"/>
  <c r="AQ280" i="5" s="1"/>
  <c r="AH171" i="5"/>
  <c r="AH223" i="5"/>
  <c r="AH219" i="5"/>
  <c r="AI219" i="5"/>
  <c r="AI373" i="5"/>
  <c r="AH373" i="5"/>
  <c r="AU373" i="5" s="1"/>
  <c r="AV373" i="5" s="1"/>
  <c r="AI162" i="5"/>
  <c r="AN162" i="5" s="1"/>
  <c r="AO162" i="5" s="1"/>
  <c r="AP162" i="5" s="1"/>
  <c r="AQ162" i="5" s="1"/>
  <c r="AI215" i="5"/>
  <c r="AH215" i="5"/>
  <c r="AH344" i="5"/>
  <c r="AI375" i="5"/>
  <c r="AN375" i="5" s="1"/>
  <c r="AO375" i="5" s="1"/>
  <c r="AP375" i="5" s="1"/>
  <c r="AQ375" i="5" s="1"/>
  <c r="AI367" i="5"/>
  <c r="AN367" i="5" s="1"/>
  <c r="AO367" i="5" s="1"/>
  <c r="AP367" i="5" s="1"/>
  <c r="AQ367" i="5" s="1"/>
  <c r="AI391" i="5"/>
  <c r="AI139" i="5"/>
  <c r="AN139" i="5" s="1"/>
  <c r="AO139" i="5" s="1"/>
  <c r="AP139" i="5" s="1"/>
  <c r="AQ139" i="5" s="1"/>
  <c r="AH288" i="5"/>
  <c r="AH107" i="5"/>
  <c r="AH266" i="5"/>
  <c r="AI266" i="5"/>
  <c r="AH211" i="5"/>
  <c r="AI211" i="5"/>
  <c r="AN43" i="5"/>
  <c r="AO43" i="5" s="1"/>
  <c r="AP43" i="5" s="1"/>
  <c r="AQ43" i="5" s="1"/>
  <c r="AN355" i="5"/>
  <c r="AO355" i="5" s="1"/>
  <c r="AP355" i="5" s="1"/>
  <c r="AQ355" i="5" s="1"/>
  <c r="AN427" i="5"/>
  <c r="AO427" i="5" s="1"/>
  <c r="AP427" i="5" s="1"/>
  <c r="AQ427" i="5" s="1"/>
  <c r="AN379" i="5"/>
  <c r="AO379" i="5" s="1"/>
  <c r="AP379" i="5" s="1"/>
  <c r="AQ379" i="5" s="1"/>
  <c r="AH435" i="5"/>
  <c r="AN259" i="5"/>
  <c r="AO259" i="5" s="1"/>
  <c r="AP259" i="5" s="1"/>
  <c r="AQ259" i="5" s="1"/>
  <c r="AI287" i="5"/>
  <c r="AN287" i="5" s="1"/>
  <c r="AO287" i="5" s="1"/>
  <c r="AP287" i="5" s="1"/>
  <c r="AQ287" i="5" s="1"/>
  <c r="AN208" i="5"/>
  <c r="AO208" i="5" s="1"/>
  <c r="AP208" i="5" s="1"/>
  <c r="AQ208" i="5" s="1"/>
  <c r="AN227" i="5"/>
  <c r="AO227" i="5" s="1"/>
  <c r="AP227" i="5" s="1"/>
  <c r="AQ227" i="5" s="1"/>
  <c r="AI405" i="5"/>
  <c r="AH405" i="5"/>
  <c r="AI138" i="5"/>
  <c r="AH138" i="5"/>
  <c r="AN366" i="5"/>
  <c r="AO366" i="5" s="1"/>
  <c r="AP366" i="5" s="1"/>
  <c r="AQ366" i="5" s="1"/>
  <c r="AI255" i="5"/>
  <c r="AN255" i="5" s="1"/>
  <c r="AO255" i="5" s="1"/>
  <c r="AP255" i="5" s="1"/>
  <c r="AQ255" i="5" s="1"/>
  <c r="AN416" i="5"/>
  <c r="AO416" i="5" s="1"/>
  <c r="AP416" i="5" s="1"/>
  <c r="AQ416" i="5" s="1"/>
  <c r="AN400" i="5"/>
  <c r="AO400" i="5" s="1"/>
  <c r="AP400" i="5" s="1"/>
  <c r="AQ400" i="5" s="1"/>
  <c r="AN225" i="5"/>
  <c r="AO225" i="5" s="1"/>
  <c r="AP225" i="5" s="1"/>
  <c r="AQ225" i="5" s="1"/>
  <c r="AN79" i="5"/>
  <c r="AO79" i="5" s="1"/>
  <c r="AP79" i="5" s="1"/>
  <c r="AQ79" i="5" s="1"/>
  <c r="AN16" i="5"/>
  <c r="AO16" i="5" s="1"/>
  <c r="AP16" i="5" s="1"/>
  <c r="AQ16" i="5" s="1"/>
  <c r="AN404" i="5"/>
  <c r="AO404" i="5" s="1"/>
  <c r="AP404" i="5" s="1"/>
  <c r="AQ404" i="5" s="1"/>
  <c r="AI315" i="5"/>
  <c r="AH315" i="5"/>
  <c r="AH192" i="5"/>
  <c r="AI192" i="5"/>
  <c r="AH146" i="5"/>
  <c r="AI146" i="5"/>
  <c r="AI401" i="5"/>
  <c r="AH401" i="5"/>
  <c r="AI241" i="5"/>
  <c r="AH241" i="5"/>
  <c r="AI433" i="5"/>
  <c r="AH433" i="5"/>
  <c r="AI408" i="5"/>
  <c r="AH408" i="5"/>
  <c r="AI376" i="5"/>
  <c r="AH376" i="5"/>
  <c r="AI249" i="5"/>
  <c r="AH249" i="5"/>
  <c r="AH314" i="5"/>
  <c r="AI314" i="5"/>
  <c r="AI336" i="5"/>
  <c r="AH336" i="5"/>
  <c r="AH301" i="5"/>
  <c r="AU301" i="5" s="1"/>
  <c r="AV301" i="5" s="1"/>
  <c r="AI301" i="5"/>
  <c r="AN237" i="5"/>
  <c r="AO237" i="5" s="1"/>
  <c r="AP237" i="5" s="1"/>
  <c r="AQ237" i="5" s="1"/>
  <c r="AI285" i="5"/>
  <c r="AH285" i="5"/>
  <c r="AH250" i="5"/>
  <c r="AI250" i="5"/>
  <c r="AI290" i="5"/>
  <c r="AH290" i="5"/>
  <c r="AU290" i="5" s="1"/>
  <c r="AV290" i="5" s="1"/>
  <c r="AI269" i="5"/>
  <c r="AH269" i="5"/>
  <c r="AU269" i="5" s="1"/>
  <c r="AV269" i="5" s="1"/>
  <c r="AI170" i="5"/>
  <c r="AH170" i="5"/>
  <c r="AI183" i="5"/>
  <c r="AH183" i="5"/>
  <c r="AI157" i="5"/>
  <c r="AH157" i="5"/>
  <c r="AU157" i="5" s="1"/>
  <c r="AV157" i="5" s="1"/>
  <c r="AI125" i="5"/>
  <c r="AH125" i="5"/>
  <c r="AU125" i="5" s="1"/>
  <c r="AV125" i="5" s="1"/>
  <c r="AN65" i="5"/>
  <c r="AO65" i="5" s="1"/>
  <c r="AP65" i="5" s="1"/>
  <c r="AQ65" i="5" s="1"/>
  <c r="AI42" i="5"/>
  <c r="AH42" i="5"/>
  <c r="AI10" i="5"/>
  <c r="AH10" i="5"/>
  <c r="AU10" i="5" s="1"/>
  <c r="AV10" i="5" s="1"/>
  <c r="AI89" i="5"/>
  <c r="AH89" i="5"/>
  <c r="AN40" i="5"/>
  <c r="AO40" i="5" s="1"/>
  <c r="AP40" i="5" s="1"/>
  <c r="AQ40" i="5" s="1"/>
  <c r="AN37" i="5"/>
  <c r="AO37" i="5" s="1"/>
  <c r="AP37" i="5" s="1"/>
  <c r="AQ37" i="5" s="1"/>
  <c r="AN57" i="5"/>
  <c r="AO57" i="5" s="1"/>
  <c r="AP57" i="5" s="1"/>
  <c r="AQ57" i="5" s="1"/>
  <c r="AI235" i="5"/>
  <c r="AH235" i="5"/>
  <c r="AI228" i="5"/>
  <c r="AH228" i="5"/>
  <c r="AI150" i="5"/>
  <c r="AH150" i="5"/>
  <c r="AI54" i="5"/>
  <c r="AH54" i="5"/>
  <c r="AI369" i="5"/>
  <c r="AH369" i="5"/>
  <c r="AI338" i="5"/>
  <c r="AH338" i="5"/>
  <c r="AI198" i="5"/>
  <c r="AH198" i="5"/>
  <c r="AH306" i="5"/>
  <c r="AI306" i="5"/>
  <c r="AI312" i="5"/>
  <c r="AH312" i="5"/>
  <c r="AI245" i="5"/>
  <c r="AH245" i="5"/>
  <c r="AN317" i="5"/>
  <c r="AO317" i="5" s="1"/>
  <c r="AP317" i="5" s="1"/>
  <c r="AQ317" i="5" s="1"/>
  <c r="AI214" i="5"/>
  <c r="AH214" i="5"/>
  <c r="AI206" i="5"/>
  <c r="AH206" i="5"/>
  <c r="AI191" i="5"/>
  <c r="AH191" i="5"/>
  <c r="AU191" i="5" s="1"/>
  <c r="AV191" i="5" s="1"/>
  <c r="AI182" i="5"/>
  <c r="AH182" i="5"/>
  <c r="AI142" i="5"/>
  <c r="AH142" i="5"/>
  <c r="AI158" i="5"/>
  <c r="AH158" i="5"/>
  <c r="AI53" i="5"/>
  <c r="AH53" i="5"/>
  <c r="AU53" i="5" s="1"/>
  <c r="AV53" i="5" s="1"/>
  <c r="AI34" i="5"/>
  <c r="AH34" i="5"/>
  <c r="AI425" i="5"/>
  <c r="AH425" i="5"/>
  <c r="AI392" i="5"/>
  <c r="AH392" i="5"/>
  <c r="AI360" i="5"/>
  <c r="AH360" i="5"/>
  <c r="AU360" i="5" s="1"/>
  <c r="AV360" i="5" s="1"/>
  <c r="AN346" i="5"/>
  <c r="AO346" i="5" s="1"/>
  <c r="AP346" i="5" s="1"/>
  <c r="AQ346" i="5" s="1"/>
  <c r="AN189" i="5"/>
  <c r="AO189" i="5" s="1"/>
  <c r="AP189" i="5" s="1"/>
  <c r="AQ189" i="5" s="1"/>
  <c r="AI222" i="5"/>
  <c r="AH222" i="5"/>
  <c r="AI174" i="5"/>
  <c r="AH174" i="5"/>
  <c r="AI132" i="5"/>
  <c r="AH132" i="5"/>
  <c r="AI190" i="5"/>
  <c r="AH190" i="5"/>
  <c r="AI141" i="5"/>
  <c r="AH141" i="5"/>
  <c r="AN172" i="5"/>
  <c r="AO172" i="5" s="1"/>
  <c r="AP172" i="5" s="1"/>
  <c r="AQ172" i="5" s="1"/>
  <c r="AN13" i="5"/>
  <c r="AO13" i="5" s="1"/>
  <c r="AP13" i="5" s="1"/>
  <c r="AQ13" i="5" s="1"/>
  <c r="AH335" i="5"/>
  <c r="AI335" i="5"/>
  <c r="AI393" i="5"/>
  <c r="AH393" i="5"/>
  <c r="AI361" i="5"/>
  <c r="AH361" i="5"/>
  <c r="AI281" i="5"/>
  <c r="AH281" i="5"/>
  <c r="AI300" i="5"/>
  <c r="AH300" i="5"/>
  <c r="AH327" i="5"/>
  <c r="AI327" i="5"/>
  <c r="AH234" i="5"/>
  <c r="AI234" i="5"/>
  <c r="AH131" i="5"/>
  <c r="AI131" i="5"/>
  <c r="AI149" i="5"/>
  <c r="AH149" i="5"/>
  <c r="AI113" i="5"/>
  <c r="AH113" i="5"/>
  <c r="AI26" i="5"/>
  <c r="AH26" i="5"/>
  <c r="AI417" i="5"/>
  <c r="AH417" i="5"/>
  <c r="AI273" i="5"/>
  <c r="AH273" i="5"/>
  <c r="AI328" i="5"/>
  <c r="AH328" i="5"/>
  <c r="AN130" i="5"/>
  <c r="AO130" i="5" s="1"/>
  <c r="AP130" i="5" s="1"/>
  <c r="AQ130" i="5" s="1"/>
  <c r="AN96" i="5"/>
  <c r="AO96" i="5" s="1"/>
  <c r="AP96" i="5" s="1"/>
  <c r="AQ96" i="5" s="1"/>
  <c r="AI60" i="5"/>
  <c r="AH60" i="5"/>
  <c r="AN415" i="5"/>
  <c r="AO415" i="5" s="1"/>
  <c r="AP415" i="5" s="1"/>
  <c r="AQ415" i="5" s="1"/>
  <c r="AN359" i="5"/>
  <c r="AO359" i="5" s="1"/>
  <c r="AP359" i="5" s="1"/>
  <c r="AQ359" i="5" s="1"/>
  <c r="AI265" i="5"/>
  <c r="AH265" i="5"/>
  <c r="AI322" i="5"/>
  <c r="AH322" i="5"/>
  <c r="AH319" i="5"/>
  <c r="AI319" i="5"/>
  <c r="AN345" i="5"/>
  <c r="AO345" i="5" s="1"/>
  <c r="AP345" i="5" s="1"/>
  <c r="AQ345" i="5" s="1"/>
  <c r="AI294" i="5"/>
  <c r="AH294" i="5"/>
  <c r="AH258" i="5"/>
  <c r="AI258" i="5"/>
  <c r="AI187" i="5"/>
  <c r="AH187" i="5"/>
  <c r="AI244" i="5"/>
  <c r="AH244" i="5"/>
  <c r="AU244" i="5" s="1"/>
  <c r="AV244" i="5" s="1"/>
  <c r="AI50" i="5"/>
  <c r="AH50" i="5"/>
  <c r="AI18" i="5"/>
  <c r="AH18" i="5"/>
  <c r="AI343" i="5"/>
  <c r="AH343" i="5"/>
  <c r="AI352" i="5"/>
  <c r="AH352" i="5"/>
  <c r="AI384" i="5"/>
  <c r="AH384" i="5"/>
  <c r="AH353" i="5"/>
  <c r="AI353" i="5"/>
  <c r="AN363" i="5"/>
  <c r="AO363" i="5" s="1"/>
  <c r="AP363" i="5" s="1"/>
  <c r="AQ363" i="5" s="1"/>
  <c r="AI257" i="5"/>
  <c r="AH257" i="5"/>
  <c r="AN284" i="5"/>
  <c r="AO284" i="5" s="1"/>
  <c r="AP284" i="5" s="1"/>
  <c r="AQ284" i="5" s="1"/>
  <c r="AI293" i="5"/>
  <c r="AH293" i="5"/>
  <c r="AI347" i="5"/>
  <c r="AH347" i="5"/>
  <c r="AI253" i="5"/>
  <c r="AH253" i="5"/>
  <c r="AN196" i="5"/>
  <c r="AO196" i="5" s="1"/>
  <c r="AP196" i="5" s="1"/>
  <c r="AQ196" i="5" s="1"/>
  <c r="AH195" i="5"/>
  <c r="AI195" i="5"/>
  <c r="AI175" i="5"/>
  <c r="AH175" i="5"/>
  <c r="AI133" i="5"/>
  <c r="AH133" i="5"/>
  <c r="AI165" i="5"/>
  <c r="AH165" i="5"/>
  <c r="AH123" i="5"/>
  <c r="AI123" i="5"/>
  <c r="AI178" i="5"/>
  <c r="AH178" i="5"/>
  <c r="AI134" i="5"/>
  <c r="AH134" i="5"/>
  <c r="AR228" i="4"/>
  <c r="AS228" i="4" s="1"/>
  <c r="AR273" i="4"/>
  <c r="AS273" i="4" s="1"/>
  <c r="AR211" i="4"/>
  <c r="AS211" i="4" s="1"/>
  <c r="AR40" i="4"/>
  <c r="AS40" i="4" s="1"/>
  <c r="AR317" i="4"/>
  <c r="AS317" i="4" s="1"/>
  <c r="AR226" i="4"/>
  <c r="AS226" i="4" s="1"/>
  <c r="AJ412" i="4"/>
  <c r="AR412" i="4" s="1"/>
  <c r="AS412" i="4" s="1"/>
  <c r="AJ244" i="4"/>
  <c r="AJ96" i="4"/>
  <c r="AK329" i="4"/>
  <c r="AR329" i="4" s="1"/>
  <c r="AS329" i="4" s="1"/>
  <c r="AJ386" i="4"/>
  <c r="AR386" i="4" s="1"/>
  <c r="AS386" i="4" s="1"/>
  <c r="AR114" i="4"/>
  <c r="AS114" i="4" s="1"/>
  <c r="AJ218" i="4"/>
  <c r="AJ361" i="4"/>
  <c r="AR361" i="4" s="1"/>
  <c r="AS361" i="4" s="1"/>
  <c r="AJ346" i="4"/>
  <c r="AR346" i="4" s="1"/>
  <c r="AS346" i="4" s="1"/>
  <c r="AK220" i="4"/>
  <c r="AJ68" i="4"/>
  <c r="AK77" i="4"/>
  <c r="AR77" i="4" s="1"/>
  <c r="AS77" i="4" s="1"/>
  <c r="AJ326" i="4"/>
  <c r="AR326" i="4" s="1"/>
  <c r="AS326" i="4" s="1"/>
  <c r="AR284" i="4"/>
  <c r="AS284" i="4" s="1"/>
  <c r="AR3" i="4"/>
  <c r="AS3" i="4" s="1"/>
  <c r="AK9" i="4"/>
  <c r="AJ310" i="4"/>
  <c r="AR310" i="4" s="1"/>
  <c r="AS310" i="4" s="1"/>
  <c r="AR275" i="4"/>
  <c r="AS275" i="4" s="1"/>
  <c r="AJ141" i="4"/>
  <c r="AJ399" i="4"/>
  <c r="AJ328" i="4"/>
  <c r="AR328" i="4" s="1"/>
  <c r="AS328" i="4" s="1"/>
  <c r="AJ340" i="4"/>
  <c r="AJ62" i="4"/>
  <c r="AR51" i="4"/>
  <c r="AS51" i="4" s="1"/>
  <c r="AK237" i="4"/>
  <c r="AR237" i="4" s="1"/>
  <c r="AS237" i="4" s="1"/>
  <c r="AR395" i="4"/>
  <c r="AS395" i="4" s="1"/>
  <c r="AR427" i="4"/>
  <c r="AS427" i="4" s="1"/>
  <c r="AJ316" i="4"/>
  <c r="AR316" i="4" s="1"/>
  <c r="AS316" i="4" s="1"/>
  <c r="AR308" i="4"/>
  <c r="AS308" i="4" s="1"/>
  <c r="AJ291" i="4"/>
  <c r="AR291" i="4" s="1"/>
  <c r="AS291" i="4" s="1"/>
  <c r="AK290" i="4"/>
  <c r="AK211" i="4"/>
  <c r="AK231" i="4"/>
  <c r="AJ219" i="4"/>
  <c r="AK251" i="4"/>
  <c r="AR197" i="4"/>
  <c r="AS197" i="4" s="1"/>
  <c r="AJ158" i="4"/>
  <c r="AR158" i="4" s="1"/>
  <c r="AS158" i="4" s="1"/>
  <c r="AR129" i="4"/>
  <c r="AS129" i="4" s="1"/>
  <c r="AJ150" i="4"/>
  <c r="AJ104" i="4"/>
  <c r="AJ87" i="4"/>
  <c r="AJ110" i="4"/>
  <c r="AJ37" i="4"/>
  <c r="AK413" i="4"/>
  <c r="AJ319" i="4"/>
  <c r="AJ353" i="4"/>
  <c r="AR353" i="4" s="1"/>
  <c r="AS353" i="4" s="1"/>
  <c r="AK40" i="4"/>
  <c r="AK136" i="4"/>
  <c r="AJ264" i="4"/>
  <c r="AR264" i="4" s="1"/>
  <c r="AS264" i="4" s="1"/>
  <c r="AJ396" i="4"/>
  <c r="AR396" i="4" s="1"/>
  <c r="AS396" i="4" s="1"/>
  <c r="AJ250" i="4"/>
  <c r="AR250" i="4" s="1"/>
  <c r="AS250" i="4" s="1"/>
  <c r="AK15" i="4"/>
  <c r="AR15" i="4" s="1"/>
  <c r="AS15" i="4" s="1"/>
  <c r="AJ222" i="4"/>
  <c r="AR222" i="4" s="1"/>
  <c r="AS222" i="4" s="1"/>
  <c r="AR111" i="4"/>
  <c r="AS111" i="4" s="1"/>
  <c r="AJ59" i="4"/>
  <c r="AJ76" i="4"/>
  <c r="AK32" i="4"/>
  <c r="AJ29" i="4"/>
  <c r="AR29" i="4" s="1"/>
  <c r="AS29" i="4" s="1"/>
  <c r="AJ98" i="4"/>
  <c r="AR98" i="4" s="1"/>
  <c r="AS98" i="4" s="1"/>
  <c r="AR142" i="4"/>
  <c r="AS142" i="4" s="1"/>
  <c r="AK421" i="4"/>
  <c r="AK389" i="4"/>
  <c r="AR389" i="4" s="1"/>
  <c r="AS389" i="4" s="1"/>
  <c r="AJ327" i="4"/>
  <c r="AJ229" i="4"/>
  <c r="AR229" i="4" s="1"/>
  <c r="AS229" i="4" s="1"/>
  <c r="AK273" i="4"/>
  <c r="AK236" i="4"/>
  <c r="AR236" i="4" s="1"/>
  <c r="AS236" i="4" s="1"/>
  <c r="AK228" i="4"/>
  <c r="AJ157" i="4"/>
  <c r="AR157" i="4" s="1"/>
  <c r="AS157" i="4" s="1"/>
  <c r="AR103" i="4"/>
  <c r="AS103" i="4" s="1"/>
  <c r="AJ73" i="4"/>
  <c r="AJ86" i="4"/>
  <c r="AJ67" i="4"/>
  <c r="AJ107" i="4"/>
  <c r="AJ92" i="4"/>
  <c r="AR92" i="4" s="1"/>
  <c r="AS92" i="4" s="1"/>
  <c r="AJ6" i="4"/>
  <c r="AR6" i="4" s="1"/>
  <c r="AS6" i="4" s="1"/>
  <c r="AJ10" i="4"/>
  <c r="AR10" i="4" s="1"/>
  <c r="AS10" i="4" s="1"/>
  <c r="AJ35" i="4"/>
  <c r="AR35" i="4" s="1"/>
  <c r="AS35" i="4" s="1"/>
  <c r="AJ36" i="4"/>
  <c r="AR36" i="4" s="1"/>
  <c r="AS36" i="4" s="1"/>
  <c r="AK295" i="4"/>
  <c r="AK82" i="4"/>
  <c r="AR82" i="4" s="1"/>
  <c r="AS82" i="4" s="1"/>
  <c r="AJ342" i="4"/>
  <c r="AR422" i="4"/>
  <c r="AS422" i="4" s="1"/>
  <c r="AR256" i="4"/>
  <c r="AS256" i="4" s="1"/>
  <c r="AR131" i="4"/>
  <c r="AS131" i="4" s="1"/>
  <c r="AJ337" i="4"/>
  <c r="AR337" i="4" s="1"/>
  <c r="AS337" i="4" s="1"/>
  <c r="AJ356" i="4"/>
  <c r="AR356" i="4" s="1"/>
  <c r="AS356" i="4" s="1"/>
  <c r="AK280" i="4"/>
  <c r="AK196" i="4"/>
  <c r="AR196" i="4" s="1"/>
  <c r="AS196" i="4" s="1"/>
  <c r="AJ126" i="4"/>
  <c r="AR126" i="4" s="1"/>
  <c r="AS126" i="4" s="1"/>
  <c r="AR437" i="4"/>
  <c r="AS437" i="4" s="1"/>
  <c r="AK370" i="4"/>
  <c r="AJ262" i="4"/>
  <c r="AR262" i="4" s="1"/>
  <c r="AS262" i="4" s="1"/>
  <c r="AK272" i="4"/>
  <c r="AR272" i="4" s="1"/>
  <c r="AS272" i="4" s="1"/>
  <c r="AR240" i="4"/>
  <c r="AS240" i="4" s="1"/>
  <c r="AJ27" i="4"/>
  <c r="AR204" i="4"/>
  <c r="AS204" i="4" s="1"/>
  <c r="AJ230" i="4"/>
  <c r="AR403" i="4"/>
  <c r="AS403" i="4" s="1"/>
  <c r="AR344" i="4"/>
  <c r="AS344" i="4" s="1"/>
  <c r="AK200" i="4"/>
  <c r="AR200" i="4" s="1"/>
  <c r="AS200" i="4" s="1"/>
  <c r="AK268" i="4"/>
  <c r="AR268" i="4" s="1"/>
  <c r="AS268" i="4" s="1"/>
  <c r="AR73" i="4"/>
  <c r="AS73" i="4" s="1"/>
  <c r="AR59" i="4"/>
  <c r="AS59" i="4" s="1"/>
  <c r="AR32" i="4"/>
  <c r="AS32" i="4" s="1"/>
  <c r="AJ41" i="4"/>
  <c r="AR41" i="4" s="1"/>
  <c r="AS41" i="4" s="1"/>
  <c r="AR81" i="4"/>
  <c r="AS81" i="4" s="1"/>
  <c r="AR16" i="4"/>
  <c r="AS16" i="4" s="1"/>
  <c r="AJ420" i="4"/>
  <c r="AJ362" i="4"/>
  <c r="AR362" i="4" s="1"/>
  <c r="AS362" i="4" s="1"/>
  <c r="AJ373" i="4"/>
  <c r="AK281" i="4"/>
  <c r="AR281" i="4" s="1"/>
  <c r="AS281" i="4" s="1"/>
  <c r="AR269" i="4"/>
  <c r="AS269" i="4" s="1"/>
  <c r="AK194" i="4"/>
  <c r="AR194" i="4" s="1"/>
  <c r="AS194" i="4" s="1"/>
  <c r="AJ190" i="4"/>
  <c r="AR190" i="4" s="1"/>
  <c r="AS190" i="4" s="1"/>
  <c r="AJ198" i="4"/>
  <c r="AR198" i="4" s="1"/>
  <c r="AS198" i="4" s="1"/>
  <c r="AR319" i="4"/>
  <c r="AS319" i="4" s="1"/>
  <c r="AR431" i="4"/>
  <c r="AS431" i="4" s="1"/>
  <c r="AK261" i="4"/>
  <c r="AR261" i="4" s="1"/>
  <c r="AS261" i="4" s="1"/>
  <c r="AK117" i="4"/>
  <c r="AR128" i="4"/>
  <c r="AS128" i="4" s="1"/>
  <c r="AR101" i="4"/>
  <c r="AS101" i="4" s="1"/>
  <c r="AR85" i="4"/>
  <c r="AS85" i="4" s="1"/>
  <c r="AJ28" i="4"/>
  <c r="AR28" i="4" s="1"/>
  <c r="AS28" i="4" s="1"/>
  <c r="AR413" i="4"/>
  <c r="AS413" i="4" s="1"/>
  <c r="AK435" i="4"/>
  <c r="AJ426" i="4"/>
  <c r="AR426" i="4" s="1"/>
  <c r="AS426" i="4" s="1"/>
  <c r="AJ335" i="4"/>
  <c r="AR335" i="4" s="1"/>
  <c r="AS335" i="4" s="1"/>
  <c r="AJ177" i="4"/>
  <c r="AR177" i="4" s="1"/>
  <c r="AS177" i="4" s="1"/>
  <c r="AK218" i="4"/>
  <c r="AR218" i="4" s="1"/>
  <c r="AS218" i="4" s="1"/>
  <c r="AR151" i="4"/>
  <c r="AS151" i="4" s="1"/>
  <c r="AR137" i="4"/>
  <c r="AS137" i="4" s="1"/>
  <c r="AR109" i="4"/>
  <c r="AS109" i="4" s="1"/>
  <c r="AJ34" i="4"/>
  <c r="AR34" i="4" s="1"/>
  <c r="AS34" i="4" s="1"/>
  <c r="AJ341" i="4"/>
  <c r="AR341" i="4" s="1"/>
  <c r="AS341" i="4" s="1"/>
  <c r="AJ151" i="4"/>
  <c r="AK342" i="4"/>
  <c r="AR342" i="4" s="1"/>
  <c r="AS342" i="4" s="1"/>
  <c r="AJ282" i="4"/>
  <c r="AR282" i="4" s="1"/>
  <c r="AS282" i="4" s="1"/>
  <c r="AJ235" i="4"/>
  <c r="AR235" i="4" s="1"/>
  <c r="AS235" i="4" s="1"/>
  <c r="AJ248" i="4"/>
  <c r="AR248" i="4" s="1"/>
  <c r="AS248" i="4" s="1"/>
  <c r="AK210" i="4"/>
  <c r="AR89" i="4"/>
  <c r="AS89" i="4" s="1"/>
  <c r="AJ118" i="4"/>
  <c r="AK25" i="4"/>
  <c r="AR25" i="4" s="1"/>
  <c r="AS25" i="4" s="1"/>
  <c r="AR397" i="4"/>
  <c r="AS397" i="4" s="1"/>
  <c r="AK175" i="4"/>
  <c r="AR175" i="4" s="1"/>
  <c r="AS175" i="4" s="1"/>
  <c r="AK123" i="4"/>
  <c r="AR123" i="4" s="1"/>
  <c r="AS123" i="4" s="1"/>
  <c r="AR176" i="4"/>
  <c r="AS176" i="4" s="1"/>
  <c r="AR145" i="4"/>
  <c r="AS145" i="4" s="1"/>
  <c r="AR106" i="4"/>
  <c r="AS106" i="4" s="1"/>
  <c r="AR76" i="4"/>
  <c r="AS76" i="4" s="1"/>
  <c r="AR64" i="4"/>
  <c r="AS64" i="4" s="1"/>
  <c r="AR80" i="4"/>
  <c r="AS80" i="4" s="1"/>
  <c r="AR424" i="4"/>
  <c r="AS424" i="4" s="1"/>
  <c r="AR387" i="4"/>
  <c r="AS387" i="4" s="1"/>
  <c r="AR355" i="4"/>
  <c r="AS355" i="4" s="1"/>
  <c r="AR410" i="4"/>
  <c r="AS410" i="4" s="1"/>
  <c r="AK265" i="4"/>
  <c r="AR330" i="4"/>
  <c r="AS330" i="4" s="1"/>
  <c r="AR322" i="4"/>
  <c r="AS322" i="4" s="1"/>
  <c r="AR223" i="4"/>
  <c r="AS223" i="4" s="1"/>
  <c r="AR227" i="4"/>
  <c r="AS227" i="4" s="1"/>
  <c r="AK153" i="4"/>
  <c r="AR153" i="4" s="1"/>
  <c r="AS153" i="4" s="1"/>
  <c r="AK166" i="4"/>
  <c r="AR166" i="4" s="1"/>
  <c r="AS166" i="4" s="1"/>
  <c r="AR31" i="4"/>
  <c r="AS31" i="4" s="1"/>
  <c r="AR13" i="4"/>
  <c r="AS13" i="4" s="1"/>
  <c r="AR7" i="4"/>
  <c r="AS7" i="4" s="1"/>
  <c r="AR19" i="4"/>
  <c r="AS19" i="4" s="1"/>
  <c r="AK311" i="4"/>
  <c r="AR311" i="4" s="1"/>
  <c r="AS311" i="4" s="1"/>
  <c r="AK388" i="4"/>
  <c r="AJ388" i="4"/>
  <c r="AR78" i="4"/>
  <c r="AS78" i="4" s="1"/>
  <c r="AR415" i="4"/>
  <c r="AS415" i="4" s="1"/>
  <c r="AK318" i="4"/>
  <c r="AR251" i="4"/>
  <c r="AS251" i="4" s="1"/>
  <c r="AJ57" i="4"/>
  <c r="AR57" i="4" s="1"/>
  <c r="AS57" i="4" s="1"/>
  <c r="AR416" i="4"/>
  <c r="AS416" i="4" s="1"/>
  <c r="AR421" i="4"/>
  <c r="AS421" i="4" s="1"/>
  <c r="AJ435" i="4"/>
  <c r="AR435" i="4" s="1"/>
  <c r="AS435" i="4" s="1"/>
  <c r="AR334" i="4"/>
  <c r="AS334" i="4" s="1"/>
  <c r="AR428" i="4"/>
  <c r="AS428" i="4" s="1"/>
  <c r="AR314" i="4"/>
  <c r="AS314" i="4" s="1"/>
  <c r="AR206" i="4"/>
  <c r="AS206" i="4" s="1"/>
  <c r="AR212" i="4"/>
  <c r="AS212" i="4" s="1"/>
  <c r="AJ195" i="4"/>
  <c r="AR195" i="4" s="1"/>
  <c r="AS195" i="4" s="1"/>
  <c r="AR230" i="4"/>
  <c r="AS230" i="4" s="1"/>
  <c r="AJ169" i="4"/>
  <c r="AR169" i="4" s="1"/>
  <c r="AS169" i="4" s="1"/>
  <c r="AR144" i="4"/>
  <c r="AS144" i="4" s="1"/>
  <c r="AR71" i="4"/>
  <c r="AS71" i="4" s="1"/>
  <c r="AJ149" i="4"/>
  <c r="AJ136" i="4"/>
  <c r="AR136" i="4" s="1"/>
  <c r="AS136" i="4" s="1"/>
  <c r="AR134" i="4"/>
  <c r="AS134" i="4" s="1"/>
  <c r="AJ60" i="4"/>
  <c r="AR60" i="4" s="1"/>
  <c r="AS60" i="4" s="1"/>
  <c r="AJ83" i="4"/>
  <c r="AR83" i="4" s="1"/>
  <c r="AS83" i="4" s="1"/>
  <c r="AR67" i="4"/>
  <c r="AS67" i="4" s="1"/>
  <c r="AR112" i="4"/>
  <c r="AS112" i="4" s="1"/>
  <c r="AJ97" i="4"/>
  <c r="AR97" i="4" s="1"/>
  <c r="AS97" i="4" s="1"/>
  <c r="AR118" i="4"/>
  <c r="AS118" i="4" s="1"/>
  <c r="AR56" i="4"/>
  <c r="AS56" i="4" s="1"/>
  <c r="AK364" i="4"/>
  <c r="AJ364" i="4"/>
  <c r="AJ295" i="4"/>
  <c r="AR295" i="4" s="1"/>
  <c r="AS295" i="4" s="1"/>
  <c r="AK283" i="4"/>
  <c r="AR283" i="4" s="1"/>
  <c r="AS283" i="4" s="1"/>
  <c r="AR276" i="4"/>
  <c r="AS276" i="4" s="1"/>
  <c r="AR246" i="4"/>
  <c r="AS246" i="4" s="1"/>
  <c r="AR243" i="4"/>
  <c r="AS243" i="4" s="1"/>
  <c r="AR255" i="4"/>
  <c r="AS255" i="4" s="1"/>
  <c r="AR168" i="4"/>
  <c r="AS168" i="4" s="1"/>
  <c r="AR68" i="4"/>
  <c r="AS68" i="4" s="1"/>
  <c r="AR48" i="4"/>
  <c r="AS48" i="4" s="1"/>
  <c r="AR27" i="4"/>
  <c r="AS27" i="4" s="1"/>
  <c r="AR11" i="4"/>
  <c r="AS11" i="4" s="1"/>
  <c r="AJ242" i="4"/>
  <c r="AR242" i="4" s="1"/>
  <c r="AS242" i="4" s="1"/>
  <c r="AR405" i="4"/>
  <c r="AS405" i="4" s="1"/>
  <c r="AK417" i="4"/>
  <c r="AR417" i="4" s="1"/>
  <c r="AS417" i="4" s="1"/>
  <c r="AK119" i="4"/>
  <c r="AR119" i="4" s="1"/>
  <c r="AS119" i="4" s="1"/>
  <c r="AK380" i="4"/>
  <c r="AJ380" i="4"/>
  <c r="AR380" i="4" s="1"/>
  <c r="AS380" i="4" s="1"/>
  <c r="AK113" i="4"/>
  <c r="AR113" i="4" s="1"/>
  <c r="AS113" i="4" s="1"/>
  <c r="AR350" i="4"/>
  <c r="AS350" i="4" s="1"/>
  <c r="AR189" i="4"/>
  <c r="AS189" i="4" s="1"/>
  <c r="AJ266" i="4"/>
  <c r="AR266" i="4" s="1"/>
  <c r="AS266" i="4" s="1"/>
  <c r="AK391" i="4"/>
  <c r="AR391" i="4" s="1"/>
  <c r="AS391" i="4" s="1"/>
  <c r="AJ379" i="4"/>
  <c r="AK423" i="4"/>
  <c r="AR423" i="4" s="1"/>
  <c r="AS423" i="4" s="1"/>
  <c r="AJ378" i="4"/>
  <c r="AR378" i="4" s="1"/>
  <c r="AS378" i="4" s="1"/>
  <c r="AJ324" i="4"/>
  <c r="AJ245" i="4"/>
  <c r="AR210" i="4"/>
  <c r="AS210" i="4" s="1"/>
  <c r="AJ42" i="4"/>
  <c r="AR42" i="4" s="1"/>
  <c r="AS42" i="4" s="1"/>
  <c r="AJ26" i="4"/>
  <c r="AR26" i="4" s="1"/>
  <c r="AS26" i="4" s="1"/>
  <c r="AR279" i="4"/>
  <c r="AS279" i="4" s="1"/>
  <c r="AK191" i="4"/>
  <c r="AJ191" i="4"/>
  <c r="AR191" i="4" s="1"/>
  <c r="AS191" i="4" s="1"/>
  <c r="AJ257" i="4"/>
  <c r="AR257" i="4" s="1"/>
  <c r="AS257" i="4" s="1"/>
  <c r="AR434" i="4"/>
  <c r="AS434" i="4" s="1"/>
  <c r="AR359" i="4"/>
  <c r="AS359" i="4" s="1"/>
  <c r="AR420" i="4"/>
  <c r="AS420" i="4" s="1"/>
  <c r="AR394" i="4"/>
  <c r="AS394" i="4" s="1"/>
  <c r="AJ209" i="4"/>
  <c r="AR209" i="4" s="1"/>
  <c r="AS209" i="4" s="1"/>
  <c r="AR201" i="4"/>
  <c r="AS201" i="4" s="1"/>
  <c r="AR152" i="4"/>
  <c r="AS152" i="4" s="1"/>
  <c r="AR173" i="4"/>
  <c r="AS173" i="4" s="1"/>
  <c r="AR99" i="4"/>
  <c r="AS99" i="4" s="1"/>
  <c r="AR95" i="4"/>
  <c r="AS95" i="4" s="1"/>
  <c r="AR79" i="4"/>
  <c r="AS79" i="4" s="1"/>
  <c r="AR65" i="4"/>
  <c r="AS65" i="4" s="1"/>
  <c r="AR91" i="4"/>
  <c r="AS91" i="4" s="1"/>
  <c r="AR37" i="4"/>
  <c r="AS37" i="4" s="1"/>
  <c r="AR50" i="4"/>
  <c r="AS50" i="4" s="1"/>
  <c r="AJ366" i="4"/>
  <c r="AK366" i="4"/>
  <c r="AR399" i="4"/>
  <c r="AS399" i="4" s="1"/>
  <c r="AR367" i="4"/>
  <c r="AS367" i="4" s="1"/>
  <c r="AR418" i="4"/>
  <c r="AS418" i="4" s="1"/>
  <c r="AK401" i="4"/>
  <c r="AJ401" i="4"/>
  <c r="AR401" i="4" s="1"/>
  <c r="AS401" i="4" s="1"/>
  <c r="AJ289" i="4"/>
  <c r="AK289" i="4"/>
  <c r="AK331" i="4"/>
  <c r="AJ331" i="4"/>
  <c r="AK338" i="4"/>
  <c r="AJ338" i="4"/>
  <c r="AR265" i="4"/>
  <c r="AS265" i="4" s="1"/>
  <c r="AJ53" i="4"/>
  <c r="AK53" i="4"/>
  <c r="AJ414" i="4"/>
  <c r="AK414" i="4"/>
  <c r="AR407" i="4"/>
  <c r="AS407" i="4" s="1"/>
  <c r="AR375" i="4"/>
  <c r="AS375" i="4" s="1"/>
  <c r="AK352" i="4"/>
  <c r="AJ352" i="4"/>
  <c r="AK425" i="4"/>
  <c r="AJ425" i="4"/>
  <c r="AK299" i="4"/>
  <c r="AJ299" i="4"/>
  <c r="AR299" i="4" s="1"/>
  <c r="AS299" i="4" s="1"/>
  <c r="AR318" i="4"/>
  <c r="AS318" i="4" s="1"/>
  <c r="AK124" i="4"/>
  <c r="AJ124" i="4"/>
  <c r="AJ406" i="4"/>
  <c r="AK406" i="4"/>
  <c r="AK392" i="4"/>
  <c r="AJ392" i="4"/>
  <c r="AK360" i="4"/>
  <c r="AJ360" i="4"/>
  <c r="AK393" i="4"/>
  <c r="AJ393" i="4"/>
  <c r="AK288" i="4"/>
  <c r="AJ288" i="4"/>
  <c r="AR288" i="4" s="1"/>
  <c r="AS288" i="4" s="1"/>
  <c r="AK300" i="4"/>
  <c r="AJ300" i="4"/>
  <c r="AK146" i="4"/>
  <c r="AJ146" i="4"/>
  <c r="AJ358" i="4"/>
  <c r="AK358" i="4"/>
  <c r="AJ398" i="4"/>
  <c r="AK398" i="4"/>
  <c r="AR383" i="4"/>
  <c r="AS383" i="4" s="1"/>
  <c r="AR381" i="4"/>
  <c r="AS381" i="4" s="1"/>
  <c r="AJ296" i="4"/>
  <c r="AK296" i="4"/>
  <c r="AK320" i="4"/>
  <c r="AJ320" i="4"/>
  <c r="AK277" i="4"/>
  <c r="AJ277" i="4"/>
  <c r="AR277" i="4" s="1"/>
  <c r="AS277" i="4" s="1"/>
  <c r="AJ390" i="4"/>
  <c r="AK390" i="4"/>
  <c r="AK400" i="4"/>
  <c r="AJ400" i="4"/>
  <c r="AR379" i="4"/>
  <c r="AS379" i="4" s="1"/>
  <c r="AK368" i="4"/>
  <c r="AJ368" i="4"/>
  <c r="AK409" i="4"/>
  <c r="AJ409" i="4"/>
  <c r="AK369" i="4"/>
  <c r="AJ369" i="4"/>
  <c r="AR369" i="4" s="1"/>
  <c r="AS369" i="4" s="1"/>
  <c r="AK315" i="4"/>
  <c r="AJ315" i="4"/>
  <c r="AR373" i="4"/>
  <c r="AS373" i="4" s="1"/>
  <c r="AJ47" i="4"/>
  <c r="AK47" i="4"/>
  <c r="AK384" i="4"/>
  <c r="AJ384" i="4"/>
  <c r="AR384" i="4" s="1"/>
  <c r="AS384" i="4" s="1"/>
  <c r="AJ382" i="4"/>
  <c r="AK382" i="4"/>
  <c r="AK433" i="4"/>
  <c r="AJ433" i="4"/>
  <c r="AR436" i="4"/>
  <c r="AS436" i="4" s="1"/>
  <c r="AR419" i="4"/>
  <c r="AS419" i="4" s="1"/>
  <c r="AK385" i="4"/>
  <c r="AJ385" i="4"/>
  <c r="AR385" i="4" s="1"/>
  <c r="AS385" i="4" s="1"/>
  <c r="AK298" i="4"/>
  <c r="AJ298" i="4"/>
  <c r="AK348" i="4"/>
  <c r="AJ348" i="4"/>
  <c r="AK252" i="4"/>
  <c r="AJ252" i="4"/>
  <c r="AK377" i="4"/>
  <c r="AJ377" i="4"/>
  <c r="AR377" i="4" s="1"/>
  <c r="AS377" i="4" s="1"/>
  <c r="AK287" i="4"/>
  <c r="AJ287" i="4"/>
  <c r="AK148" i="4"/>
  <c r="AJ148" i="4"/>
  <c r="AJ374" i="4"/>
  <c r="AK374" i="4"/>
  <c r="AK408" i="4"/>
  <c r="AJ408" i="4"/>
  <c r="AR408" i="4" s="1"/>
  <c r="AS408" i="4" s="1"/>
  <c r="AK376" i="4"/>
  <c r="AJ376" i="4"/>
  <c r="AJ312" i="4"/>
  <c r="AK312" i="4"/>
  <c r="AK339" i="4"/>
  <c r="AJ339" i="4"/>
  <c r="AJ44" i="4"/>
  <c r="AK44" i="4"/>
  <c r="AJ249" i="4"/>
  <c r="AK249" i="4"/>
  <c r="AK270" i="4"/>
  <c r="AJ270" i="4"/>
  <c r="AR270" i="4" s="1"/>
  <c r="AS270" i="4" s="1"/>
  <c r="AR186" i="4"/>
  <c r="AS186" i="4" s="1"/>
  <c r="AK138" i="4"/>
  <c r="AJ138" i="4"/>
  <c r="AR138" i="4" s="1"/>
  <c r="AS138" i="4" s="1"/>
  <c r="AK122" i="4"/>
  <c r="AJ122" i="4"/>
  <c r="AK120" i="4"/>
  <c r="AJ120" i="4"/>
  <c r="AJ45" i="4"/>
  <c r="AK45" i="4"/>
  <c r="AK43" i="4"/>
  <c r="AJ43" i="4"/>
  <c r="AR17" i="4"/>
  <c r="AS17" i="4" s="1"/>
  <c r="AR9" i="4"/>
  <c r="AS9" i="4" s="1"/>
  <c r="AK307" i="4"/>
  <c r="AJ307" i="4"/>
  <c r="AK347" i="4"/>
  <c r="AJ347" i="4"/>
  <c r="AK258" i="4"/>
  <c r="AJ258" i="4"/>
  <c r="AR313" i="4"/>
  <c r="AS313" i="4" s="1"/>
  <c r="AR280" i="4"/>
  <c r="AS280" i="4" s="1"/>
  <c r="AK179" i="4"/>
  <c r="AJ179" i="4"/>
  <c r="AR179" i="4" s="1"/>
  <c r="AS179" i="4" s="1"/>
  <c r="AR220" i="4"/>
  <c r="AS220" i="4" s="1"/>
  <c r="AK203" i="4"/>
  <c r="AJ203" i="4"/>
  <c r="AJ130" i="4"/>
  <c r="AK130" i="4"/>
  <c r="AK172" i="4"/>
  <c r="AJ172" i="4"/>
  <c r="AK140" i="4"/>
  <c r="AJ140" i="4"/>
  <c r="AR141" i="4"/>
  <c r="AS141" i="4" s="1"/>
  <c r="AR161" i="4"/>
  <c r="AS161" i="4" s="1"/>
  <c r="AR183" i="4"/>
  <c r="AS183" i="4" s="1"/>
  <c r="AR182" i="4"/>
  <c r="AS182" i="4" s="1"/>
  <c r="AR160" i="4"/>
  <c r="AS160" i="4" s="1"/>
  <c r="AJ61" i="4"/>
  <c r="AK61" i="4"/>
  <c r="AR104" i="4"/>
  <c r="AS104" i="4" s="1"/>
  <c r="AR87" i="4"/>
  <c r="AS87" i="4" s="1"/>
  <c r="AR69" i="4"/>
  <c r="AS69" i="4" s="1"/>
  <c r="AR110" i="4"/>
  <c r="AS110" i="4" s="1"/>
  <c r="AR23" i="4"/>
  <c r="AS23" i="4" s="1"/>
  <c r="AK207" i="4"/>
  <c r="AJ207" i="4"/>
  <c r="AK116" i="4"/>
  <c r="AJ116" i="4"/>
  <c r="AR354" i="4"/>
  <c r="AS354" i="4" s="1"/>
  <c r="AK304" i="4"/>
  <c r="AJ304" i="4"/>
  <c r="AR285" i="4"/>
  <c r="AS285" i="4" s="1"/>
  <c r="AR309" i="4"/>
  <c r="AS309" i="4" s="1"/>
  <c r="AR301" i="4"/>
  <c r="AS301" i="4" s="1"/>
  <c r="AR402" i="4"/>
  <c r="AS402" i="4" s="1"/>
  <c r="AR297" i="4"/>
  <c r="AS297" i="4" s="1"/>
  <c r="AR340" i="4"/>
  <c r="AS340" i="4" s="1"/>
  <c r="AR292" i="4"/>
  <c r="AS292" i="4" s="1"/>
  <c r="AR259" i="4"/>
  <c r="AS259" i="4" s="1"/>
  <c r="AR234" i="4"/>
  <c r="AS234" i="4" s="1"/>
  <c r="AR193" i="4"/>
  <c r="AS193" i="4" s="1"/>
  <c r="AR232" i="4"/>
  <c r="AS232" i="4" s="1"/>
  <c r="AR219" i="4"/>
  <c r="AS219" i="4" s="1"/>
  <c r="AK199" i="4"/>
  <c r="AJ199" i="4"/>
  <c r="AR208" i="4"/>
  <c r="AS208" i="4" s="1"/>
  <c r="AK178" i="4"/>
  <c r="AJ178" i="4"/>
  <c r="AR178" i="4" s="1"/>
  <c r="AS178" i="4" s="1"/>
  <c r="AR216" i="4"/>
  <c r="AS216" i="4" s="1"/>
  <c r="AK164" i="4"/>
  <c r="AJ164" i="4"/>
  <c r="AK132" i="4"/>
  <c r="AJ132" i="4"/>
  <c r="AK133" i="4"/>
  <c r="AJ133" i="4"/>
  <c r="AR133" i="4" s="1"/>
  <c r="AS133" i="4" s="1"/>
  <c r="AR155" i="4"/>
  <c r="AS155" i="4" s="1"/>
  <c r="AR163" i="4"/>
  <c r="AS163" i="4" s="1"/>
  <c r="AR150" i="4"/>
  <c r="AS150" i="4" s="1"/>
  <c r="AR117" i="4"/>
  <c r="AS117" i="4" s="1"/>
  <c r="AR102" i="4"/>
  <c r="AS102" i="4" s="1"/>
  <c r="AR86" i="4"/>
  <c r="AS86" i="4" s="1"/>
  <c r="AR105" i="4"/>
  <c r="AS105" i="4" s="1"/>
  <c r="AR33" i="4"/>
  <c r="AS33" i="4" s="1"/>
  <c r="AK170" i="4"/>
  <c r="AJ170" i="4"/>
  <c r="AJ336" i="4"/>
  <c r="AK336" i="4"/>
  <c r="AK323" i="4"/>
  <c r="AJ323" i="4"/>
  <c r="AR327" i="4"/>
  <c r="AS327" i="4" s="1"/>
  <c r="AR278" i="4"/>
  <c r="AS278" i="4" s="1"/>
  <c r="AK241" i="4"/>
  <c r="AJ241" i="4"/>
  <c r="AR293" i="4"/>
  <c r="AS293" i="4" s="1"/>
  <c r="AR332" i="4"/>
  <c r="AS332" i="4" s="1"/>
  <c r="AR324" i="4"/>
  <c r="AS324" i="4" s="1"/>
  <c r="AR290" i="4"/>
  <c r="AS290" i="4" s="1"/>
  <c r="AR224" i="4"/>
  <c r="AS224" i="4" s="1"/>
  <c r="AR231" i="4"/>
  <c r="AS231" i="4" s="1"/>
  <c r="AR244" i="4"/>
  <c r="AS244" i="4" s="1"/>
  <c r="AK162" i="4"/>
  <c r="AJ162" i="4"/>
  <c r="AR162" i="4" s="1"/>
  <c r="AS162" i="4" s="1"/>
  <c r="AR202" i="4"/>
  <c r="AS202" i="4" s="1"/>
  <c r="AR215" i="4"/>
  <c r="AS215" i="4" s="1"/>
  <c r="AK156" i="4"/>
  <c r="AJ156" i="4"/>
  <c r="AR181" i="4"/>
  <c r="AS181" i="4" s="1"/>
  <c r="AR192" i="4"/>
  <c r="AS192" i="4" s="1"/>
  <c r="AR188" i="4"/>
  <c r="AS188" i="4" s="1"/>
  <c r="AR149" i="4"/>
  <c r="AS149" i="4" s="1"/>
  <c r="AR115" i="4"/>
  <c r="AS115" i="4" s="1"/>
  <c r="AR174" i="4"/>
  <c r="AS174" i="4" s="1"/>
  <c r="AK125" i="4"/>
  <c r="AJ125" i="4"/>
  <c r="AR125" i="4" s="1"/>
  <c r="AS125" i="4" s="1"/>
  <c r="AR171" i="4"/>
  <c r="AS171" i="4" s="1"/>
  <c r="AR54" i="4"/>
  <c r="AS54" i="4" s="1"/>
  <c r="AR108" i="4"/>
  <c r="AS108" i="4" s="1"/>
  <c r="AR62" i="4"/>
  <c r="AS62" i="4" s="1"/>
  <c r="AR8" i="4"/>
  <c r="AS8" i="4" s="1"/>
  <c r="AR370" i="4"/>
  <c r="AS370" i="4" s="1"/>
  <c r="AR306" i="4"/>
  <c r="AS306" i="4" s="1"/>
  <c r="AK274" i="4"/>
  <c r="AJ274" i="4"/>
  <c r="AR260" i="4"/>
  <c r="AS260" i="4" s="1"/>
  <c r="AR247" i="4"/>
  <c r="AS247" i="4" s="1"/>
  <c r="AR245" i="4"/>
  <c r="AS245" i="4" s="1"/>
  <c r="AR263" i="4"/>
  <c r="AS263" i="4" s="1"/>
  <c r="AK154" i="4"/>
  <c r="AJ154" i="4"/>
  <c r="AR154" i="4" s="1"/>
  <c r="AS154" i="4" s="1"/>
  <c r="AR238" i="4"/>
  <c r="AS238" i="4" s="1"/>
  <c r="AR165" i="4"/>
  <c r="AS165" i="4" s="1"/>
  <c r="AR139" i="4"/>
  <c r="AS139" i="4" s="1"/>
  <c r="AR88" i="4"/>
  <c r="AS88" i="4" s="1"/>
  <c r="AR70" i="4"/>
  <c r="AS70" i="4" s="1"/>
  <c r="AR55" i="4"/>
  <c r="AS55" i="4" s="1"/>
  <c r="AR90" i="4"/>
  <c r="AS90" i="4" s="1"/>
  <c r="AR74" i="4"/>
  <c r="AS74" i="4" s="1"/>
  <c r="AR107" i="4"/>
  <c r="AS107" i="4" s="1"/>
  <c r="AR4" i="4"/>
  <c r="AS4" i="4" s="1"/>
  <c r="AR96" i="4"/>
  <c r="AS96" i="4" s="1"/>
  <c r="AR75" i="4"/>
  <c r="AS75" i="4" s="1"/>
  <c r="AR24" i="4"/>
  <c r="AS24" i="4" s="1"/>
  <c r="AR39" i="4"/>
  <c r="AS39" i="4" s="1"/>
  <c r="AR21" i="4"/>
  <c r="AS21" i="4" s="1"/>
  <c r="AI79" i="3"/>
  <c r="AN79" i="3" s="1"/>
  <c r="AO79" i="3" s="1"/>
  <c r="AP79" i="3" s="1"/>
  <c r="AI240" i="3"/>
  <c r="AN240" i="3" s="1"/>
  <c r="AO240" i="3" s="1"/>
  <c r="AP240" i="3" s="1"/>
  <c r="AI403" i="3"/>
  <c r="AI369" i="3"/>
  <c r="AI358" i="3"/>
  <c r="AH269" i="3"/>
  <c r="AN192" i="3"/>
  <c r="AO192" i="3" s="1"/>
  <c r="AP192" i="3" s="1"/>
  <c r="AH222" i="3"/>
  <c r="AI157" i="3"/>
  <c r="AH81" i="3"/>
  <c r="AI39" i="3"/>
  <c r="AI364" i="3"/>
  <c r="AN364" i="3" s="1"/>
  <c r="AO364" i="3" s="1"/>
  <c r="AP364" i="3" s="1"/>
  <c r="AI395" i="3"/>
  <c r="AH255" i="3"/>
  <c r="AN255" i="3" s="1"/>
  <c r="AO255" i="3" s="1"/>
  <c r="AP255" i="3" s="1"/>
  <c r="AH316" i="3"/>
  <c r="AN316" i="3" s="1"/>
  <c r="AO316" i="3" s="1"/>
  <c r="AP316" i="3" s="1"/>
  <c r="AN199" i="3"/>
  <c r="AO199" i="3" s="1"/>
  <c r="AP199" i="3" s="1"/>
  <c r="AH69" i="3"/>
  <c r="AN189" i="3"/>
  <c r="AO189" i="3" s="1"/>
  <c r="AP189" i="3" s="1"/>
  <c r="AH147" i="3"/>
  <c r="AH156" i="3"/>
  <c r="AH95" i="3"/>
  <c r="AH188" i="3"/>
  <c r="AH103" i="3"/>
  <c r="AI37" i="3"/>
  <c r="AN56" i="3"/>
  <c r="AO56" i="3" s="1"/>
  <c r="AP56" i="3" s="1"/>
  <c r="AH370" i="3"/>
  <c r="AH178" i="3"/>
  <c r="AH437" i="3"/>
  <c r="AH427" i="3"/>
  <c r="AI331" i="3"/>
  <c r="AI394" i="3"/>
  <c r="AH289" i="3"/>
  <c r="AH276" i="3"/>
  <c r="AN276" i="3" s="1"/>
  <c r="AO276" i="3" s="1"/>
  <c r="AP276" i="3" s="1"/>
  <c r="AH290" i="3"/>
  <c r="AN290" i="3" s="1"/>
  <c r="AO290" i="3" s="1"/>
  <c r="AP290" i="3" s="1"/>
  <c r="AI175" i="3"/>
  <c r="AH193" i="3"/>
  <c r="AI401" i="3"/>
  <c r="AH371" i="3"/>
  <c r="AH293" i="3"/>
  <c r="AN293" i="3" s="1"/>
  <c r="AO293" i="3" s="1"/>
  <c r="AP293" i="3" s="1"/>
  <c r="AH252" i="3"/>
  <c r="AH218" i="3"/>
  <c r="AH191" i="3"/>
  <c r="AH72" i="3"/>
  <c r="AI115" i="3"/>
  <c r="AN115" i="3" s="1"/>
  <c r="AO115" i="3" s="1"/>
  <c r="AP115" i="3" s="1"/>
  <c r="AI96" i="3"/>
  <c r="AI44" i="3"/>
  <c r="AI390" i="3"/>
  <c r="AH237" i="3"/>
  <c r="AN237" i="3" s="1"/>
  <c r="AO237" i="3" s="1"/>
  <c r="AP237" i="3" s="1"/>
  <c r="AI380" i="3"/>
  <c r="AN380" i="3" s="1"/>
  <c r="AO380" i="3" s="1"/>
  <c r="AP380" i="3" s="1"/>
  <c r="AH312" i="3"/>
  <c r="AN312" i="3" s="1"/>
  <c r="AO312" i="3" s="1"/>
  <c r="AP312" i="3" s="1"/>
  <c r="AH114" i="3"/>
  <c r="AI23" i="3"/>
  <c r="AI323" i="3"/>
  <c r="AH89" i="3"/>
  <c r="AH77" i="3"/>
  <c r="AN77" i="3" s="1"/>
  <c r="AO77" i="3" s="1"/>
  <c r="AP77" i="3" s="1"/>
  <c r="AH180" i="3"/>
  <c r="AI307" i="3"/>
  <c r="AH231" i="3"/>
  <c r="AH361" i="3"/>
  <c r="AI423" i="3"/>
  <c r="AN423" i="3" s="1"/>
  <c r="AO423" i="3" s="1"/>
  <c r="AP423" i="3" s="1"/>
  <c r="AH431" i="3"/>
  <c r="AH279" i="3"/>
  <c r="AH29" i="3"/>
  <c r="AN29" i="3" s="1"/>
  <c r="AO29" i="3" s="1"/>
  <c r="AP29" i="3" s="1"/>
  <c r="AN248" i="3"/>
  <c r="AO248" i="3" s="1"/>
  <c r="AP248" i="3" s="1"/>
  <c r="AN339" i="3"/>
  <c r="AO339" i="3" s="1"/>
  <c r="AP339" i="3" s="1"/>
  <c r="AI339" i="3"/>
  <c r="AH330" i="3"/>
  <c r="AH236" i="3"/>
  <c r="AN236" i="3" s="1"/>
  <c r="AO236" i="3" s="1"/>
  <c r="AP236" i="3" s="1"/>
  <c r="AH221" i="3"/>
  <c r="AN221" i="3" s="1"/>
  <c r="AO221" i="3" s="1"/>
  <c r="AP221" i="3" s="1"/>
  <c r="AH242" i="3"/>
  <c r="AH83" i="3"/>
  <c r="AH21" i="3"/>
  <c r="AN21" i="3" s="1"/>
  <c r="AO21" i="3" s="1"/>
  <c r="AP21" i="3" s="1"/>
  <c r="AH162" i="3"/>
  <c r="AI143" i="3"/>
  <c r="AN146" i="3"/>
  <c r="AO146" i="3" s="1"/>
  <c r="AP146" i="3" s="1"/>
  <c r="AH411" i="3"/>
  <c r="AN411" i="3" s="1"/>
  <c r="AO411" i="3" s="1"/>
  <c r="AP411" i="3" s="1"/>
  <c r="AH227" i="3"/>
  <c r="AI108" i="3"/>
  <c r="AN125" i="3"/>
  <c r="AO125" i="3" s="1"/>
  <c r="AP125" i="3" s="1"/>
  <c r="AH2" i="3"/>
  <c r="AH374" i="3"/>
  <c r="AI214" i="3"/>
  <c r="AN379" i="3"/>
  <c r="AO379" i="3" s="1"/>
  <c r="AP379" i="3" s="1"/>
  <c r="AI161" i="3"/>
  <c r="AI306" i="3"/>
  <c r="AN306" i="3" s="1"/>
  <c r="AO306" i="3" s="1"/>
  <c r="AP306" i="3" s="1"/>
  <c r="AI294" i="3"/>
  <c r="AI55" i="3"/>
  <c r="AN55" i="3" s="1"/>
  <c r="AO55" i="3" s="1"/>
  <c r="AP55" i="3" s="1"/>
  <c r="AH25" i="3"/>
  <c r="AN25" i="3" s="1"/>
  <c r="AO25" i="3" s="1"/>
  <c r="AP25" i="3" s="1"/>
  <c r="AH353" i="3"/>
  <c r="AN353" i="3" s="1"/>
  <c r="AO353" i="3" s="1"/>
  <c r="AP353" i="3" s="1"/>
  <c r="AH172" i="3"/>
  <c r="AN172" i="3" s="1"/>
  <c r="AO172" i="3" s="1"/>
  <c r="AP172" i="3" s="1"/>
  <c r="AH116" i="3"/>
  <c r="AH412" i="3"/>
  <c r="AH42" i="3"/>
  <c r="AN42" i="3" s="1"/>
  <c r="AO42" i="3" s="1"/>
  <c r="AP42" i="3" s="1"/>
  <c r="AH263" i="3"/>
  <c r="AH139" i="3"/>
  <c r="AI92" i="3"/>
  <c r="AN92" i="3" s="1"/>
  <c r="AO92" i="3" s="1"/>
  <c r="AP92" i="3" s="1"/>
  <c r="AN80" i="3"/>
  <c r="AO80" i="3" s="1"/>
  <c r="AP80" i="3" s="1"/>
  <c r="AN49" i="3"/>
  <c r="AO49" i="3" s="1"/>
  <c r="AP49" i="3" s="1"/>
  <c r="AN203" i="3"/>
  <c r="AO203" i="3" s="1"/>
  <c r="AP203" i="3" s="1"/>
  <c r="AH216" i="3"/>
  <c r="AN216" i="3" s="1"/>
  <c r="AO216" i="3" s="1"/>
  <c r="AP216" i="3" s="1"/>
  <c r="AI382" i="3"/>
  <c r="AI87" i="3"/>
  <c r="AN87" i="3" s="1"/>
  <c r="AO87" i="3" s="1"/>
  <c r="AP87" i="3" s="1"/>
  <c r="AN428" i="3"/>
  <c r="AO428" i="3" s="1"/>
  <c r="AP428" i="3" s="1"/>
  <c r="AN437" i="3"/>
  <c r="AO437" i="3" s="1"/>
  <c r="AP437" i="3" s="1"/>
  <c r="AN427" i="3"/>
  <c r="AO427" i="3" s="1"/>
  <c r="AP427" i="3" s="1"/>
  <c r="AI230" i="3"/>
  <c r="AN230" i="3" s="1"/>
  <c r="AO230" i="3" s="1"/>
  <c r="AP230" i="3" s="1"/>
  <c r="AH206" i="3"/>
  <c r="AH164" i="3"/>
  <c r="AH398" i="3"/>
  <c r="AN228" i="3"/>
  <c r="AO228" i="3" s="1"/>
  <c r="AP228" i="3" s="1"/>
  <c r="AN178" i="3"/>
  <c r="AO178" i="3" s="1"/>
  <c r="AP178" i="3" s="1"/>
  <c r="AI101" i="3"/>
  <c r="AN101" i="3" s="1"/>
  <c r="AO101" i="3" s="1"/>
  <c r="AP101" i="3" s="1"/>
  <c r="AN288" i="3"/>
  <c r="AO288" i="3" s="1"/>
  <c r="AP288" i="3" s="1"/>
  <c r="AH238" i="3"/>
  <c r="AI399" i="3"/>
  <c r="AI375" i="3"/>
  <c r="AN375" i="3" s="1"/>
  <c r="AO375" i="3" s="1"/>
  <c r="AP375" i="3" s="1"/>
  <c r="AH287" i="3"/>
  <c r="AN287" i="3" s="1"/>
  <c r="AO287" i="3" s="1"/>
  <c r="AP287" i="3" s="1"/>
  <c r="AH282" i="3"/>
  <c r="AH159" i="3"/>
  <c r="AN159" i="3" s="1"/>
  <c r="AO159" i="3" s="1"/>
  <c r="AP159" i="3" s="1"/>
  <c r="AI195" i="3"/>
  <c r="AN195" i="3" s="1"/>
  <c r="AO195" i="3" s="1"/>
  <c r="AP195" i="3" s="1"/>
  <c r="AH104" i="3"/>
  <c r="AI8" i="3"/>
  <c r="AN8" i="3" s="1"/>
  <c r="AO8" i="3" s="1"/>
  <c r="AP8" i="3" s="1"/>
  <c r="AH6" i="3"/>
  <c r="AH5" i="3"/>
  <c r="AH20" i="3"/>
  <c r="AN20" i="3" s="1"/>
  <c r="AO20" i="3" s="1"/>
  <c r="AP20" i="3" s="1"/>
  <c r="AI48" i="3"/>
  <c r="AN44" i="3"/>
  <c r="AO44" i="3" s="1"/>
  <c r="AP44" i="3" s="1"/>
  <c r="AH388" i="3"/>
  <c r="AN388" i="3" s="1"/>
  <c r="AO388" i="3" s="1"/>
  <c r="AP388" i="3" s="1"/>
  <c r="AI381" i="3"/>
  <c r="AN284" i="3"/>
  <c r="AO284" i="3" s="1"/>
  <c r="AP284" i="3" s="1"/>
  <c r="AI435" i="3"/>
  <c r="AN346" i="3"/>
  <c r="AO346" i="3" s="1"/>
  <c r="AP346" i="3" s="1"/>
  <c r="AI278" i="3"/>
  <c r="AN279" i="3"/>
  <c r="AO279" i="3" s="1"/>
  <c r="AP279" i="3" s="1"/>
  <c r="AH307" i="3"/>
  <c r="AN307" i="3" s="1"/>
  <c r="AO307" i="3" s="1"/>
  <c r="AP307" i="3" s="1"/>
  <c r="AI245" i="3"/>
  <c r="AN245" i="3" s="1"/>
  <c r="AO245" i="3" s="1"/>
  <c r="AP245" i="3" s="1"/>
  <c r="AI196" i="3"/>
  <c r="AH148" i="3"/>
  <c r="AH67" i="3"/>
  <c r="AI131" i="3"/>
  <c r="AN131" i="3" s="1"/>
  <c r="AO131" i="3" s="1"/>
  <c r="AP131" i="3" s="1"/>
  <c r="AH406" i="3"/>
  <c r="AN406" i="3" s="1"/>
  <c r="AO406" i="3" s="1"/>
  <c r="AP406" i="3" s="1"/>
  <c r="AH417" i="3"/>
  <c r="AH223" i="3"/>
  <c r="AN223" i="3" s="1"/>
  <c r="AO223" i="3" s="1"/>
  <c r="AP223" i="3" s="1"/>
  <c r="AH34" i="3"/>
  <c r="AN34" i="3" s="1"/>
  <c r="AO34" i="3" s="1"/>
  <c r="AP34" i="3" s="1"/>
  <c r="AN96" i="3"/>
  <c r="AO96" i="3" s="1"/>
  <c r="AP96" i="3" s="1"/>
  <c r="AI171" i="3"/>
  <c r="AN171" i="3" s="1"/>
  <c r="AO171" i="3" s="1"/>
  <c r="AP171" i="3" s="1"/>
  <c r="AI63" i="3"/>
  <c r="AI391" i="3"/>
  <c r="AN391" i="3" s="1"/>
  <c r="AO391" i="3" s="1"/>
  <c r="AP391" i="3" s="1"/>
  <c r="AH433" i="3"/>
  <c r="AN433" i="3" s="1"/>
  <c r="AO433" i="3" s="1"/>
  <c r="AP433" i="3" s="1"/>
  <c r="AI338" i="3"/>
  <c r="AN338" i="3" s="1"/>
  <c r="AO338" i="3" s="1"/>
  <c r="AP338" i="3" s="1"/>
  <c r="AI261" i="3"/>
  <c r="AN261" i="3" s="1"/>
  <c r="AO261" i="3" s="1"/>
  <c r="AP261" i="3" s="1"/>
  <c r="AN251" i="3"/>
  <c r="AO251" i="3" s="1"/>
  <c r="AP251" i="3" s="1"/>
  <c r="AH205" i="3"/>
  <c r="AH163" i="3"/>
  <c r="AN163" i="3" s="1"/>
  <c r="AO163" i="3" s="1"/>
  <c r="AP163" i="3" s="1"/>
  <c r="AH105" i="3"/>
  <c r="AI71" i="3"/>
  <c r="AN71" i="3" s="1"/>
  <c r="AO71" i="3" s="1"/>
  <c r="AP71" i="3" s="1"/>
  <c r="AH24" i="3"/>
  <c r="AH4" i="3"/>
  <c r="AN16" i="3"/>
  <c r="AO16" i="3" s="1"/>
  <c r="AP16" i="3" s="1"/>
  <c r="AI374" i="3"/>
  <c r="AN374" i="3" s="1"/>
  <c r="AO374" i="3" s="1"/>
  <c r="AP374" i="3" s="1"/>
  <c r="AI389" i="3"/>
  <c r="AI332" i="3"/>
  <c r="AN332" i="3" s="1"/>
  <c r="AO332" i="3" s="1"/>
  <c r="AP332" i="3" s="1"/>
  <c r="AI424" i="3"/>
  <c r="AN424" i="3" s="1"/>
  <c r="AO424" i="3" s="1"/>
  <c r="AP424" i="3" s="1"/>
  <c r="AI326" i="3"/>
  <c r="AN326" i="3" s="1"/>
  <c r="AO326" i="3" s="1"/>
  <c r="AP326" i="3" s="1"/>
  <c r="AH297" i="3"/>
  <c r="AN313" i="3"/>
  <c r="AO313" i="3" s="1"/>
  <c r="AP313" i="3" s="1"/>
  <c r="AN220" i="3"/>
  <c r="AO220" i="3" s="1"/>
  <c r="AP220" i="3" s="1"/>
  <c r="AN46" i="3"/>
  <c r="AO46" i="3" s="1"/>
  <c r="AP46" i="3" s="1"/>
  <c r="AN28" i="3"/>
  <c r="AO28" i="3" s="1"/>
  <c r="AP28" i="3" s="1"/>
  <c r="AN126" i="3"/>
  <c r="AO126" i="3" s="1"/>
  <c r="AP126" i="3" s="1"/>
  <c r="AN373" i="3"/>
  <c r="AO373" i="3" s="1"/>
  <c r="AP373" i="3" s="1"/>
  <c r="AH264" i="3"/>
  <c r="AN264" i="3" s="1"/>
  <c r="AO264" i="3" s="1"/>
  <c r="AP264" i="3" s="1"/>
  <c r="AH122" i="3"/>
  <c r="AN95" i="3"/>
  <c r="AO95" i="3" s="1"/>
  <c r="AP95" i="3" s="1"/>
  <c r="AH111" i="3"/>
  <c r="AN164" i="3"/>
  <c r="AO164" i="3" s="1"/>
  <c r="AP164" i="3" s="1"/>
  <c r="AH359" i="3"/>
  <c r="AN359" i="3" s="1"/>
  <c r="AO359" i="3" s="1"/>
  <c r="AP359" i="3" s="1"/>
  <c r="AN396" i="3"/>
  <c r="AO396" i="3" s="1"/>
  <c r="AP396" i="3" s="1"/>
  <c r="AI432" i="3"/>
  <c r="AN432" i="3" s="1"/>
  <c r="AO432" i="3" s="1"/>
  <c r="AP432" i="3" s="1"/>
  <c r="AH328" i="3"/>
  <c r="AN328" i="3" s="1"/>
  <c r="AO328" i="3" s="1"/>
  <c r="AP328" i="3" s="1"/>
  <c r="AN394" i="3"/>
  <c r="AO394" i="3" s="1"/>
  <c r="AP394" i="3" s="1"/>
  <c r="AI277" i="3"/>
  <c r="AN277" i="3" s="1"/>
  <c r="AO277" i="3" s="1"/>
  <c r="AP277" i="3" s="1"/>
  <c r="AH311" i="3"/>
  <c r="AN378" i="3"/>
  <c r="AO378" i="3" s="1"/>
  <c r="AP378" i="3" s="1"/>
  <c r="AH224" i="3"/>
  <c r="AN170" i="3"/>
  <c r="AO170" i="3" s="1"/>
  <c r="AP170" i="3" s="1"/>
  <c r="AN138" i="3"/>
  <c r="AO138" i="3" s="1"/>
  <c r="AP138" i="3" s="1"/>
  <c r="AH9" i="3"/>
  <c r="AN9" i="3" s="1"/>
  <c r="AO9" i="3" s="1"/>
  <c r="AP9" i="3" s="1"/>
  <c r="AN45" i="3"/>
  <c r="AO45" i="3" s="1"/>
  <c r="AP45" i="3" s="1"/>
  <c r="AH33" i="3"/>
  <c r="AN33" i="3" s="1"/>
  <c r="AO33" i="3" s="1"/>
  <c r="AP33" i="3" s="1"/>
  <c r="AH30" i="3"/>
  <c r="AI38" i="3"/>
  <c r="AN38" i="3" s="1"/>
  <c r="AO38" i="3" s="1"/>
  <c r="AP38" i="3" s="1"/>
  <c r="AH47" i="3"/>
  <c r="AH65" i="3"/>
  <c r="AN65" i="3" s="1"/>
  <c r="AO65" i="3" s="1"/>
  <c r="AP65" i="3" s="1"/>
  <c r="AI250" i="3"/>
  <c r="AN250" i="3" s="1"/>
  <c r="AO250" i="3" s="1"/>
  <c r="AP250" i="3" s="1"/>
  <c r="AI238" i="3"/>
  <c r="AN22" i="3"/>
  <c r="AO22" i="3" s="1"/>
  <c r="AP22" i="3" s="1"/>
  <c r="AH18" i="3"/>
  <c r="AN18" i="3" s="1"/>
  <c r="AO18" i="3" s="1"/>
  <c r="AP18" i="3" s="1"/>
  <c r="AI215" i="3"/>
  <c r="AN215" i="3" s="1"/>
  <c r="AO215" i="3" s="1"/>
  <c r="AP215" i="3" s="1"/>
  <c r="AH211" i="3"/>
  <c r="AN211" i="3" s="1"/>
  <c r="AO211" i="3" s="1"/>
  <c r="AP211" i="3" s="1"/>
  <c r="AH97" i="3"/>
  <c r="AH421" i="3"/>
  <c r="AN421" i="3" s="1"/>
  <c r="AO421" i="3" s="1"/>
  <c r="AP421" i="3" s="1"/>
  <c r="AN430" i="3"/>
  <c r="AO430" i="3" s="1"/>
  <c r="AP430" i="3" s="1"/>
  <c r="AH377" i="3"/>
  <c r="AN377" i="3" s="1"/>
  <c r="AO377" i="3" s="1"/>
  <c r="AP377" i="3" s="1"/>
  <c r="AI385" i="3"/>
  <c r="AN385" i="3" s="1"/>
  <c r="AO385" i="3" s="1"/>
  <c r="AP385" i="3" s="1"/>
  <c r="AH305" i="3"/>
  <c r="AN305" i="3" s="1"/>
  <c r="AO305" i="3" s="1"/>
  <c r="AP305" i="3" s="1"/>
  <c r="AN282" i="3"/>
  <c r="AO282" i="3" s="1"/>
  <c r="AP282" i="3" s="1"/>
  <c r="AN162" i="3"/>
  <c r="AO162" i="3" s="1"/>
  <c r="AP162" i="3" s="1"/>
  <c r="AH177" i="3"/>
  <c r="AN177" i="3" s="1"/>
  <c r="AO177" i="3" s="1"/>
  <c r="AP177" i="3" s="1"/>
  <c r="AI212" i="3"/>
  <c r="AN212" i="3" s="1"/>
  <c r="AO212" i="3" s="1"/>
  <c r="AP212" i="3" s="1"/>
  <c r="AH243" i="3"/>
  <c r="AN243" i="3" s="1"/>
  <c r="AO243" i="3" s="1"/>
  <c r="AP243" i="3" s="1"/>
  <c r="AI113" i="3"/>
  <c r="AN113" i="3" s="1"/>
  <c r="AO113" i="3" s="1"/>
  <c r="AP113" i="3" s="1"/>
  <c r="AH14" i="3"/>
  <c r="AN14" i="3" s="1"/>
  <c r="AO14" i="3" s="1"/>
  <c r="AP14" i="3" s="1"/>
  <c r="AH31" i="3"/>
  <c r="AN31" i="3" s="1"/>
  <c r="AO31" i="3" s="1"/>
  <c r="AP31" i="3" s="1"/>
  <c r="AI173" i="3"/>
  <c r="AN173" i="3" s="1"/>
  <c r="AO173" i="3" s="1"/>
  <c r="AP173" i="3" s="1"/>
  <c r="AN429" i="3"/>
  <c r="AO429" i="3" s="1"/>
  <c r="AP429" i="3" s="1"/>
  <c r="AH420" i="3"/>
  <c r="AN420" i="3" s="1"/>
  <c r="AO420" i="3" s="1"/>
  <c r="AP420" i="3" s="1"/>
  <c r="AH425" i="3"/>
  <c r="AN425" i="3" s="1"/>
  <c r="AO425" i="3" s="1"/>
  <c r="AP425" i="3" s="1"/>
  <c r="AI409" i="3"/>
  <c r="AN370" i="3"/>
  <c r="AO370" i="3" s="1"/>
  <c r="AP370" i="3" s="1"/>
  <c r="AN358" i="3"/>
  <c r="AO358" i="3" s="1"/>
  <c r="AP358" i="3" s="1"/>
  <c r="AH274" i="3"/>
  <c r="AN274" i="3" s="1"/>
  <c r="AO274" i="3" s="1"/>
  <c r="AP274" i="3" s="1"/>
  <c r="AH169" i="3"/>
  <c r="AN169" i="3" s="1"/>
  <c r="AO169" i="3" s="1"/>
  <c r="AP169" i="3" s="1"/>
  <c r="AN183" i="3"/>
  <c r="AO183" i="3" s="1"/>
  <c r="AP183" i="3" s="1"/>
  <c r="AN167" i="3"/>
  <c r="AO167" i="3" s="1"/>
  <c r="AP167" i="3" s="1"/>
  <c r="AH132" i="3"/>
  <c r="AN179" i="3"/>
  <c r="AO179" i="3" s="1"/>
  <c r="AP179" i="3" s="1"/>
  <c r="AN147" i="3"/>
  <c r="AO147" i="3" s="1"/>
  <c r="AP147" i="3" s="1"/>
  <c r="AH59" i="3"/>
  <c r="AN59" i="3" s="1"/>
  <c r="AO59" i="3" s="1"/>
  <c r="AP59" i="3" s="1"/>
  <c r="AN69" i="3"/>
  <c r="AO69" i="3" s="1"/>
  <c r="AP69" i="3" s="1"/>
  <c r="AN6" i="3"/>
  <c r="AO6" i="3" s="1"/>
  <c r="AP6" i="3" s="1"/>
  <c r="AH422" i="3"/>
  <c r="AN422" i="3" s="1"/>
  <c r="AO422" i="3" s="1"/>
  <c r="AP422" i="3" s="1"/>
  <c r="AH214" i="3"/>
  <c r="AI366" i="3"/>
  <c r="AI201" i="3"/>
  <c r="AN201" i="3" s="1"/>
  <c r="AO201" i="3" s="1"/>
  <c r="AP201" i="3" s="1"/>
  <c r="AI405" i="3"/>
  <c r="AH356" i="3"/>
  <c r="AN356" i="3" s="1"/>
  <c r="AO356" i="3" s="1"/>
  <c r="AP356" i="3" s="1"/>
  <c r="AI318" i="3"/>
  <c r="AN318" i="3" s="1"/>
  <c r="AO318" i="3" s="1"/>
  <c r="AP318" i="3" s="1"/>
  <c r="AH154" i="3"/>
  <c r="AN154" i="3" s="1"/>
  <c r="AO154" i="3" s="1"/>
  <c r="AP154" i="3" s="1"/>
  <c r="AH121" i="3"/>
  <c r="AN121" i="3" s="1"/>
  <c r="AO121" i="3" s="1"/>
  <c r="AP121" i="3" s="1"/>
  <c r="AN395" i="3"/>
  <c r="AO395" i="3" s="1"/>
  <c r="AP395" i="3" s="1"/>
  <c r="AN369" i="3"/>
  <c r="AO369" i="3" s="1"/>
  <c r="AP369" i="3" s="1"/>
  <c r="AN435" i="3"/>
  <c r="AO435" i="3" s="1"/>
  <c r="AP435" i="3" s="1"/>
  <c r="AI127" i="3"/>
  <c r="AH366" i="3"/>
  <c r="AH320" i="3"/>
  <c r="AN320" i="3" s="1"/>
  <c r="AO320" i="3" s="1"/>
  <c r="AP320" i="3" s="1"/>
  <c r="AN249" i="3"/>
  <c r="AO249" i="3" s="1"/>
  <c r="AP249" i="3" s="1"/>
  <c r="AN336" i="3"/>
  <c r="AO336" i="3" s="1"/>
  <c r="AP336" i="3" s="1"/>
  <c r="AN337" i="3"/>
  <c r="AO337" i="3" s="1"/>
  <c r="AP337" i="3" s="1"/>
  <c r="AN209" i="3"/>
  <c r="AO209" i="3" s="1"/>
  <c r="AP209" i="3" s="1"/>
  <c r="AH202" i="3"/>
  <c r="AN161" i="3"/>
  <c r="AO161" i="3" s="1"/>
  <c r="AP161" i="3" s="1"/>
  <c r="AI181" i="3"/>
  <c r="AN181" i="3" s="1"/>
  <c r="AO181" i="3" s="1"/>
  <c r="AP181" i="3" s="1"/>
  <c r="AI149" i="3"/>
  <c r="AN149" i="3" s="1"/>
  <c r="AO149" i="3" s="1"/>
  <c r="AP149" i="3" s="1"/>
  <c r="AN139" i="3"/>
  <c r="AO139" i="3" s="1"/>
  <c r="AP139" i="3" s="1"/>
  <c r="AN72" i="3"/>
  <c r="AO72" i="3" s="1"/>
  <c r="AP72" i="3" s="1"/>
  <c r="AH26" i="3"/>
  <c r="AN26" i="3" s="1"/>
  <c r="AO26" i="3" s="1"/>
  <c r="AP26" i="3" s="1"/>
  <c r="AN272" i="3"/>
  <c r="AO272" i="3" s="1"/>
  <c r="AP272" i="3" s="1"/>
  <c r="AN30" i="3"/>
  <c r="AO30" i="3" s="1"/>
  <c r="AP30" i="3" s="1"/>
  <c r="AI334" i="3"/>
  <c r="AN334" i="3" s="1"/>
  <c r="AO334" i="3" s="1"/>
  <c r="AP334" i="3" s="1"/>
  <c r="AH349" i="3"/>
  <c r="AI349" i="3"/>
  <c r="AH390" i="3"/>
  <c r="AN362" i="3"/>
  <c r="AO362" i="3" s="1"/>
  <c r="AP362" i="3" s="1"/>
  <c r="AI259" i="3"/>
  <c r="AN259" i="3" s="1"/>
  <c r="AO259" i="3" s="1"/>
  <c r="AP259" i="3" s="1"/>
  <c r="AN329" i="3"/>
  <c r="AO329" i="3" s="1"/>
  <c r="AP329" i="3" s="1"/>
  <c r="AI286" i="3"/>
  <c r="AN286" i="3" s="1"/>
  <c r="AO286" i="3" s="1"/>
  <c r="AP286" i="3" s="1"/>
  <c r="AN292" i="3"/>
  <c r="AO292" i="3" s="1"/>
  <c r="AP292" i="3" s="1"/>
  <c r="AN242" i="3"/>
  <c r="AO242" i="3" s="1"/>
  <c r="AP242" i="3" s="1"/>
  <c r="AN232" i="3"/>
  <c r="AO232" i="3" s="1"/>
  <c r="AP232" i="3" s="1"/>
  <c r="AN218" i="3"/>
  <c r="AO218" i="3" s="1"/>
  <c r="AP218" i="3" s="1"/>
  <c r="AN175" i="3"/>
  <c r="AO175" i="3" s="1"/>
  <c r="AP175" i="3" s="1"/>
  <c r="AN227" i="3"/>
  <c r="AO227" i="3" s="1"/>
  <c r="AP227" i="3" s="1"/>
  <c r="AN93" i="3"/>
  <c r="AO93" i="3" s="1"/>
  <c r="AP93" i="3" s="1"/>
  <c r="AN97" i="3"/>
  <c r="AO97" i="3" s="1"/>
  <c r="AP97" i="3" s="1"/>
  <c r="AN13" i="3"/>
  <c r="AO13" i="3" s="1"/>
  <c r="AP13" i="3" s="1"/>
  <c r="AH53" i="3"/>
  <c r="AN53" i="3" s="1"/>
  <c r="AO53" i="3" s="1"/>
  <c r="AP53" i="3" s="1"/>
  <c r="AN200" i="3"/>
  <c r="AO200" i="3" s="1"/>
  <c r="AP200" i="3" s="1"/>
  <c r="AI351" i="3"/>
  <c r="AN351" i="3" s="1"/>
  <c r="AO351" i="3" s="1"/>
  <c r="AP351" i="3" s="1"/>
  <c r="AI133" i="3"/>
  <c r="AN133" i="3" s="1"/>
  <c r="AO133" i="3" s="1"/>
  <c r="AP133" i="3" s="1"/>
  <c r="AH280" i="3"/>
  <c r="AI280" i="3"/>
  <c r="AN389" i="3"/>
  <c r="AO389" i="3" s="1"/>
  <c r="AP389" i="3" s="1"/>
  <c r="AH357" i="3"/>
  <c r="AI357" i="3"/>
  <c r="AN343" i="3"/>
  <c r="AO343" i="3" s="1"/>
  <c r="AP343" i="3" s="1"/>
  <c r="AN2" i="3"/>
  <c r="AO2" i="3" s="1"/>
  <c r="AP2" i="3" s="1"/>
  <c r="AH239" i="3"/>
  <c r="AN239" i="3" s="1"/>
  <c r="AO239" i="3" s="1"/>
  <c r="AP239" i="3" s="1"/>
  <c r="AN412" i="3"/>
  <c r="AO412" i="3" s="1"/>
  <c r="AP412" i="3" s="1"/>
  <c r="AI367" i="3"/>
  <c r="AN367" i="3" s="1"/>
  <c r="AO367" i="3" s="1"/>
  <c r="AP367" i="3" s="1"/>
  <c r="AH348" i="3"/>
  <c r="AN348" i="3" s="1"/>
  <c r="AO348" i="3" s="1"/>
  <c r="AP348" i="3" s="1"/>
  <c r="AH298" i="3"/>
  <c r="AN298" i="3" s="1"/>
  <c r="AO298" i="3" s="1"/>
  <c r="AP298" i="3" s="1"/>
  <c r="AN246" i="3"/>
  <c r="AO246" i="3" s="1"/>
  <c r="AP246" i="3" s="1"/>
  <c r="AH207" i="3"/>
  <c r="AN207" i="3" s="1"/>
  <c r="AO207" i="3" s="1"/>
  <c r="AP207" i="3" s="1"/>
  <c r="AH98" i="3"/>
  <c r="AN37" i="3"/>
  <c r="AO37" i="3" s="1"/>
  <c r="AP37" i="3" s="1"/>
  <c r="AI52" i="3"/>
  <c r="AN52" i="3" s="1"/>
  <c r="AO52" i="3" s="1"/>
  <c r="AP52" i="3" s="1"/>
  <c r="AH324" i="3"/>
  <c r="AI324" i="3"/>
  <c r="AI398" i="3"/>
  <c r="AI383" i="3"/>
  <c r="AN383" i="3" s="1"/>
  <c r="AO383" i="3" s="1"/>
  <c r="AP383" i="3" s="1"/>
  <c r="AH436" i="3"/>
  <c r="AN436" i="3" s="1"/>
  <c r="AO436" i="3" s="1"/>
  <c r="AP436" i="3" s="1"/>
  <c r="AN403" i="3"/>
  <c r="AO403" i="3" s="1"/>
  <c r="AP403" i="3" s="1"/>
  <c r="AI350" i="3"/>
  <c r="AN350" i="3" s="1"/>
  <c r="AO350" i="3" s="1"/>
  <c r="AP350" i="3" s="1"/>
  <c r="AH271" i="3"/>
  <c r="AN271" i="3" s="1"/>
  <c r="AO271" i="3" s="1"/>
  <c r="AP271" i="3" s="1"/>
  <c r="AI254" i="3"/>
  <c r="AN254" i="3" s="1"/>
  <c r="AO254" i="3" s="1"/>
  <c r="AP254" i="3" s="1"/>
  <c r="AH234" i="3"/>
  <c r="AN234" i="3" s="1"/>
  <c r="AO234" i="3" s="1"/>
  <c r="AP234" i="3" s="1"/>
  <c r="AN197" i="3"/>
  <c r="AO197" i="3" s="1"/>
  <c r="AP197" i="3" s="1"/>
  <c r="AN157" i="3"/>
  <c r="AO157" i="3" s="1"/>
  <c r="AP157" i="3" s="1"/>
  <c r="AN141" i="3"/>
  <c r="AO141" i="3" s="1"/>
  <c r="AP141" i="3" s="1"/>
  <c r="AN193" i="3"/>
  <c r="AO193" i="3" s="1"/>
  <c r="AP193" i="3" s="1"/>
  <c r="AI124" i="3"/>
  <c r="AN81" i="3"/>
  <c r="AO81" i="3" s="1"/>
  <c r="AP81" i="3" s="1"/>
  <c r="AH119" i="3"/>
  <c r="AN119" i="3" s="1"/>
  <c r="AO119" i="3" s="1"/>
  <c r="AP119" i="3" s="1"/>
  <c r="AI57" i="3"/>
  <c r="AN57" i="3" s="1"/>
  <c r="AO57" i="3" s="1"/>
  <c r="AP57" i="3" s="1"/>
  <c r="AN188" i="3"/>
  <c r="AO188" i="3" s="1"/>
  <c r="AP188" i="3" s="1"/>
  <c r="AH75" i="3"/>
  <c r="AN75" i="3" s="1"/>
  <c r="AO75" i="3" s="1"/>
  <c r="AP75" i="3" s="1"/>
  <c r="AN83" i="3"/>
  <c r="AO83" i="3" s="1"/>
  <c r="AP83" i="3" s="1"/>
  <c r="AH73" i="3"/>
  <c r="AN73" i="3" s="1"/>
  <c r="AO73" i="3" s="1"/>
  <c r="AP73" i="3" s="1"/>
  <c r="AN15" i="3"/>
  <c r="AO15" i="3" s="1"/>
  <c r="AP15" i="3" s="1"/>
  <c r="AN23" i="3"/>
  <c r="AO23" i="3" s="1"/>
  <c r="AP23" i="3" s="1"/>
  <c r="AN4" i="3"/>
  <c r="AO4" i="3" s="1"/>
  <c r="AP4" i="3" s="1"/>
  <c r="AN365" i="3"/>
  <c r="AO365" i="3" s="1"/>
  <c r="AP365" i="3" s="1"/>
  <c r="AN381" i="3"/>
  <c r="AO381" i="3" s="1"/>
  <c r="AP381" i="3" s="1"/>
  <c r="AH382" i="3"/>
  <c r="AN302" i="3"/>
  <c r="AO302" i="3" s="1"/>
  <c r="AP302" i="3" s="1"/>
  <c r="AH281" i="3"/>
  <c r="AN322" i="3"/>
  <c r="AO322" i="3" s="1"/>
  <c r="AP322" i="3" s="1"/>
  <c r="AN224" i="3"/>
  <c r="AO224" i="3" s="1"/>
  <c r="AP224" i="3" s="1"/>
  <c r="AH204" i="3"/>
  <c r="AN204" i="3" s="1"/>
  <c r="AO204" i="3" s="1"/>
  <c r="AP204" i="3" s="1"/>
  <c r="AH90" i="3"/>
  <c r="AI32" i="3"/>
  <c r="AN32" i="3" s="1"/>
  <c r="AO32" i="3" s="1"/>
  <c r="AP32" i="3" s="1"/>
  <c r="AI66" i="3"/>
  <c r="AH66" i="3"/>
  <c r="AN397" i="3"/>
  <c r="AO397" i="3" s="1"/>
  <c r="AP397" i="3" s="1"/>
  <c r="AH295" i="3"/>
  <c r="AN295" i="3" s="1"/>
  <c r="AO295" i="3" s="1"/>
  <c r="AP295" i="3" s="1"/>
  <c r="AN404" i="3"/>
  <c r="AO404" i="3" s="1"/>
  <c r="AP404" i="3" s="1"/>
  <c r="AN213" i="3"/>
  <c r="AO213" i="3" s="1"/>
  <c r="AP213" i="3" s="1"/>
  <c r="AN202" i="3"/>
  <c r="AO202" i="3" s="1"/>
  <c r="AP202" i="3" s="1"/>
  <c r="AN111" i="3"/>
  <c r="AO111" i="3" s="1"/>
  <c r="AP111" i="3" s="1"/>
  <c r="AN361" i="3"/>
  <c r="AO361" i="3" s="1"/>
  <c r="AP361" i="3" s="1"/>
  <c r="AN340" i="3"/>
  <c r="AO340" i="3" s="1"/>
  <c r="AP340" i="3" s="1"/>
  <c r="AI270" i="3"/>
  <c r="AN270" i="3" s="1"/>
  <c r="AO270" i="3" s="1"/>
  <c r="AP270" i="3" s="1"/>
  <c r="AN311" i="3"/>
  <c r="AO311" i="3" s="1"/>
  <c r="AP311" i="3" s="1"/>
  <c r="AH258" i="3"/>
  <c r="AN258" i="3" s="1"/>
  <c r="AO258" i="3" s="1"/>
  <c r="AP258" i="3" s="1"/>
  <c r="AN300" i="3"/>
  <c r="AO300" i="3" s="1"/>
  <c r="AP300" i="3" s="1"/>
  <c r="AN186" i="3"/>
  <c r="AO186" i="3" s="1"/>
  <c r="AP186" i="3" s="1"/>
  <c r="AN153" i="3"/>
  <c r="AO153" i="3" s="1"/>
  <c r="AP153" i="3" s="1"/>
  <c r="AN196" i="3"/>
  <c r="AO196" i="3" s="1"/>
  <c r="AP196" i="3" s="1"/>
  <c r="AN151" i="3"/>
  <c r="AO151" i="3" s="1"/>
  <c r="AP151" i="3" s="1"/>
  <c r="AN135" i="3"/>
  <c r="AO135" i="3" s="1"/>
  <c r="AP135" i="3" s="1"/>
  <c r="AN187" i="3"/>
  <c r="AO187" i="3" s="1"/>
  <c r="AP187" i="3" s="1"/>
  <c r="AN155" i="3"/>
  <c r="AO155" i="3" s="1"/>
  <c r="AP155" i="3" s="1"/>
  <c r="AH107" i="3"/>
  <c r="AN107" i="3" s="1"/>
  <c r="AO107" i="3" s="1"/>
  <c r="AP107" i="3" s="1"/>
  <c r="AN64" i="3"/>
  <c r="AO64" i="3" s="1"/>
  <c r="AP64" i="3" s="1"/>
  <c r="AN112" i="3"/>
  <c r="AO112" i="3" s="1"/>
  <c r="AP112" i="3" s="1"/>
  <c r="AN117" i="3"/>
  <c r="AO117" i="3" s="1"/>
  <c r="AP117" i="3" s="1"/>
  <c r="AN103" i="3"/>
  <c r="AO103" i="3" s="1"/>
  <c r="AP103" i="3" s="1"/>
  <c r="AN36" i="3"/>
  <c r="AO36" i="3" s="1"/>
  <c r="AP36" i="3" s="1"/>
  <c r="AH244" i="3"/>
  <c r="AI244" i="3"/>
  <c r="AN127" i="3"/>
  <c r="AO127" i="3" s="1"/>
  <c r="AP127" i="3" s="1"/>
  <c r="AN414" i="3"/>
  <c r="AO414" i="3" s="1"/>
  <c r="AP414" i="3" s="1"/>
  <c r="AI392" i="3"/>
  <c r="AH392" i="3"/>
  <c r="AI376" i="3"/>
  <c r="AH376" i="3"/>
  <c r="AN405" i="3"/>
  <c r="AO405" i="3" s="1"/>
  <c r="AP405" i="3" s="1"/>
  <c r="AI335" i="3"/>
  <c r="AH335" i="3"/>
  <c r="AI304" i="3"/>
  <c r="AH304" i="3"/>
  <c r="AI158" i="3"/>
  <c r="AH158" i="3"/>
  <c r="AI118" i="3"/>
  <c r="AH118" i="3"/>
  <c r="AN67" i="3"/>
  <c r="AO67" i="3" s="1"/>
  <c r="AP67" i="3" s="1"/>
  <c r="AI98" i="3"/>
  <c r="AI54" i="3"/>
  <c r="AH54" i="3"/>
  <c r="AI19" i="3"/>
  <c r="AH19" i="3"/>
  <c r="AN401" i="3"/>
  <c r="AO401" i="3" s="1"/>
  <c r="AP401" i="3" s="1"/>
  <c r="AN399" i="3"/>
  <c r="AO399" i="3" s="1"/>
  <c r="AP399" i="3" s="1"/>
  <c r="AH360" i="3"/>
  <c r="AI360" i="3"/>
  <c r="AN371" i="3"/>
  <c r="AO371" i="3" s="1"/>
  <c r="AP371" i="3" s="1"/>
  <c r="AI363" i="3"/>
  <c r="AH363" i="3"/>
  <c r="AN416" i="3"/>
  <c r="AO416" i="3" s="1"/>
  <c r="AP416" i="3" s="1"/>
  <c r="AI321" i="3"/>
  <c r="AH321" i="3"/>
  <c r="AN393" i="3"/>
  <c r="AO393" i="3" s="1"/>
  <c r="AP393" i="3" s="1"/>
  <c r="AN310" i="3"/>
  <c r="AO310" i="3" s="1"/>
  <c r="AP310" i="3" s="1"/>
  <c r="AN285" i="3"/>
  <c r="AO285" i="3" s="1"/>
  <c r="AP285" i="3" s="1"/>
  <c r="AN269" i="3"/>
  <c r="AO269" i="3" s="1"/>
  <c r="AP269" i="3" s="1"/>
  <c r="AN268" i="3"/>
  <c r="AO268" i="3" s="1"/>
  <c r="AP268" i="3" s="1"/>
  <c r="AH283" i="3"/>
  <c r="AI283" i="3"/>
  <c r="AN247" i="3"/>
  <c r="AO247" i="3" s="1"/>
  <c r="AP247" i="3" s="1"/>
  <c r="AN235" i="3"/>
  <c r="AO235" i="3" s="1"/>
  <c r="AP235" i="3" s="1"/>
  <c r="AI150" i="3"/>
  <c r="AH150" i="3"/>
  <c r="AN145" i="3"/>
  <c r="AO145" i="3" s="1"/>
  <c r="AP145" i="3" s="1"/>
  <c r="AN191" i="3"/>
  <c r="AO191" i="3" s="1"/>
  <c r="AP191" i="3" s="1"/>
  <c r="AI152" i="3"/>
  <c r="AH152" i="3"/>
  <c r="AH106" i="3"/>
  <c r="AN106" i="3" s="1"/>
  <c r="AO106" i="3" s="1"/>
  <c r="AP106" i="3" s="1"/>
  <c r="AI82" i="3"/>
  <c r="AH82" i="3"/>
  <c r="AN100" i="3"/>
  <c r="AO100" i="3" s="1"/>
  <c r="AP100" i="3" s="1"/>
  <c r="AI74" i="3"/>
  <c r="AH74" i="3"/>
  <c r="AI319" i="3"/>
  <c r="AH319" i="3"/>
  <c r="AI386" i="3"/>
  <c r="AH386" i="3"/>
  <c r="AN386" i="3" s="1"/>
  <c r="AO386" i="3" s="1"/>
  <c r="AP386" i="3" s="1"/>
  <c r="AH299" i="3"/>
  <c r="AI299" i="3"/>
  <c r="AN257" i="3"/>
  <c r="AO257" i="3" s="1"/>
  <c r="AP257" i="3" s="1"/>
  <c r="AI217" i="3"/>
  <c r="AH217" i="3"/>
  <c r="AI142" i="3"/>
  <c r="AH142" i="3"/>
  <c r="AI198" i="3"/>
  <c r="AH198" i="3"/>
  <c r="AI176" i="3"/>
  <c r="AH176" i="3"/>
  <c r="AI132" i="3"/>
  <c r="AN132" i="3" s="1"/>
  <c r="AO132" i="3" s="1"/>
  <c r="AP132" i="3" s="1"/>
  <c r="AI43" i="3"/>
  <c r="AH43" i="3"/>
  <c r="AI11" i="3"/>
  <c r="AH11" i="3"/>
  <c r="AI110" i="3"/>
  <c r="AH110" i="3"/>
  <c r="AN91" i="3"/>
  <c r="AO91" i="3" s="1"/>
  <c r="AP91" i="3" s="1"/>
  <c r="AN7" i="3"/>
  <c r="AO7" i="3" s="1"/>
  <c r="AP7" i="3" s="1"/>
  <c r="AN39" i="3"/>
  <c r="AO39" i="3" s="1"/>
  <c r="AP39" i="3" s="1"/>
  <c r="AH347" i="3"/>
  <c r="AI347" i="3"/>
  <c r="AN387" i="3"/>
  <c r="AO387" i="3" s="1"/>
  <c r="AP387" i="3" s="1"/>
  <c r="AH317" i="3"/>
  <c r="AI317" i="3"/>
  <c r="AN402" i="3"/>
  <c r="AO402" i="3" s="1"/>
  <c r="AP402" i="3" s="1"/>
  <c r="AN330" i="3"/>
  <c r="AO330" i="3" s="1"/>
  <c r="AP330" i="3" s="1"/>
  <c r="AN419" i="3"/>
  <c r="AO419" i="3" s="1"/>
  <c r="AP419" i="3" s="1"/>
  <c r="AN297" i="3"/>
  <c r="AO297" i="3" s="1"/>
  <c r="AP297" i="3" s="1"/>
  <c r="AN281" i="3"/>
  <c r="AO281" i="3" s="1"/>
  <c r="AP281" i="3" s="1"/>
  <c r="AH267" i="3"/>
  <c r="AI267" i="3"/>
  <c r="AH294" i="3"/>
  <c r="AN294" i="3" s="1"/>
  <c r="AO294" i="3" s="1"/>
  <c r="AP294" i="3" s="1"/>
  <c r="AH278" i="3"/>
  <c r="AN278" i="3" s="1"/>
  <c r="AO278" i="3" s="1"/>
  <c r="AP278" i="3" s="1"/>
  <c r="AN265" i="3"/>
  <c r="AO265" i="3" s="1"/>
  <c r="AP265" i="3" s="1"/>
  <c r="AN309" i="3"/>
  <c r="AO309" i="3" s="1"/>
  <c r="AP309" i="3" s="1"/>
  <c r="AN231" i="3"/>
  <c r="AO231" i="3" s="1"/>
  <c r="AP231" i="3" s="1"/>
  <c r="AH134" i="3"/>
  <c r="AI134" i="3"/>
  <c r="AI136" i="3"/>
  <c r="AH136" i="3"/>
  <c r="AN68" i="3"/>
  <c r="AO68" i="3" s="1"/>
  <c r="AP68" i="3" s="1"/>
  <c r="AH129" i="3"/>
  <c r="AI129" i="3"/>
  <c r="AN105" i="3"/>
  <c r="AO105" i="3" s="1"/>
  <c r="AP105" i="3" s="1"/>
  <c r="AN88" i="3"/>
  <c r="AO88" i="3" s="1"/>
  <c r="AP88" i="3" s="1"/>
  <c r="AI58" i="3"/>
  <c r="AH58" i="3"/>
  <c r="AN210" i="3"/>
  <c r="AO210" i="3" s="1"/>
  <c r="AP210" i="3" s="1"/>
  <c r="AI122" i="3"/>
  <c r="AI50" i="3"/>
  <c r="AH50" i="3"/>
  <c r="AI114" i="3"/>
  <c r="AN114" i="3" s="1"/>
  <c r="AO114" i="3" s="1"/>
  <c r="AP114" i="3" s="1"/>
  <c r="AI418" i="3"/>
  <c r="AH418" i="3"/>
  <c r="AI400" i="3"/>
  <c r="AH400" i="3"/>
  <c r="AI384" i="3"/>
  <c r="AH384" i="3"/>
  <c r="AI368" i="3"/>
  <c r="AH368" i="3"/>
  <c r="AH352" i="3"/>
  <c r="AI352" i="3"/>
  <c r="AH344" i="3"/>
  <c r="AI344" i="3"/>
  <c r="AN409" i="3"/>
  <c r="AO409" i="3" s="1"/>
  <c r="AP409" i="3" s="1"/>
  <c r="AI308" i="3"/>
  <c r="AH308" i="3"/>
  <c r="AI315" i="3"/>
  <c r="AH315" i="3"/>
  <c r="AI327" i="3"/>
  <c r="AH327" i="3"/>
  <c r="AI354" i="3"/>
  <c r="AH354" i="3"/>
  <c r="AI342" i="3"/>
  <c r="AH342" i="3"/>
  <c r="AH275" i="3"/>
  <c r="AI275" i="3"/>
  <c r="AI140" i="3"/>
  <c r="AH140" i="3"/>
  <c r="AI190" i="3"/>
  <c r="AH190" i="3"/>
  <c r="AI160" i="3"/>
  <c r="AH160" i="3"/>
  <c r="AN124" i="3"/>
  <c r="AO124" i="3" s="1"/>
  <c r="AP124" i="3" s="1"/>
  <c r="AI90" i="3"/>
  <c r="AI78" i="3"/>
  <c r="AH78" i="3"/>
  <c r="AN76" i="3"/>
  <c r="AO76" i="3" s="1"/>
  <c r="AP76" i="3" s="1"/>
  <c r="AI206" i="3"/>
  <c r="AN206" i="3" s="1"/>
  <c r="AO206" i="3" s="1"/>
  <c r="AP206" i="3" s="1"/>
  <c r="AN116" i="3"/>
  <c r="AO116" i="3" s="1"/>
  <c r="AP116" i="3" s="1"/>
  <c r="AN61" i="3"/>
  <c r="AO61" i="3" s="1"/>
  <c r="AP61" i="3" s="1"/>
  <c r="AN104" i="3"/>
  <c r="AO104" i="3" s="1"/>
  <c r="AP104" i="3" s="1"/>
  <c r="AI35" i="3"/>
  <c r="AH35" i="3"/>
  <c r="AN109" i="3"/>
  <c r="AO109" i="3" s="1"/>
  <c r="AP109" i="3" s="1"/>
  <c r="AI70" i="3"/>
  <c r="AH70" i="3"/>
  <c r="AN24" i="3"/>
  <c r="AO24" i="3" s="1"/>
  <c r="AP24" i="3" s="1"/>
  <c r="AI341" i="3"/>
  <c r="AH341" i="3"/>
  <c r="AI426" i="3"/>
  <c r="AH426" i="3"/>
  <c r="AN314" i="3"/>
  <c r="AO314" i="3" s="1"/>
  <c r="AP314" i="3" s="1"/>
  <c r="AN252" i="3"/>
  <c r="AO252" i="3" s="1"/>
  <c r="AP252" i="3" s="1"/>
  <c r="AH262" i="3"/>
  <c r="AI262" i="3"/>
  <c r="AI225" i="3"/>
  <c r="AH225" i="3"/>
  <c r="AI182" i="3"/>
  <c r="AH182" i="3"/>
  <c r="AN222" i="3"/>
  <c r="AO222" i="3" s="1"/>
  <c r="AP222" i="3" s="1"/>
  <c r="AI184" i="3"/>
  <c r="AH184" i="3"/>
  <c r="AN156" i="3"/>
  <c r="AO156" i="3" s="1"/>
  <c r="AP156" i="3" s="1"/>
  <c r="AN89" i="3"/>
  <c r="AO89" i="3" s="1"/>
  <c r="AP89" i="3" s="1"/>
  <c r="AI62" i="3"/>
  <c r="AH62" i="3"/>
  <c r="AI102" i="3"/>
  <c r="AH102" i="3"/>
  <c r="AI86" i="3"/>
  <c r="AH86" i="3"/>
  <c r="AN148" i="3"/>
  <c r="AO148" i="3" s="1"/>
  <c r="AP148" i="3" s="1"/>
  <c r="AN63" i="3"/>
  <c r="AO63" i="3" s="1"/>
  <c r="AP63" i="3" s="1"/>
  <c r="AN180" i="3"/>
  <c r="AO180" i="3" s="1"/>
  <c r="AP180" i="3" s="1"/>
  <c r="AN5" i="3"/>
  <c r="AO5" i="3" s="1"/>
  <c r="AP5" i="3" s="1"/>
  <c r="AN12" i="3"/>
  <c r="AO12" i="3" s="1"/>
  <c r="AP12" i="3" s="1"/>
  <c r="AN41" i="3"/>
  <c r="AO41" i="3" s="1"/>
  <c r="AP41" i="3" s="1"/>
  <c r="AI333" i="3"/>
  <c r="AH333" i="3"/>
  <c r="AN345" i="3"/>
  <c r="AO345" i="3" s="1"/>
  <c r="AP345" i="3" s="1"/>
  <c r="AN331" i="3"/>
  <c r="AO331" i="3" s="1"/>
  <c r="AP331" i="3" s="1"/>
  <c r="AN323" i="3"/>
  <c r="AO323" i="3" s="1"/>
  <c r="AP323" i="3" s="1"/>
  <c r="AI301" i="3"/>
  <c r="AH301" i="3"/>
  <c r="AI260" i="3"/>
  <c r="AH260" i="3"/>
  <c r="AH291" i="3"/>
  <c r="AI291" i="3"/>
  <c r="AI174" i="3"/>
  <c r="AH174" i="3"/>
  <c r="AI233" i="3"/>
  <c r="AH233" i="3"/>
  <c r="AI144" i="3"/>
  <c r="AH144" i="3"/>
  <c r="AI27" i="3"/>
  <c r="AH27" i="3"/>
  <c r="AN108" i="3"/>
  <c r="AO108" i="3" s="1"/>
  <c r="AP108" i="3" s="1"/>
  <c r="AN48" i="3"/>
  <c r="AO48" i="3" s="1"/>
  <c r="AP48" i="3" s="1"/>
  <c r="AI408" i="3"/>
  <c r="AH408" i="3"/>
  <c r="AN355" i="3"/>
  <c r="AO355" i="3" s="1"/>
  <c r="AP355" i="3" s="1"/>
  <c r="AI434" i="3"/>
  <c r="AH434" i="3"/>
  <c r="AI410" i="3"/>
  <c r="AH410" i="3"/>
  <c r="AN417" i="3"/>
  <c r="AO417" i="3" s="1"/>
  <c r="AP417" i="3" s="1"/>
  <c r="AI325" i="3"/>
  <c r="AH325" i="3"/>
  <c r="AN413" i="3"/>
  <c r="AO413" i="3" s="1"/>
  <c r="AP413" i="3" s="1"/>
  <c r="AN431" i="3"/>
  <c r="AO431" i="3" s="1"/>
  <c r="AP431" i="3" s="1"/>
  <c r="AI303" i="3"/>
  <c r="AH303" i="3"/>
  <c r="AN289" i="3"/>
  <c r="AO289" i="3" s="1"/>
  <c r="AP289" i="3" s="1"/>
  <c r="AN273" i="3"/>
  <c r="AO273" i="3" s="1"/>
  <c r="AP273" i="3" s="1"/>
  <c r="AN263" i="3"/>
  <c r="AO263" i="3" s="1"/>
  <c r="AP263" i="3" s="1"/>
  <c r="AN226" i="3"/>
  <c r="AO226" i="3" s="1"/>
  <c r="AP226" i="3" s="1"/>
  <c r="AH194" i="3"/>
  <c r="AI194" i="3"/>
  <c r="AI241" i="3"/>
  <c r="AH241" i="3"/>
  <c r="AN208" i="3"/>
  <c r="AO208" i="3" s="1"/>
  <c r="AP208" i="3" s="1"/>
  <c r="AI166" i="3"/>
  <c r="AH166" i="3"/>
  <c r="AI219" i="3"/>
  <c r="AH219" i="3"/>
  <c r="AN185" i="3"/>
  <c r="AO185" i="3" s="1"/>
  <c r="AP185" i="3" s="1"/>
  <c r="AN137" i="3"/>
  <c r="AO137" i="3" s="1"/>
  <c r="AP137" i="3" s="1"/>
  <c r="AN205" i="3"/>
  <c r="AO205" i="3" s="1"/>
  <c r="AP205" i="3" s="1"/>
  <c r="AI168" i="3"/>
  <c r="AH168" i="3"/>
  <c r="AN143" i="3"/>
  <c r="AO143" i="3" s="1"/>
  <c r="AP143" i="3" s="1"/>
  <c r="AN253" i="3"/>
  <c r="AO253" i="3" s="1"/>
  <c r="AP253" i="3" s="1"/>
  <c r="AN85" i="3"/>
  <c r="AO85" i="3" s="1"/>
  <c r="AP85" i="3" s="1"/>
  <c r="AN123" i="3"/>
  <c r="AO123" i="3" s="1"/>
  <c r="AP123" i="3" s="1"/>
  <c r="AH51" i="3"/>
  <c r="AI51" i="3"/>
  <c r="AI94" i="3"/>
  <c r="AH94" i="3"/>
  <c r="AH60" i="3"/>
  <c r="AI60" i="3"/>
  <c r="AN120" i="3"/>
  <c r="AO120" i="3" s="1"/>
  <c r="AP120" i="3" s="1"/>
  <c r="AN130" i="3"/>
  <c r="AO130" i="3" s="1"/>
  <c r="AP130" i="3" s="1"/>
  <c r="AN3" i="3"/>
  <c r="AO3" i="3" s="1"/>
  <c r="AP3" i="3" s="1"/>
  <c r="AN47" i="3"/>
  <c r="AO47" i="3" s="1"/>
  <c r="AP47" i="3" s="1"/>
  <c r="AN280" i="1"/>
  <c r="AN100" i="1"/>
  <c r="AI188" i="1"/>
  <c r="AN188" i="1" s="1"/>
  <c r="AN212" i="1"/>
  <c r="AI228" i="1"/>
  <c r="AN228" i="1" s="1"/>
  <c r="AN308" i="1"/>
  <c r="AN372" i="1"/>
  <c r="AN436" i="1"/>
  <c r="AN301" i="1"/>
  <c r="AN349" i="1"/>
  <c r="AN381" i="1"/>
  <c r="AN429" i="1"/>
  <c r="AH362" i="1"/>
  <c r="AN362" i="1" s="1"/>
  <c r="AN303" i="1"/>
  <c r="AN335" i="1"/>
  <c r="AN431" i="1"/>
  <c r="AN370" i="1"/>
  <c r="AN281" i="1"/>
  <c r="AN313" i="1"/>
  <c r="AN345" i="1"/>
  <c r="AN377" i="1"/>
  <c r="AN409" i="1"/>
  <c r="AH298" i="1"/>
  <c r="AN298" i="1" s="1"/>
  <c r="AN434" i="1"/>
  <c r="AN131" i="1"/>
  <c r="AN267" i="1"/>
  <c r="AN323" i="1"/>
  <c r="AN355" i="1"/>
  <c r="AN387" i="1"/>
  <c r="AN419" i="1"/>
  <c r="AN179" i="1"/>
  <c r="AN423" i="1"/>
  <c r="AN204" i="1"/>
  <c r="AN99" i="1"/>
  <c r="AN187" i="1"/>
  <c r="AN272" i="1"/>
  <c r="AN290" i="1"/>
  <c r="AN43" i="1"/>
  <c r="AN107" i="1"/>
  <c r="AN171" i="1"/>
  <c r="AN235" i="1"/>
  <c r="AN380" i="1"/>
  <c r="AN357" i="1"/>
  <c r="AN84" i="1"/>
  <c r="AN116" i="1"/>
  <c r="AN260" i="1"/>
  <c r="AI252" i="1"/>
  <c r="AN252" i="1" s="1"/>
  <c r="AN270" i="1"/>
  <c r="AI319" i="1"/>
  <c r="AN319" i="1" s="1"/>
  <c r="AN304" i="1"/>
  <c r="AN426" i="1"/>
  <c r="AH124" i="1"/>
  <c r="AN124" i="1" s="1"/>
  <c r="AN244" i="1"/>
  <c r="AI280" i="1"/>
  <c r="AH297" i="1"/>
  <c r="AN297" i="1" s="1"/>
  <c r="AH361" i="1"/>
  <c r="AN361" i="1" s="1"/>
  <c r="AH425" i="1"/>
  <c r="AN425" i="1" s="1"/>
  <c r="AH115" i="1"/>
  <c r="AN115" i="1" s="1"/>
  <c r="AH307" i="1"/>
  <c r="AN307" i="1" s="1"/>
  <c r="AH371" i="1"/>
  <c r="AN371" i="1" s="1"/>
  <c r="AH435" i="1"/>
  <c r="AN435" i="1" s="1"/>
  <c r="AN316" i="1"/>
  <c r="AH60" i="1"/>
  <c r="AN60" i="1" s="1"/>
  <c r="AN92" i="1"/>
  <c r="AI164" i="1"/>
  <c r="AN164" i="1" s="1"/>
  <c r="AN172" i="1"/>
  <c r="AI293" i="1"/>
  <c r="AN293" i="1" s="1"/>
  <c r="AI421" i="1"/>
  <c r="AN421" i="1" s="1"/>
  <c r="AN382" i="1"/>
  <c r="AH2" i="1"/>
  <c r="AN2" i="1" s="1"/>
  <c r="AN67" i="1"/>
  <c r="AN203" i="1"/>
  <c r="AN243" i="1"/>
  <c r="AN395" i="1"/>
  <c r="AN314" i="1"/>
  <c r="AN346" i="1"/>
  <c r="AN305" i="1"/>
  <c r="AN369" i="1"/>
  <c r="AN433" i="1"/>
  <c r="AN410" i="1"/>
  <c r="AN35" i="1"/>
  <c r="AN123" i="1"/>
  <c r="AN259" i="1"/>
  <c r="AN315" i="1"/>
  <c r="AN347" i="1"/>
  <c r="AN379" i="1"/>
  <c r="AN411" i="1"/>
  <c r="AN261" i="1"/>
  <c r="AN325" i="1"/>
  <c r="AN389" i="1"/>
  <c r="AN278" i="1"/>
  <c r="AN342" i="1"/>
  <c r="AN406" i="1"/>
  <c r="AN351" i="1"/>
  <c r="AN415" i="1"/>
  <c r="AN312" i="1"/>
  <c r="AN376" i="1"/>
  <c r="AI261" i="1"/>
  <c r="AI325" i="1"/>
  <c r="AI389" i="1"/>
  <c r="AH394" i="1"/>
  <c r="AN394" i="1" s="1"/>
  <c r="AI286" i="1"/>
  <c r="AN286" i="1" s="1"/>
  <c r="AI350" i="1"/>
  <c r="AN350" i="1" s="1"/>
  <c r="AI414" i="1"/>
  <c r="AN414" i="1" s="1"/>
  <c r="AI287" i="1"/>
  <c r="AN287" i="1" s="1"/>
  <c r="AI351" i="1"/>
  <c r="AI415" i="1"/>
  <c r="AH402" i="1"/>
  <c r="AN402" i="1" s="1"/>
  <c r="AI320" i="1"/>
  <c r="AN320" i="1" s="1"/>
  <c r="AI384" i="1"/>
  <c r="AN384" i="1" s="1"/>
  <c r="AH299" i="1"/>
  <c r="AN299" i="1" s="1"/>
  <c r="AI269" i="1"/>
  <c r="AN269" i="1" s="1"/>
  <c r="AI333" i="1"/>
  <c r="AN333" i="1" s="1"/>
  <c r="AI397" i="1"/>
  <c r="AN397" i="1" s="1"/>
  <c r="AH418" i="1"/>
  <c r="AN418" i="1" s="1"/>
  <c r="AI295" i="1"/>
  <c r="AN295" i="1" s="1"/>
  <c r="AI359" i="1"/>
  <c r="AN359" i="1" s="1"/>
  <c r="AI423" i="1"/>
  <c r="AH19" i="1"/>
  <c r="AN19" i="1" s="1"/>
  <c r="AH83" i="1"/>
  <c r="AN83" i="1" s="1"/>
  <c r="AH147" i="1"/>
  <c r="AN147" i="1" s="1"/>
  <c r="AH211" i="1"/>
  <c r="AN211" i="1" s="1"/>
  <c r="AH275" i="1"/>
  <c r="AN275" i="1" s="1"/>
  <c r="AH338" i="1"/>
  <c r="AN338" i="1" s="1"/>
  <c r="AI302" i="1"/>
  <c r="AN302" i="1" s="1"/>
  <c r="AI366" i="1"/>
  <c r="AN366" i="1" s="1"/>
  <c r="AI430" i="1"/>
  <c r="AN430" i="1" s="1"/>
  <c r="AI272" i="1"/>
  <c r="AI336" i="1"/>
  <c r="AN336" i="1" s="1"/>
  <c r="AI400" i="1"/>
  <c r="AN400" i="1" s="1"/>
  <c r="AH27" i="1"/>
  <c r="AN27" i="1" s="1"/>
  <c r="AH91" i="1"/>
  <c r="AN91" i="1" s="1"/>
  <c r="AH155" i="1"/>
  <c r="AN155" i="1" s="1"/>
  <c r="AH219" i="1"/>
  <c r="AN219" i="1" s="1"/>
  <c r="AH283" i="1"/>
  <c r="AN283" i="1" s="1"/>
  <c r="AH330" i="1"/>
  <c r="AN330" i="1" s="1"/>
  <c r="AI53" i="1"/>
  <c r="AH53" i="1"/>
  <c r="AI128" i="1"/>
  <c r="AH128" i="1"/>
  <c r="AN128" i="1" s="1"/>
  <c r="AI218" i="1"/>
  <c r="AH218" i="1"/>
  <c r="AN218" i="1" s="1"/>
  <c r="AI61" i="1"/>
  <c r="AH61" i="1"/>
  <c r="AN61" i="1" s="1"/>
  <c r="AI125" i="1"/>
  <c r="AH125" i="1"/>
  <c r="AI189" i="1"/>
  <c r="AH189" i="1"/>
  <c r="AN189" i="1" s="1"/>
  <c r="AH253" i="1"/>
  <c r="AI253" i="1"/>
  <c r="AI30" i="1"/>
  <c r="AH30" i="1"/>
  <c r="AN30" i="1" s="1"/>
  <c r="AI94" i="1"/>
  <c r="AH94" i="1"/>
  <c r="AI158" i="1"/>
  <c r="AH158" i="1"/>
  <c r="AN158" i="1" s="1"/>
  <c r="AI222" i="1"/>
  <c r="AH222" i="1"/>
  <c r="AN222" i="1" s="1"/>
  <c r="AI39" i="1"/>
  <c r="AH39" i="1"/>
  <c r="AN39" i="1" s="1"/>
  <c r="AI103" i="1"/>
  <c r="AH103" i="1"/>
  <c r="AI167" i="1"/>
  <c r="AH167" i="1"/>
  <c r="AN167" i="1" s="1"/>
  <c r="AI231" i="1"/>
  <c r="AH231" i="1"/>
  <c r="AN231" i="1" s="1"/>
  <c r="AI8" i="1"/>
  <c r="AH8" i="1"/>
  <c r="AN8" i="1" s="1"/>
  <c r="AI72" i="1"/>
  <c r="AH72" i="1"/>
  <c r="AI136" i="1"/>
  <c r="AH136" i="1"/>
  <c r="AN136" i="1" s="1"/>
  <c r="AI200" i="1"/>
  <c r="AH200" i="1"/>
  <c r="AN200" i="1" s="1"/>
  <c r="AH264" i="1"/>
  <c r="AI264" i="1"/>
  <c r="AI65" i="1"/>
  <c r="AH65" i="1"/>
  <c r="AI129" i="1"/>
  <c r="AH129" i="1"/>
  <c r="AN129" i="1" s="1"/>
  <c r="AI193" i="1"/>
  <c r="AH193" i="1"/>
  <c r="AN193" i="1" s="1"/>
  <c r="AI257" i="1"/>
  <c r="AH257" i="1"/>
  <c r="AN257" i="1" s="1"/>
  <c r="AI34" i="1"/>
  <c r="AH34" i="1"/>
  <c r="AI98" i="1"/>
  <c r="AH98" i="1"/>
  <c r="AN98" i="1" s="1"/>
  <c r="AI162" i="1"/>
  <c r="AH162" i="1"/>
  <c r="AN162" i="1" s="1"/>
  <c r="AI226" i="1"/>
  <c r="AH226" i="1"/>
  <c r="AN226" i="1" s="1"/>
  <c r="AI150" i="1"/>
  <c r="AH150" i="1"/>
  <c r="AI64" i="1"/>
  <c r="AH64" i="1"/>
  <c r="AN64" i="1" s="1"/>
  <c r="AI26" i="1"/>
  <c r="AH26" i="1"/>
  <c r="AN26" i="1" s="1"/>
  <c r="AH4" i="1"/>
  <c r="AI4" i="1"/>
  <c r="AI5" i="1"/>
  <c r="AH5" i="1"/>
  <c r="AI69" i="1"/>
  <c r="AH69" i="1"/>
  <c r="AN69" i="1" s="1"/>
  <c r="AI133" i="1"/>
  <c r="AH133" i="1"/>
  <c r="AN133" i="1" s="1"/>
  <c r="AI197" i="1"/>
  <c r="AH197" i="1"/>
  <c r="AN197" i="1" s="1"/>
  <c r="AI38" i="1"/>
  <c r="AH38" i="1"/>
  <c r="AI102" i="1"/>
  <c r="AH102" i="1"/>
  <c r="AN102" i="1" s="1"/>
  <c r="AI166" i="1"/>
  <c r="AH166" i="1"/>
  <c r="AN166" i="1" s="1"/>
  <c r="AI230" i="1"/>
  <c r="AH230" i="1"/>
  <c r="AN230" i="1" s="1"/>
  <c r="AI47" i="1"/>
  <c r="AH47" i="1"/>
  <c r="AI111" i="1"/>
  <c r="AH111" i="1"/>
  <c r="AN111" i="1" s="1"/>
  <c r="AI175" i="1"/>
  <c r="AH175" i="1"/>
  <c r="AN175" i="1" s="1"/>
  <c r="AI239" i="1"/>
  <c r="AH239" i="1"/>
  <c r="AN239" i="1" s="1"/>
  <c r="AI16" i="1"/>
  <c r="AH16" i="1"/>
  <c r="AI80" i="1"/>
  <c r="AH80" i="1"/>
  <c r="AN80" i="1" s="1"/>
  <c r="AI144" i="1"/>
  <c r="AH144" i="1"/>
  <c r="AN144" i="1" s="1"/>
  <c r="AI208" i="1"/>
  <c r="AH208" i="1"/>
  <c r="AN208" i="1" s="1"/>
  <c r="AI9" i="1"/>
  <c r="AH9" i="1"/>
  <c r="AI73" i="1"/>
  <c r="AH73" i="1"/>
  <c r="AN73" i="1" s="1"/>
  <c r="AI137" i="1"/>
  <c r="AH137" i="1"/>
  <c r="AN137" i="1" s="1"/>
  <c r="AI201" i="1"/>
  <c r="AH201" i="1"/>
  <c r="AN201" i="1" s="1"/>
  <c r="AI42" i="1"/>
  <c r="AH42" i="1"/>
  <c r="AI106" i="1"/>
  <c r="AH106" i="1"/>
  <c r="AN106" i="1" s="1"/>
  <c r="AI170" i="1"/>
  <c r="AH170" i="1"/>
  <c r="AN170" i="1" s="1"/>
  <c r="AI234" i="1"/>
  <c r="AH234" i="1"/>
  <c r="AN234" i="1" s="1"/>
  <c r="AI245" i="1"/>
  <c r="AH245" i="1"/>
  <c r="AI31" i="1"/>
  <c r="AH31" i="1"/>
  <c r="AN31" i="1" s="1"/>
  <c r="AI192" i="1"/>
  <c r="AH192" i="1"/>
  <c r="AN192" i="1" s="1"/>
  <c r="AI249" i="1"/>
  <c r="AH249" i="1"/>
  <c r="AN249" i="1" s="1"/>
  <c r="AI12" i="1"/>
  <c r="AH12" i="1"/>
  <c r="AI13" i="1"/>
  <c r="AH13" i="1"/>
  <c r="AN13" i="1" s="1"/>
  <c r="AI77" i="1"/>
  <c r="AH77" i="1"/>
  <c r="AN77" i="1" s="1"/>
  <c r="AI141" i="1"/>
  <c r="AH141" i="1"/>
  <c r="AN141" i="1" s="1"/>
  <c r="AI205" i="1"/>
  <c r="AH205" i="1"/>
  <c r="AI46" i="1"/>
  <c r="AH46" i="1"/>
  <c r="AN46" i="1" s="1"/>
  <c r="AI110" i="1"/>
  <c r="AH110" i="1"/>
  <c r="AN110" i="1" s="1"/>
  <c r="AI174" i="1"/>
  <c r="AH174" i="1"/>
  <c r="AN174" i="1" s="1"/>
  <c r="AI238" i="1"/>
  <c r="AH238" i="1"/>
  <c r="AI55" i="1"/>
  <c r="AH55" i="1"/>
  <c r="AN55" i="1" s="1"/>
  <c r="AI119" i="1"/>
  <c r="AH119" i="1"/>
  <c r="AN119" i="1" s="1"/>
  <c r="AI183" i="1"/>
  <c r="AH183" i="1"/>
  <c r="AN183" i="1" s="1"/>
  <c r="AH247" i="1"/>
  <c r="AN247" i="1" s="1"/>
  <c r="AI247" i="1"/>
  <c r="AI24" i="1"/>
  <c r="AH24" i="1"/>
  <c r="AN24" i="1" s="1"/>
  <c r="AI88" i="1"/>
  <c r="AH88" i="1"/>
  <c r="AN88" i="1" s="1"/>
  <c r="AI152" i="1"/>
  <c r="AH152" i="1"/>
  <c r="AN152" i="1" s="1"/>
  <c r="AI216" i="1"/>
  <c r="AH216" i="1"/>
  <c r="AI17" i="1"/>
  <c r="AH17" i="1"/>
  <c r="AN17" i="1" s="1"/>
  <c r="AI81" i="1"/>
  <c r="AH81" i="1"/>
  <c r="AN81" i="1" s="1"/>
  <c r="AI145" i="1"/>
  <c r="AH145" i="1"/>
  <c r="AN145" i="1" s="1"/>
  <c r="AI209" i="1"/>
  <c r="AH209" i="1"/>
  <c r="AI50" i="1"/>
  <c r="AH50" i="1"/>
  <c r="AN50" i="1" s="1"/>
  <c r="AI114" i="1"/>
  <c r="AH114" i="1"/>
  <c r="AN114" i="1" s="1"/>
  <c r="AI178" i="1"/>
  <c r="AH178" i="1"/>
  <c r="AN178" i="1" s="1"/>
  <c r="AI242" i="1"/>
  <c r="AH242" i="1"/>
  <c r="AI181" i="1"/>
  <c r="AH181" i="1"/>
  <c r="AN181" i="1" s="1"/>
  <c r="AI95" i="1"/>
  <c r="AH95" i="1"/>
  <c r="AN95" i="1" s="1"/>
  <c r="AI57" i="1"/>
  <c r="AH57" i="1"/>
  <c r="AN57" i="1" s="1"/>
  <c r="AI154" i="1"/>
  <c r="AH154" i="1"/>
  <c r="AI21" i="1"/>
  <c r="AH21" i="1"/>
  <c r="AN21" i="1" s="1"/>
  <c r="AI85" i="1"/>
  <c r="AH85" i="1"/>
  <c r="AN85" i="1" s="1"/>
  <c r="AI149" i="1"/>
  <c r="AH149" i="1"/>
  <c r="AN149" i="1" s="1"/>
  <c r="AI213" i="1"/>
  <c r="AH213" i="1"/>
  <c r="AI54" i="1"/>
  <c r="AH54" i="1"/>
  <c r="AN54" i="1" s="1"/>
  <c r="AI118" i="1"/>
  <c r="AH118" i="1"/>
  <c r="AN118" i="1" s="1"/>
  <c r="AI182" i="1"/>
  <c r="AH182" i="1"/>
  <c r="AN182" i="1" s="1"/>
  <c r="AH246" i="1"/>
  <c r="AN246" i="1" s="1"/>
  <c r="AI246" i="1"/>
  <c r="AI63" i="1"/>
  <c r="AH63" i="1"/>
  <c r="AN63" i="1" s="1"/>
  <c r="AI127" i="1"/>
  <c r="AH127" i="1"/>
  <c r="AN127" i="1" s="1"/>
  <c r="AI191" i="1"/>
  <c r="AH191" i="1"/>
  <c r="AN191" i="1" s="1"/>
  <c r="AH255" i="1"/>
  <c r="AN255" i="1" s="1"/>
  <c r="AI255" i="1"/>
  <c r="AI32" i="1"/>
  <c r="AH32" i="1"/>
  <c r="AN32" i="1" s="1"/>
  <c r="AI96" i="1"/>
  <c r="AH96" i="1"/>
  <c r="AN96" i="1" s="1"/>
  <c r="AI160" i="1"/>
  <c r="AH160" i="1"/>
  <c r="AN160" i="1" s="1"/>
  <c r="AI224" i="1"/>
  <c r="AH224" i="1"/>
  <c r="AI25" i="1"/>
  <c r="AH25" i="1"/>
  <c r="AN25" i="1" s="1"/>
  <c r="AI89" i="1"/>
  <c r="AH89" i="1"/>
  <c r="AN89" i="1" s="1"/>
  <c r="AI153" i="1"/>
  <c r="AH153" i="1"/>
  <c r="AN153" i="1" s="1"/>
  <c r="AI217" i="1"/>
  <c r="AH217" i="1"/>
  <c r="AI58" i="1"/>
  <c r="AH58" i="1"/>
  <c r="AN58" i="1" s="1"/>
  <c r="AI122" i="1"/>
  <c r="AH122" i="1"/>
  <c r="AN122" i="1" s="1"/>
  <c r="AI186" i="1"/>
  <c r="AH186" i="1"/>
  <c r="AN186" i="1" s="1"/>
  <c r="AI250" i="1"/>
  <c r="AH250" i="1"/>
  <c r="AI117" i="1"/>
  <c r="AH117" i="1"/>
  <c r="AN117" i="1" s="1"/>
  <c r="AI214" i="1"/>
  <c r="AH214" i="1"/>
  <c r="AN214" i="1" s="1"/>
  <c r="AI223" i="1"/>
  <c r="AH223" i="1"/>
  <c r="AN223" i="1" s="1"/>
  <c r="AI121" i="1"/>
  <c r="AH121" i="1"/>
  <c r="AI29" i="1"/>
  <c r="AH29" i="1"/>
  <c r="AN29" i="1" s="1"/>
  <c r="AI93" i="1"/>
  <c r="AH93" i="1"/>
  <c r="AN93" i="1" s="1"/>
  <c r="AI157" i="1"/>
  <c r="AH157" i="1"/>
  <c r="AN157" i="1" s="1"/>
  <c r="AI221" i="1"/>
  <c r="AH221" i="1"/>
  <c r="AI62" i="1"/>
  <c r="AH62" i="1"/>
  <c r="AN62" i="1" s="1"/>
  <c r="AI126" i="1"/>
  <c r="AH126" i="1"/>
  <c r="AN126" i="1" s="1"/>
  <c r="AI190" i="1"/>
  <c r="AH190" i="1"/>
  <c r="AN190" i="1" s="1"/>
  <c r="AH254" i="1"/>
  <c r="AN254" i="1" s="1"/>
  <c r="AI254" i="1"/>
  <c r="AI7" i="1"/>
  <c r="AH7" i="1"/>
  <c r="AN7" i="1" s="1"/>
  <c r="AI71" i="1"/>
  <c r="AH71" i="1"/>
  <c r="AN71" i="1" s="1"/>
  <c r="AI135" i="1"/>
  <c r="AH135" i="1"/>
  <c r="AN135" i="1" s="1"/>
  <c r="AI199" i="1"/>
  <c r="AH199" i="1"/>
  <c r="AI40" i="1"/>
  <c r="AH40" i="1"/>
  <c r="AN40" i="1" s="1"/>
  <c r="AI104" i="1"/>
  <c r="AH104" i="1"/>
  <c r="AN104" i="1" s="1"/>
  <c r="AI168" i="1"/>
  <c r="AH168" i="1"/>
  <c r="AN168" i="1" s="1"/>
  <c r="AI232" i="1"/>
  <c r="AH232" i="1"/>
  <c r="AI33" i="1"/>
  <c r="AH33" i="1"/>
  <c r="AN33" i="1" s="1"/>
  <c r="AI97" i="1"/>
  <c r="AH97" i="1"/>
  <c r="AN97" i="1" s="1"/>
  <c r="AI161" i="1"/>
  <c r="AH161" i="1"/>
  <c r="AN161" i="1" s="1"/>
  <c r="AI225" i="1"/>
  <c r="AH225" i="1"/>
  <c r="AI66" i="1"/>
  <c r="AH66" i="1"/>
  <c r="AN66" i="1" s="1"/>
  <c r="AI130" i="1"/>
  <c r="AH130" i="1"/>
  <c r="AN130" i="1" s="1"/>
  <c r="AI194" i="1"/>
  <c r="AH194" i="1"/>
  <c r="AN194" i="1" s="1"/>
  <c r="AI258" i="1"/>
  <c r="AH258" i="1"/>
  <c r="AI86" i="1"/>
  <c r="AH86" i="1"/>
  <c r="AN86" i="1" s="1"/>
  <c r="AI185" i="1"/>
  <c r="AH185" i="1"/>
  <c r="AN185" i="1" s="1"/>
  <c r="AI37" i="1"/>
  <c r="AH37" i="1"/>
  <c r="AN37" i="1" s="1"/>
  <c r="AI101" i="1"/>
  <c r="AH101" i="1"/>
  <c r="AI165" i="1"/>
  <c r="AH165" i="1"/>
  <c r="AN165" i="1" s="1"/>
  <c r="AI229" i="1"/>
  <c r="AH229" i="1"/>
  <c r="AN229" i="1" s="1"/>
  <c r="AI6" i="1"/>
  <c r="AH6" i="1"/>
  <c r="AN6" i="1" s="1"/>
  <c r="AI70" i="1"/>
  <c r="AH70" i="1"/>
  <c r="AI134" i="1"/>
  <c r="AH134" i="1"/>
  <c r="AN134" i="1" s="1"/>
  <c r="AI198" i="1"/>
  <c r="AH198" i="1"/>
  <c r="AN198" i="1" s="1"/>
  <c r="AH262" i="1"/>
  <c r="AI262" i="1"/>
  <c r="AI15" i="1"/>
  <c r="AH15" i="1"/>
  <c r="AI79" i="1"/>
  <c r="AH79" i="1"/>
  <c r="AN79" i="1" s="1"/>
  <c r="AI143" i="1"/>
  <c r="AH143" i="1"/>
  <c r="AN143" i="1" s="1"/>
  <c r="AI207" i="1"/>
  <c r="AH207" i="1"/>
  <c r="AN207" i="1" s="1"/>
  <c r="AI48" i="1"/>
  <c r="AH48" i="1"/>
  <c r="AI112" i="1"/>
  <c r="AH112" i="1"/>
  <c r="AN112" i="1" s="1"/>
  <c r="AI176" i="1"/>
  <c r="AH176" i="1"/>
  <c r="AN176" i="1" s="1"/>
  <c r="AI240" i="1"/>
  <c r="AH240" i="1"/>
  <c r="AN240" i="1" s="1"/>
  <c r="AI41" i="1"/>
  <c r="AH41" i="1"/>
  <c r="AI105" i="1"/>
  <c r="AH105" i="1"/>
  <c r="AN105" i="1" s="1"/>
  <c r="AI169" i="1"/>
  <c r="AH169" i="1"/>
  <c r="AN169" i="1" s="1"/>
  <c r="AI233" i="1"/>
  <c r="AH233" i="1"/>
  <c r="AN233" i="1" s="1"/>
  <c r="AI10" i="1"/>
  <c r="AH10" i="1"/>
  <c r="AI74" i="1"/>
  <c r="AH74" i="1"/>
  <c r="AN74" i="1" s="1"/>
  <c r="AI138" i="1"/>
  <c r="AH138" i="1"/>
  <c r="AN138" i="1" s="1"/>
  <c r="AI202" i="1"/>
  <c r="AH202" i="1"/>
  <c r="AN202" i="1" s="1"/>
  <c r="AI22" i="1"/>
  <c r="AH22" i="1"/>
  <c r="AI159" i="1"/>
  <c r="AH159" i="1"/>
  <c r="AN159" i="1" s="1"/>
  <c r="AH256" i="1"/>
  <c r="AI256" i="1"/>
  <c r="AI90" i="1"/>
  <c r="AH90" i="1"/>
  <c r="AN90" i="1" s="1"/>
  <c r="AI45" i="1"/>
  <c r="AH45" i="1"/>
  <c r="AI109" i="1"/>
  <c r="AH109" i="1"/>
  <c r="AN109" i="1" s="1"/>
  <c r="AI173" i="1"/>
  <c r="AH173" i="1"/>
  <c r="AN173" i="1" s="1"/>
  <c r="AI237" i="1"/>
  <c r="AH237" i="1"/>
  <c r="AN237" i="1" s="1"/>
  <c r="AI14" i="1"/>
  <c r="AH14" i="1"/>
  <c r="AI78" i="1"/>
  <c r="AH78" i="1"/>
  <c r="AN78" i="1" s="1"/>
  <c r="AI142" i="1"/>
  <c r="AH142" i="1"/>
  <c r="AN142" i="1" s="1"/>
  <c r="AI206" i="1"/>
  <c r="AH206" i="1"/>
  <c r="AN206" i="1" s="1"/>
  <c r="AI23" i="1"/>
  <c r="AH23" i="1"/>
  <c r="AI87" i="1"/>
  <c r="AH87" i="1"/>
  <c r="AN87" i="1" s="1"/>
  <c r="AI151" i="1"/>
  <c r="AH151" i="1"/>
  <c r="AN151" i="1" s="1"/>
  <c r="AI215" i="1"/>
  <c r="AH215" i="1"/>
  <c r="AN215" i="1" s="1"/>
  <c r="AI56" i="1"/>
  <c r="AH56" i="1"/>
  <c r="AI120" i="1"/>
  <c r="AH120" i="1"/>
  <c r="AN120" i="1" s="1"/>
  <c r="AI184" i="1"/>
  <c r="AH184" i="1"/>
  <c r="AN184" i="1" s="1"/>
  <c r="AI248" i="1"/>
  <c r="AH248" i="1"/>
  <c r="AN248" i="1" s="1"/>
  <c r="AI49" i="1"/>
  <c r="AH49" i="1"/>
  <c r="AI113" i="1"/>
  <c r="AH113" i="1"/>
  <c r="AN113" i="1" s="1"/>
  <c r="AI177" i="1"/>
  <c r="AH177" i="1"/>
  <c r="AN177" i="1" s="1"/>
  <c r="AI241" i="1"/>
  <c r="AH241" i="1"/>
  <c r="AN241" i="1" s="1"/>
  <c r="AI18" i="1"/>
  <c r="AH18" i="1"/>
  <c r="AI82" i="1"/>
  <c r="AH82" i="1"/>
  <c r="AN82" i="1" s="1"/>
  <c r="AI146" i="1"/>
  <c r="AH146" i="1"/>
  <c r="AN146" i="1" s="1"/>
  <c r="AI210" i="1"/>
  <c r="AH210" i="1"/>
  <c r="AN210" i="1" s="1"/>
  <c r="AN140" i="5" l="1"/>
  <c r="AO140" i="5" s="1"/>
  <c r="AP140" i="5" s="1"/>
  <c r="AQ140" i="5" s="1"/>
  <c r="AN362" i="5"/>
  <c r="AO362" i="5" s="1"/>
  <c r="AP362" i="5" s="1"/>
  <c r="AQ362" i="5" s="1"/>
  <c r="AN94" i="5"/>
  <c r="AO94" i="5" s="1"/>
  <c r="AP94" i="5" s="1"/>
  <c r="AQ94" i="5" s="1"/>
  <c r="AU78" i="5"/>
  <c r="AV78" i="5" s="1"/>
  <c r="AN38" i="5"/>
  <c r="AO38" i="5" s="1"/>
  <c r="AP38" i="5" s="1"/>
  <c r="AQ38" i="5" s="1"/>
  <c r="AU322" i="5"/>
  <c r="AV322" i="5" s="1"/>
  <c r="AU26" i="5"/>
  <c r="AV26" i="5" s="1"/>
  <c r="AU141" i="5"/>
  <c r="AV141" i="5" s="1"/>
  <c r="AU222" i="5"/>
  <c r="AV222" i="5" s="1"/>
  <c r="AU399" i="5"/>
  <c r="AV399" i="5" s="1"/>
  <c r="AN371" i="5"/>
  <c r="AO371" i="5" s="1"/>
  <c r="AP371" i="5" s="1"/>
  <c r="AQ371" i="5" s="1"/>
  <c r="AU218" i="5"/>
  <c r="AV218" i="5" s="1"/>
  <c r="AU258" i="5"/>
  <c r="AV258" i="5" s="1"/>
  <c r="AU393" i="5"/>
  <c r="AV393" i="5" s="1"/>
  <c r="AU34" i="5"/>
  <c r="AV34" i="5" s="1"/>
  <c r="AU182" i="5"/>
  <c r="AV182" i="5" s="1"/>
  <c r="AU89" i="5"/>
  <c r="AV89" i="5" s="1"/>
  <c r="AU215" i="5"/>
  <c r="AV215" i="5" s="1"/>
  <c r="AU251" i="5"/>
  <c r="AV251" i="5" s="1"/>
  <c r="AU253" i="5"/>
  <c r="AV253" i="5" s="1"/>
  <c r="AU343" i="5"/>
  <c r="AV343" i="5" s="1"/>
  <c r="AU417" i="5"/>
  <c r="AV417" i="5" s="1"/>
  <c r="AN270" i="5"/>
  <c r="AO270" i="5" s="1"/>
  <c r="AP270" i="5" s="1"/>
  <c r="AQ270" i="5" s="1"/>
  <c r="AN403" i="5"/>
  <c r="AO403" i="5" s="1"/>
  <c r="AP403" i="5" s="1"/>
  <c r="AQ403" i="5" s="1"/>
  <c r="AU54" i="5"/>
  <c r="AV54" i="5" s="1"/>
  <c r="AU336" i="5"/>
  <c r="AV336" i="5" s="1"/>
  <c r="AU408" i="5"/>
  <c r="AV408" i="5" s="1"/>
  <c r="AU405" i="5"/>
  <c r="AV405" i="5" s="1"/>
  <c r="AN119" i="5"/>
  <c r="AO119" i="5" s="1"/>
  <c r="AP119" i="5" s="1"/>
  <c r="AQ119" i="5" s="1"/>
  <c r="AU423" i="5"/>
  <c r="AV423" i="5" s="1"/>
  <c r="AU102" i="5"/>
  <c r="AV102" i="5" s="1"/>
  <c r="AU178" i="5"/>
  <c r="AV178" i="5" s="1"/>
  <c r="AU175" i="5"/>
  <c r="AV175" i="5" s="1"/>
  <c r="AU18" i="5"/>
  <c r="AV18" i="5" s="1"/>
  <c r="AU234" i="5"/>
  <c r="AV234" i="5" s="1"/>
  <c r="AN264" i="5"/>
  <c r="AO264" i="5" s="1"/>
  <c r="AP264" i="5" s="1"/>
  <c r="AQ264" i="5" s="1"/>
  <c r="AU285" i="5"/>
  <c r="AV285" i="5" s="1"/>
  <c r="AN402" i="5"/>
  <c r="AO402" i="5" s="1"/>
  <c r="AP402" i="5" s="1"/>
  <c r="AQ402" i="5" s="1"/>
  <c r="AN24" i="5"/>
  <c r="AO24" i="5" s="1"/>
  <c r="AP24" i="5" s="1"/>
  <c r="AQ24" i="5" s="1"/>
  <c r="AU91" i="5"/>
  <c r="AV91" i="5" s="1"/>
  <c r="AN109" i="5"/>
  <c r="AO109" i="5" s="1"/>
  <c r="AP109" i="5" s="1"/>
  <c r="AQ109" i="5" s="1"/>
  <c r="AN252" i="5"/>
  <c r="AO252" i="5" s="1"/>
  <c r="AP252" i="5" s="1"/>
  <c r="AQ252" i="5" s="1"/>
  <c r="AU153" i="5"/>
  <c r="AV153" i="5" s="1"/>
  <c r="AN419" i="5"/>
  <c r="AO419" i="5" s="1"/>
  <c r="AP419" i="5" s="1"/>
  <c r="AQ419" i="5" s="1"/>
  <c r="AU123" i="5"/>
  <c r="AV123" i="5" s="1"/>
  <c r="AU195" i="5"/>
  <c r="AV195" i="5" s="1"/>
  <c r="AN229" i="5"/>
  <c r="AO229" i="5" s="1"/>
  <c r="AP229" i="5" s="1"/>
  <c r="AQ229" i="5" s="1"/>
  <c r="AN240" i="5"/>
  <c r="AO240" i="5" s="1"/>
  <c r="AP240" i="5" s="1"/>
  <c r="AQ240" i="5" s="1"/>
  <c r="AU165" i="5"/>
  <c r="AV165" i="5" s="1"/>
  <c r="AU257" i="5"/>
  <c r="AV257" i="5" s="1"/>
  <c r="AN152" i="5"/>
  <c r="AO152" i="5" s="1"/>
  <c r="AP152" i="5" s="1"/>
  <c r="AQ152" i="5" s="1"/>
  <c r="AU273" i="5"/>
  <c r="AV273" i="5" s="1"/>
  <c r="AU149" i="5"/>
  <c r="AV149" i="5" s="1"/>
  <c r="AU425" i="5"/>
  <c r="AV425" i="5" s="1"/>
  <c r="AU142" i="5"/>
  <c r="AV142" i="5" s="1"/>
  <c r="AU214" i="5"/>
  <c r="AV214" i="5" s="1"/>
  <c r="AU170" i="5"/>
  <c r="AV170" i="5" s="1"/>
  <c r="AN205" i="5"/>
  <c r="AO205" i="5" s="1"/>
  <c r="AP205" i="5" s="1"/>
  <c r="AQ205" i="5" s="1"/>
  <c r="AU138" i="5"/>
  <c r="AV138" i="5" s="1"/>
  <c r="AN297" i="5"/>
  <c r="AO297" i="5" s="1"/>
  <c r="AP297" i="5" s="1"/>
  <c r="AQ297" i="5" s="1"/>
  <c r="AU397" i="5"/>
  <c r="AV397" i="5" s="1"/>
  <c r="AN282" i="5"/>
  <c r="AO282" i="5" s="1"/>
  <c r="AP282" i="5" s="1"/>
  <c r="AQ282" i="5" s="1"/>
  <c r="AU197" i="5"/>
  <c r="AV197" i="5" s="1"/>
  <c r="AN330" i="5"/>
  <c r="AO330" i="5" s="1"/>
  <c r="AP330" i="5" s="1"/>
  <c r="AQ330" i="5" s="1"/>
  <c r="AN407" i="5"/>
  <c r="AO407" i="5" s="1"/>
  <c r="AP407" i="5" s="1"/>
  <c r="AQ407" i="5" s="1"/>
  <c r="AN74" i="5"/>
  <c r="AO74" i="5" s="1"/>
  <c r="AP74" i="5" s="1"/>
  <c r="AQ74" i="5" s="1"/>
  <c r="AU179" i="5"/>
  <c r="AV179" i="5" s="1"/>
  <c r="AU335" i="5"/>
  <c r="AV335" i="5" s="1"/>
  <c r="AU314" i="5"/>
  <c r="AV314" i="5" s="1"/>
  <c r="AU192" i="5"/>
  <c r="AV192" i="5" s="1"/>
  <c r="AN334" i="5"/>
  <c r="AO334" i="5" s="1"/>
  <c r="AP334" i="5" s="1"/>
  <c r="AQ334" i="5" s="1"/>
  <c r="AU266" i="5"/>
  <c r="AV266" i="5" s="1"/>
  <c r="AU219" i="5"/>
  <c r="AV219" i="5" s="1"/>
  <c r="AN185" i="5"/>
  <c r="AO185" i="5" s="1"/>
  <c r="AP185" i="5" s="1"/>
  <c r="AQ185" i="5" s="1"/>
  <c r="AN325" i="5"/>
  <c r="AO325" i="5" s="1"/>
  <c r="AP325" i="5" s="1"/>
  <c r="AQ325" i="5" s="1"/>
  <c r="AN428" i="5"/>
  <c r="AO428" i="5" s="1"/>
  <c r="AP428" i="5" s="1"/>
  <c r="AQ428" i="5" s="1"/>
  <c r="AN254" i="5"/>
  <c r="AO254" i="5" s="1"/>
  <c r="AP254" i="5" s="1"/>
  <c r="AQ254" i="5" s="1"/>
  <c r="AN382" i="5"/>
  <c r="AO382" i="5" s="1"/>
  <c r="AP382" i="5" s="1"/>
  <c r="AQ382" i="5" s="1"/>
  <c r="AU347" i="5"/>
  <c r="AV347" i="5" s="1"/>
  <c r="AU187" i="5"/>
  <c r="AV187" i="5" s="1"/>
  <c r="AU319" i="5"/>
  <c r="AV319" i="5" s="1"/>
  <c r="AU281" i="5"/>
  <c r="AV281" i="5" s="1"/>
  <c r="AN11" i="5"/>
  <c r="AO11" i="5" s="1"/>
  <c r="AP11" i="5" s="1"/>
  <c r="AQ11" i="5" s="1"/>
  <c r="AU132" i="5"/>
  <c r="AV132" i="5" s="1"/>
  <c r="AN418" i="5"/>
  <c r="AO418" i="5" s="1"/>
  <c r="AP418" i="5" s="1"/>
  <c r="AQ418" i="5" s="1"/>
  <c r="AU245" i="5"/>
  <c r="AV245" i="5" s="1"/>
  <c r="AU338" i="5"/>
  <c r="AV338" i="5" s="1"/>
  <c r="AU249" i="5"/>
  <c r="AV249" i="5" s="1"/>
  <c r="AU241" i="5"/>
  <c r="AV241" i="5" s="1"/>
  <c r="AU315" i="5"/>
  <c r="AV315" i="5" s="1"/>
  <c r="AN5" i="5"/>
  <c r="AO5" i="5" s="1"/>
  <c r="AP5" i="5" s="1"/>
  <c r="AQ5" i="5" s="1"/>
  <c r="AN160" i="5"/>
  <c r="AO160" i="5" s="1"/>
  <c r="AP160" i="5" s="1"/>
  <c r="AQ160" i="5" s="1"/>
  <c r="AU101" i="5"/>
  <c r="AV101" i="5" s="1"/>
  <c r="AN238" i="5"/>
  <c r="AO238" i="5" s="1"/>
  <c r="AP238" i="5" s="1"/>
  <c r="AQ238" i="5" s="1"/>
  <c r="AN262" i="5"/>
  <c r="AO262" i="5" s="1"/>
  <c r="AP262" i="5" s="1"/>
  <c r="AQ262" i="5" s="1"/>
  <c r="AN209" i="5"/>
  <c r="AO209" i="5" s="1"/>
  <c r="AP209" i="5" s="1"/>
  <c r="AQ209" i="5" s="1"/>
  <c r="AN374" i="5"/>
  <c r="AO374" i="5" s="1"/>
  <c r="AP374" i="5" s="1"/>
  <c r="AQ374" i="5" s="1"/>
  <c r="AU164" i="5"/>
  <c r="AV164" i="5" s="1"/>
  <c r="AN267" i="5"/>
  <c r="AO267" i="5" s="1"/>
  <c r="AP267" i="5" s="1"/>
  <c r="AQ267" i="5" s="1"/>
  <c r="AU403" i="5"/>
  <c r="AV403" i="5" s="1"/>
  <c r="AU384" i="5"/>
  <c r="AV384" i="5" s="1"/>
  <c r="AN28" i="5"/>
  <c r="AO28" i="5" s="1"/>
  <c r="AP28" i="5" s="1"/>
  <c r="AQ28" i="5" s="1"/>
  <c r="AN398" i="5"/>
  <c r="AO398" i="5" s="1"/>
  <c r="AP398" i="5" s="1"/>
  <c r="AQ398" i="5" s="1"/>
  <c r="AN161" i="5"/>
  <c r="AO161" i="5" s="1"/>
  <c r="AP161" i="5" s="1"/>
  <c r="AQ161" i="5" s="1"/>
  <c r="AN154" i="5"/>
  <c r="AO154" i="5" s="1"/>
  <c r="AP154" i="5" s="1"/>
  <c r="AQ154" i="5" s="1"/>
  <c r="AU302" i="5"/>
  <c r="AV302" i="5" s="1"/>
  <c r="AU136" i="5"/>
  <c r="AV136" i="5" s="1"/>
  <c r="AN409" i="5"/>
  <c r="AO409" i="5" s="1"/>
  <c r="AP409" i="5" s="1"/>
  <c r="AQ409" i="5" s="1"/>
  <c r="AU409" i="5"/>
  <c r="AV409" i="5" s="1"/>
  <c r="AN137" i="5"/>
  <c r="AO137" i="5" s="1"/>
  <c r="AP137" i="5" s="1"/>
  <c r="AQ137" i="5" s="1"/>
  <c r="AU137" i="5"/>
  <c r="AV137" i="5" s="1"/>
  <c r="AN396" i="5"/>
  <c r="AO396" i="5" s="1"/>
  <c r="AP396" i="5" s="1"/>
  <c r="AQ396" i="5" s="1"/>
  <c r="AU396" i="5"/>
  <c r="AV396" i="5" s="1"/>
  <c r="AU294" i="5"/>
  <c r="AV294" i="5" s="1"/>
  <c r="AU328" i="5"/>
  <c r="AV328" i="5" s="1"/>
  <c r="AU113" i="5"/>
  <c r="AV113" i="5" s="1"/>
  <c r="AU392" i="5"/>
  <c r="AV392" i="5" s="1"/>
  <c r="AU158" i="5"/>
  <c r="AV158" i="5" s="1"/>
  <c r="AU206" i="5"/>
  <c r="AV206" i="5" s="1"/>
  <c r="AU42" i="5"/>
  <c r="AV42" i="5" s="1"/>
  <c r="AU183" i="5"/>
  <c r="AV183" i="5" s="1"/>
  <c r="AN6" i="5"/>
  <c r="AO6" i="5" s="1"/>
  <c r="AP6" i="5" s="1"/>
  <c r="AQ6" i="5" s="1"/>
  <c r="AU6" i="5"/>
  <c r="AV6" i="5" s="1"/>
  <c r="AN321" i="5"/>
  <c r="AO321" i="5" s="1"/>
  <c r="AP321" i="5" s="1"/>
  <c r="AQ321" i="5" s="1"/>
  <c r="AU321" i="5"/>
  <c r="AV321" i="5" s="1"/>
  <c r="AN117" i="5"/>
  <c r="AO117" i="5" s="1"/>
  <c r="AP117" i="5" s="1"/>
  <c r="AQ117" i="5" s="1"/>
  <c r="AU117" i="5"/>
  <c r="AV117" i="5" s="1"/>
  <c r="AN85" i="5"/>
  <c r="AO85" i="5" s="1"/>
  <c r="AP85" i="5" s="1"/>
  <c r="AQ85" i="5" s="1"/>
  <c r="AU85" i="5"/>
  <c r="AV85" i="5" s="1"/>
  <c r="AN271" i="5"/>
  <c r="AO271" i="5" s="1"/>
  <c r="AP271" i="5" s="1"/>
  <c r="AQ271" i="5" s="1"/>
  <c r="AU271" i="5"/>
  <c r="AV271" i="5" s="1"/>
  <c r="AN299" i="5"/>
  <c r="AO299" i="5" s="1"/>
  <c r="AP299" i="5" s="1"/>
  <c r="AQ299" i="5" s="1"/>
  <c r="AU299" i="5"/>
  <c r="AV299" i="5" s="1"/>
  <c r="AN342" i="5"/>
  <c r="AO342" i="5" s="1"/>
  <c r="AP342" i="5" s="1"/>
  <c r="AQ342" i="5" s="1"/>
  <c r="AN413" i="5"/>
  <c r="AO413" i="5" s="1"/>
  <c r="AP413" i="5" s="1"/>
  <c r="AQ413" i="5" s="1"/>
  <c r="AU413" i="5"/>
  <c r="AV413" i="5" s="1"/>
  <c r="AN27" i="5"/>
  <c r="AO27" i="5" s="1"/>
  <c r="AP27" i="5" s="1"/>
  <c r="AQ27" i="5" s="1"/>
  <c r="AU27" i="5"/>
  <c r="AV27" i="5" s="1"/>
  <c r="AN148" i="5"/>
  <c r="AO148" i="5" s="1"/>
  <c r="AP148" i="5" s="1"/>
  <c r="AQ148" i="5" s="1"/>
  <c r="AU148" i="5"/>
  <c r="AV148" i="5" s="1"/>
  <c r="AN221" i="5"/>
  <c r="AO221" i="5" s="1"/>
  <c r="AP221" i="5" s="1"/>
  <c r="AQ221" i="5" s="1"/>
  <c r="AU221" i="5"/>
  <c r="AV221" i="5" s="1"/>
  <c r="AN39" i="5"/>
  <c r="AO39" i="5" s="1"/>
  <c r="AP39" i="5" s="1"/>
  <c r="AQ39" i="5" s="1"/>
  <c r="AU39" i="5"/>
  <c r="AV39" i="5" s="1"/>
  <c r="AN233" i="5"/>
  <c r="AO233" i="5" s="1"/>
  <c r="AP233" i="5" s="1"/>
  <c r="AQ233" i="5" s="1"/>
  <c r="AU233" i="5"/>
  <c r="AV233" i="5" s="1"/>
  <c r="AN260" i="5"/>
  <c r="AO260" i="5" s="1"/>
  <c r="AP260" i="5" s="1"/>
  <c r="AQ260" i="5" s="1"/>
  <c r="AU260" i="5"/>
  <c r="AV260" i="5" s="1"/>
  <c r="AN71" i="5"/>
  <c r="AO71" i="5" s="1"/>
  <c r="AP71" i="5" s="1"/>
  <c r="AQ71" i="5" s="1"/>
  <c r="AU71" i="5"/>
  <c r="AV71" i="5" s="1"/>
  <c r="AN126" i="5"/>
  <c r="AO126" i="5" s="1"/>
  <c r="AP126" i="5" s="1"/>
  <c r="AQ126" i="5" s="1"/>
  <c r="AU126" i="5"/>
  <c r="AV126" i="5" s="1"/>
  <c r="AN310" i="5"/>
  <c r="AO310" i="5" s="1"/>
  <c r="AP310" i="5" s="1"/>
  <c r="AQ310" i="5" s="1"/>
  <c r="AU310" i="5"/>
  <c r="AV310" i="5" s="1"/>
  <c r="AN188" i="5"/>
  <c r="AO188" i="5" s="1"/>
  <c r="AP188" i="5" s="1"/>
  <c r="AQ188" i="5" s="1"/>
  <c r="AU188" i="5"/>
  <c r="AV188" i="5" s="1"/>
  <c r="AU295" i="5"/>
  <c r="AV295" i="5" s="1"/>
  <c r="AU139" i="5"/>
  <c r="AV139" i="5" s="1"/>
  <c r="AU204" i="5"/>
  <c r="AV204" i="5" s="1"/>
  <c r="AU296" i="5"/>
  <c r="AV296" i="5" s="1"/>
  <c r="AU255" i="5"/>
  <c r="AV255" i="5" s="1"/>
  <c r="AU216" i="5"/>
  <c r="AV216" i="5" s="1"/>
  <c r="AU70" i="5"/>
  <c r="AV70" i="5" s="1"/>
  <c r="AU55" i="5"/>
  <c r="AV55" i="5" s="1"/>
  <c r="AN100" i="5"/>
  <c r="AO100" i="5" s="1"/>
  <c r="AP100" i="5" s="1"/>
  <c r="AQ100" i="5" s="1"/>
  <c r="AU100" i="5"/>
  <c r="AV100" i="5" s="1"/>
  <c r="AU210" i="5"/>
  <c r="AV210" i="5" s="1"/>
  <c r="AN176" i="5"/>
  <c r="AO176" i="5" s="1"/>
  <c r="AP176" i="5" s="1"/>
  <c r="AQ176" i="5" s="1"/>
  <c r="AU176" i="5"/>
  <c r="AV176" i="5" s="1"/>
  <c r="AN51" i="5"/>
  <c r="AO51" i="5" s="1"/>
  <c r="AP51" i="5" s="1"/>
  <c r="AQ51" i="5" s="1"/>
  <c r="AU51" i="5"/>
  <c r="AV51" i="5" s="1"/>
  <c r="AN99" i="5"/>
  <c r="AO99" i="5" s="1"/>
  <c r="AP99" i="5" s="1"/>
  <c r="AQ99" i="5" s="1"/>
  <c r="AU99" i="5"/>
  <c r="AV99" i="5" s="1"/>
  <c r="AN169" i="5"/>
  <c r="AO169" i="5" s="1"/>
  <c r="AP169" i="5" s="1"/>
  <c r="AQ169" i="5" s="1"/>
  <c r="AU169" i="5"/>
  <c r="AV169" i="5" s="1"/>
  <c r="AN212" i="5"/>
  <c r="AO212" i="5" s="1"/>
  <c r="AP212" i="5" s="1"/>
  <c r="AQ212" i="5" s="1"/>
  <c r="AU212" i="5"/>
  <c r="AV212" i="5" s="1"/>
  <c r="AN14" i="5"/>
  <c r="AO14" i="5" s="1"/>
  <c r="AP14" i="5" s="1"/>
  <c r="AQ14" i="5" s="1"/>
  <c r="AU14" i="5"/>
  <c r="AV14" i="5" s="1"/>
  <c r="AN173" i="5"/>
  <c r="AO173" i="5" s="1"/>
  <c r="AP173" i="5" s="1"/>
  <c r="AQ173" i="5" s="1"/>
  <c r="AU173" i="5"/>
  <c r="AV173" i="5" s="1"/>
  <c r="AN56" i="5"/>
  <c r="AO56" i="5" s="1"/>
  <c r="AP56" i="5" s="1"/>
  <c r="AQ56" i="5" s="1"/>
  <c r="AU56" i="5"/>
  <c r="AV56" i="5" s="1"/>
  <c r="AU263" i="5"/>
  <c r="AV263" i="5" s="1"/>
  <c r="AN298" i="5"/>
  <c r="AO298" i="5" s="1"/>
  <c r="AP298" i="5" s="1"/>
  <c r="AQ298" i="5" s="1"/>
  <c r="AU298" i="5"/>
  <c r="AV298" i="5" s="1"/>
  <c r="AU327" i="5"/>
  <c r="AV327" i="5" s="1"/>
  <c r="AU306" i="5"/>
  <c r="AV306" i="5" s="1"/>
  <c r="AU250" i="5"/>
  <c r="AV250" i="5" s="1"/>
  <c r="AU146" i="5"/>
  <c r="AV146" i="5" s="1"/>
  <c r="AU211" i="5"/>
  <c r="AV211" i="5" s="1"/>
  <c r="AN166" i="5"/>
  <c r="AO166" i="5" s="1"/>
  <c r="AP166" i="5" s="1"/>
  <c r="AQ166" i="5" s="1"/>
  <c r="AU166" i="5"/>
  <c r="AV166" i="5" s="1"/>
  <c r="AN248" i="5"/>
  <c r="AO248" i="5" s="1"/>
  <c r="AP248" i="5" s="1"/>
  <c r="AQ248" i="5" s="1"/>
  <c r="AU248" i="5"/>
  <c r="AV248" i="5" s="1"/>
  <c r="AN116" i="5"/>
  <c r="AO116" i="5" s="1"/>
  <c r="AP116" i="5" s="1"/>
  <c r="AQ116" i="5" s="1"/>
  <c r="AU116" i="5"/>
  <c r="AV116" i="5" s="1"/>
  <c r="AN114" i="5"/>
  <c r="AO114" i="5" s="1"/>
  <c r="AP114" i="5" s="1"/>
  <c r="AQ114" i="5" s="1"/>
  <c r="AU114" i="5"/>
  <c r="AV114" i="5" s="1"/>
  <c r="AN181" i="5"/>
  <c r="AO181" i="5" s="1"/>
  <c r="AP181" i="5" s="1"/>
  <c r="AQ181" i="5" s="1"/>
  <c r="AU181" i="5"/>
  <c r="AV181" i="5" s="1"/>
  <c r="AN62" i="5"/>
  <c r="AO62" i="5" s="1"/>
  <c r="AP62" i="5" s="1"/>
  <c r="AQ62" i="5" s="1"/>
  <c r="AU62" i="5"/>
  <c r="AV62" i="5" s="1"/>
  <c r="AN112" i="5"/>
  <c r="AO112" i="5" s="1"/>
  <c r="AP112" i="5" s="1"/>
  <c r="AQ112" i="5" s="1"/>
  <c r="AU112" i="5"/>
  <c r="AV112" i="5" s="1"/>
  <c r="AN76" i="5"/>
  <c r="AO76" i="5" s="1"/>
  <c r="AP76" i="5" s="1"/>
  <c r="AQ76" i="5" s="1"/>
  <c r="AU76" i="5"/>
  <c r="AV76" i="5" s="1"/>
  <c r="AN377" i="5"/>
  <c r="AO377" i="5" s="1"/>
  <c r="AP377" i="5" s="1"/>
  <c r="AQ377" i="5" s="1"/>
  <c r="AU377" i="5"/>
  <c r="AV377" i="5" s="1"/>
  <c r="AN436" i="5"/>
  <c r="AO436" i="5" s="1"/>
  <c r="AP436" i="5" s="1"/>
  <c r="AQ436" i="5" s="1"/>
  <c r="AU436" i="5"/>
  <c r="AV436" i="5" s="1"/>
  <c r="AN368" i="5"/>
  <c r="AO368" i="5" s="1"/>
  <c r="AP368" i="5" s="1"/>
  <c r="AQ368" i="5" s="1"/>
  <c r="AU368" i="5"/>
  <c r="AV368" i="5" s="1"/>
  <c r="AU276" i="5"/>
  <c r="AV276" i="5" s="1"/>
  <c r="AU86" i="5"/>
  <c r="AV86" i="5" s="1"/>
  <c r="AU387" i="5"/>
  <c r="AV387" i="5" s="1"/>
  <c r="AU69" i="5"/>
  <c r="AV69" i="5" s="1"/>
  <c r="AU21" i="5"/>
  <c r="AV21" i="5" s="1"/>
  <c r="AU134" i="5"/>
  <c r="AV134" i="5" s="1"/>
  <c r="AU133" i="5"/>
  <c r="AV133" i="5" s="1"/>
  <c r="AU60" i="5"/>
  <c r="AV60" i="5" s="1"/>
  <c r="AU300" i="5"/>
  <c r="AV300" i="5" s="1"/>
  <c r="AU190" i="5"/>
  <c r="AV190" i="5" s="1"/>
  <c r="AU198" i="5"/>
  <c r="AV198" i="5" s="1"/>
  <c r="AU150" i="5"/>
  <c r="AV150" i="5" s="1"/>
  <c r="AU433" i="5"/>
  <c r="AV433" i="5" s="1"/>
  <c r="AN386" i="5"/>
  <c r="AO386" i="5" s="1"/>
  <c r="AP386" i="5" s="1"/>
  <c r="AQ386" i="5" s="1"/>
  <c r="AU386" i="5"/>
  <c r="AV386" i="5" s="1"/>
  <c r="AN272" i="5"/>
  <c r="AO272" i="5" s="1"/>
  <c r="AP272" i="5" s="1"/>
  <c r="AQ272" i="5" s="1"/>
  <c r="AU272" i="5"/>
  <c r="AV272" i="5" s="1"/>
  <c r="AN395" i="5"/>
  <c r="AO395" i="5" s="1"/>
  <c r="AP395" i="5" s="1"/>
  <c r="AQ395" i="5" s="1"/>
  <c r="AU395" i="5"/>
  <c r="AV395" i="5" s="1"/>
  <c r="AU36" i="5"/>
  <c r="AV36" i="5" s="1"/>
  <c r="AN329" i="5"/>
  <c r="AO329" i="5" s="1"/>
  <c r="AP329" i="5" s="1"/>
  <c r="AQ329" i="5" s="1"/>
  <c r="AU329" i="5"/>
  <c r="AV329" i="5" s="1"/>
  <c r="AN279" i="5"/>
  <c r="AO279" i="5" s="1"/>
  <c r="AP279" i="5" s="1"/>
  <c r="AQ279" i="5" s="1"/>
  <c r="AU279" i="5"/>
  <c r="AV279" i="5" s="1"/>
  <c r="AN95" i="5"/>
  <c r="AO95" i="5" s="1"/>
  <c r="AP95" i="5" s="1"/>
  <c r="AQ95" i="5" s="1"/>
  <c r="AU95" i="5"/>
  <c r="AV95" i="5" s="1"/>
  <c r="AN385" i="5"/>
  <c r="AO385" i="5" s="1"/>
  <c r="AP385" i="5" s="1"/>
  <c r="AQ385" i="5" s="1"/>
  <c r="AU385" i="5"/>
  <c r="AV385" i="5" s="1"/>
  <c r="AN168" i="5"/>
  <c r="AO168" i="5" s="1"/>
  <c r="AP168" i="5" s="1"/>
  <c r="AQ168" i="5" s="1"/>
  <c r="AU168" i="5"/>
  <c r="AV168" i="5" s="1"/>
  <c r="AN217" i="5"/>
  <c r="AO217" i="5" s="1"/>
  <c r="AP217" i="5" s="1"/>
  <c r="AQ217" i="5" s="1"/>
  <c r="AU217" i="5"/>
  <c r="AV217" i="5" s="1"/>
  <c r="AN331" i="5"/>
  <c r="AO331" i="5" s="1"/>
  <c r="AP331" i="5" s="1"/>
  <c r="AQ331" i="5" s="1"/>
  <c r="AU331" i="5"/>
  <c r="AV331" i="5" s="1"/>
  <c r="AN194" i="5"/>
  <c r="AO194" i="5" s="1"/>
  <c r="AP194" i="5" s="1"/>
  <c r="AQ194" i="5" s="1"/>
  <c r="AU194" i="5"/>
  <c r="AV194" i="5" s="1"/>
  <c r="AN156" i="5"/>
  <c r="AO156" i="5" s="1"/>
  <c r="AP156" i="5" s="1"/>
  <c r="AQ156" i="5" s="1"/>
  <c r="AU156" i="5"/>
  <c r="AV156" i="5" s="1"/>
  <c r="AN4" i="5"/>
  <c r="AO4" i="5" s="1"/>
  <c r="AP4" i="5" s="1"/>
  <c r="AQ4" i="5" s="1"/>
  <c r="AU4" i="5"/>
  <c r="AV4" i="5" s="1"/>
  <c r="AN372" i="5"/>
  <c r="AO372" i="5" s="1"/>
  <c r="AP372" i="5" s="1"/>
  <c r="AQ372" i="5" s="1"/>
  <c r="AU372" i="5"/>
  <c r="AV372" i="5" s="1"/>
  <c r="AN230" i="5"/>
  <c r="AO230" i="5" s="1"/>
  <c r="AP230" i="5" s="1"/>
  <c r="AQ230" i="5" s="1"/>
  <c r="AU230" i="5"/>
  <c r="AV230" i="5" s="1"/>
  <c r="AN80" i="5"/>
  <c r="AO80" i="5" s="1"/>
  <c r="AP80" i="5" s="1"/>
  <c r="AQ80" i="5" s="1"/>
  <c r="AU80" i="5"/>
  <c r="AV80" i="5" s="1"/>
  <c r="AN426" i="5"/>
  <c r="AO426" i="5" s="1"/>
  <c r="AP426" i="5" s="1"/>
  <c r="AQ426" i="5" s="1"/>
  <c r="AU426" i="5"/>
  <c r="AV426" i="5" s="1"/>
  <c r="AN72" i="5"/>
  <c r="AO72" i="5" s="1"/>
  <c r="AP72" i="5" s="1"/>
  <c r="AQ72" i="5" s="1"/>
  <c r="AU72" i="5"/>
  <c r="AV72" i="5" s="1"/>
  <c r="AN226" i="5"/>
  <c r="AO226" i="5" s="1"/>
  <c r="AP226" i="5" s="1"/>
  <c r="AQ226" i="5" s="1"/>
  <c r="AU226" i="5"/>
  <c r="AV226" i="5" s="1"/>
  <c r="AN308" i="5"/>
  <c r="AO308" i="5" s="1"/>
  <c r="AP308" i="5" s="1"/>
  <c r="AQ308" i="5" s="1"/>
  <c r="AU308" i="5"/>
  <c r="AV308" i="5" s="1"/>
  <c r="AN390" i="5"/>
  <c r="AO390" i="5" s="1"/>
  <c r="AP390" i="5" s="1"/>
  <c r="AQ390" i="5" s="1"/>
  <c r="AU390" i="5"/>
  <c r="AV390" i="5" s="1"/>
  <c r="AU224" i="5"/>
  <c r="AV224" i="5" s="1"/>
  <c r="AU375" i="5"/>
  <c r="AV375" i="5" s="1"/>
  <c r="AU90" i="5"/>
  <c r="AV90" i="5" s="1"/>
  <c r="AU394" i="5"/>
  <c r="AV394" i="5" s="1"/>
  <c r="AU15" i="5"/>
  <c r="AV15" i="5" s="1"/>
  <c r="AU147" i="5"/>
  <c r="AV147" i="5" s="1"/>
  <c r="AU159" i="5"/>
  <c r="AV159" i="5" s="1"/>
  <c r="AU61" i="5"/>
  <c r="AV61" i="5" s="1"/>
  <c r="AU274" i="5"/>
  <c r="AV274" i="5" s="1"/>
  <c r="AN67" i="5"/>
  <c r="AO67" i="5" s="1"/>
  <c r="AP67" i="5" s="1"/>
  <c r="AQ67" i="5" s="1"/>
  <c r="AU67" i="5"/>
  <c r="AV67" i="5" s="1"/>
  <c r="AN30" i="5"/>
  <c r="AO30" i="5" s="1"/>
  <c r="AP30" i="5" s="1"/>
  <c r="AQ30" i="5" s="1"/>
  <c r="AU30" i="5"/>
  <c r="AV30" i="5" s="1"/>
  <c r="AN97" i="5"/>
  <c r="AO97" i="5" s="1"/>
  <c r="AP97" i="5" s="1"/>
  <c r="AQ97" i="5" s="1"/>
  <c r="AU97" i="5"/>
  <c r="AV97" i="5" s="1"/>
  <c r="AU435" i="5"/>
  <c r="AV435" i="5" s="1"/>
  <c r="AN19" i="5"/>
  <c r="AO19" i="5" s="1"/>
  <c r="AP19" i="5" s="1"/>
  <c r="AQ19" i="5" s="1"/>
  <c r="AU19" i="5"/>
  <c r="AV19" i="5" s="1"/>
  <c r="AN337" i="5"/>
  <c r="AO337" i="5" s="1"/>
  <c r="AP337" i="5" s="1"/>
  <c r="AQ337" i="5" s="1"/>
  <c r="AU337" i="5"/>
  <c r="AV337" i="5" s="1"/>
  <c r="AN128" i="5"/>
  <c r="AO128" i="5" s="1"/>
  <c r="AP128" i="5" s="1"/>
  <c r="AQ128" i="5" s="1"/>
  <c r="AU128" i="5"/>
  <c r="AV128" i="5" s="1"/>
  <c r="AN110" i="5"/>
  <c r="AO110" i="5" s="1"/>
  <c r="AP110" i="5" s="1"/>
  <c r="AQ110" i="5" s="1"/>
  <c r="AN381" i="5"/>
  <c r="AO381" i="5" s="1"/>
  <c r="AP381" i="5" s="1"/>
  <c r="AQ381" i="5" s="1"/>
  <c r="AU381" i="5"/>
  <c r="AV381" i="5" s="1"/>
  <c r="AN378" i="5"/>
  <c r="AO378" i="5" s="1"/>
  <c r="AP378" i="5" s="1"/>
  <c r="AQ378" i="5" s="1"/>
  <c r="AU378" i="5"/>
  <c r="AV378" i="5" s="1"/>
  <c r="AN75" i="5"/>
  <c r="AO75" i="5" s="1"/>
  <c r="AP75" i="5" s="1"/>
  <c r="AQ75" i="5" s="1"/>
  <c r="AU75" i="5"/>
  <c r="AV75" i="5" s="1"/>
  <c r="AN115" i="5"/>
  <c r="AO115" i="5" s="1"/>
  <c r="AP115" i="5" s="1"/>
  <c r="AQ115" i="5" s="1"/>
  <c r="AU115" i="5"/>
  <c r="AV115" i="5" s="1"/>
  <c r="AN180" i="5"/>
  <c r="AO180" i="5" s="1"/>
  <c r="AP180" i="5" s="1"/>
  <c r="AQ180" i="5" s="1"/>
  <c r="AU180" i="5"/>
  <c r="AV180" i="5" s="1"/>
  <c r="AN357" i="5"/>
  <c r="AO357" i="5" s="1"/>
  <c r="AP357" i="5" s="1"/>
  <c r="AQ357" i="5" s="1"/>
  <c r="AU357" i="5"/>
  <c r="AV357" i="5" s="1"/>
  <c r="AN177" i="5"/>
  <c r="AO177" i="5" s="1"/>
  <c r="AP177" i="5" s="1"/>
  <c r="AQ177" i="5" s="1"/>
  <c r="AU177" i="5"/>
  <c r="AV177" i="5" s="1"/>
  <c r="AN430" i="5"/>
  <c r="AO430" i="5" s="1"/>
  <c r="AP430" i="5" s="1"/>
  <c r="AQ430" i="5" s="1"/>
  <c r="AU430" i="5"/>
  <c r="AV430" i="5" s="1"/>
  <c r="AN232" i="5"/>
  <c r="AO232" i="5" s="1"/>
  <c r="AP232" i="5" s="1"/>
  <c r="AQ232" i="5" s="1"/>
  <c r="AU232" i="5"/>
  <c r="AV232" i="5" s="1"/>
  <c r="AN143" i="5"/>
  <c r="AO143" i="5" s="1"/>
  <c r="AP143" i="5" s="1"/>
  <c r="AQ143" i="5" s="1"/>
  <c r="AU143" i="5"/>
  <c r="AV143" i="5" s="1"/>
  <c r="AN151" i="5"/>
  <c r="AO151" i="5" s="1"/>
  <c r="AP151" i="5" s="1"/>
  <c r="AQ151" i="5" s="1"/>
  <c r="AU151" i="5"/>
  <c r="AV151" i="5" s="1"/>
  <c r="AN35" i="5"/>
  <c r="AO35" i="5" s="1"/>
  <c r="AP35" i="5" s="1"/>
  <c r="AQ35" i="5" s="1"/>
  <c r="AU35" i="5"/>
  <c r="AV35" i="5" s="1"/>
  <c r="AN64" i="5"/>
  <c r="AO64" i="5" s="1"/>
  <c r="AP64" i="5" s="1"/>
  <c r="AQ64" i="5" s="1"/>
  <c r="AU64" i="5"/>
  <c r="AV64" i="5" s="1"/>
  <c r="AN87" i="5"/>
  <c r="AO87" i="5" s="1"/>
  <c r="AP87" i="5" s="1"/>
  <c r="AQ87" i="5" s="1"/>
  <c r="AU87" i="5"/>
  <c r="AV87" i="5" s="1"/>
  <c r="AN193" i="5"/>
  <c r="AO193" i="5" s="1"/>
  <c r="AP193" i="5" s="1"/>
  <c r="AQ193" i="5" s="1"/>
  <c r="AU193" i="5"/>
  <c r="AV193" i="5" s="1"/>
  <c r="AN59" i="5"/>
  <c r="AO59" i="5" s="1"/>
  <c r="AP59" i="5" s="1"/>
  <c r="AQ59" i="5" s="1"/>
  <c r="AU59" i="5"/>
  <c r="AV59" i="5" s="1"/>
  <c r="AN58" i="5"/>
  <c r="AO58" i="5" s="1"/>
  <c r="AP58" i="5" s="1"/>
  <c r="AQ58" i="5" s="1"/>
  <c r="AU58" i="5"/>
  <c r="AV58" i="5" s="1"/>
  <c r="AU209" i="5"/>
  <c r="AV209" i="5" s="1"/>
  <c r="AU8" i="5"/>
  <c r="AV8" i="5" s="1"/>
  <c r="AU383" i="5"/>
  <c r="AV383" i="5" s="1"/>
  <c r="AU63" i="5"/>
  <c r="AV63" i="5" s="1"/>
  <c r="AU111" i="5"/>
  <c r="AV111" i="5" s="1"/>
  <c r="AU220" i="5"/>
  <c r="AV220" i="5" s="1"/>
  <c r="AU287" i="5"/>
  <c r="AV287" i="5" s="1"/>
  <c r="AU367" i="5"/>
  <c r="AV367" i="5" s="1"/>
  <c r="AU353" i="5"/>
  <c r="AV353" i="5" s="1"/>
  <c r="AU131" i="5"/>
  <c r="AV131" i="5" s="1"/>
  <c r="AU228" i="5"/>
  <c r="AV228" i="5" s="1"/>
  <c r="AN344" i="5"/>
  <c r="AO344" i="5" s="1"/>
  <c r="AP344" i="5" s="1"/>
  <c r="AQ344" i="5" s="1"/>
  <c r="AU344" i="5"/>
  <c r="AV344" i="5" s="1"/>
  <c r="AN286" i="5"/>
  <c r="AO286" i="5" s="1"/>
  <c r="AP286" i="5" s="1"/>
  <c r="AQ286" i="5" s="1"/>
  <c r="AU286" i="5"/>
  <c r="AV286" i="5" s="1"/>
  <c r="AN236" i="5"/>
  <c r="AO236" i="5" s="1"/>
  <c r="AP236" i="5" s="1"/>
  <c r="AQ236" i="5" s="1"/>
  <c r="AU236" i="5"/>
  <c r="AV236" i="5" s="1"/>
  <c r="AN29" i="5"/>
  <c r="AO29" i="5" s="1"/>
  <c r="AP29" i="5" s="1"/>
  <c r="AQ29" i="5" s="1"/>
  <c r="AU29" i="5"/>
  <c r="AV29" i="5" s="1"/>
  <c r="AN33" i="5"/>
  <c r="AO33" i="5" s="1"/>
  <c r="AP33" i="5" s="1"/>
  <c r="AQ33" i="5" s="1"/>
  <c r="AU33" i="5"/>
  <c r="AV33" i="5" s="1"/>
  <c r="AN31" i="5"/>
  <c r="AO31" i="5" s="1"/>
  <c r="AP31" i="5" s="1"/>
  <c r="AQ31" i="5" s="1"/>
  <c r="AU31" i="5"/>
  <c r="AV31" i="5" s="1"/>
  <c r="AN332" i="5"/>
  <c r="AO332" i="5" s="1"/>
  <c r="AP332" i="5" s="1"/>
  <c r="AQ332" i="5" s="1"/>
  <c r="AU332" i="5"/>
  <c r="AV332" i="5" s="1"/>
  <c r="AN420" i="5"/>
  <c r="AO420" i="5" s="1"/>
  <c r="AP420" i="5" s="1"/>
  <c r="AQ420" i="5" s="1"/>
  <c r="AU420" i="5"/>
  <c r="AV420" i="5" s="1"/>
  <c r="AN370" i="5"/>
  <c r="AO370" i="5" s="1"/>
  <c r="AP370" i="5" s="1"/>
  <c r="AQ370" i="5" s="1"/>
  <c r="AU370" i="5"/>
  <c r="AV370" i="5" s="1"/>
  <c r="AN207" i="5"/>
  <c r="AO207" i="5" s="1"/>
  <c r="AP207" i="5" s="1"/>
  <c r="AQ207" i="5" s="1"/>
  <c r="AU207" i="5"/>
  <c r="AV207" i="5" s="1"/>
  <c r="AU52" i="5"/>
  <c r="AV52" i="5" s="1"/>
  <c r="AN2" i="5"/>
  <c r="AO2" i="5" s="1"/>
  <c r="AP2" i="5" s="1"/>
  <c r="AQ2" i="5" s="1"/>
  <c r="AU2" i="5"/>
  <c r="AV2" i="5" s="1"/>
  <c r="BB6" i="5" s="1" a="1"/>
  <c r="BB6" i="5" s="1"/>
  <c r="AN243" i="5"/>
  <c r="AO243" i="5" s="1"/>
  <c r="AP243" i="5" s="1"/>
  <c r="AQ243" i="5" s="1"/>
  <c r="AU243" i="5"/>
  <c r="AV243" i="5" s="1"/>
  <c r="AN213" i="5"/>
  <c r="AO213" i="5" s="1"/>
  <c r="AP213" i="5" s="1"/>
  <c r="AQ213" i="5" s="1"/>
  <c r="AU213" i="5"/>
  <c r="AV213" i="5" s="1"/>
  <c r="AN104" i="5"/>
  <c r="AO104" i="5" s="1"/>
  <c r="AP104" i="5" s="1"/>
  <c r="AQ104" i="5" s="1"/>
  <c r="AU104" i="5"/>
  <c r="AV104" i="5" s="1"/>
  <c r="AN88" i="5"/>
  <c r="AO88" i="5" s="1"/>
  <c r="AP88" i="5" s="1"/>
  <c r="AQ88" i="5" s="1"/>
  <c r="AN93" i="5"/>
  <c r="AO93" i="5" s="1"/>
  <c r="AP93" i="5" s="1"/>
  <c r="AQ93" i="5" s="1"/>
  <c r="AU93" i="5"/>
  <c r="AV93" i="5" s="1"/>
  <c r="AN275" i="5"/>
  <c r="AO275" i="5" s="1"/>
  <c r="AP275" i="5" s="1"/>
  <c r="AQ275" i="5" s="1"/>
  <c r="AU275" i="5"/>
  <c r="AV275" i="5" s="1"/>
  <c r="AN81" i="5"/>
  <c r="AO81" i="5" s="1"/>
  <c r="AP81" i="5" s="1"/>
  <c r="AQ81" i="5" s="1"/>
  <c r="AU81" i="5"/>
  <c r="AV81" i="5" s="1"/>
  <c r="AN289" i="5"/>
  <c r="AO289" i="5" s="1"/>
  <c r="AP289" i="5" s="1"/>
  <c r="AQ289" i="5" s="1"/>
  <c r="AU289" i="5"/>
  <c r="AV289" i="5" s="1"/>
  <c r="AN145" i="5"/>
  <c r="AO145" i="5" s="1"/>
  <c r="AP145" i="5" s="1"/>
  <c r="AQ145" i="5" s="1"/>
  <c r="AU145" i="5"/>
  <c r="AV145" i="5" s="1"/>
  <c r="AN318" i="5"/>
  <c r="AO318" i="5" s="1"/>
  <c r="AP318" i="5" s="1"/>
  <c r="AQ318" i="5" s="1"/>
  <c r="AU318" i="5"/>
  <c r="AV318" i="5" s="1"/>
  <c r="AU23" i="5"/>
  <c r="AV23" i="5" s="1"/>
  <c r="AU421" i="5"/>
  <c r="AV421" i="5" s="1"/>
  <c r="AU200" i="5"/>
  <c r="AV200" i="5" s="1"/>
  <c r="AU201" i="5"/>
  <c r="AV201" i="5" s="1"/>
  <c r="AU333" i="5"/>
  <c r="AV333" i="5" s="1"/>
  <c r="AU66" i="5"/>
  <c r="AV66" i="5" s="1"/>
  <c r="AN103" i="5"/>
  <c r="AO103" i="5" s="1"/>
  <c r="AP103" i="5" s="1"/>
  <c r="AQ103" i="5" s="1"/>
  <c r="AN107" i="5"/>
  <c r="AO107" i="5" s="1"/>
  <c r="AP107" i="5" s="1"/>
  <c r="AQ107" i="5" s="1"/>
  <c r="AU107" i="5"/>
  <c r="AV107" i="5" s="1"/>
  <c r="AN223" i="5"/>
  <c r="AO223" i="5" s="1"/>
  <c r="AP223" i="5" s="1"/>
  <c r="AQ223" i="5" s="1"/>
  <c r="AU223" i="5"/>
  <c r="AV223" i="5" s="1"/>
  <c r="AN410" i="5"/>
  <c r="AO410" i="5" s="1"/>
  <c r="AP410" i="5" s="1"/>
  <c r="AQ410" i="5" s="1"/>
  <c r="AU410" i="5"/>
  <c r="AV410" i="5" s="1"/>
  <c r="AU358" i="5"/>
  <c r="AV358" i="5" s="1"/>
  <c r="AN98" i="5"/>
  <c r="AO98" i="5" s="1"/>
  <c r="AP98" i="5" s="1"/>
  <c r="AQ98" i="5" s="1"/>
  <c r="AU98" i="5"/>
  <c r="AV98" i="5" s="1"/>
  <c r="AN127" i="5"/>
  <c r="AO127" i="5" s="1"/>
  <c r="AP127" i="5" s="1"/>
  <c r="AQ127" i="5" s="1"/>
  <c r="AU127" i="5"/>
  <c r="AV127" i="5" s="1"/>
  <c r="AN406" i="5"/>
  <c r="AO406" i="5" s="1"/>
  <c r="AP406" i="5" s="1"/>
  <c r="AQ406" i="5" s="1"/>
  <c r="AU406" i="5"/>
  <c r="AV406" i="5" s="1"/>
  <c r="AN41" i="5"/>
  <c r="AO41" i="5" s="1"/>
  <c r="AP41" i="5" s="1"/>
  <c r="AQ41" i="5" s="1"/>
  <c r="AU41" i="5"/>
  <c r="AV41" i="5" s="1"/>
  <c r="AN247" i="5"/>
  <c r="AO247" i="5" s="1"/>
  <c r="AP247" i="5" s="1"/>
  <c r="AQ247" i="5" s="1"/>
  <c r="AU247" i="5"/>
  <c r="AV247" i="5" s="1"/>
  <c r="AN82" i="5"/>
  <c r="AO82" i="5" s="1"/>
  <c r="AP82" i="5" s="1"/>
  <c r="AQ82" i="5" s="1"/>
  <c r="AU82" i="5"/>
  <c r="AV82" i="5" s="1"/>
  <c r="AN424" i="5"/>
  <c r="AO424" i="5" s="1"/>
  <c r="AP424" i="5" s="1"/>
  <c r="AQ424" i="5" s="1"/>
  <c r="AU424" i="5"/>
  <c r="AV424" i="5" s="1"/>
  <c r="AN186" i="5"/>
  <c r="AO186" i="5" s="1"/>
  <c r="AP186" i="5" s="1"/>
  <c r="AQ186" i="5" s="1"/>
  <c r="AU186" i="5"/>
  <c r="AV186" i="5" s="1"/>
  <c r="AN73" i="5"/>
  <c r="AO73" i="5" s="1"/>
  <c r="AP73" i="5" s="1"/>
  <c r="AQ73" i="5" s="1"/>
  <c r="AU73" i="5"/>
  <c r="AV73" i="5" s="1"/>
  <c r="AN324" i="5"/>
  <c r="AO324" i="5" s="1"/>
  <c r="AP324" i="5" s="1"/>
  <c r="AQ324" i="5" s="1"/>
  <c r="AU324" i="5"/>
  <c r="AV324" i="5" s="1"/>
  <c r="AN32" i="5"/>
  <c r="AO32" i="5" s="1"/>
  <c r="AP32" i="5" s="1"/>
  <c r="AQ32" i="5" s="1"/>
  <c r="AU32" i="5"/>
  <c r="AV32" i="5" s="1"/>
  <c r="AN17" i="5"/>
  <c r="AO17" i="5" s="1"/>
  <c r="AP17" i="5" s="1"/>
  <c r="AQ17" i="5" s="1"/>
  <c r="AU17" i="5"/>
  <c r="AV17" i="5" s="1"/>
  <c r="AN350" i="5"/>
  <c r="AO350" i="5" s="1"/>
  <c r="AP350" i="5" s="1"/>
  <c r="AQ350" i="5" s="1"/>
  <c r="AU350" i="5"/>
  <c r="AV350" i="5" s="1"/>
  <c r="AN20" i="5"/>
  <c r="AO20" i="5" s="1"/>
  <c r="AP20" i="5" s="1"/>
  <c r="AQ20" i="5" s="1"/>
  <c r="AU20" i="5"/>
  <c r="AV20" i="5" s="1"/>
  <c r="AU77" i="5"/>
  <c r="AV77" i="5" s="1"/>
  <c r="AU118" i="5"/>
  <c r="AV118" i="5" s="1"/>
  <c r="AU261" i="5"/>
  <c r="AV261" i="5" s="1"/>
  <c r="AU121" i="5"/>
  <c r="AV121" i="5" s="1"/>
  <c r="AU323" i="5"/>
  <c r="AV323" i="5" s="1"/>
  <c r="AU9" i="5"/>
  <c r="AV9" i="5" s="1"/>
  <c r="AU163" i="5"/>
  <c r="AV163" i="5" s="1"/>
  <c r="AU50" i="5"/>
  <c r="AV50" i="5" s="1"/>
  <c r="AU265" i="5"/>
  <c r="AV265" i="5" s="1"/>
  <c r="AU361" i="5"/>
  <c r="AV361" i="5" s="1"/>
  <c r="AU174" i="5"/>
  <c r="AV174" i="5" s="1"/>
  <c r="AU369" i="5"/>
  <c r="AV369" i="5" s="1"/>
  <c r="AU235" i="5"/>
  <c r="AV235" i="5" s="1"/>
  <c r="AU376" i="5"/>
  <c r="AV376" i="5" s="1"/>
  <c r="AU401" i="5"/>
  <c r="AV401" i="5" s="1"/>
  <c r="AN288" i="5"/>
  <c r="AO288" i="5" s="1"/>
  <c r="AP288" i="5" s="1"/>
  <c r="AQ288" i="5" s="1"/>
  <c r="AU288" i="5"/>
  <c r="AV288" i="5" s="1"/>
  <c r="AN171" i="5"/>
  <c r="AO171" i="5" s="1"/>
  <c r="AP171" i="5" s="1"/>
  <c r="AQ171" i="5" s="1"/>
  <c r="AU171" i="5"/>
  <c r="AV171" i="5" s="1"/>
  <c r="AN307" i="5"/>
  <c r="AO307" i="5" s="1"/>
  <c r="AP307" i="5" s="1"/>
  <c r="AQ307" i="5" s="1"/>
  <c r="AU307" i="5"/>
  <c r="AV307" i="5" s="1"/>
  <c r="AU391" i="5"/>
  <c r="AV391" i="5" s="1"/>
  <c r="AN326" i="5"/>
  <c r="AO326" i="5" s="1"/>
  <c r="AP326" i="5" s="1"/>
  <c r="AQ326" i="5" s="1"/>
  <c r="AN92" i="5"/>
  <c r="AO92" i="5" s="1"/>
  <c r="AP92" i="5" s="1"/>
  <c r="AQ92" i="5" s="1"/>
  <c r="AU92" i="5"/>
  <c r="AV92" i="5" s="1"/>
  <c r="AN68" i="5"/>
  <c r="AO68" i="5" s="1"/>
  <c r="AP68" i="5" s="1"/>
  <c r="AQ68" i="5" s="1"/>
  <c r="AU68" i="5"/>
  <c r="AV68" i="5" s="1"/>
  <c r="AN283" i="5"/>
  <c r="AO283" i="5" s="1"/>
  <c r="AP283" i="5" s="1"/>
  <c r="AQ283" i="5" s="1"/>
  <c r="AU283" i="5"/>
  <c r="AV283" i="5" s="1"/>
  <c r="AN124" i="5"/>
  <c r="AO124" i="5" s="1"/>
  <c r="AP124" i="5" s="1"/>
  <c r="AQ124" i="5" s="1"/>
  <c r="AU124" i="5"/>
  <c r="AV124" i="5" s="1"/>
  <c r="AN303" i="5"/>
  <c r="AO303" i="5" s="1"/>
  <c r="AP303" i="5" s="1"/>
  <c r="AQ303" i="5" s="1"/>
  <c r="AU303" i="5"/>
  <c r="AV303" i="5" s="1"/>
  <c r="AN437" i="5"/>
  <c r="AO437" i="5" s="1"/>
  <c r="AP437" i="5" s="1"/>
  <c r="AQ437" i="5" s="1"/>
  <c r="AU437" i="5"/>
  <c r="AV437" i="5" s="1"/>
  <c r="AN309" i="5"/>
  <c r="AO309" i="5" s="1"/>
  <c r="AP309" i="5" s="1"/>
  <c r="AQ309" i="5" s="1"/>
  <c r="AU309" i="5"/>
  <c r="AV309" i="5" s="1"/>
  <c r="AN364" i="5"/>
  <c r="AO364" i="5" s="1"/>
  <c r="AP364" i="5" s="1"/>
  <c r="AQ364" i="5" s="1"/>
  <c r="AU364" i="5"/>
  <c r="AV364" i="5" s="1"/>
  <c r="AN84" i="5"/>
  <c r="AO84" i="5" s="1"/>
  <c r="AP84" i="5" s="1"/>
  <c r="AQ84" i="5" s="1"/>
  <c r="AU84" i="5"/>
  <c r="AV84" i="5" s="1"/>
  <c r="AN434" i="5"/>
  <c r="AO434" i="5" s="1"/>
  <c r="AP434" i="5" s="1"/>
  <c r="AQ434" i="5" s="1"/>
  <c r="AU434" i="5"/>
  <c r="AV434" i="5" s="1"/>
  <c r="AN22" i="5"/>
  <c r="AO22" i="5" s="1"/>
  <c r="AP22" i="5" s="1"/>
  <c r="AQ22" i="5" s="1"/>
  <c r="AU22" i="5"/>
  <c r="AV22" i="5" s="1"/>
  <c r="AU431" i="5"/>
  <c r="AV431" i="5" s="1"/>
  <c r="AN108" i="5"/>
  <c r="AO108" i="5" s="1"/>
  <c r="AP108" i="5" s="1"/>
  <c r="AQ108" i="5" s="1"/>
  <c r="AU108" i="5"/>
  <c r="AV108" i="5" s="1"/>
  <c r="AN389" i="5"/>
  <c r="AO389" i="5" s="1"/>
  <c r="AP389" i="5" s="1"/>
  <c r="AQ389" i="5" s="1"/>
  <c r="AU389" i="5"/>
  <c r="AV389" i="5" s="1"/>
  <c r="AU407" i="5"/>
  <c r="AV407" i="5" s="1"/>
  <c r="AU162" i="5"/>
  <c r="AV162" i="5" s="1"/>
  <c r="AU429" i="5"/>
  <c r="AV429" i="5" s="1"/>
  <c r="AU239" i="5"/>
  <c r="AV239" i="5" s="1"/>
  <c r="AU313" i="5"/>
  <c r="AV313" i="5" s="1"/>
  <c r="AN294" i="5"/>
  <c r="AO294" i="5" s="1"/>
  <c r="AP294" i="5" s="1"/>
  <c r="AQ294" i="5" s="1"/>
  <c r="AN290" i="5"/>
  <c r="AO290" i="5" s="1"/>
  <c r="AP290" i="5" s="1"/>
  <c r="AQ290" i="5" s="1"/>
  <c r="AN246" i="5"/>
  <c r="AO246" i="5" s="1"/>
  <c r="AP246" i="5" s="1"/>
  <c r="AQ246" i="5" s="1"/>
  <c r="AN197" i="5"/>
  <c r="AO197" i="5" s="1"/>
  <c r="AP197" i="5" s="1"/>
  <c r="AQ197" i="5" s="1"/>
  <c r="AN135" i="5"/>
  <c r="AO135" i="5" s="1"/>
  <c r="AP135" i="5" s="1"/>
  <c r="AQ135" i="5" s="1"/>
  <c r="AN231" i="5"/>
  <c r="AO231" i="5" s="1"/>
  <c r="AP231" i="5" s="1"/>
  <c r="AQ231" i="5" s="1"/>
  <c r="AN52" i="5"/>
  <c r="AO52" i="5" s="1"/>
  <c r="AP52" i="5" s="1"/>
  <c r="AQ52" i="5" s="1"/>
  <c r="AN210" i="5"/>
  <c r="AO210" i="5" s="1"/>
  <c r="AP210" i="5" s="1"/>
  <c r="AQ210" i="5" s="1"/>
  <c r="AN431" i="5"/>
  <c r="AO431" i="5" s="1"/>
  <c r="AP431" i="5" s="1"/>
  <c r="AQ431" i="5" s="1"/>
  <c r="AN144" i="5"/>
  <c r="AO144" i="5" s="1"/>
  <c r="AP144" i="5" s="1"/>
  <c r="AQ144" i="5" s="1"/>
  <c r="AN18" i="5"/>
  <c r="AO18" i="5" s="1"/>
  <c r="AP18" i="5" s="1"/>
  <c r="AQ18" i="5" s="1"/>
  <c r="AN187" i="5"/>
  <c r="AO187" i="5" s="1"/>
  <c r="AP187" i="5" s="1"/>
  <c r="AQ187" i="5" s="1"/>
  <c r="AN391" i="5"/>
  <c r="AO391" i="5" s="1"/>
  <c r="AP391" i="5" s="1"/>
  <c r="AQ391" i="5" s="1"/>
  <c r="AN219" i="5"/>
  <c r="AO219" i="5" s="1"/>
  <c r="AP219" i="5" s="1"/>
  <c r="AQ219" i="5" s="1"/>
  <c r="AN153" i="5"/>
  <c r="AO153" i="5" s="1"/>
  <c r="AP153" i="5" s="1"/>
  <c r="AQ153" i="5" s="1"/>
  <c r="AN435" i="5"/>
  <c r="AO435" i="5" s="1"/>
  <c r="AP435" i="5" s="1"/>
  <c r="AQ435" i="5" s="1"/>
  <c r="AN241" i="5"/>
  <c r="AO241" i="5" s="1"/>
  <c r="AP241" i="5" s="1"/>
  <c r="AQ241" i="5" s="1"/>
  <c r="AN36" i="5"/>
  <c r="AO36" i="5" s="1"/>
  <c r="AP36" i="5" s="1"/>
  <c r="AQ36" i="5" s="1"/>
  <c r="AN399" i="5"/>
  <c r="AO399" i="5" s="1"/>
  <c r="AP399" i="5" s="1"/>
  <c r="AQ399" i="5" s="1"/>
  <c r="AN89" i="5"/>
  <c r="AO89" i="5" s="1"/>
  <c r="AP89" i="5" s="1"/>
  <c r="AQ89" i="5" s="1"/>
  <c r="AN211" i="5"/>
  <c r="AO211" i="5" s="1"/>
  <c r="AP211" i="5" s="1"/>
  <c r="AQ211" i="5" s="1"/>
  <c r="AN192" i="5"/>
  <c r="AO192" i="5" s="1"/>
  <c r="AP192" i="5" s="1"/>
  <c r="AQ192" i="5" s="1"/>
  <c r="AN218" i="5"/>
  <c r="AO218" i="5" s="1"/>
  <c r="AP218" i="5" s="1"/>
  <c r="AQ218" i="5" s="1"/>
  <c r="AN91" i="5"/>
  <c r="AO91" i="5" s="1"/>
  <c r="AP91" i="5" s="1"/>
  <c r="AQ91" i="5" s="1"/>
  <c r="AN235" i="5"/>
  <c r="AO235" i="5" s="1"/>
  <c r="AP235" i="5" s="1"/>
  <c r="AQ235" i="5" s="1"/>
  <c r="AN125" i="5"/>
  <c r="AO125" i="5" s="1"/>
  <c r="AP125" i="5" s="1"/>
  <c r="AQ125" i="5" s="1"/>
  <c r="AN198" i="5"/>
  <c r="AO198" i="5" s="1"/>
  <c r="AP198" i="5" s="1"/>
  <c r="AQ198" i="5" s="1"/>
  <c r="AN10" i="5"/>
  <c r="AO10" i="5" s="1"/>
  <c r="AP10" i="5" s="1"/>
  <c r="AQ10" i="5" s="1"/>
  <c r="AN358" i="5"/>
  <c r="AO358" i="5" s="1"/>
  <c r="AP358" i="5" s="1"/>
  <c r="AQ358" i="5" s="1"/>
  <c r="AN123" i="5"/>
  <c r="AO123" i="5" s="1"/>
  <c r="AP123" i="5" s="1"/>
  <c r="AQ123" i="5" s="1"/>
  <c r="AN195" i="5"/>
  <c r="AO195" i="5" s="1"/>
  <c r="AP195" i="5" s="1"/>
  <c r="AQ195" i="5" s="1"/>
  <c r="AN150" i="5"/>
  <c r="AO150" i="5" s="1"/>
  <c r="AP150" i="5" s="1"/>
  <c r="AQ150" i="5" s="1"/>
  <c r="AN315" i="5"/>
  <c r="AO315" i="5" s="1"/>
  <c r="AP315" i="5" s="1"/>
  <c r="AQ315" i="5" s="1"/>
  <c r="AN253" i="5"/>
  <c r="AO253" i="5" s="1"/>
  <c r="AP253" i="5" s="1"/>
  <c r="AQ253" i="5" s="1"/>
  <c r="AN425" i="5"/>
  <c r="AO425" i="5" s="1"/>
  <c r="AP425" i="5" s="1"/>
  <c r="AQ425" i="5" s="1"/>
  <c r="AN206" i="5"/>
  <c r="AO206" i="5" s="1"/>
  <c r="AP206" i="5" s="1"/>
  <c r="AQ206" i="5" s="1"/>
  <c r="AN266" i="5"/>
  <c r="AO266" i="5" s="1"/>
  <c r="AP266" i="5" s="1"/>
  <c r="AQ266" i="5" s="1"/>
  <c r="AN380" i="5"/>
  <c r="AO380" i="5" s="1"/>
  <c r="AP380" i="5" s="1"/>
  <c r="AQ380" i="5" s="1"/>
  <c r="AN300" i="5"/>
  <c r="AO300" i="5" s="1"/>
  <c r="AP300" i="5" s="1"/>
  <c r="AQ300" i="5" s="1"/>
  <c r="AN141" i="5"/>
  <c r="AO141" i="5" s="1"/>
  <c r="AP141" i="5" s="1"/>
  <c r="AQ141" i="5" s="1"/>
  <c r="AN405" i="5"/>
  <c r="AO405" i="5" s="1"/>
  <c r="AP405" i="5" s="1"/>
  <c r="AQ405" i="5" s="1"/>
  <c r="AN347" i="5"/>
  <c r="AO347" i="5" s="1"/>
  <c r="AP347" i="5" s="1"/>
  <c r="AQ347" i="5" s="1"/>
  <c r="AN343" i="5"/>
  <c r="AO343" i="5" s="1"/>
  <c r="AP343" i="5" s="1"/>
  <c r="AQ343" i="5" s="1"/>
  <c r="AN50" i="5"/>
  <c r="AO50" i="5" s="1"/>
  <c r="AP50" i="5" s="1"/>
  <c r="AQ50" i="5" s="1"/>
  <c r="AN322" i="5"/>
  <c r="AO322" i="5" s="1"/>
  <c r="AP322" i="5" s="1"/>
  <c r="AQ322" i="5" s="1"/>
  <c r="AN60" i="5"/>
  <c r="AO60" i="5" s="1"/>
  <c r="AP60" i="5" s="1"/>
  <c r="AQ60" i="5" s="1"/>
  <c r="AN113" i="5"/>
  <c r="AO113" i="5" s="1"/>
  <c r="AP113" i="5" s="1"/>
  <c r="AQ113" i="5" s="1"/>
  <c r="AN281" i="5"/>
  <c r="AO281" i="5" s="1"/>
  <c r="AP281" i="5" s="1"/>
  <c r="AQ281" i="5" s="1"/>
  <c r="AN190" i="5"/>
  <c r="AO190" i="5" s="1"/>
  <c r="AP190" i="5" s="1"/>
  <c r="AQ190" i="5" s="1"/>
  <c r="AN360" i="5"/>
  <c r="AO360" i="5" s="1"/>
  <c r="AP360" i="5" s="1"/>
  <c r="AQ360" i="5" s="1"/>
  <c r="AN142" i="5"/>
  <c r="AO142" i="5" s="1"/>
  <c r="AP142" i="5" s="1"/>
  <c r="AQ142" i="5" s="1"/>
  <c r="AN214" i="5"/>
  <c r="AO214" i="5" s="1"/>
  <c r="AP214" i="5" s="1"/>
  <c r="AQ214" i="5" s="1"/>
  <c r="AN215" i="5"/>
  <c r="AO215" i="5" s="1"/>
  <c r="AP215" i="5" s="1"/>
  <c r="AQ215" i="5" s="1"/>
  <c r="AN412" i="5"/>
  <c r="AO412" i="5" s="1"/>
  <c r="AP412" i="5" s="1"/>
  <c r="AQ412" i="5" s="1"/>
  <c r="AN146" i="5"/>
  <c r="AO146" i="5" s="1"/>
  <c r="AP146" i="5" s="1"/>
  <c r="AQ146" i="5" s="1"/>
  <c r="AN319" i="5"/>
  <c r="AO319" i="5" s="1"/>
  <c r="AP319" i="5" s="1"/>
  <c r="AQ319" i="5" s="1"/>
  <c r="AN131" i="5"/>
  <c r="AO131" i="5" s="1"/>
  <c r="AP131" i="5" s="1"/>
  <c r="AQ131" i="5" s="1"/>
  <c r="AN338" i="5"/>
  <c r="AO338" i="5" s="1"/>
  <c r="AP338" i="5" s="1"/>
  <c r="AQ338" i="5" s="1"/>
  <c r="AN228" i="5"/>
  <c r="AO228" i="5" s="1"/>
  <c r="AP228" i="5" s="1"/>
  <c r="AQ228" i="5" s="1"/>
  <c r="AN157" i="5"/>
  <c r="AO157" i="5" s="1"/>
  <c r="AP157" i="5" s="1"/>
  <c r="AQ157" i="5" s="1"/>
  <c r="AN336" i="5"/>
  <c r="AO336" i="5" s="1"/>
  <c r="AP336" i="5" s="1"/>
  <c r="AQ336" i="5" s="1"/>
  <c r="AN401" i="5"/>
  <c r="AO401" i="5" s="1"/>
  <c r="AP401" i="5" s="1"/>
  <c r="AQ401" i="5" s="1"/>
  <c r="AN138" i="5"/>
  <c r="AO138" i="5" s="1"/>
  <c r="AP138" i="5" s="1"/>
  <c r="AQ138" i="5" s="1"/>
  <c r="AN306" i="5"/>
  <c r="AO306" i="5" s="1"/>
  <c r="AP306" i="5" s="1"/>
  <c r="AQ306" i="5" s="1"/>
  <c r="AN234" i="5"/>
  <c r="AO234" i="5" s="1"/>
  <c r="AP234" i="5" s="1"/>
  <c r="AQ234" i="5" s="1"/>
  <c r="AN314" i="5"/>
  <c r="AO314" i="5" s="1"/>
  <c r="AP314" i="5" s="1"/>
  <c r="AQ314" i="5" s="1"/>
  <c r="AN433" i="5"/>
  <c r="AO433" i="5" s="1"/>
  <c r="AP433" i="5" s="1"/>
  <c r="AQ433" i="5" s="1"/>
  <c r="AN244" i="5"/>
  <c r="AO244" i="5" s="1"/>
  <c r="AP244" i="5" s="1"/>
  <c r="AQ244" i="5" s="1"/>
  <c r="AN393" i="5"/>
  <c r="AO393" i="5" s="1"/>
  <c r="AP393" i="5" s="1"/>
  <c r="AQ393" i="5" s="1"/>
  <c r="AN174" i="5"/>
  <c r="AO174" i="5" s="1"/>
  <c r="AP174" i="5" s="1"/>
  <c r="AQ174" i="5" s="1"/>
  <c r="AN191" i="5"/>
  <c r="AO191" i="5" s="1"/>
  <c r="AP191" i="5" s="1"/>
  <c r="AQ191" i="5" s="1"/>
  <c r="AN245" i="5"/>
  <c r="AO245" i="5" s="1"/>
  <c r="AP245" i="5" s="1"/>
  <c r="AQ245" i="5" s="1"/>
  <c r="AN54" i="5"/>
  <c r="AO54" i="5" s="1"/>
  <c r="AP54" i="5" s="1"/>
  <c r="AQ54" i="5" s="1"/>
  <c r="AN249" i="5"/>
  <c r="AO249" i="5" s="1"/>
  <c r="AP249" i="5" s="1"/>
  <c r="AQ249" i="5" s="1"/>
  <c r="AN101" i="5"/>
  <c r="AO101" i="5" s="1"/>
  <c r="AP101" i="5" s="1"/>
  <c r="AQ101" i="5" s="1"/>
  <c r="AN373" i="5"/>
  <c r="AO373" i="5" s="1"/>
  <c r="AP373" i="5" s="1"/>
  <c r="AQ373" i="5" s="1"/>
  <c r="AN397" i="5"/>
  <c r="AO397" i="5" s="1"/>
  <c r="AP397" i="5" s="1"/>
  <c r="AQ397" i="5" s="1"/>
  <c r="AN384" i="5"/>
  <c r="AO384" i="5" s="1"/>
  <c r="AP384" i="5" s="1"/>
  <c r="AQ384" i="5" s="1"/>
  <c r="AN265" i="5"/>
  <c r="AO265" i="5" s="1"/>
  <c r="AP265" i="5" s="1"/>
  <c r="AQ265" i="5" s="1"/>
  <c r="AN26" i="5"/>
  <c r="AO26" i="5" s="1"/>
  <c r="AP26" i="5" s="1"/>
  <c r="AQ26" i="5" s="1"/>
  <c r="AN149" i="5"/>
  <c r="AO149" i="5" s="1"/>
  <c r="AP149" i="5" s="1"/>
  <c r="AQ149" i="5" s="1"/>
  <c r="AN361" i="5"/>
  <c r="AO361" i="5" s="1"/>
  <c r="AP361" i="5" s="1"/>
  <c r="AQ361" i="5" s="1"/>
  <c r="AN132" i="5"/>
  <c r="AO132" i="5" s="1"/>
  <c r="AP132" i="5" s="1"/>
  <c r="AQ132" i="5" s="1"/>
  <c r="AN392" i="5"/>
  <c r="AO392" i="5" s="1"/>
  <c r="AP392" i="5" s="1"/>
  <c r="AQ392" i="5" s="1"/>
  <c r="AN182" i="5"/>
  <c r="AO182" i="5" s="1"/>
  <c r="AP182" i="5" s="1"/>
  <c r="AQ182" i="5" s="1"/>
  <c r="AN369" i="5"/>
  <c r="AO369" i="5" s="1"/>
  <c r="AP369" i="5" s="1"/>
  <c r="AQ369" i="5" s="1"/>
  <c r="AN183" i="5"/>
  <c r="AO183" i="5" s="1"/>
  <c r="AP183" i="5" s="1"/>
  <c r="AQ183" i="5" s="1"/>
  <c r="AN285" i="5"/>
  <c r="AO285" i="5" s="1"/>
  <c r="AP285" i="5" s="1"/>
  <c r="AQ285" i="5" s="1"/>
  <c r="AN417" i="5"/>
  <c r="AO417" i="5" s="1"/>
  <c r="AP417" i="5" s="1"/>
  <c r="AQ417" i="5" s="1"/>
  <c r="AN53" i="5"/>
  <c r="AO53" i="5" s="1"/>
  <c r="AP53" i="5" s="1"/>
  <c r="AQ53" i="5" s="1"/>
  <c r="AN165" i="5"/>
  <c r="AO165" i="5" s="1"/>
  <c r="AP165" i="5" s="1"/>
  <c r="AQ165" i="5" s="1"/>
  <c r="AN257" i="5"/>
  <c r="AO257" i="5" s="1"/>
  <c r="AP257" i="5" s="1"/>
  <c r="AQ257" i="5" s="1"/>
  <c r="AN327" i="5"/>
  <c r="AO327" i="5" s="1"/>
  <c r="AP327" i="5" s="1"/>
  <c r="AQ327" i="5" s="1"/>
  <c r="AN158" i="5"/>
  <c r="AO158" i="5" s="1"/>
  <c r="AP158" i="5" s="1"/>
  <c r="AQ158" i="5" s="1"/>
  <c r="AN42" i="5"/>
  <c r="AO42" i="5" s="1"/>
  <c r="AP42" i="5" s="1"/>
  <c r="AQ42" i="5" s="1"/>
  <c r="AN170" i="5"/>
  <c r="AO170" i="5" s="1"/>
  <c r="AP170" i="5" s="1"/>
  <c r="AQ170" i="5" s="1"/>
  <c r="AN134" i="5"/>
  <c r="AO134" i="5" s="1"/>
  <c r="AP134" i="5" s="1"/>
  <c r="AQ134" i="5" s="1"/>
  <c r="AN133" i="5"/>
  <c r="AO133" i="5" s="1"/>
  <c r="AP133" i="5" s="1"/>
  <c r="AQ133" i="5" s="1"/>
  <c r="AN328" i="5"/>
  <c r="AO328" i="5" s="1"/>
  <c r="AP328" i="5" s="1"/>
  <c r="AQ328" i="5" s="1"/>
  <c r="AN335" i="5"/>
  <c r="AO335" i="5" s="1"/>
  <c r="AP335" i="5" s="1"/>
  <c r="AQ335" i="5" s="1"/>
  <c r="AN222" i="5"/>
  <c r="AO222" i="5" s="1"/>
  <c r="AP222" i="5" s="1"/>
  <c r="AQ222" i="5" s="1"/>
  <c r="AN250" i="5"/>
  <c r="AO250" i="5" s="1"/>
  <c r="AP250" i="5" s="1"/>
  <c r="AQ250" i="5" s="1"/>
  <c r="AN301" i="5"/>
  <c r="AO301" i="5" s="1"/>
  <c r="AP301" i="5" s="1"/>
  <c r="AQ301" i="5" s="1"/>
  <c r="AN376" i="5"/>
  <c r="AO376" i="5" s="1"/>
  <c r="AP376" i="5" s="1"/>
  <c r="AQ376" i="5" s="1"/>
  <c r="AN178" i="5"/>
  <c r="AO178" i="5" s="1"/>
  <c r="AP178" i="5" s="1"/>
  <c r="AQ178" i="5" s="1"/>
  <c r="AN175" i="5"/>
  <c r="AO175" i="5" s="1"/>
  <c r="AP175" i="5" s="1"/>
  <c r="AQ175" i="5" s="1"/>
  <c r="AN353" i="5"/>
  <c r="AO353" i="5" s="1"/>
  <c r="AP353" i="5" s="1"/>
  <c r="AQ353" i="5" s="1"/>
  <c r="AN258" i="5"/>
  <c r="AO258" i="5" s="1"/>
  <c r="AP258" i="5" s="1"/>
  <c r="AQ258" i="5" s="1"/>
  <c r="AN273" i="5"/>
  <c r="AO273" i="5" s="1"/>
  <c r="AP273" i="5" s="1"/>
  <c r="AQ273" i="5" s="1"/>
  <c r="AN34" i="5"/>
  <c r="AO34" i="5" s="1"/>
  <c r="AP34" i="5" s="1"/>
  <c r="AQ34" i="5" s="1"/>
  <c r="AN269" i="5"/>
  <c r="AO269" i="5" s="1"/>
  <c r="AP269" i="5" s="1"/>
  <c r="AQ269" i="5" s="1"/>
  <c r="AN408" i="5"/>
  <c r="AO408" i="5" s="1"/>
  <c r="AP408" i="5" s="1"/>
  <c r="AQ408" i="5" s="1"/>
  <c r="AR347" i="4"/>
  <c r="AS347" i="4" s="1"/>
  <c r="AR132" i="4"/>
  <c r="AS132" i="4" s="1"/>
  <c r="AR199" i="4"/>
  <c r="AS199" i="4" s="1"/>
  <c r="AR61" i="4"/>
  <c r="AS61" i="4" s="1"/>
  <c r="AR172" i="4"/>
  <c r="AS172" i="4" s="1"/>
  <c r="AR307" i="4"/>
  <c r="AS307" i="4" s="1"/>
  <c r="AR320" i="4"/>
  <c r="AS320" i="4" s="1"/>
  <c r="AR393" i="4"/>
  <c r="AS393" i="4" s="1"/>
  <c r="AR323" i="4"/>
  <c r="AS323" i="4" s="1"/>
  <c r="AR339" i="4"/>
  <c r="AS339" i="4" s="1"/>
  <c r="AR252" i="4"/>
  <c r="AS252" i="4" s="1"/>
  <c r="AR409" i="4"/>
  <c r="AS409" i="4" s="1"/>
  <c r="AR390" i="4"/>
  <c r="AS390" i="4" s="1"/>
  <c r="AR425" i="4"/>
  <c r="AS425" i="4" s="1"/>
  <c r="AR289" i="4"/>
  <c r="AS289" i="4" s="1"/>
  <c r="AR312" i="4"/>
  <c r="AS312" i="4" s="1"/>
  <c r="AR124" i="4"/>
  <c r="AS124" i="4" s="1"/>
  <c r="AR338" i="4"/>
  <c r="AS338" i="4" s="1"/>
  <c r="AR336" i="4"/>
  <c r="AS336" i="4" s="1"/>
  <c r="AR241" i="4"/>
  <c r="AS241" i="4" s="1"/>
  <c r="AR258" i="4"/>
  <c r="AS258" i="4" s="1"/>
  <c r="AR382" i="4"/>
  <c r="AS382" i="4" s="1"/>
  <c r="AR400" i="4"/>
  <c r="AS400" i="4" s="1"/>
  <c r="AR146" i="4"/>
  <c r="AS146" i="4" s="1"/>
  <c r="AR360" i="4"/>
  <c r="AS360" i="4" s="1"/>
  <c r="AR331" i="4"/>
  <c r="AS331" i="4" s="1"/>
  <c r="AR364" i="4"/>
  <c r="AS364" i="4" s="1"/>
  <c r="AR388" i="4"/>
  <c r="AS388" i="4" s="1"/>
  <c r="AR130" i="4"/>
  <c r="AS130" i="4" s="1"/>
  <c r="AR45" i="4"/>
  <c r="AS45" i="4" s="1"/>
  <c r="AR374" i="4"/>
  <c r="AS374" i="4" s="1"/>
  <c r="AR47" i="4"/>
  <c r="AS47" i="4" s="1"/>
  <c r="AR53" i="4"/>
  <c r="AS53" i="4" s="1"/>
  <c r="AR274" i="4"/>
  <c r="AS274" i="4" s="1"/>
  <c r="AR170" i="4"/>
  <c r="AS170" i="4" s="1"/>
  <c r="AR164" i="4"/>
  <c r="AS164" i="4" s="1"/>
  <c r="AR116" i="4"/>
  <c r="AS116" i="4" s="1"/>
  <c r="AR203" i="4"/>
  <c r="AS203" i="4" s="1"/>
  <c r="AR43" i="4"/>
  <c r="AS43" i="4" s="1"/>
  <c r="AR120" i="4"/>
  <c r="AS120" i="4" s="1"/>
  <c r="AR148" i="4"/>
  <c r="AS148" i="4" s="1"/>
  <c r="AR348" i="4"/>
  <c r="AS348" i="4" s="1"/>
  <c r="AR433" i="4"/>
  <c r="AS433" i="4" s="1"/>
  <c r="AR368" i="4"/>
  <c r="AS368" i="4" s="1"/>
  <c r="AR398" i="4"/>
  <c r="AS398" i="4" s="1"/>
  <c r="AR406" i="4"/>
  <c r="AS406" i="4" s="1"/>
  <c r="AR352" i="4"/>
  <c r="AS352" i="4" s="1"/>
  <c r="AR156" i="4"/>
  <c r="AS156" i="4" s="1"/>
  <c r="AR207" i="4"/>
  <c r="AS207" i="4" s="1"/>
  <c r="AR140" i="4"/>
  <c r="AS140" i="4" s="1"/>
  <c r="AR122" i="4"/>
  <c r="AS122" i="4" s="1"/>
  <c r="AR249" i="4"/>
  <c r="AS249" i="4" s="1"/>
  <c r="AR376" i="4"/>
  <c r="AS376" i="4" s="1"/>
  <c r="AR287" i="4"/>
  <c r="AS287" i="4" s="1"/>
  <c r="AR298" i="4"/>
  <c r="AS298" i="4" s="1"/>
  <c r="AR315" i="4"/>
  <c r="AS315" i="4" s="1"/>
  <c r="AR358" i="4"/>
  <c r="AS358" i="4" s="1"/>
  <c r="AR296" i="4"/>
  <c r="AS296" i="4" s="1"/>
  <c r="AR304" i="4"/>
  <c r="AS304" i="4" s="1"/>
  <c r="AR44" i="4"/>
  <c r="AS44" i="4" s="1"/>
  <c r="AR300" i="4"/>
  <c r="AS300" i="4" s="1"/>
  <c r="AR392" i="4"/>
  <c r="AS392" i="4" s="1"/>
  <c r="AR414" i="4"/>
  <c r="AS414" i="4" s="1"/>
  <c r="AR366" i="4"/>
  <c r="AS366" i="4" s="1"/>
  <c r="AV2" i="4" s="1"/>
  <c r="AN390" i="3"/>
  <c r="AO390" i="3" s="1"/>
  <c r="AP390" i="3" s="1"/>
  <c r="AN66" i="3"/>
  <c r="AO66" i="3" s="1"/>
  <c r="AP66" i="3" s="1"/>
  <c r="AN434" i="3"/>
  <c r="AO434" i="3" s="1"/>
  <c r="AP434" i="3" s="1"/>
  <c r="AN333" i="3"/>
  <c r="AO333" i="3" s="1"/>
  <c r="AP333" i="3" s="1"/>
  <c r="AN78" i="3"/>
  <c r="AO78" i="3" s="1"/>
  <c r="AP78" i="3" s="1"/>
  <c r="AN140" i="3"/>
  <c r="AO140" i="3" s="1"/>
  <c r="AP140" i="3" s="1"/>
  <c r="AN327" i="3"/>
  <c r="AO327" i="3" s="1"/>
  <c r="AP327" i="3" s="1"/>
  <c r="AN58" i="3"/>
  <c r="AO58" i="3" s="1"/>
  <c r="AP58" i="3" s="1"/>
  <c r="AN363" i="3"/>
  <c r="AO363" i="3" s="1"/>
  <c r="AP363" i="3" s="1"/>
  <c r="AN392" i="3"/>
  <c r="AO392" i="3" s="1"/>
  <c r="AP392" i="3" s="1"/>
  <c r="AN238" i="3"/>
  <c r="AO238" i="3" s="1"/>
  <c r="AP238" i="3" s="1"/>
  <c r="AN35" i="3"/>
  <c r="AO35" i="3" s="1"/>
  <c r="AP35" i="3" s="1"/>
  <c r="AN382" i="3"/>
  <c r="AO382" i="3" s="1"/>
  <c r="AP382" i="3" s="1"/>
  <c r="AN410" i="3"/>
  <c r="AO410" i="3" s="1"/>
  <c r="AP410" i="3" s="1"/>
  <c r="AN98" i="3"/>
  <c r="AO98" i="3" s="1"/>
  <c r="AP98" i="3" s="1"/>
  <c r="AN214" i="3"/>
  <c r="AO214" i="3" s="1"/>
  <c r="AP214" i="3" s="1"/>
  <c r="AN398" i="3"/>
  <c r="AO398" i="3" s="1"/>
  <c r="AP398" i="3" s="1"/>
  <c r="AN384" i="3"/>
  <c r="AO384" i="3" s="1"/>
  <c r="AP384" i="3" s="1"/>
  <c r="AN219" i="3"/>
  <c r="AO219" i="3" s="1"/>
  <c r="AP219" i="3" s="1"/>
  <c r="AN102" i="3"/>
  <c r="AO102" i="3" s="1"/>
  <c r="AP102" i="3" s="1"/>
  <c r="AN54" i="3"/>
  <c r="AO54" i="3" s="1"/>
  <c r="AP54" i="3" s="1"/>
  <c r="AN304" i="3"/>
  <c r="AO304" i="3" s="1"/>
  <c r="AP304" i="3" s="1"/>
  <c r="AN366" i="3"/>
  <c r="AO366" i="3" s="1"/>
  <c r="AP366" i="3" s="1"/>
  <c r="AN303" i="3"/>
  <c r="AO303" i="3" s="1"/>
  <c r="AP303" i="3" s="1"/>
  <c r="AN198" i="3"/>
  <c r="AO198" i="3" s="1"/>
  <c r="AP198" i="3" s="1"/>
  <c r="AN82" i="3"/>
  <c r="AO82" i="3" s="1"/>
  <c r="AP82" i="3" s="1"/>
  <c r="AN194" i="3"/>
  <c r="AO194" i="3" s="1"/>
  <c r="AP194" i="3" s="1"/>
  <c r="AN90" i="3"/>
  <c r="AO90" i="3" s="1"/>
  <c r="AP90" i="3" s="1"/>
  <c r="AN291" i="3"/>
  <c r="AO291" i="3" s="1"/>
  <c r="AP291" i="3" s="1"/>
  <c r="AN280" i="3"/>
  <c r="AO280" i="3" s="1"/>
  <c r="AP280" i="3" s="1"/>
  <c r="AN352" i="3"/>
  <c r="AO352" i="3" s="1"/>
  <c r="AP352" i="3" s="1"/>
  <c r="AN283" i="3"/>
  <c r="AO283" i="3" s="1"/>
  <c r="AP283" i="3" s="1"/>
  <c r="AN122" i="3"/>
  <c r="AO122" i="3" s="1"/>
  <c r="AP122" i="3" s="1"/>
  <c r="AN43" i="3"/>
  <c r="AO43" i="3" s="1"/>
  <c r="AP43" i="3" s="1"/>
  <c r="AN335" i="3"/>
  <c r="AO335" i="3" s="1"/>
  <c r="AP335" i="3" s="1"/>
  <c r="AN347" i="3"/>
  <c r="AO347" i="3" s="1"/>
  <c r="AP347" i="3" s="1"/>
  <c r="AN168" i="3"/>
  <c r="AO168" i="3" s="1"/>
  <c r="AP168" i="3" s="1"/>
  <c r="AN408" i="3"/>
  <c r="AO408" i="3" s="1"/>
  <c r="AP408" i="3" s="1"/>
  <c r="AN233" i="3"/>
  <c r="AO233" i="3" s="1"/>
  <c r="AP233" i="3" s="1"/>
  <c r="AN301" i="3"/>
  <c r="AO301" i="3" s="1"/>
  <c r="AP301" i="3" s="1"/>
  <c r="AN184" i="3"/>
  <c r="AO184" i="3" s="1"/>
  <c r="AP184" i="3" s="1"/>
  <c r="AN368" i="3"/>
  <c r="AO368" i="3" s="1"/>
  <c r="AP368" i="3" s="1"/>
  <c r="AN176" i="3"/>
  <c r="AO176" i="3" s="1"/>
  <c r="AP176" i="3" s="1"/>
  <c r="AN19" i="3"/>
  <c r="AO19" i="3" s="1"/>
  <c r="AP19" i="3" s="1"/>
  <c r="AN158" i="3"/>
  <c r="AO158" i="3" s="1"/>
  <c r="AP158" i="3" s="1"/>
  <c r="AN60" i="3"/>
  <c r="AO60" i="3" s="1"/>
  <c r="AP60" i="3" s="1"/>
  <c r="AN150" i="3"/>
  <c r="AO150" i="3" s="1"/>
  <c r="AP150" i="3" s="1"/>
  <c r="AN400" i="3"/>
  <c r="AO400" i="3" s="1"/>
  <c r="AP400" i="3" s="1"/>
  <c r="AN136" i="3"/>
  <c r="AO136" i="3" s="1"/>
  <c r="AP136" i="3" s="1"/>
  <c r="AN129" i="3"/>
  <c r="AO129" i="3" s="1"/>
  <c r="AP129" i="3" s="1"/>
  <c r="AN144" i="3"/>
  <c r="AO144" i="3" s="1"/>
  <c r="AP144" i="3" s="1"/>
  <c r="AN260" i="3"/>
  <c r="AO260" i="3" s="1"/>
  <c r="AP260" i="3" s="1"/>
  <c r="AN225" i="3"/>
  <c r="AO225" i="3" s="1"/>
  <c r="AP225" i="3" s="1"/>
  <c r="AN341" i="3"/>
  <c r="AO341" i="3" s="1"/>
  <c r="AP341" i="3" s="1"/>
  <c r="AN244" i="3"/>
  <c r="AO244" i="3" s="1"/>
  <c r="AP244" i="3" s="1"/>
  <c r="AN324" i="3"/>
  <c r="AO324" i="3" s="1"/>
  <c r="AP324" i="3" s="1"/>
  <c r="AN357" i="3"/>
  <c r="AO357" i="3" s="1"/>
  <c r="AP357" i="3" s="1"/>
  <c r="AN315" i="3"/>
  <c r="AO315" i="3" s="1"/>
  <c r="AP315" i="3" s="1"/>
  <c r="AN134" i="3"/>
  <c r="AO134" i="3" s="1"/>
  <c r="AP134" i="3" s="1"/>
  <c r="AN317" i="3"/>
  <c r="AO317" i="3" s="1"/>
  <c r="AP317" i="3" s="1"/>
  <c r="AN376" i="3"/>
  <c r="AO376" i="3" s="1"/>
  <c r="AP376" i="3" s="1"/>
  <c r="AN349" i="3"/>
  <c r="AO349" i="3" s="1"/>
  <c r="AP349" i="3" s="1"/>
  <c r="AN62" i="3"/>
  <c r="AO62" i="3" s="1"/>
  <c r="AP62" i="3" s="1"/>
  <c r="AN217" i="3"/>
  <c r="AO217" i="3" s="1"/>
  <c r="AP217" i="3" s="1"/>
  <c r="AN152" i="3"/>
  <c r="AO152" i="3" s="1"/>
  <c r="AP152" i="3" s="1"/>
  <c r="AN321" i="3"/>
  <c r="AO321" i="3" s="1"/>
  <c r="AP321" i="3" s="1"/>
  <c r="AN118" i="3"/>
  <c r="AO118" i="3" s="1"/>
  <c r="AP118" i="3" s="1"/>
  <c r="AN94" i="3"/>
  <c r="AO94" i="3" s="1"/>
  <c r="AP94" i="3" s="1"/>
  <c r="AN27" i="3"/>
  <c r="AO27" i="3" s="1"/>
  <c r="AP27" i="3" s="1"/>
  <c r="AN182" i="3"/>
  <c r="AO182" i="3" s="1"/>
  <c r="AP182" i="3" s="1"/>
  <c r="AN426" i="3"/>
  <c r="AO426" i="3" s="1"/>
  <c r="AP426" i="3" s="1"/>
  <c r="AN190" i="3"/>
  <c r="AO190" i="3" s="1"/>
  <c r="AP190" i="3" s="1"/>
  <c r="AN354" i="3"/>
  <c r="AO354" i="3" s="1"/>
  <c r="AP354" i="3" s="1"/>
  <c r="AN110" i="3"/>
  <c r="AO110" i="3" s="1"/>
  <c r="AP110" i="3" s="1"/>
  <c r="AN74" i="3"/>
  <c r="AO74" i="3" s="1"/>
  <c r="AP74" i="3" s="1"/>
  <c r="AN344" i="3"/>
  <c r="AO344" i="3" s="1"/>
  <c r="AP344" i="3" s="1"/>
  <c r="AN11" i="3"/>
  <c r="AO11" i="3" s="1"/>
  <c r="AP11" i="3" s="1"/>
  <c r="AN51" i="3"/>
  <c r="AO51" i="3" s="1"/>
  <c r="AP51" i="3" s="1"/>
  <c r="AN166" i="3"/>
  <c r="AO166" i="3" s="1"/>
  <c r="AP166" i="3" s="1"/>
  <c r="AN325" i="3"/>
  <c r="AO325" i="3" s="1"/>
  <c r="AP325" i="3" s="1"/>
  <c r="AN86" i="3"/>
  <c r="AO86" i="3" s="1"/>
  <c r="AP86" i="3" s="1"/>
  <c r="AN418" i="3"/>
  <c r="AO418" i="3" s="1"/>
  <c r="AP418" i="3" s="1"/>
  <c r="AN299" i="3"/>
  <c r="AO299" i="3" s="1"/>
  <c r="AP299" i="3" s="1"/>
  <c r="AN262" i="3"/>
  <c r="AO262" i="3" s="1"/>
  <c r="AP262" i="3" s="1"/>
  <c r="AN275" i="3"/>
  <c r="AO275" i="3" s="1"/>
  <c r="AP275" i="3" s="1"/>
  <c r="AN267" i="3"/>
  <c r="AO267" i="3" s="1"/>
  <c r="AP267" i="3" s="1"/>
  <c r="AN142" i="3"/>
  <c r="AO142" i="3" s="1"/>
  <c r="AP142" i="3" s="1"/>
  <c r="AN241" i="3"/>
  <c r="AO241" i="3" s="1"/>
  <c r="AP241" i="3" s="1"/>
  <c r="AN174" i="3"/>
  <c r="AO174" i="3" s="1"/>
  <c r="AP174" i="3" s="1"/>
  <c r="AN70" i="3"/>
  <c r="AO70" i="3" s="1"/>
  <c r="AP70" i="3" s="1"/>
  <c r="AN160" i="3"/>
  <c r="AO160" i="3" s="1"/>
  <c r="AP160" i="3" s="1"/>
  <c r="AN342" i="3"/>
  <c r="AO342" i="3" s="1"/>
  <c r="AP342" i="3" s="1"/>
  <c r="AN308" i="3"/>
  <c r="AO308" i="3" s="1"/>
  <c r="AP308" i="3" s="1"/>
  <c r="AN50" i="3"/>
  <c r="AO50" i="3" s="1"/>
  <c r="AP50" i="3" s="1"/>
  <c r="AN319" i="3"/>
  <c r="AO319" i="3" s="1"/>
  <c r="AP319" i="3" s="1"/>
  <c r="AN360" i="3"/>
  <c r="AO360" i="3" s="1"/>
  <c r="AP360" i="3" s="1"/>
  <c r="AN262" i="1"/>
  <c r="AN4" i="1"/>
  <c r="AN264" i="1"/>
  <c r="AN256" i="1"/>
  <c r="AN253" i="1"/>
  <c r="AN18" i="1"/>
  <c r="AN49" i="1"/>
  <c r="AN56" i="1"/>
  <c r="AN23" i="1"/>
  <c r="AN14" i="1"/>
  <c r="AN45" i="1"/>
  <c r="AN22" i="1"/>
  <c r="AN10" i="1"/>
  <c r="AN41" i="1"/>
  <c r="AN48" i="1"/>
  <c r="AN15" i="1"/>
  <c r="AN70" i="1"/>
  <c r="AN101" i="1"/>
  <c r="AN258" i="1"/>
  <c r="AN225" i="1"/>
  <c r="AN232" i="1"/>
  <c r="AN199" i="1"/>
  <c r="AN221" i="1"/>
  <c r="AN121" i="1"/>
  <c r="AN250" i="1"/>
  <c r="AN217" i="1"/>
  <c r="AN224" i="1"/>
  <c r="AN213" i="1"/>
  <c r="AN154" i="1"/>
  <c r="AN242" i="1"/>
  <c r="AN209" i="1"/>
  <c r="AN216" i="1"/>
  <c r="AN238" i="1"/>
  <c r="AN205" i="1"/>
  <c r="AN12" i="1"/>
  <c r="AN245" i="1"/>
  <c r="AN42" i="1"/>
  <c r="AN9" i="1"/>
  <c r="AN16" i="1"/>
  <c r="AN47" i="1"/>
  <c r="AN38" i="1"/>
  <c r="AN5" i="1"/>
  <c r="AN150" i="1"/>
  <c r="AN34" i="1"/>
  <c r="AN65" i="1"/>
  <c r="AN72" i="1"/>
  <c r="AN103" i="1"/>
  <c r="AN94" i="1"/>
  <c r="AN125" i="1"/>
  <c r="AN53" i="1"/>
  <c r="BB5" i="5" l="1" a="1"/>
  <c r="BB5" i="5" s="1"/>
  <c r="AY2" i="5"/>
  <c r="AY3" i="5"/>
  <c r="AY4" i="5"/>
  <c r="AY5" i="5"/>
  <c r="AV4" i="4"/>
  <c r="AV5" i="4"/>
  <c r="AV3" i="4"/>
  <c r="AS5" i="3"/>
  <c r="AS3" i="3"/>
  <c r="AS4" i="3"/>
  <c r="AS2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<sst xmlns="http://schemas.openxmlformats.org/spreadsheetml/2006/main" count="5472" uniqueCount="1017">
  <si>
    <t>Meas. point name</t>
  </si>
  <si>
    <t>Comment</t>
  </si>
  <si>
    <t>Xmm</t>
  </si>
  <si>
    <t>Ymm</t>
  </si>
  <si>
    <t>Zmm</t>
  </si>
  <si>
    <t>V_mean</t>
  </si>
  <si>
    <t>V_mean_ref</t>
  </si>
  <si>
    <t>p_mean</t>
  </si>
  <si>
    <t>p_RMS</t>
  </si>
  <si>
    <t>u_mean</t>
  </si>
  <si>
    <t>u_RMS</t>
  </si>
  <si>
    <t>E_mean</t>
  </si>
  <si>
    <t>E_RMS</t>
  </si>
  <si>
    <t>p0</t>
  </si>
  <si>
    <t>t0</t>
  </si>
  <si>
    <t>RH</t>
  </si>
  <si>
    <t>rho</t>
  </si>
  <si>
    <t>TimeStamp</t>
  </si>
  <si>
    <t>DataFileLocation</t>
  </si>
  <si>
    <t>BC No.</t>
  </si>
  <si>
    <t>c_ppm</t>
  </si>
  <si>
    <t>GAM_offset</t>
  </si>
  <si>
    <t>cppm_k</t>
  </si>
  <si>
    <t>cppm_th</t>
  </si>
  <si>
    <t>cppm_mu</t>
  </si>
  <si>
    <t>18nl/h 20gain 0.sor y+ felett</t>
  </si>
  <si>
    <t>13:48:43,132 2020.03.31</t>
  </si>
  <si>
    <t>G:\project\utcakanyon\03_11\time_series\matrix_konc_2020-03-11_20200331134843.dat</t>
  </si>
  <si>
    <t>13:51:16,530 2020.03.31</t>
  </si>
  <si>
    <t>G:\project\utcakanyon\03_11\time_series\matrix_konc_2020-03-11_20200331135116.dat</t>
  </si>
  <si>
    <t>13:53:49,411 2020.03.31</t>
  </si>
  <si>
    <t>G:\project\utcakanyon\03_11\time_series\matrix_konc_2020-03-11_20200331135349.dat</t>
  </si>
  <si>
    <t>13:56:22,566 2020.03.31</t>
  </si>
  <si>
    <t>G:\project\utcakanyon\03_11\time_series\matrix_konc_2020-03-11_20200331135622.dat</t>
  </si>
  <si>
    <t>13:58:55,957 2020.03.31</t>
  </si>
  <si>
    <t>G:\project\utcakanyon\03_11\time_series\matrix_konc_2020-03-11_20200331135855.dat</t>
  </si>
  <si>
    <t>18nl/h 100gain 0.sor y+ felett</t>
  </si>
  <si>
    <t>11:04:10,736 2020.03.31</t>
  </si>
  <si>
    <t>G:\project\utcakanyon\03_11\time_series\matrix_konc_2020-03-11_20200331110410.dat</t>
  </si>
  <si>
    <t>11:06:44,043 2020.03.31</t>
  </si>
  <si>
    <t>G:\project\utcakanyon\03_11\time_series\matrix_konc_2020-03-11_20200331110644.dat</t>
  </si>
  <si>
    <t>11:09:17,430 2020.03.31</t>
  </si>
  <si>
    <t>G:\project\utcakanyon\03_11\time_series\matrix_konc_2020-03-11_20200331110917.dat</t>
  </si>
  <si>
    <t>11:11:50,772 2020.03.31</t>
  </si>
  <si>
    <t>G:\project\utcakanyon\03_11\time_series\matrix_konc_2020-03-11_20200331111150.dat</t>
  </si>
  <si>
    <t>11:14:24,136 2020.03.31</t>
  </si>
  <si>
    <t>G:\project\utcakanyon\03_11\time_series\matrix_konc_2020-03-11_20200331111424.dat</t>
  </si>
  <si>
    <t>11:16:57,376 2020.03.31</t>
  </si>
  <si>
    <t>G:\project\utcakanyon\03_11\time_series\matrix_konc_2020-03-11_20200331111657.dat</t>
  </si>
  <si>
    <t>11:19:30,634 2020.03.31</t>
  </si>
  <si>
    <t>G:\project\utcakanyon\03_11\time_series\matrix_konc_2020-03-11_20200331111930.dat</t>
  </si>
  <si>
    <t>11:22:03,698 2020.03.31</t>
  </si>
  <si>
    <t>G:\project\utcakanyon\03_11\time_series\matrix_konc_2020-03-11_20200331112203.dat</t>
  </si>
  <si>
    <t>11:24:37,003 2020.03.31</t>
  </si>
  <si>
    <t>G:\project\utcakanyon\03_11\time_series\matrix_konc_2020-03-11_20200331112437.dat</t>
  </si>
  <si>
    <t>11:27:10,290 2020.03.31</t>
  </si>
  <si>
    <t>G:\project\utcakanyon\03_11\time_series\matrix_konc_2020-03-11_20200331112710.dat</t>
  </si>
  <si>
    <t>11:29:43,475 2020.03.31</t>
  </si>
  <si>
    <t>G:\project\utcakanyon\03_11\time_series\matrix_konc_2020-03-11_20200331112943.dat</t>
  </si>
  <si>
    <t>11:32:16,601 2020.03.31</t>
  </si>
  <si>
    <t>G:\project\utcakanyon\03_11\time_series\matrix_konc_2020-03-11_20200331113216.dat</t>
  </si>
  <si>
    <t>18nl/h 200gain 0.sor y+ felett</t>
  </si>
  <si>
    <t>11:43:46,222 2020.03.31</t>
  </si>
  <si>
    <t>G:\project\utcakanyon\03_11\time_series\matrix_konc_2020-03-11_20200331114346.dat</t>
  </si>
  <si>
    <t>11:46:19,609 2020.03.31</t>
  </si>
  <si>
    <t>G:\project\utcakanyon\03_11\time_series\matrix_konc_2020-03-11_20200331114619.dat</t>
  </si>
  <si>
    <t>11:48:53,118 2020.03.31</t>
  </si>
  <si>
    <t>G:\project\utcakanyon\03_11\time_series\matrix_konc_2020-03-11_20200331114853.dat</t>
  </si>
  <si>
    <t>11:51:26,446 2020.03.31</t>
  </si>
  <si>
    <t>G:\project\utcakanyon\03_11\time_series\matrix_konc_2020-03-11_20200331115126.dat</t>
  </si>
  <si>
    <t>11:53:59,844 2020.03.31</t>
  </si>
  <si>
    <t>G:\project\utcakanyon\03_11\time_series\matrix_konc_2020-03-11_20200331115359.dat</t>
  </si>
  <si>
    <t>11:56:33,104 2020.03.31</t>
  </si>
  <si>
    <t>G:\project\utcakanyon\03_11\time_series\matrix_konc_2020-03-11_20200331115633.dat</t>
  </si>
  <si>
    <t>11:59:06,593 2020.03.31</t>
  </si>
  <si>
    <t>G:\project\utcakanyon\03_11\time_series\matrix_konc_2020-03-11_20200331115906.dat</t>
  </si>
  <si>
    <t>12:01:39,894 2020.03.31</t>
  </si>
  <si>
    <t>G:\project\utcakanyon\03_11\time_series\matrix_konc_2020-03-11_20200331120139.dat</t>
  </si>
  <si>
    <t>12:04:13,233 2020.03.31</t>
  </si>
  <si>
    <t>G:\project\utcakanyon\03_11\time_series\matrix_konc_2020-03-11_20200331120413.dat</t>
  </si>
  <si>
    <t>18nl/h 200gain 0.sor y- felett</t>
  </si>
  <si>
    <t>12:09:36,149 2020.03.31</t>
  </si>
  <si>
    <t>G:\project\utcakanyon\03_11\time_series\matrix_konc_2020-03-11_20200331120936.dat</t>
  </si>
  <si>
    <t>12:12:09,538 2020.03.31</t>
  </si>
  <si>
    <t>G:\project\utcakanyon\03_11\time_series\matrix_konc_2020-03-11_20200331121209.dat</t>
  </si>
  <si>
    <t>12:14:42,789 2020.03.31</t>
  </si>
  <si>
    <t>G:\project\utcakanyon\03_11\time_series\matrix_konc_2020-03-11_20200331121442.dat</t>
  </si>
  <si>
    <t>12:17:16,030 2020.03.31</t>
  </si>
  <si>
    <t>G:\project\utcakanyon\03_11\time_series\matrix_konc_2020-03-11_20200331121716.dat</t>
  </si>
  <si>
    <t>12:19:49,251 2020.03.31</t>
  </si>
  <si>
    <t>G:\project\utcakanyon\03_11\time_series\matrix_konc_2020-03-11_20200331121949.dat</t>
  </si>
  <si>
    <t>12:22:22,544 2020.03.31</t>
  </si>
  <si>
    <t>G:\project\utcakanyon\03_11\time_series\matrix_konc_2020-03-11_20200331122222.dat</t>
  </si>
  <si>
    <t>12:24:55,884 2020.03.31</t>
  </si>
  <si>
    <t>G:\project\utcakanyon\03_11\time_series\matrix_konc_2020-03-11_20200331122455.dat</t>
  </si>
  <si>
    <t>12:27:29,232 2020.03.31</t>
  </si>
  <si>
    <t>G:\project\utcakanyon\03_11\time_series\matrix_konc_2020-03-11_20200331122729.dat</t>
  </si>
  <si>
    <t>12:30:02,550 2020.03.31</t>
  </si>
  <si>
    <t>G:\project\utcakanyon\03_11\time_series\matrix_konc_2020-03-11_20200331123002.dat</t>
  </si>
  <si>
    <t>18nl/h 100gain 0.sor y- felett</t>
  </si>
  <si>
    <t>12:41:11,502 2020.03.31</t>
  </si>
  <si>
    <t>G:\project\utcakanyon\03_11\time_series\matrix_konc_2020-03-11_20200331124111.dat</t>
  </si>
  <si>
    <t>12:43:44,773 2020.03.31</t>
  </si>
  <si>
    <t>G:\project\utcakanyon\03_11\time_series\matrix_konc_2020-03-11_20200331124344.dat</t>
  </si>
  <si>
    <t>12:46:18,029 2020.03.31</t>
  </si>
  <si>
    <t>G:\project\utcakanyon\03_11\time_series\matrix_konc_2020-03-11_20200331124618.dat</t>
  </si>
  <si>
    <t>12:48:51,312 2020.03.31</t>
  </si>
  <si>
    <t>G:\project\utcakanyon\03_11\time_series\matrix_konc_2020-03-11_20200331124851.dat</t>
  </si>
  <si>
    <t>12:51:24,590 2020.03.31</t>
  </si>
  <si>
    <t>G:\project\utcakanyon\03_11\time_series\matrix_konc_2020-03-11_20200331125124.dat</t>
  </si>
  <si>
    <t>12:53:57,906 2020.03.31</t>
  </si>
  <si>
    <t>G:\project\utcakanyon\03_11\time_series\matrix_konc_2020-03-11_20200331125357.dat</t>
  </si>
  <si>
    <t>12:56:31,180 2020.03.31</t>
  </si>
  <si>
    <t>G:\project\utcakanyon\03_11\time_series\matrix_konc_2020-03-11_20200331125631.dat</t>
  </si>
  <si>
    <t>12:59:04,447 2020.03.31</t>
  </si>
  <si>
    <t>G:\project\utcakanyon\03_11\time_series\matrix_konc_2020-03-11_20200331125904.dat</t>
  </si>
  <si>
    <t>13:01:37,642 2020.03.31</t>
  </si>
  <si>
    <t>G:\project\utcakanyon\03_11\time_series\matrix_konc_2020-03-11_20200331130137.dat</t>
  </si>
  <si>
    <t>13:04:10,931 2020.03.31</t>
  </si>
  <si>
    <t>G:\project\utcakanyon\03_11\time_series\matrix_konc_2020-03-11_20200331130410.dat</t>
  </si>
  <si>
    <t>13:06:44,279 2020.03.31</t>
  </si>
  <si>
    <t>G:\project\utcakanyon\03_11\time_series\matrix_konc_2020-03-11_20200331130644.dat</t>
  </si>
  <si>
    <t>13:09:17,710 2020.03.31</t>
  </si>
  <si>
    <t>G:\project\utcakanyon\03_11\time_series\matrix_konc_2020-03-11_20200331130917.dat</t>
  </si>
  <si>
    <t>13:11:51,019 2020.03.31</t>
  </si>
  <si>
    <t>G:\project\utcakanyon\03_11\time_series\matrix_konc_2020-03-11_20200331131151.dat</t>
  </si>
  <si>
    <t>13:14:24,376 2020.03.31</t>
  </si>
  <si>
    <t>G:\project\utcakanyon\03_11\time_series\matrix_konc_2020-03-11_20200331131424.dat</t>
  </si>
  <si>
    <t>18nl/h 20gain 0.sor y- felett</t>
  </si>
  <si>
    <t>13:31:49,862 2020.03.31</t>
  </si>
  <si>
    <t>G:\project\utcakanyon\03_11\time_series\matrix_konc_2020-03-11_20200331133149.dat</t>
  </si>
  <si>
    <t>13:34:23,677 2020.03.31</t>
  </si>
  <si>
    <t>G:\project\utcakanyon\03_11\time_series\matrix_konc_2020-03-11_20200331133423.dat</t>
  </si>
  <si>
    <t>13:36:56,981 2020.03.31</t>
  </si>
  <si>
    <t>G:\project\utcakanyon\03_11\time_series\matrix_konc_2020-03-11_20200331133656.dat</t>
  </si>
  <si>
    <t>13:39:30,249 2020.03.31</t>
  </si>
  <si>
    <t>G:\project\utcakanyon\03_11\time_series\matrix_konc_2020-03-11_20200331133930.dat</t>
  </si>
  <si>
    <t>100nl/h 200gain 1.sor y+ z profil</t>
  </si>
  <si>
    <t>14:16:19,787 2020.03.31</t>
  </si>
  <si>
    <t>G:\project\utcakanyon\03_11\time_series\matrix_konc_2020-03-11_20200331141619.dat</t>
  </si>
  <si>
    <t>14:18:53,091 2020.03.31</t>
  </si>
  <si>
    <t>G:\project\utcakanyon\03_11\time_series\matrix_konc_2020-03-11_20200331141853.dat</t>
  </si>
  <si>
    <t>14:21:26,423 2020.03.31</t>
  </si>
  <si>
    <t>G:\project\utcakanyon\03_11\time_series\matrix_konc_2020-03-11_20200331142126.dat</t>
  </si>
  <si>
    <t>14:23:59,801 2020.03.31</t>
  </si>
  <si>
    <t>G:\project\utcakanyon\03_11\time_series\matrix_konc_2020-03-11_20200331142359.dat</t>
  </si>
  <si>
    <t>14:26:33,169 2020.03.31</t>
  </si>
  <si>
    <t>G:\project\utcakanyon\03_11\time_series\matrix_konc_2020-03-11_20200331142633.dat</t>
  </si>
  <si>
    <t>14:29:06,506 2020.03.31</t>
  </si>
  <si>
    <t>G:\project\utcakanyon\03_11\time_series\matrix_konc_2020-03-11_20200331142906.dat</t>
  </si>
  <si>
    <t>14:31:39,873 2020.03.31</t>
  </si>
  <si>
    <t>G:\project\utcakanyon\03_11\time_series\matrix_konc_2020-03-11_20200331143139.dat</t>
  </si>
  <si>
    <t>14:34:13,330 2020.03.31</t>
  </si>
  <si>
    <t>G:\project\utcakanyon\03_11\time_series\matrix_konc_2020-03-11_20200331143413.dat</t>
  </si>
  <si>
    <t>14:36:46,873 2020.03.31</t>
  </si>
  <si>
    <t>G:\project\utcakanyon\03_11\time_series\matrix_konc_2020-03-11_20200331143646.dat</t>
  </si>
  <si>
    <t>14:39:20,288 2020.03.31</t>
  </si>
  <si>
    <t>G:\project\utcakanyon\03_11\time_series\matrix_konc_2020-03-11_20200331143920.dat</t>
  </si>
  <si>
    <t>14:41:53,546 2020.03.31</t>
  </si>
  <si>
    <t>G:\project\utcakanyon\03_11\time_series\matrix_konc_2020-03-11_20200331144153.dat</t>
  </si>
  <si>
    <t>14:44:26,748 2020.03.31</t>
  </si>
  <si>
    <t>G:\project\utcakanyon\03_11\time_series\matrix_konc_2020-03-11_20200331144426.dat</t>
  </si>
  <si>
    <t>14:46:59,952 2020.03.31</t>
  </si>
  <si>
    <t>G:\project\utcakanyon\03_11\time_series\matrix_konc_2020-03-11_20200331144659.dat</t>
  </si>
  <si>
    <t>14:49:33,107 2020.03.31</t>
  </si>
  <si>
    <t>G:\project\utcakanyon\03_11\time_series\matrix_konc_2020-03-11_20200331144933.dat</t>
  </si>
  <si>
    <t>14:52:06,315 2020.03.31</t>
  </si>
  <si>
    <t>G:\project\utcakanyon\03_11\time_series\matrix_konc_2020-03-11_20200331145206.dat</t>
  </si>
  <si>
    <t>14:54:39,384 2020.03.31</t>
  </si>
  <si>
    <t>G:\project\utcakanyon\03_11\time_series\matrix_konc_2020-03-11_20200331145439.dat</t>
  </si>
  <si>
    <t>14:57:12,420 2020.03.31</t>
  </si>
  <si>
    <t>G:\project\utcakanyon\03_11\time_series\matrix_konc_2020-03-11_20200331145712.dat</t>
  </si>
  <si>
    <t>14:59:45,383 2020.03.31</t>
  </si>
  <si>
    <t>G:\project\utcakanyon\03_11\time_series\matrix_konc_2020-03-11_20200331145945.dat</t>
  </si>
  <si>
    <t>15:08:06,757 2020.03.31</t>
  </si>
  <si>
    <t>G:\project\utcakanyon\03_11\time_series\matrix_konc_2020-03-11_20200331150806.dat</t>
  </si>
  <si>
    <t>15:10:39,975 2020.03.31</t>
  </si>
  <si>
    <t>G:\project\utcakanyon\03_11\time_series\matrix_konc_2020-03-11_20200331151039.dat</t>
  </si>
  <si>
    <t>15:13:13,204 2020.03.31</t>
  </si>
  <si>
    <t>G:\project\utcakanyon\03_11\time_series\matrix_konc_2020-03-11_20200331151313.dat</t>
  </si>
  <si>
    <t>15:15:46,513 2020.03.31</t>
  </si>
  <si>
    <t>G:\project\utcakanyon\03_11\time_series\matrix_konc_2020-03-11_20200331151546.dat</t>
  </si>
  <si>
    <t>15:18:19,787 2020.03.31</t>
  </si>
  <si>
    <t>G:\project\utcakanyon\03_11\time_series\matrix_konc_2020-03-11_20200331151819.dat</t>
  </si>
  <si>
    <t>15:20:52,979 2020.03.31</t>
  </si>
  <si>
    <t>G:\project\utcakanyon\03_11\time_series\matrix_konc_2020-03-11_20200331152052.dat</t>
  </si>
  <si>
    <t>15:23:26,179 2020.03.31</t>
  </si>
  <si>
    <t>G:\project\utcakanyon\03_11\time_series\matrix_konc_2020-03-11_20200331152326.dat</t>
  </si>
  <si>
    <t>15:25:59,380 2020.03.31</t>
  </si>
  <si>
    <t>G:\project\utcakanyon\03_11\time_series\matrix_konc_2020-03-11_20200331152559.dat</t>
  </si>
  <si>
    <t>15:28:32,604 2020.03.31</t>
  </si>
  <si>
    <t>G:\project\utcakanyon\03_11\time_series\matrix_konc_2020-03-11_20200331152832.dat</t>
  </si>
  <si>
    <t>15:31:05,797 2020.03.31</t>
  </si>
  <si>
    <t>G:\project\utcakanyon\03_11\time_series\matrix_konc_2020-03-11_20200331153105.dat</t>
  </si>
  <si>
    <t>15:33:39,000 2020.03.31</t>
  </si>
  <si>
    <t>G:\project\utcakanyon\03_11\time_series\matrix_konc_2020-03-11_20200331153339.dat</t>
  </si>
  <si>
    <t>15:36:12,230 2020.03.31</t>
  </si>
  <si>
    <t>G:\project\utcakanyon\03_11\time_series\matrix_konc_2020-03-11_20200331153612.dat</t>
  </si>
  <si>
    <t>15:38:45,305 2020.03.31</t>
  </si>
  <si>
    <t>G:\project\utcakanyon\03_11\time_series\matrix_konc_2020-03-11_20200331153845.dat</t>
  </si>
  <si>
    <t>15:41:18,523 2020.03.31</t>
  </si>
  <si>
    <t>G:\project\utcakanyon\03_11\time_series\matrix_konc_2020-03-11_20200331154118.dat</t>
  </si>
  <si>
    <t>15:43:51,818 2020.03.31</t>
  </si>
  <si>
    <t>G:\project\utcakanyon\03_11\time_series\matrix_konc_2020-03-11_20200331154351.dat</t>
  </si>
  <si>
    <t>15:46:24,947 2020.03.31</t>
  </si>
  <si>
    <t>G:\project\utcakanyon\03_11\time_series\matrix_konc_2020-03-11_20200331154624.dat</t>
  </si>
  <si>
    <t>15:48:58,034 2020.03.31</t>
  </si>
  <si>
    <t>G:\project\utcakanyon\03_11\time_series\matrix_konc_2020-03-11_20200331154858.dat</t>
  </si>
  <si>
    <t>15:51:31,139 2020.03.31</t>
  </si>
  <si>
    <t>G:\project\utcakanyon\03_11\time_series\matrix_konc_2020-03-11_20200331155131.dat</t>
  </si>
  <si>
    <t>100nl/h 200gain 1.sor y- z profil</t>
  </si>
  <si>
    <t>16:01:20,805 2020.03.31</t>
  </si>
  <si>
    <t>G:\project\utcakanyon\03_11\time_series\matrix_konc_2020-03-11_20200331160120.dat</t>
  </si>
  <si>
    <t>16:03:54,109 2020.03.31</t>
  </si>
  <si>
    <t>G:\project\utcakanyon\03_11\time_series\matrix_konc_2020-03-11_20200331160354.dat</t>
  </si>
  <si>
    <t>16:06:27,420 2020.03.31</t>
  </si>
  <si>
    <t>G:\project\utcakanyon\03_11\time_series\matrix_konc_2020-03-11_20200331160627.dat</t>
  </si>
  <si>
    <t>16:09:00,681 2020.03.31</t>
  </si>
  <si>
    <t>G:\project\utcakanyon\03_11\time_series\matrix_konc_2020-03-11_20200331160900.dat</t>
  </si>
  <si>
    <t>16:11:34,395 2020.03.31</t>
  </si>
  <si>
    <t>G:\project\utcakanyon\03_11\time_series\matrix_konc_2020-03-11_20200331161134.dat</t>
  </si>
  <si>
    <t>16:14:07,637 2020.03.31</t>
  </si>
  <si>
    <t>G:\project\utcakanyon\03_11\time_series\matrix_konc_2020-03-11_20200331161407.dat</t>
  </si>
  <si>
    <t>16:16:40,915 2020.03.31</t>
  </si>
  <si>
    <t>G:\project\utcakanyon\03_11\time_series\matrix_konc_2020-03-11_20200331161640.dat</t>
  </si>
  <si>
    <t>16:19:14,152 2020.03.31</t>
  </si>
  <si>
    <t>G:\project\utcakanyon\03_11\time_series\matrix_konc_2020-03-11_20200331161914.dat</t>
  </si>
  <si>
    <t>16:21:47,459 2020.03.31</t>
  </si>
  <si>
    <t>G:\project\utcakanyon\03_11\time_series\matrix_konc_2020-03-11_20200331162147.dat</t>
  </si>
  <si>
    <t>16:24:20,730 2020.03.31</t>
  </si>
  <si>
    <t>G:\project\utcakanyon\03_11\time_series\matrix_konc_2020-03-11_20200331162420.dat</t>
  </si>
  <si>
    <t>16:26:53,893 2020.03.31</t>
  </si>
  <si>
    <t>G:\project\utcakanyon\03_11\time_series\matrix_konc_2020-03-11_20200331162653.dat</t>
  </si>
  <si>
    <t>16:29:26,890 2020.03.31</t>
  </si>
  <si>
    <t>G:\project\utcakanyon\03_11\time_series\matrix_konc_2020-03-11_20200331162926.dat</t>
  </si>
  <si>
    <t>16:32:00,065 2020.03.31</t>
  </si>
  <si>
    <t>G:\project\utcakanyon\03_11\time_series\matrix_konc_2020-03-11_20200331163200.dat</t>
  </si>
  <si>
    <t>16:34:33,332 2020.03.31</t>
  </si>
  <si>
    <t>G:\project\utcakanyon\03_11\time_series\matrix_konc_2020-03-11_20200331163433.dat</t>
  </si>
  <si>
    <t>16:37:06,642 2020.03.31</t>
  </si>
  <si>
    <t>G:\project\utcakanyon\03_11\time_series\matrix_konc_2020-03-11_20200331163706.dat</t>
  </si>
  <si>
    <t>16:39:39,977 2020.03.31</t>
  </si>
  <si>
    <t>G:\project\utcakanyon\03_11\time_series\matrix_konc_2020-03-11_20200331163939.dat</t>
  </si>
  <si>
    <t>16:42:13,201 2020.03.31</t>
  </si>
  <si>
    <t>G:\project\utcakanyon\03_11\time_series\matrix_konc_2020-03-11_20200331164213.dat</t>
  </si>
  <si>
    <t>16:44:46,386 2020.03.31</t>
  </si>
  <si>
    <t>G:\project\utcakanyon\03_11\time_series\matrix_konc_2020-03-11_20200331164446.dat</t>
  </si>
  <si>
    <t>16:51:38,197 2020.03.31</t>
  </si>
  <si>
    <t>G:\project\utcakanyon\03_11\time_series\matrix_konc_2020-03-11_20200331165138.dat</t>
  </si>
  <si>
    <t>16:54:11,439 2020.03.31</t>
  </si>
  <si>
    <t>G:\project\utcakanyon\03_11\time_series\matrix_konc_2020-03-11_20200331165411.dat</t>
  </si>
  <si>
    <t>16:56:44,710 2020.03.31</t>
  </si>
  <si>
    <t>G:\project\utcakanyon\03_11\time_series\matrix_konc_2020-03-11_20200331165644.dat</t>
  </si>
  <si>
    <t>16:59:18,006 2020.03.31</t>
  </si>
  <si>
    <t>G:\project\utcakanyon\03_11\time_series\matrix_konc_2020-03-11_20200331165918.dat</t>
  </si>
  <si>
    <t>17:01:51,352 2020.03.31</t>
  </si>
  <si>
    <t>G:\project\utcakanyon\03_11\time_series\matrix_konc_2020-03-11_20200331170151.dat</t>
  </si>
  <si>
    <t>17:04:24,674 2020.03.31</t>
  </si>
  <si>
    <t>G:\project\utcakanyon\03_11\time_series\matrix_konc_2020-03-11_20200331170424.dat</t>
  </si>
  <si>
    <t>17:06:57,755 2020.03.31</t>
  </si>
  <si>
    <t>G:\project\utcakanyon\03_11\time_series\matrix_konc_2020-03-11_20200331170657.dat</t>
  </si>
  <si>
    <t>17:09:30,929 2020.03.31</t>
  </si>
  <si>
    <t>G:\project\utcakanyon\03_11\time_series\matrix_konc_2020-03-11_20200331170930.dat</t>
  </si>
  <si>
    <t>17:12:04,123 2020.03.31</t>
  </si>
  <si>
    <t>G:\project\utcakanyon\03_11\time_series\matrix_konc_2020-03-11_20200331171204.dat</t>
  </si>
  <si>
    <t>17:14:37,220 2020.03.31</t>
  </si>
  <si>
    <t>G:\project\utcakanyon\03_11\time_series\matrix_konc_2020-03-11_20200331171437.dat</t>
  </si>
  <si>
    <t>17:17:10,336 2020.03.31</t>
  </si>
  <si>
    <t>G:\project\utcakanyon\03_11\time_series\matrix_konc_2020-03-11_20200331171710.dat</t>
  </si>
  <si>
    <t>17:19:43,501 2020.03.31</t>
  </si>
  <si>
    <t>G:\project\utcakanyon\03_11\time_series\matrix_konc_2020-03-11_20200331171943.dat</t>
  </si>
  <si>
    <t>17:22:16,689 2020.03.31</t>
  </si>
  <si>
    <t>G:\project\utcakanyon\03_11\time_series\matrix_konc_2020-03-11_20200331172216.dat</t>
  </si>
  <si>
    <t>17:24:49,883 2020.03.31</t>
  </si>
  <si>
    <t>G:\project\utcakanyon\03_11\time_series\matrix_konc_2020-03-11_20200331172449.dat</t>
  </si>
  <si>
    <t>17:27:23,109 2020.03.31</t>
  </si>
  <si>
    <t>G:\project\utcakanyon\03_11\time_series\matrix_konc_2020-03-11_20200331172723.dat</t>
  </si>
  <si>
    <t>17:29:56,260 2020.03.31</t>
  </si>
  <si>
    <t>G:\project\utcakanyon\03_11\time_series\matrix_konc_2020-03-11_20200331172956.dat</t>
  </si>
  <si>
    <t>17:32:29,469 2020.03.31</t>
  </si>
  <si>
    <t>G:\project\utcakanyon\03_11\time_series\matrix_konc_2020-03-11_20200331173229.dat</t>
  </si>
  <si>
    <t>17:35:02,651 2020.03.31</t>
  </si>
  <si>
    <t>G:\project\utcakanyon\03_11\time_series\matrix_konc_2020-03-11_20200331173502.dat</t>
  </si>
  <si>
    <t>195nl/h 200gain 4.sor y+ felett</t>
  </si>
  <si>
    <t>09:39:13,550 2020.04.02</t>
  </si>
  <si>
    <t>G:\project\utcakanyon\04_02\time_series\matrix_konc_2020-04-02_20200402093913.dat</t>
  </si>
  <si>
    <t>09:41:46,860 2020.04.02</t>
  </si>
  <si>
    <t>G:\project\utcakanyon\04_02\time_series\matrix_konc_2020-04-02_20200402094146.dat</t>
  </si>
  <si>
    <t>09:44:20,003 2020.04.02</t>
  </si>
  <si>
    <t>G:\project\utcakanyon\04_02\time_series\matrix_konc_2020-04-02_20200402094420.dat</t>
  </si>
  <si>
    <t>09:46:53,127 2020.04.02</t>
  </si>
  <si>
    <t>G:\project\utcakanyon\04_02\time_series\matrix_konc_2020-04-02_20200402094653.dat</t>
  </si>
  <si>
    <t>09:49:26,209 2020.04.02</t>
  </si>
  <si>
    <t>G:\project\utcakanyon\04_02\time_series\matrix_konc_2020-04-02_20200402094926.dat</t>
  </si>
  <si>
    <t>09:51:59,415 2020.04.02</t>
  </si>
  <si>
    <t>G:\project\utcakanyon\04_02\time_series\matrix_konc_2020-04-02_20200402095159.dat</t>
  </si>
  <si>
    <t>09:54:32,679 2020.04.02</t>
  </si>
  <si>
    <t>G:\project\utcakanyon\04_02\time_series\matrix_konc_2020-04-02_20200402095432.dat</t>
  </si>
  <si>
    <t>09:57:05,896 2020.04.02</t>
  </si>
  <si>
    <t>G:\project\utcakanyon\04_02\time_series\matrix_konc_2020-04-02_20200402095705.dat</t>
  </si>
  <si>
    <t>09:59:39,141 2020.04.02</t>
  </si>
  <si>
    <t>G:\project\utcakanyon\04_02\time_series\matrix_konc_2020-04-02_20200402095939.dat</t>
  </si>
  <si>
    <t>10:02:12,304 2020.04.02</t>
  </si>
  <si>
    <t>G:\project\utcakanyon\04_02\time_series\matrix_konc_2020-04-02_20200402100212.dat</t>
  </si>
  <si>
    <t>10:04:45,770 2020.04.02</t>
  </si>
  <si>
    <t>G:\project\utcakanyon\04_02\time_series\matrix_konc_2020-04-02_20200402100445.dat</t>
  </si>
  <si>
    <t>10:07:18,903 2020.04.02</t>
  </si>
  <si>
    <t>G:\project\utcakanyon\04_02\time_series\matrix_konc_2020-04-02_20200402100718.dat</t>
  </si>
  <si>
    <t>10:09:52,132 2020.04.02</t>
  </si>
  <si>
    <t>G:\project\utcakanyon\04_02\time_series\matrix_konc_2020-04-02_20200402100952.dat</t>
  </si>
  <si>
    <t>10:12:25,263 2020.04.02</t>
  </si>
  <si>
    <t>G:\project\utcakanyon\04_02\time_series\matrix_konc_2020-04-02_20200402101225.dat</t>
  </si>
  <si>
    <t>10:14:58,460 2020.04.02</t>
  </si>
  <si>
    <t>G:\project\utcakanyon\04_02\time_series\matrix_konc_2020-04-02_20200402101458.dat</t>
  </si>
  <si>
    <t>10:17:31,769 2020.04.02</t>
  </si>
  <si>
    <t>G:\project\utcakanyon\04_02\time_series\matrix_konc_2020-04-02_20200402101731.dat</t>
  </si>
  <si>
    <t>10:20:04,973 2020.04.02</t>
  </si>
  <si>
    <t>G:\project\utcakanyon\04_02\time_series\matrix_konc_2020-04-02_20200402102004.dat</t>
  </si>
  <si>
    <t>10:29:10,733 2020.04.02</t>
  </si>
  <si>
    <t>G:\project\utcakanyon\04_02\time_series\matrix_konc_2020-04-02_20200402102910.dat</t>
  </si>
  <si>
    <t>10:31:44,117 2020.04.02</t>
  </si>
  <si>
    <t>G:\project\utcakanyon\04_02\time_series\matrix_konc_2020-04-02_20200402103144.dat</t>
  </si>
  <si>
    <t>10:34:17,351 2020.04.02</t>
  </si>
  <si>
    <t>G:\project\utcakanyon\04_02\time_series\matrix_konc_2020-04-02_20200402103417.dat</t>
  </si>
  <si>
    <t>10:36:50,606 2020.04.02</t>
  </si>
  <si>
    <t>G:\project\utcakanyon\04_02\time_series\matrix_konc_2020-04-02_20200402103650.dat</t>
  </si>
  <si>
    <t>10:39:23,870 2020.04.02</t>
  </si>
  <si>
    <t>G:\project\utcakanyon\04_02\time_series\matrix_konc_2020-04-02_20200402103923.dat</t>
  </si>
  <si>
    <t>10:41:57,263 2020.04.02</t>
  </si>
  <si>
    <t>G:\project\utcakanyon\04_02\time_series\matrix_konc_2020-04-02_20200402104157.dat</t>
  </si>
  <si>
    <t>10:44:30,613 2020.04.02</t>
  </si>
  <si>
    <t>G:\project\utcakanyon\04_02\time_series\matrix_konc_2020-04-02_20200402104430.dat</t>
  </si>
  <si>
    <t>10:47:03,820 2020.04.02</t>
  </si>
  <si>
    <t>G:\project\utcakanyon\04_02\time_series\matrix_konc_2020-04-02_20200402104703.dat</t>
  </si>
  <si>
    <t>10:49:37,123 2020.04.02</t>
  </si>
  <si>
    <t>G:\project\utcakanyon\04_02\time_series\matrix_konc_2020-04-02_20200402104937.dat</t>
  </si>
  <si>
    <t>10:52:10,365 2020.04.02</t>
  </si>
  <si>
    <t>G:\project\utcakanyon\04_02\time_series\matrix_konc_2020-04-02_20200402105210.dat</t>
  </si>
  <si>
    <t>10:54:43,609 2020.04.02</t>
  </si>
  <si>
    <t>G:\project\utcakanyon\04_02\time_series\matrix_konc_2020-04-02_20200402105443.dat</t>
  </si>
  <si>
    <t>10:57:16,779 2020.04.02</t>
  </si>
  <si>
    <t>G:\project\utcakanyon\04_02\time_series\matrix_konc_2020-04-02_20200402105716.dat</t>
  </si>
  <si>
    <t>10:59:49,977 2020.04.02</t>
  </si>
  <si>
    <t>G:\project\utcakanyon\04_02\time_series\matrix_konc_2020-04-02_20200402105949.dat</t>
  </si>
  <si>
    <t>11:02:23,241 2020.04.02</t>
  </si>
  <si>
    <t>G:\project\utcakanyon\04_02\time_series\matrix_konc_2020-04-02_20200402110223.dat</t>
  </si>
  <si>
    <t>11:04:56,672 2020.04.02</t>
  </si>
  <si>
    <t>G:\project\utcakanyon\04_02\time_series\matrix_konc_2020-04-02_20200402110456.dat</t>
  </si>
  <si>
    <t>11:07:29,845 2020.04.02</t>
  </si>
  <si>
    <t>G:\project\utcakanyon\04_02\time_series\matrix_konc_2020-04-02_20200402110729.dat</t>
  </si>
  <si>
    <t>11:10:02,909 2020.04.02</t>
  </si>
  <si>
    <t>G:\project\utcakanyon\04_02\time_series\matrix_konc_2020-04-02_20200402111002.dat</t>
  </si>
  <si>
    <t>11:12:36,157 2020.04.02</t>
  </si>
  <si>
    <t>G:\project\utcakanyon\04_02\time_series\matrix_konc_2020-04-02_20200402111236.dat</t>
  </si>
  <si>
    <t>11:15:09,477 2020.04.02</t>
  </si>
  <si>
    <t>G:\project\utcakanyon\04_02\time_series\matrix_konc_2020-04-02_20200402111509.dat</t>
  </si>
  <si>
    <t>195nl/h 200gain 4.sor y- felett</t>
  </si>
  <si>
    <t>11:31:29,174 2020.04.02</t>
  </si>
  <si>
    <t>G:\project\utcakanyon\04_02\time_series\matrix_konc_2020-04-02_20200402113129.dat</t>
  </si>
  <si>
    <t>11:34:02,485 2020.04.02</t>
  </si>
  <si>
    <t>G:\project\utcakanyon\04_02\time_series\matrix_konc_2020-04-02_20200402113402.dat</t>
  </si>
  <si>
    <t>11:36:35,710 2020.04.02</t>
  </si>
  <si>
    <t>G:\project\utcakanyon\04_02\time_series\matrix_konc_2020-04-02_20200402113635.dat</t>
  </si>
  <si>
    <t>11:39:09,010 2020.04.02</t>
  </si>
  <si>
    <t>G:\project\utcakanyon\04_02\time_series\matrix_konc_2020-04-02_20200402113909.dat</t>
  </si>
  <si>
    <t>11:41:42,293 2020.04.02</t>
  </si>
  <si>
    <t>G:\project\utcakanyon\04_02\time_series\matrix_konc_2020-04-02_20200402114142.dat</t>
  </si>
  <si>
    <t>11:44:15,441 2020.04.02</t>
  </si>
  <si>
    <t>G:\project\utcakanyon\04_02\time_series\matrix_konc_2020-04-02_20200402114415.dat</t>
  </si>
  <si>
    <t>11:46:48,772 2020.04.02</t>
  </si>
  <si>
    <t>G:\project\utcakanyon\04_02\time_series\matrix_konc_2020-04-02_20200402114648.dat</t>
  </si>
  <si>
    <t>11:49:22,056 2020.04.02</t>
  </si>
  <si>
    <t>G:\project\utcakanyon\04_02\time_series\matrix_konc_2020-04-02_20200402114922.dat</t>
  </si>
  <si>
    <t>11:51:55,355 2020.04.02</t>
  </si>
  <si>
    <t>G:\project\utcakanyon\04_02\time_series\matrix_konc_2020-04-02_20200402115155.dat</t>
  </si>
  <si>
    <t>11:54:28,652 2020.04.02</t>
  </si>
  <si>
    <t>G:\project\utcakanyon\04_02\time_series\matrix_konc_2020-04-02_20200402115428.dat</t>
  </si>
  <si>
    <t>11:57:02,125 2020.04.02</t>
  </si>
  <si>
    <t>G:\project\utcakanyon\04_02\time_series\matrix_konc_2020-04-02_20200402115702.dat</t>
  </si>
  <si>
    <t>11:59:35,270 2020.04.02</t>
  </si>
  <si>
    <t>G:\project\utcakanyon\04_02\time_series\matrix_konc_2020-04-02_20200402115935.dat</t>
  </si>
  <si>
    <t>12:02:08,411 2020.04.02</t>
  </si>
  <si>
    <t>G:\project\utcakanyon\04_02\time_series\matrix_konc_2020-04-02_20200402120208.dat</t>
  </si>
  <si>
    <t>12:04:41,772 2020.04.02</t>
  </si>
  <si>
    <t>G:\project\utcakanyon\04_02\time_series\matrix_konc_2020-04-02_20200402120441.dat</t>
  </si>
  <si>
    <t>12:07:15,113 2020.04.02</t>
  </si>
  <si>
    <t>G:\project\utcakanyon\04_02\time_series\matrix_konc_2020-04-02_20200402120715.dat</t>
  </si>
  <si>
    <t>12:09:48,261 2020.04.02</t>
  </si>
  <si>
    <t>G:\project\utcakanyon\04_02\time_series\matrix_konc_2020-04-02_20200402120948.dat</t>
  </si>
  <si>
    <t>12:12:21,586 2020.04.02</t>
  </si>
  <si>
    <t>G:\project\utcakanyon\04_02\time_series\matrix_konc_2020-04-02_20200402121221.dat</t>
  </si>
  <si>
    <t>12:14:54,703 2020.04.02</t>
  </si>
  <si>
    <t>G:\project\utcakanyon\04_02\time_series\matrix_konc_2020-04-02_20200402121454.dat</t>
  </si>
  <si>
    <t>12:26:21,395 2020.04.02</t>
  </si>
  <si>
    <t>G:\project\utcakanyon\04_02\time_series\matrix_konc_2020-04-02_20200402122621.dat</t>
  </si>
  <si>
    <t>12:28:54,729 2020.04.02</t>
  </si>
  <si>
    <t>G:\project\utcakanyon\04_02\time_series\matrix_konc_2020-04-02_20200402122854.dat</t>
  </si>
  <si>
    <t>12:31:27,905 2020.04.02</t>
  </si>
  <si>
    <t>G:\project\utcakanyon\04_02\time_series\matrix_konc_2020-04-02_20200402123127.dat</t>
  </si>
  <si>
    <t>12:34:01,328 2020.04.02</t>
  </si>
  <si>
    <t>G:\project\utcakanyon\04_02\time_series\matrix_konc_2020-04-02_20200402123401.dat</t>
  </si>
  <si>
    <t>12:36:34,641 2020.04.02</t>
  </si>
  <si>
    <t>G:\project\utcakanyon\04_02\time_series\matrix_konc_2020-04-02_20200402123634.dat</t>
  </si>
  <si>
    <t>12:39:07,986 2020.04.02</t>
  </si>
  <si>
    <t>G:\project\utcakanyon\04_02\time_series\matrix_konc_2020-04-02_20200402123907.dat</t>
  </si>
  <si>
    <t>12:41:41,178 2020.04.02</t>
  </si>
  <si>
    <t>G:\project\utcakanyon\04_02\time_series\matrix_konc_2020-04-02_20200402124141.dat</t>
  </si>
  <si>
    <t>12:44:14,364 2020.04.02</t>
  </si>
  <si>
    <t>G:\project\utcakanyon\04_02\time_series\matrix_konc_2020-04-02_20200402124414.dat</t>
  </si>
  <si>
    <t>12:46:47,696 2020.04.02</t>
  </si>
  <si>
    <t>G:\project\utcakanyon\04_02\time_series\matrix_konc_2020-04-02_20200402124647.dat</t>
  </si>
  <si>
    <t>12:49:21,020 2020.04.02</t>
  </si>
  <si>
    <t>G:\project\utcakanyon\04_02\time_series\matrix_konc_2020-04-02_20200402124921.dat</t>
  </si>
  <si>
    <t>12:51:54,409 2020.04.02</t>
  </si>
  <si>
    <t>G:\project\utcakanyon\04_02\time_series\matrix_konc_2020-04-02_20200402125154.dat</t>
  </si>
  <si>
    <t>12:54:27,628 2020.04.02</t>
  </si>
  <si>
    <t>G:\project\utcakanyon\04_02\time_series\matrix_konc_2020-04-02_20200402125427.dat</t>
  </si>
  <si>
    <t>12:57:00,677 2020.04.02</t>
  </si>
  <si>
    <t>G:\project\utcakanyon\04_02\time_series\matrix_konc_2020-04-02_20200402125700.dat</t>
  </si>
  <si>
    <t>12:59:33,769 2020.04.02</t>
  </si>
  <si>
    <t>G:\project\utcakanyon\04_02\time_series\matrix_konc_2020-04-02_20200402125933.dat</t>
  </si>
  <si>
    <t>13:02:07,030 2020.04.02</t>
  </si>
  <si>
    <t>G:\project\utcakanyon\04_02\time_series\matrix_konc_2020-04-02_20200402130207.dat</t>
  </si>
  <si>
    <t>13:04:40,170 2020.04.02</t>
  </si>
  <si>
    <t>G:\project\utcakanyon\04_02\time_series\matrix_konc_2020-04-02_20200402130440.dat</t>
  </si>
  <si>
    <t>13:07:13,420 2020.04.02</t>
  </si>
  <si>
    <t>G:\project\utcakanyon\04_02\time_series\matrix_konc_2020-04-02_20200402130713.dat</t>
  </si>
  <si>
    <t>13:09:46,577 2020.04.02</t>
  </si>
  <si>
    <t>G:\project\utcakanyon\04_02\time_series\matrix_konc_2020-04-02_20200402130946.dat</t>
  </si>
  <si>
    <t>195nl/h 200gain 4.sor y- felett y eloszlas</t>
  </si>
  <si>
    <t>14:06:54,940 2020.04.02</t>
  </si>
  <si>
    <t>G:\project\utcakanyon\04_02\time_series\matrix_konc_2020-04-02_20200402140654.dat</t>
  </si>
  <si>
    <t>14:09:28,524 2020.04.02</t>
  </si>
  <si>
    <t>G:\project\utcakanyon\04_02\time_series\matrix_konc_2020-04-02_20200402140928.dat</t>
  </si>
  <si>
    <t>14:12:01,997 2020.04.02</t>
  </si>
  <si>
    <t>G:\project\utcakanyon\04_02\time_series\matrix_konc_2020-04-02_20200402141201.dat</t>
  </si>
  <si>
    <t>14:14:35,439 2020.04.02</t>
  </si>
  <si>
    <t>G:\project\utcakanyon\04_02\time_series\matrix_konc_2020-04-02_20200402141435.dat</t>
  </si>
  <si>
    <t>14:17:08,889 2020.04.02</t>
  </si>
  <si>
    <t>G:\project\utcakanyon\04_02\time_series\matrix_konc_2020-04-02_20200402141708.dat</t>
  </si>
  <si>
    <t>14:19:42,365 2020.04.02</t>
  </si>
  <si>
    <t>G:\project\utcakanyon\04_02\time_series\matrix_konc_2020-04-02_20200402141942.dat</t>
  </si>
  <si>
    <t>14:22:15,836 2020.04.02</t>
  </si>
  <si>
    <t>G:\project\utcakanyon\04_02\time_series\matrix_konc_2020-04-02_20200402142215.dat</t>
  </si>
  <si>
    <t>14:24:49,282 2020.04.02</t>
  </si>
  <si>
    <t>G:\project\utcakanyon\04_02\time_series\matrix_konc_2020-04-02_20200402142449.dat</t>
  </si>
  <si>
    <t>14:27:22,698 2020.04.02</t>
  </si>
  <si>
    <t>G:\project\utcakanyon\04_02\time_series\matrix_konc_2020-04-02_20200402142722.dat</t>
  </si>
  <si>
    <t>14:29:56,060 2020.04.02</t>
  </si>
  <si>
    <t>G:\project\utcakanyon\04_02\time_series\matrix_konc_2020-04-02_20200402142956.dat</t>
  </si>
  <si>
    <t>14:32:29,407 2020.04.02</t>
  </si>
  <si>
    <t>G:\project\utcakanyon\04_02\time_series\matrix_konc_2020-04-02_20200402143229.dat</t>
  </si>
  <si>
    <t>14:35:02,776 2020.04.02</t>
  </si>
  <si>
    <t>G:\project\utcakanyon\04_02\time_series\matrix_konc_2020-04-02_20200402143502.dat</t>
  </si>
  <si>
    <t>14:37:36,192 2020.04.02</t>
  </si>
  <si>
    <t>G:\project\utcakanyon\04_02\time_series\matrix_konc_2020-04-02_20200402143736.dat</t>
  </si>
  <si>
    <t>14:40:09,572 2020.04.02</t>
  </si>
  <si>
    <t>G:\project\utcakanyon\04_02\time_series\matrix_konc_2020-04-02_20200402144009.dat</t>
  </si>
  <si>
    <t>14:42:42,949 2020.04.02</t>
  </si>
  <si>
    <t>G:\project\utcakanyon\04_02\time_series\matrix_konc_2020-04-02_20200402144242.dat</t>
  </si>
  <si>
    <t>14:45:16,381 2020.04.02</t>
  </si>
  <si>
    <t>G:\project\utcakanyon\04_02\time_series\matrix_konc_2020-04-02_20200402144516.dat</t>
  </si>
  <si>
    <t>14:47:49,820 2020.04.02</t>
  </si>
  <si>
    <t>G:\project\utcakanyon\04_02\time_series\matrix_konc_2020-04-02_20200402144749.dat</t>
  </si>
  <si>
    <t>14:50:23,214 2020.04.02</t>
  </si>
  <si>
    <t>G:\project\utcakanyon\04_02\time_series\matrix_konc_2020-04-02_20200402145023.dat</t>
  </si>
  <si>
    <t>14:52:56,594 2020.04.02</t>
  </si>
  <si>
    <t>G:\project\utcakanyon\04_02\time_series\matrix_konc_2020-04-02_20200402145256.dat</t>
  </si>
  <si>
    <t>15:04:22,935 2020.04.02</t>
  </si>
  <si>
    <t>G:\project\utcakanyon\04_02\time_series\matrix_konc_2020-04-02_20200402150422.dat</t>
  </si>
  <si>
    <t>15:06:56,506 2020.04.02</t>
  </si>
  <si>
    <t>G:\project\utcakanyon\04_02\time_series\matrix_konc_2020-04-02_20200402150656.dat</t>
  </si>
  <si>
    <t>15:09:30,017 2020.04.02</t>
  </si>
  <si>
    <t>G:\project\utcakanyon\04_02\time_series\matrix_konc_2020-04-02_20200402150930.dat</t>
  </si>
  <si>
    <t>15:12:03,513 2020.04.02</t>
  </si>
  <si>
    <t>G:\project\utcakanyon\04_02\time_series\matrix_konc_2020-04-02_20200402151203.dat</t>
  </si>
  <si>
    <t>15:14:36,980 2020.04.02</t>
  </si>
  <si>
    <t>G:\project\utcakanyon\04_02\time_series\matrix_konc_2020-04-02_20200402151436.dat</t>
  </si>
  <si>
    <t>15:17:10,487 2020.04.02</t>
  </si>
  <si>
    <t>G:\project\utcakanyon\04_02\time_series\matrix_konc_2020-04-02_20200402151710.dat</t>
  </si>
  <si>
    <t>15:19:43,820 2020.04.02</t>
  </si>
  <si>
    <t>G:\project\utcakanyon\04_02\time_series\matrix_konc_2020-04-02_20200402151943.dat</t>
  </si>
  <si>
    <t>15:22:17,172 2020.04.02</t>
  </si>
  <si>
    <t>G:\project\utcakanyon\04_02\time_series\matrix_konc_2020-04-02_20200402152217.dat</t>
  </si>
  <si>
    <t>15:24:50,522 2020.04.02</t>
  </si>
  <si>
    <t>G:\project\utcakanyon\04_02\time_series\matrix_konc_2020-04-02_20200402152450.dat</t>
  </si>
  <si>
    <t>15:27:24,148 2020.04.02</t>
  </si>
  <si>
    <t>G:\project\utcakanyon\04_02\time_series\matrix_konc_2020-04-02_20200402152724.dat</t>
  </si>
  <si>
    <t>15:29:57,613 2020.04.02</t>
  </si>
  <si>
    <t>G:\project\utcakanyon\04_02\time_series\matrix_konc_2020-04-02_20200402152957.dat</t>
  </si>
  <si>
    <t>15:32:31,080 2020.04.02</t>
  </si>
  <si>
    <t>G:\project\utcakanyon\04_02\time_series\matrix_konc_2020-04-02_20200402153231.dat</t>
  </si>
  <si>
    <t>15:35:04,562 2020.04.02</t>
  </si>
  <si>
    <t>G:\project\utcakanyon\04_02\time_series\matrix_konc_2020-04-02_20200402153504.dat</t>
  </si>
  <si>
    <t>15:37:38,033 2020.04.02</t>
  </si>
  <si>
    <t>G:\project\utcakanyon\04_02\time_series\matrix_konc_2020-04-02_20200402153738.dat</t>
  </si>
  <si>
    <t>15:40:11,499 2020.04.02</t>
  </si>
  <si>
    <t>G:\project\utcakanyon\04_02\time_series\matrix_konc_2020-04-02_20200402154011.dat</t>
  </si>
  <si>
    <t>15:42:44,925 2020.04.02</t>
  </si>
  <si>
    <t>G:\project\utcakanyon\04_02\time_series\matrix_konc_2020-04-02_20200402154244.dat</t>
  </si>
  <si>
    <t>15:45:18,318 2020.04.02</t>
  </si>
  <si>
    <t>G:\project\utcakanyon\04_02\time_series\matrix_konc_2020-04-02_20200402154518.dat</t>
  </si>
  <si>
    <t>15:47:51,759 2020.04.02</t>
  </si>
  <si>
    <t>G:\project\utcakanyon\04_02\time_series\matrix_konc_2020-04-02_20200402154751.dat</t>
  </si>
  <si>
    <t>15:50:25,230 2020.04.02</t>
  </si>
  <si>
    <t>G:\project\utcakanyon\04_02\time_series\matrix_konc_2020-04-02_20200402155025.dat</t>
  </si>
  <si>
    <t>195nl/h 200gain 4.sor y+ felett y eloszlas</t>
  </si>
  <si>
    <t>16:03:25,966 2020.04.02</t>
  </si>
  <si>
    <t>G:\project\utcakanyon\04_02\time_series\matrix_konc_2020-04-02_20200402160325.dat</t>
  </si>
  <si>
    <t>16:05:59,517 2020.04.02</t>
  </si>
  <si>
    <t>G:\project\utcakanyon\04_02\time_series\matrix_konc_2020-04-02_20200402160559.dat</t>
  </si>
  <si>
    <t>16:08:32,949 2020.04.02</t>
  </si>
  <si>
    <t>G:\project\utcakanyon\04_02\time_series\matrix_konc_2020-04-02_20200402160832.dat</t>
  </si>
  <si>
    <t>16:11:06,384 2020.04.02</t>
  </si>
  <si>
    <t>G:\project\utcakanyon\04_02\time_series\matrix_konc_2020-04-02_20200402161106.dat</t>
  </si>
  <si>
    <t>16:13:39,801 2020.04.02</t>
  </si>
  <si>
    <t>G:\project\utcakanyon\04_02\time_series\matrix_konc_2020-04-02_20200402161339.dat</t>
  </si>
  <si>
    <t>16:16:13,250 2020.04.02</t>
  </si>
  <si>
    <t>G:\project\utcakanyon\04_02\time_series\matrix_konc_2020-04-02_20200402161613.dat</t>
  </si>
  <si>
    <t>16:18:46,689 2020.04.02</t>
  </si>
  <si>
    <t>G:\project\utcakanyon\04_02\time_series\matrix_konc_2020-04-02_20200402161846.dat</t>
  </si>
  <si>
    <t>16:21:20,054 2020.04.02</t>
  </si>
  <si>
    <t>G:\project\utcakanyon\04_02\time_series\matrix_konc_2020-04-02_20200402162120.dat</t>
  </si>
  <si>
    <t>16:23:53,450 2020.04.02</t>
  </si>
  <si>
    <t>G:\project\utcakanyon\04_02\time_series\matrix_konc_2020-04-02_20200402162353.dat</t>
  </si>
  <si>
    <t>16:26:26,872 2020.04.02</t>
  </si>
  <si>
    <t>G:\project\utcakanyon\04_02\time_series\matrix_konc_2020-04-02_20200402162626.dat</t>
  </si>
  <si>
    <t>16:29:00,230 2020.04.02</t>
  </si>
  <si>
    <t>G:\project\utcakanyon\04_02\time_series\matrix_konc_2020-04-02_20200402162900.dat</t>
  </si>
  <si>
    <t>16:31:33,558 2020.04.02</t>
  </si>
  <si>
    <t>G:\project\utcakanyon\04_02\time_series\matrix_konc_2020-04-02_20200402163133.dat</t>
  </si>
  <si>
    <t>16:34:06,960 2020.04.02</t>
  </si>
  <si>
    <t>G:\project\utcakanyon\04_02\time_series\matrix_konc_2020-04-02_20200402163406.dat</t>
  </si>
  <si>
    <t>16:36:40,346 2020.04.02</t>
  </si>
  <si>
    <t>G:\project\utcakanyon\04_02\time_series\matrix_konc_2020-04-02_20200402163640.dat</t>
  </si>
  <si>
    <t>16:39:13,678 2020.04.02</t>
  </si>
  <si>
    <t>G:\project\utcakanyon\04_02\time_series\matrix_konc_2020-04-02_20200402163913.dat</t>
  </si>
  <si>
    <t>16:41:47,143 2020.04.02</t>
  </si>
  <si>
    <t>G:\project\utcakanyon\04_02\time_series\matrix_konc_2020-04-02_20200402164147.dat</t>
  </si>
  <si>
    <t>16:44:20,581 2020.04.02</t>
  </si>
  <si>
    <t>G:\project\utcakanyon\04_02\time_series\matrix_konc_2020-04-02_20200402164420.dat</t>
  </si>
  <si>
    <t>16:46:53,989 2020.04.02</t>
  </si>
  <si>
    <t>G:\project\utcakanyon\04_02\time_series\matrix_konc_2020-04-02_20200402164653.dat</t>
  </si>
  <si>
    <t>16:49:27,384 2020.04.02</t>
  </si>
  <si>
    <t>G:\project\utcakanyon\04_02\time_series\matrix_konc_2020-04-02_20200402164927.dat</t>
  </si>
  <si>
    <t>195nl/h 200gain 4.sor y+ felett y eloszlas Z=50mm</t>
  </si>
  <si>
    <t>17:01:09,027 2020.04.02</t>
  </si>
  <si>
    <t>G:\project\utcakanyon\04_02\time_series\matrix_konc_2020-04-02_20200402170109.dat</t>
  </si>
  <si>
    <t>17:03:42,490 2020.04.02</t>
  </si>
  <si>
    <t>G:\project\utcakanyon\04_02\time_series\matrix_konc_2020-04-02_20200402170342.dat</t>
  </si>
  <si>
    <t>17:06:15,879 2020.04.02</t>
  </si>
  <si>
    <t>G:\project\utcakanyon\04_02\time_series\matrix_konc_2020-04-02_20200402170615.dat</t>
  </si>
  <si>
    <t>17:08:49,379 2020.04.02</t>
  </si>
  <si>
    <t>G:\project\utcakanyon\04_02\time_series\matrix_konc_2020-04-02_20200402170849.dat</t>
  </si>
  <si>
    <t>17:11:22,830 2020.04.02</t>
  </si>
  <si>
    <t>G:\project\utcakanyon\04_02\time_series\matrix_konc_2020-04-02_20200402171122.dat</t>
  </si>
  <si>
    <t>17:13:56,284 2020.04.02</t>
  </si>
  <si>
    <t>G:\project\utcakanyon\04_02\time_series\matrix_konc_2020-04-02_20200402171356.dat</t>
  </si>
  <si>
    <t>17:16:29,621 2020.04.02</t>
  </si>
  <si>
    <t>G:\project\utcakanyon\04_02\time_series\matrix_konc_2020-04-02_20200402171629.dat</t>
  </si>
  <si>
    <t>17:19:03,050 2020.04.02</t>
  </si>
  <si>
    <t>G:\project\utcakanyon\04_02\time_series\matrix_konc_2020-04-02_20200402171903.dat</t>
  </si>
  <si>
    <t>17:21:36,386 2020.04.02</t>
  </si>
  <si>
    <t>G:\project\utcakanyon\04_02\time_series\matrix_konc_2020-04-02_20200402172136.dat</t>
  </si>
  <si>
    <t>17:24:09,802 2020.04.02</t>
  </si>
  <si>
    <t>G:\project\utcakanyon\04_02\time_series\matrix_konc_2020-04-02_20200402172409.dat</t>
  </si>
  <si>
    <t>17:26:43,200 2020.04.02</t>
  </si>
  <si>
    <t>G:\project\utcakanyon\04_02\time_series\matrix_konc_2020-04-02_20200402172643.dat</t>
  </si>
  <si>
    <t>17:29:16,652 2020.04.02</t>
  </si>
  <si>
    <t>G:\project\utcakanyon\04_02\time_series\matrix_konc_2020-04-02_20200402172916.dat</t>
  </si>
  <si>
    <t>17:31:50,068 2020.04.02</t>
  </si>
  <si>
    <t>G:\project\utcakanyon\04_02\time_series\matrix_konc_2020-04-02_20200402173150.dat</t>
  </si>
  <si>
    <t>17:34:23,627 2020.04.02</t>
  </si>
  <si>
    <t>G:\project\utcakanyon\04_02\time_series\matrix_konc_2020-04-02_20200402173423.dat</t>
  </si>
  <si>
    <t>17:36:57,104 2020.04.02</t>
  </si>
  <si>
    <t>G:\project\utcakanyon\04_02\time_series\matrix_konc_2020-04-02_20200402173657.dat</t>
  </si>
  <si>
    <t>17:39:30,519 2020.04.02</t>
  </si>
  <si>
    <t>G:\project\utcakanyon\04_02\time_series\matrix_konc_2020-04-02_20200402173930.dat</t>
  </si>
  <si>
    <t>17:42:03,895 2020.04.02</t>
  </si>
  <si>
    <t>G:\project\utcakanyon\04_02\time_series\matrix_konc_2020-04-02_20200402174203.dat</t>
  </si>
  <si>
    <t>17:44:37,344 2020.04.02</t>
  </si>
  <si>
    <t>G:\project\utcakanyon\04_02\time_series\matrix_konc_2020-04-02_20200402174437.dat</t>
  </si>
  <si>
    <t>17:47:10,788 2020.04.02</t>
  </si>
  <si>
    <t>G:\project\utcakanyon\04_02\time_series\matrix_konc_2020-04-02_20200402174710.dat</t>
  </si>
  <si>
    <t>Y+ feletti Y eloszlasmeres H=50, forras=100Nl/h, gain=200</t>
  </si>
  <si>
    <t>08:52:06,138 2020.04.09</t>
  </si>
  <si>
    <t>G:\project\utcakanyon\04_09\time_series\matrix_konc_2020-04-09_20200409085206.dat</t>
  </si>
  <si>
    <t>08:54:39,531 2020.04.09</t>
  </si>
  <si>
    <t>G:\project\utcakanyon\04_09\time_series\matrix_konc_2020-04-09_20200409085439.dat</t>
  </si>
  <si>
    <t>08:57:12,749 2020.04.09</t>
  </si>
  <si>
    <t>G:\project\utcakanyon\04_09\time_series\matrix_konc_2020-04-09_20200409085712.dat</t>
  </si>
  <si>
    <t>08:59:45,977 2020.04.09</t>
  </si>
  <si>
    <t>G:\project\utcakanyon\04_09\time_series\matrix_konc_2020-04-09_20200409085945.dat</t>
  </si>
  <si>
    <t>09:02:19,260 2020.04.09</t>
  </si>
  <si>
    <t>G:\project\utcakanyon\04_09\time_series\matrix_konc_2020-04-09_20200409090219.dat</t>
  </si>
  <si>
    <t>09:04:52,492 2020.04.09</t>
  </si>
  <si>
    <t>G:\project\utcakanyon\04_09\time_series\matrix_konc_2020-04-09_20200409090452.dat</t>
  </si>
  <si>
    <t>09:07:25,743 2020.04.09</t>
  </si>
  <si>
    <t>G:\project\utcakanyon\04_09\time_series\matrix_konc_2020-04-09_20200409090725.dat</t>
  </si>
  <si>
    <t>09:09:58,969 2020.04.09</t>
  </si>
  <si>
    <t>G:\project\utcakanyon\04_09\time_series\matrix_konc_2020-04-09_20200409090958.dat</t>
  </si>
  <si>
    <t>09:12:32,198 2020.04.09</t>
  </si>
  <si>
    <t>G:\project\utcakanyon\04_09\time_series\matrix_konc_2020-04-09_20200409091232.dat</t>
  </si>
  <si>
    <t>09:15:05,481 2020.04.09</t>
  </si>
  <si>
    <t>G:\project\utcakanyon\04_09\time_series\matrix_konc_2020-04-09_20200409091505.dat</t>
  </si>
  <si>
    <t>09:17:38,780 2020.04.09</t>
  </si>
  <si>
    <t>G:\project\utcakanyon\04_09\time_series\matrix_konc_2020-04-09_20200409091738.dat</t>
  </si>
  <si>
    <t>09:20:12,174 2020.04.09</t>
  </si>
  <si>
    <t>G:\project\utcakanyon\04_09\time_series\matrix_konc_2020-04-09_20200409092012.dat</t>
  </si>
  <si>
    <t>09:22:45,442 2020.04.09</t>
  </si>
  <si>
    <t>G:\project\utcakanyon\04_09\time_series\matrix_konc_2020-04-09_20200409092245.dat</t>
  </si>
  <si>
    <t>09:25:18,712 2020.04.09</t>
  </si>
  <si>
    <t>G:\project\utcakanyon\04_09\time_series\matrix_konc_2020-04-09_20200409092518.dat</t>
  </si>
  <si>
    <t>09:27:52,005 2020.04.09</t>
  </si>
  <si>
    <t>G:\project\utcakanyon\04_09\time_series\matrix_konc_2020-04-09_20200409092752.dat</t>
  </si>
  <si>
    <t>09:30:25,333 2020.04.09</t>
  </si>
  <si>
    <t>G:\project\utcakanyon\04_09\time_series\matrix_konc_2020-04-09_20200409093025.dat</t>
  </si>
  <si>
    <t>09:32:58,754 2020.04.09</t>
  </si>
  <si>
    <t>G:\project\utcakanyon\04_09\time_series\matrix_konc_2020-04-09_20200409093258.dat</t>
  </si>
  <si>
    <t>09:35:31,913 2020.04.09</t>
  </si>
  <si>
    <t>G:\project\utcakanyon\04_09\time_series\matrix_konc_2020-04-09_20200409093531.dat</t>
  </si>
  <si>
    <t>09:38:05,227 2020.04.09</t>
  </si>
  <si>
    <t>G:\project\utcakanyon\04_09\time_series\matrix_konc_2020-04-09_20200409093805.dat</t>
  </si>
  <si>
    <t>Y- feletti Y eloszlasmeres 1.sor H=50, forras=100Nl/h, gain=200</t>
  </si>
  <si>
    <t>09:50:43,652 2020.04.09</t>
  </si>
  <si>
    <t>G:\project\utcakanyon\04_09\time_series\matrix_konc_2020-04-09_20200409095043.dat</t>
  </si>
  <si>
    <t>09:53:17,139 2020.04.09</t>
  </si>
  <si>
    <t>G:\project\utcakanyon\04_09\time_series\matrix_konc_2020-04-09_20200409095317.dat</t>
  </si>
  <si>
    <t>09:55:50,542 2020.04.09</t>
  </si>
  <si>
    <t>G:\project\utcakanyon\04_09\time_series\matrix_konc_2020-04-09_20200409095550.dat</t>
  </si>
  <si>
    <t>09:58:23,940 2020.04.09</t>
  </si>
  <si>
    <t>G:\project\utcakanyon\04_09\time_series\matrix_konc_2020-04-09_20200409095823.dat</t>
  </si>
  <si>
    <t>10:00:57,340 2020.04.09</t>
  </si>
  <si>
    <t>G:\project\utcakanyon\04_09\time_series\matrix_konc_2020-04-09_20200409100057.dat</t>
  </si>
  <si>
    <t>10:03:30,728 2020.04.09</t>
  </si>
  <si>
    <t>G:\project\utcakanyon\04_09\time_series\matrix_konc_2020-04-09_20200409100330.dat</t>
  </si>
  <si>
    <t>10:06:04,208 2020.04.09</t>
  </si>
  <si>
    <t>G:\project\utcakanyon\04_09\time_series\matrix_konc_2020-04-09_20200409100604.dat</t>
  </si>
  <si>
    <t>10:08:37,590 2020.04.09</t>
  </si>
  <si>
    <t>G:\project\utcakanyon\04_09\time_series\matrix_konc_2020-04-09_20200409100837.dat</t>
  </si>
  <si>
    <t>10:11:11,027 2020.04.09</t>
  </si>
  <si>
    <t>G:\project\utcakanyon\04_09\time_series\matrix_konc_2020-04-09_20200409101111.dat</t>
  </si>
  <si>
    <t>10:13:44,415 2020.04.09</t>
  </si>
  <si>
    <t>G:\project\utcakanyon\04_09\time_series\matrix_konc_2020-04-09_20200409101344.dat</t>
  </si>
  <si>
    <t>10:16:17,842 2020.04.09</t>
  </si>
  <si>
    <t>G:\project\utcakanyon\04_09\time_series\matrix_konc_2020-04-09_20200409101617.dat</t>
  </si>
  <si>
    <t>10:18:51,253 2020.04.09</t>
  </si>
  <si>
    <t>G:\project\utcakanyon\04_09\time_series\matrix_konc_2020-04-09_20200409101851.dat</t>
  </si>
  <si>
    <t>10:21:24,663 2020.04.09</t>
  </si>
  <si>
    <t>G:\project\utcakanyon\04_09\time_series\matrix_konc_2020-04-09_20200409102124.dat</t>
  </si>
  <si>
    <t>10:23:57,680 2020.04.09</t>
  </si>
  <si>
    <t>G:\project\utcakanyon\04_09\time_series\matrix_konc_2020-04-09_20200409102357.dat</t>
  </si>
  <si>
    <t>10:26:31,106 2020.04.09</t>
  </si>
  <si>
    <t>G:\project\utcakanyon\04_09\time_series\matrix_konc_2020-04-09_20200409102631.dat</t>
  </si>
  <si>
    <t>10:29:04,443 2020.04.09</t>
  </si>
  <si>
    <t>G:\project\utcakanyon\04_09\time_series\matrix_konc_2020-04-09_20200409102904.dat</t>
  </si>
  <si>
    <t>10:31:37,971 2020.04.09</t>
  </si>
  <si>
    <t>G:\project\utcakanyon\04_09\time_series\matrix_konc_2020-04-09_20200409103137.dat</t>
  </si>
  <si>
    <t>10:34:11,448 2020.04.09</t>
  </si>
  <si>
    <t>G:\project\utcakanyon\04_09\time_series\matrix_konc_2020-04-09_20200409103411.dat</t>
  </si>
  <si>
    <t>10:36:44,919 2020.04.09</t>
  </si>
  <si>
    <t>G:\project\utcakanyon\04_09\time_series\matrix_konc_2020-04-09_20200409103644.dat</t>
  </si>
  <si>
    <t>Y- feletti Y eloszlasmeres 0.sor H=50, forras=18Nl/h, gain=20</t>
  </si>
  <si>
    <t>10:59:01,211 2020.04.09</t>
  </si>
  <si>
    <t>G:\project\utcakanyon\04_09\time_series\matrix_konc_2020-04-09_20200409105901.dat</t>
  </si>
  <si>
    <t>11:01:34,696 2020.04.09</t>
  </si>
  <si>
    <t>G:\project\utcakanyon\04_09\time_series\matrix_konc_2020-04-09_20200409110134.dat</t>
  </si>
  <si>
    <t>11:04:08,168 2020.04.09</t>
  </si>
  <si>
    <t>G:\project\utcakanyon\04_09\time_series\matrix_konc_2020-04-09_20200409110408.dat</t>
  </si>
  <si>
    <t>11:06:42,283 2020.04.09</t>
  </si>
  <si>
    <t>G:\project\utcakanyon\04_09\time_series\matrix_konc_2020-04-09_20200409110642.dat</t>
  </si>
  <si>
    <t>11:09:15,832 2020.04.09</t>
  </si>
  <si>
    <t>G:\project\utcakanyon\04_09\time_series\matrix_konc_2020-04-09_20200409110915.dat</t>
  </si>
  <si>
    <t>11:11:49,229 2020.04.09</t>
  </si>
  <si>
    <t>G:\project\utcakanyon\04_09\time_series\matrix_konc_2020-04-09_20200409111149.dat</t>
  </si>
  <si>
    <t>11:14:22,622 2020.04.09</t>
  </si>
  <si>
    <t>G:\project\utcakanyon\04_09\time_series\matrix_konc_2020-04-09_20200409111422.dat</t>
  </si>
  <si>
    <t>11:16:56,039 2020.04.09</t>
  </si>
  <si>
    <t>G:\project\utcakanyon\04_09\time_series\matrix_konc_2020-04-09_20200409111656.dat</t>
  </si>
  <si>
    <t>11:19:29,441 2020.04.09</t>
  </si>
  <si>
    <t>G:\project\utcakanyon\04_09\time_series\matrix_konc_2020-04-09_20200409111929.dat</t>
  </si>
  <si>
    <t>11:22:02,869 2020.04.09</t>
  </si>
  <si>
    <t>G:\project\utcakanyon\04_09\time_series\matrix_konc_2020-04-09_20200409112202.dat</t>
  </si>
  <si>
    <t>11:24:36,304 2020.04.09</t>
  </si>
  <si>
    <t>G:\project\utcakanyon\04_09\time_series\matrix_konc_2020-04-09_20200409112436.dat</t>
  </si>
  <si>
    <t>Y+ feletti Y eloszlasmeres 0.sor H=50, forras=18Nl/h, gain=20</t>
  </si>
  <si>
    <t>11:37:06,263 2020.04.09</t>
  </si>
  <si>
    <t>G:\project\utcakanyon\04_09\time_series\matrix_konc_2020-04-09_20200409113706.dat</t>
  </si>
  <si>
    <t>11:39:39,698 2020.04.09</t>
  </si>
  <si>
    <t>G:\project\utcakanyon\04_09\time_series\matrix_konc_2020-04-09_20200409113939.dat</t>
  </si>
  <si>
    <t>11:42:13,117 2020.04.09</t>
  </si>
  <si>
    <t>G:\project\utcakanyon\04_09\time_series\matrix_konc_2020-04-09_20200409114213.dat</t>
  </si>
  <si>
    <t>11:44:46,581 2020.04.09</t>
  </si>
  <si>
    <t>G:\project\utcakanyon\04_09\time_series\matrix_konc_2020-04-09_20200409114446.dat</t>
  </si>
  <si>
    <t>11:47:19,984 2020.04.09</t>
  </si>
  <si>
    <t>G:\project\utcakanyon\04_09\time_series\matrix_konc_2020-04-09_20200409114719.dat</t>
  </si>
  <si>
    <t>11:49:53,446 2020.04.09</t>
  </si>
  <si>
    <t>G:\project\utcakanyon\04_09\time_series\matrix_konc_2020-04-09_20200409114953.dat</t>
  </si>
  <si>
    <t>11:52:26,842 2020.04.09</t>
  </si>
  <si>
    <t>G:\project\utcakanyon\04_09\time_series\matrix_konc_2020-04-09_20200409115226.dat</t>
  </si>
  <si>
    <t>11:55:00,215 2020.04.09</t>
  </si>
  <si>
    <t>G:\project\utcakanyon\04_09\time_series\matrix_konc_2020-04-09_20200409115500.dat</t>
  </si>
  <si>
    <t>11:57:33,590 2020.04.09</t>
  </si>
  <si>
    <t>G:\project\utcakanyon\04_09\time_series\matrix_konc_2020-04-09_20200409115733.dat</t>
  </si>
  <si>
    <t>12:00:07,601 2020.04.09</t>
  </si>
  <si>
    <t>G:\project\utcakanyon\04_09\time_series\matrix_konc_2020-04-09_20200409120007.dat</t>
  </si>
  <si>
    <t>12:02:41,142 2020.04.09</t>
  </si>
  <si>
    <t>G:\project\utcakanyon\04_09\time_series\matrix_konc_2020-04-09_20200409120241.dat</t>
  </si>
  <si>
    <t>Y+ feletti Y eloszlasmeres 0.sor sarok, forras=18Nl/h, gain=20</t>
  </si>
  <si>
    <t>12:18:54,739 2020.04.09</t>
  </si>
  <si>
    <t>G:\project\utcakanyon\04_09\time_series\matrix_konc_2020-04-09_20200409121854.dat</t>
  </si>
  <si>
    <t>12:21:28,097 2020.04.09</t>
  </si>
  <si>
    <t>G:\project\utcakanyon\04_09\time_series\matrix_konc_2020-04-09_20200409122128.dat</t>
  </si>
  <si>
    <t>12:24:01,601 2020.04.09</t>
  </si>
  <si>
    <t>G:\project\utcakanyon\04_09\time_series\matrix_konc_2020-04-09_20200409122401.dat</t>
  </si>
  <si>
    <t>12:26:35,027 2020.04.09</t>
  </si>
  <si>
    <t>G:\project\utcakanyon\04_09\time_series\matrix_konc_2020-04-09_20200409122635.dat</t>
  </si>
  <si>
    <t>12:29:08,400 2020.04.09</t>
  </si>
  <si>
    <t>G:\project\utcakanyon\04_09\time_series\matrix_konc_2020-04-09_20200409122908.dat</t>
  </si>
  <si>
    <t>12:31:41,585 2020.04.09</t>
  </si>
  <si>
    <t>G:\project\utcakanyon\04_09\time_series\matrix_konc_2020-04-09_20200409123141.dat</t>
  </si>
  <si>
    <t>12:34:14,984 2020.04.09</t>
  </si>
  <si>
    <t>G:\project\utcakanyon\04_09\time_series\matrix_konc_2020-04-09_20200409123414.dat</t>
  </si>
  <si>
    <t>12:36:48,408 2020.04.09</t>
  </si>
  <si>
    <t>G:\project\utcakanyon\04_09\time_series\matrix_konc_2020-04-09_20200409123648.dat</t>
  </si>
  <si>
    <t>12:39:21,810 2020.04.09</t>
  </si>
  <si>
    <t>G:\project\utcakanyon\04_09\time_series\matrix_konc_2020-04-09_20200409123921.dat</t>
  </si>
  <si>
    <t>12:41:55,266 2020.04.09</t>
  </si>
  <si>
    <t>G:\project\utcakanyon\04_09\time_series\matrix_konc_2020-04-09_20200409124155.dat</t>
  </si>
  <si>
    <t>12:44:28,580 2020.04.09</t>
  </si>
  <si>
    <t>G:\project\utcakanyon\04_09\time_series\matrix_konc_2020-04-09_20200409124428.dat</t>
  </si>
  <si>
    <t>Y- feletti Y eloszlasmeres 0.sor sarok, forras=18Nl/h, gain=20</t>
  </si>
  <si>
    <t>12:55:16,815 2020.04.09</t>
  </si>
  <si>
    <t>G:\project\utcakanyon\04_09\time_series\matrix_konc_2020-04-09_20200409125516.dat</t>
  </si>
  <si>
    <t>12:57:50,327 2020.04.09</t>
  </si>
  <si>
    <t>G:\project\utcakanyon\04_09\time_series\matrix_konc_2020-04-09_20200409125750.dat</t>
  </si>
  <si>
    <t>13:00:23,780 2020.04.09</t>
  </si>
  <si>
    <t>G:\project\utcakanyon\04_09\time_series\matrix_konc_2020-04-09_20200409130023.dat</t>
  </si>
  <si>
    <t>13:02:57,160 2020.04.09</t>
  </si>
  <si>
    <t>G:\project\utcakanyon\04_09\time_series\matrix_konc_2020-04-09_20200409130257.dat</t>
  </si>
  <si>
    <t>13:05:30,469 2020.04.09</t>
  </si>
  <si>
    <t>G:\project\utcakanyon\04_09\time_series\matrix_konc_2020-04-09_20200409130530.dat</t>
  </si>
  <si>
    <t>13:08:03,667 2020.04.09</t>
  </si>
  <si>
    <t>G:\project\utcakanyon\04_09\time_series\matrix_konc_2020-04-09_20200409130803.dat</t>
  </si>
  <si>
    <t>13:10:37,028 2020.04.09</t>
  </si>
  <si>
    <t>G:\project\utcakanyon\04_09\time_series\matrix_konc_2020-04-09_20200409131037.dat</t>
  </si>
  <si>
    <t>13:13:10,381 2020.04.09</t>
  </si>
  <si>
    <t>G:\project\utcakanyon\04_09\time_series\matrix_konc_2020-04-09_20200409131310.dat</t>
  </si>
  <si>
    <t>13:15:43,754 2020.04.09</t>
  </si>
  <si>
    <t>G:\project\utcakanyon\04_09\time_series\matrix_konc_2020-04-09_20200409131543.dat</t>
  </si>
  <si>
    <t>13:18:17,043 2020.04.09</t>
  </si>
  <si>
    <t>G:\project\utcakanyon\04_09\time_series\matrix_konc_2020-04-09_20200409131817.dat</t>
  </si>
  <si>
    <t>13:20:50,440 2020.04.09</t>
  </si>
  <si>
    <t>G:\project\utcakanyon\04_09\time_series\matrix_konc_2020-04-09_20200409132050.dat</t>
  </si>
  <si>
    <t>Y+ feletti X eloszlasmeres 0.sor H=50mm, forras=18Nl/h, gain=20</t>
  </si>
  <si>
    <t>13:39:14,028 2020.04.09</t>
  </si>
  <si>
    <t>G:\project\utcakanyon\04_09\time_series\matrix_konc_2020-04-09_20200409133914.dat</t>
  </si>
  <si>
    <t>13:41:46,979 2020.04.09</t>
  </si>
  <si>
    <t>G:\project\utcakanyon\04_09\time_series\matrix_konc_2020-04-09_20200409134146.dat</t>
  </si>
  <si>
    <t>13:44:19,968 2020.04.09</t>
  </si>
  <si>
    <t>G:\project\utcakanyon\04_09\time_series\matrix_konc_2020-04-09_20200409134419.dat</t>
  </si>
  <si>
    <t>13:46:52,920 2020.04.09</t>
  </si>
  <si>
    <t>G:\project\utcakanyon\04_09\time_series\matrix_konc_2020-04-09_20200409134652.dat</t>
  </si>
  <si>
    <t>13:49:25,971 2020.04.09</t>
  </si>
  <si>
    <t>G:\project\utcakanyon\04_09\time_series\matrix_konc_2020-04-09_20200409134925.dat</t>
  </si>
  <si>
    <t>13:51:58,956 2020.04.09</t>
  </si>
  <si>
    <t>G:\project\utcakanyon\04_09\time_series\matrix_konc_2020-04-09_20200409135158.dat</t>
  </si>
  <si>
    <t>13:54:31,903 2020.04.09</t>
  </si>
  <si>
    <t>G:\project\utcakanyon\04_09\time_series\matrix_konc_2020-04-09_20200409135431.dat</t>
  </si>
  <si>
    <t>13:57:04,731 2020.04.09</t>
  </si>
  <si>
    <t>G:\project\utcakanyon\04_09\time_series\matrix_konc_2020-04-09_20200409135704.dat</t>
  </si>
  <si>
    <t>13:59:37,744 2020.04.09</t>
  </si>
  <si>
    <t>G:\project\utcakanyon\04_09\time_series\matrix_konc_2020-04-09_20200409135937.dat</t>
  </si>
  <si>
    <t>Y- feletti X eloszlasmeres 0.sor H=50mm, forras=18Nl/h, gain=20</t>
  </si>
  <si>
    <t>14:04:13,631 2020.04.09</t>
  </si>
  <si>
    <t>G:\project\utcakanyon\04_09\time_series\matrix_konc_2020-04-09_20200409140413.dat</t>
  </si>
  <si>
    <t>14:06:46,547 2020.04.09</t>
  </si>
  <si>
    <t>G:\project\utcakanyon\04_09\time_series\matrix_konc_2020-04-09_20200409140646.dat</t>
  </si>
  <si>
    <t>14:09:19,512 2020.04.09</t>
  </si>
  <si>
    <t>G:\project\utcakanyon\04_09\time_series\matrix_konc_2020-04-09_20200409140919.dat</t>
  </si>
  <si>
    <t>14:11:52,433 2020.04.09</t>
  </si>
  <si>
    <t>G:\project\utcakanyon\04_09\time_series\matrix_konc_2020-04-09_20200409141152.dat</t>
  </si>
  <si>
    <t>14:14:25,412 2020.04.09</t>
  </si>
  <si>
    <t>G:\project\utcakanyon\04_09\time_series\matrix_konc_2020-04-09_20200409141425.dat</t>
  </si>
  <si>
    <t>14:16:58,356 2020.04.09</t>
  </si>
  <si>
    <t>G:\project\utcakanyon\04_09\time_series\matrix_konc_2020-04-09_20200409141658.dat</t>
  </si>
  <si>
    <t>14:19:31,259 2020.04.09</t>
  </si>
  <si>
    <t>G:\project\utcakanyon\04_09\time_series\matrix_konc_2020-04-09_20200409141931.dat</t>
  </si>
  <si>
    <t>14:22:04,064 2020.04.09</t>
  </si>
  <si>
    <t>G:\project\utcakanyon\04_09\time_series\matrix_konc_2020-04-09_20200409142204.dat</t>
  </si>
  <si>
    <t>14:24:36,937 2020.04.09</t>
  </si>
  <si>
    <t>G:\project\utcakanyon\04_09\time_series\matrix_konc_2020-04-09_20200409142436.dat</t>
  </si>
  <si>
    <t>Y- feletti X eloszlasmeres 1.sor H=50mm, forras=195Nl/h, gain=200</t>
  </si>
  <si>
    <t>14:44:14,496 2020.04.09</t>
  </si>
  <si>
    <t>G:\project\utcakanyon\04_09\time_series\matrix_konc_2020-04-09_20200409144414.dat</t>
  </si>
  <si>
    <t>14:46:47,585 2020.04.09</t>
  </si>
  <si>
    <t>G:\project\utcakanyon\04_09\time_series\matrix_konc_2020-04-09_20200409144647.dat</t>
  </si>
  <si>
    <t>14:49:20,620 2020.04.09</t>
  </si>
  <si>
    <t>G:\project\utcakanyon\04_09\time_series\matrix_konc_2020-04-09_20200409144920.dat</t>
  </si>
  <si>
    <t>14:51:53,536 2020.04.09</t>
  </si>
  <si>
    <t>G:\project\utcakanyon\04_09\time_series\matrix_konc_2020-04-09_20200409145153.dat</t>
  </si>
  <si>
    <t>14:54:26,546 2020.04.09</t>
  </si>
  <si>
    <t>G:\project\utcakanyon\04_09\time_series\matrix_konc_2020-04-09_20200409145426.dat</t>
  </si>
  <si>
    <t>14:56:59,565 2020.04.09</t>
  </si>
  <si>
    <t>G:\project\utcakanyon\04_09\time_series\matrix_konc_2020-04-09_20200409145659.dat</t>
  </si>
  <si>
    <t>14:59:32,597 2020.04.09</t>
  </si>
  <si>
    <t>G:\project\utcakanyon\04_09\time_series\matrix_konc_2020-04-09_20200409145932.dat</t>
  </si>
  <si>
    <t>15:02:05,596 2020.04.09</t>
  </si>
  <si>
    <t>G:\project\utcakanyon\04_09\time_series\matrix_konc_2020-04-09_20200409150205.dat</t>
  </si>
  <si>
    <t>15:04:38,547 2020.04.09</t>
  </si>
  <si>
    <t>G:\project\utcakanyon\04_09\time_series\matrix_konc_2020-04-09_20200409150438.dat</t>
  </si>
  <si>
    <t>Y+ feletti X eloszlasmeres 1.sor H=50mm, forras=195Nl/h, gain=200</t>
  </si>
  <si>
    <t>15:10:06,805 2020.04.09</t>
  </si>
  <si>
    <t>G:\project\utcakanyon\04_09\time_series\matrix_konc_2020-04-09_20200409151006.dat</t>
  </si>
  <si>
    <t>15:12:39,737 2020.04.09</t>
  </si>
  <si>
    <t>G:\project\utcakanyon\04_09\time_series\matrix_konc_2020-04-09_20200409151239.dat</t>
  </si>
  <si>
    <t>15:15:12,602 2020.04.09</t>
  </si>
  <si>
    <t>G:\project\utcakanyon\04_09\time_series\matrix_konc_2020-04-09_20200409151512.dat</t>
  </si>
  <si>
    <t>15:17:45,540 2020.04.09</t>
  </si>
  <si>
    <t>G:\project\utcakanyon\04_09\time_series\matrix_konc_2020-04-09_20200409151745.dat</t>
  </si>
  <si>
    <t>15:20:18,427 2020.04.09</t>
  </si>
  <si>
    <t>G:\project\utcakanyon\04_09\time_series\matrix_konc_2020-04-09_20200409152018.dat</t>
  </si>
  <si>
    <t>15:22:51,309 2020.04.09</t>
  </si>
  <si>
    <t>G:\project\utcakanyon\04_09\time_series\matrix_konc_2020-04-09_20200409152251.dat</t>
  </si>
  <si>
    <t>15:25:24,144 2020.04.09</t>
  </si>
  <si>
    <t>G:\project\utcakanyon\04_09\time_series\matrix_konc_2020-04-09_20200409152524.dat</t>
  </si>
  <si>
    <t>15:27:56,993 2020.04.09</t>
  </si>
  <si>
    <t>G:\project\utcakanyon\04_09\time_series\matrix_konc_2020-04-09_20200409152756.dat</t>
  </si>
  <si>
    <t>15:30:29,840 2020.04.09</t>
  </si>
  <si>
    <t>G:\project\utcakanyon\04_09\time_series\matrix_konc_2020-04-09_20200409153029.dat</t>
  </si>
  <si>
    <t>Y- feletti X eloszlasmeres H=120mm, forras=195Nl/h, gain=200</t>
  </si>
  <si>
    <t>15:48:57,431 2020.04.09</t>
  </si>
  <si>
    <t>G:\project\utcakanyon\04_09\time_series\matrix_konc_2020-04-09_20200409154857.dat</t>
  </si>
  <si>
    <t>15:51:31,440 2020.04.09</t>
  </si>
  <si>
    <t>G:\project\utcakanyon\04_09\time_series\matrix_konc_2020-04-09_20200409155131.dat</t>
  </si>
  <si>
    <t>15:54:05,375 2020.04.09</t>
  </si>
  <si>
    <t>G:\project\utcakanyon\04_09\time_series\matrix_konc_2020-04-09_20200409155405.dat</t>
  </si>
  <si>
    <t>15:56:39,336 2020.04.09</t>
  </si>
  <si>
    <t>G:\project\utcakanyon\04_09\time_series\matrix_konc_2020-04-09_20200409155639.dat</t>
  </si>
  <si>
    <t>15:59:13,267 2020.04.09</t>
  </si>
  <si>
    <t>G:\project\utcakanyon\04_09\time_series\matrix_konc_2020-04-09_20200409155913.dat</t>
  </si>
  <si>
    <t>16:01:47,232 2020.04.09</t>
  </si>
  <si>
    <t>G:\project\utcakanyon\04_09\time_series\matrix_konc_2020-04-09_20200409160147.dat</t>
  </si>
  <si>
    <t>16:04:21,188 2020.04.09</t>
  </si>
  <si>
    <t>G:\project\utcakanyon\04_09\time_series\matrix_konc_2020-04-09_20200409160421.dat</t>
  </si>
  <si>
    <t>16:06:55,211 2020.04.09</t>
  </si>
  <si>
    <t>G:\project\utcakanyon\04_09\time_series\matrix_konc_2020-04-09_20200409160655.dat</t>
  </si>
  <si>
    <t>16:09:29,166 2020.04.09</t>
  </si>
  <si>
    <t>G:\project\utcakanyon\04_09\time_series\matrix_konc_2020-04-09_20200409160929.dat</t>
  </si>
  <si>
    <t>16:12:03,111 2020.04.09</t>
  </si>
  <si>
    <t>G:\project\utcakanyon\04_09\time_series\matrix_konc_2020-04-09_20200409161203.dat</t>
  </si>
  <si>
    <t>16:14:36,925 2020.04.09</t>
  </si>
  <si>
    <t>G:\project\utcakanyon\04_09\time_series\matrix_konc_2020-04-09_20200409161436.dat</t>
  </si>
  <si>
    <t>16:17:10,883 2020.04.09</t>
  </si>
  <si>
    <t>G:\project\utcakanyon\04_09\time_series\matrix_konc_2020-04-09_20200409161710.dat</t>
  </si>
  <si>
    <t>16:19:44,835 2020.04.09</t>
  </si>
  <si>
    <t>G:\project\utcakanyon\04_09\time_series\matrix_konc_2020-04-09_20200409161944.dat</t>
  </si>
  <si>
    <t>16:22:18,632 2020.04.09</t>
  </si>
  <si>
    <t>G:\project\utcakanyon\04_09\time_series\matrix_konc_2020-04-09_20200409162218.dat</t>
  </si>
  <si>
    <t>16:24:52,530 2020.04.09</t>
  </si>
  <si>
    <t>G:\project\utcakanyon\04_09\time_series\matrix_konc_2020-04-09_20200409162452.dat</t>
  </si>
  <si>
    <t>16:27:26,379 2020.04.09</t>
  </si>
  <si>
    <t>G:\project\utcakanyon\04_09\time_series\matrix_konc_2020-04-09_20200409162726.dat</t>
  </si>
  <si>
    <t>16:30:00,371 2020.04.09</t>
  </si>
  <si>
    <t>G:\project\utcakanyon\04_09\time_series\matrix_konc_2020-04-09_20200409163000.dat</t>
  </si>
  <si>
    <t>16:32:34,299 2020.04.09</t>
  </si>
  <si>
    <t>G:\project\utcakanyon\04_09\time_series\matrix_konc_2020-04-09_20200409163234.dat</t>
  </si>
  <si>
    <t>16:35:08,245 2020.04.09</t>
  </si>
  <si>
    <t>G:\project\utcakanyon\04_09\time_series\matrix_konc_2020-04-09_20200409163508.dat</t>
  </si>
  <si>
    <t>16:37:42,166 2020.04.09</t>
  </si>
  <si>
    <t>G:\project\utcakanyon\04_09\time_series\matrix_konc_2020-04-09_20200409163742.dat</t>
  </si>
  <si>
    <t>x eloszlas H=120 gain=20 source=18nl/h</t>
  </si>
  <si>
    <t>09:49:55,666 2020.04.22</t>
  </si>
  <si>
    <t>G:\project\utcakanyon\04_22\time_series\matrix_konc_2020-04-22_20200422094955.dat</t>
  </si>
  <si>
    <t>09:52:29,442 2020.04.22</t>
  </si>
  <si>
    <t>G:\project\utcakanyon\04_22\time_series\matrix_konc_2020-04-22_20200422095229.dat</t>
  </si>
  <si>
    <t>09:55:03,169 2020.04.22</t>
  </si>
  <si>
    <t>G:\project\utcakanyon\04_22\time_series\matrix_konc_2020-04-22_20200422095503.dat</t>
  </si>
  <si>
    <t>09:57:36,903 2020.04.22</t>
  </si>
  <si>
    <t>G:\project\utcakanyon\04_22\time_series\matrix_konc_2020-04-22_20200422095736.dat</t>
  </si>
  <si>
    <t>10:00:10,612 2020.04.22</t>
  </si>
  <si>
    <t>G:\project\utcakanyon\04_22\time_series\matrix_konc_2020-04-22_20200422100010.dat</t>
  </si>
  <si>
    <t>10:02:44,381 2020.04.22</t>
  </si>
  <si>
    <t>G:\project\utcakanyon\04_22\time_series\matrix_konc_2020-04-22_20200422100244.dat</t>
  </si>
  <si>
    <t>y eloszlas H=120 gain=200 source=195nl/h</t>
  </si>
  <si>
    <t>10:28:20,958 2020.04.22</t>
  </si>
  <si>
    <t>G:\project\utcakanyon\04_22\time_series\matrix_konc_2020-04-22_20200422102820.dat</t>
  </si>
  <si>
    <t>10:30:54,424 2020.04.22</t>
  </si>
  <si>
    <t>G:\project\utcakanyon\04_22\time_series\matrix_konc_2020-04-22_20200422103054.dat</t>
  </si>
  <si>
    <t>10:33:27,781 2020.04.22</t>
  </si>
  <si>
    <t>G:\project\utcakanyon\04_22\time_series\matrix_konc_2020-04-22_20200422103327.dat</t>
  </si>
  <si>
    <t>10:36:01,203 2020.04.22</t>
  </si>
  <si>
    <t>G:\project\utcakanyon\04_22\time_series\matrix_konc_2020-04-22_20200422103601.dat</t>
  </si>
  <si>
    <t>10:38:34,614 2020.04.22</t>
  </si>
  <si>
    <t>G:\project\utcakanyon\04_22\time_series\matrix_konc_2020-04-22_20200422103834.dat</t>
  </si>
  <si>
    <t>10:41:08,097 2020.04.22</t>
  </si>
  <si>
    <t>G:\project\utcakanyon\04_22\time_series\matrix_konc_2020-04-22_20200422104108.dat</t>
  </si>
  <si>
    <t>10:43:41,543 2020.04.22</t>
  </si>
  <si>
    <t>G:\project\utcakanyon\04_22\time_series\matrix_konc_2020-04-22_20200422104341.dat</t>
  </si>
  <si>
    <t>10:46:14,969 2020.04.22</t>
  </si>
  <si>
    <t>G:\project\utcakanyon\04_22\time_series\matrix_konc_2020-04-22_20200422104614.dat</t>
  </si>
  <si>
    <t>10:48:48,413 2020.04.22</t>
  </si>
  <si>
    <t>G:\project\utcakanyon\04_22\time_series\matrix_konc_2020-04-22_20200422104848.dat</t>
  </si>
  <si>
    <t>10:51:21,898 2020.04.22</t>
  </si>
  <si>
    <t>G:\project\utcakanyon\04_22\time_series\matrix_konc_2020-04-22_20200422105121.dat</t>
  </si>
  <si>
    <t>10:53:55,312 2020.04.22</t>
  </si>
  <si>
    <t>G:\project\utcakanyon\04_22\time_series\matrix_konc_2020-04-22_20200422105355.dat</t>
  </si>
  <si>
    <t>10:56:28,694 2020.04.22</t>
  </si>
  <si>
    <t>G:\project\utcakanyon\04_22\time_series\matrix_konc_2020-04-22_20200422105628.dat</t>
  </si>
  <si>
    <t>10:59:02,105 2020.04.22</t>
  </si>
  <si>
    <t>G:\project\utcakanyon\04_22\time_series\matrix_konc_2020-04-22_20200422105902.dat</t>
  </si>
  <si>
    <t>11:01:35,483 2020.04.22</t>
  </si>
  <si>
    <t>G:\project\utcakanyon\04_22\time_series\matrix_konc_2020-04-22_20200422110135.dat</t>
  </si>
  <si>
    <t>11:04:08,878 2020.04.22</t>
  </si>
  <si>
    <t>G:\project\utcakanyon\04_22\time_series\matrix_konc_2020-04-22_20200422110408.dat</t>
  </si>
  <si>
    <t>11:06:42,252 2020.04.22</t>
  </si>
  <si>
    <t>G:\project\utcakanyon\04_22\time_series\matrix_konc_2020-04-22_20200422110642.dat</t>
  </si>
  <si>
    <t>11:09:15,713 2020.04.22</t>
  </si>
  <si>
    <t>G:\project\utcakanyon\04_22\time_series\matrix_konc_2020-04-22_20200422110915.dat</t>
  </si>
  <si>
    <t>11:11:49,158 2020.04.22</t>
  </si>
  <si>
    <t>G:\project\utcakanyon\04_22\time_series\matrix_konc_2020-04-22_20200422111149.dat</t>
  </si>
  <si>
    <t>11:14:22,629 2020.04.22</t>
  </si>
  <si>
    <t>G:\project\utcakanyon\04_22\time_series\matrix_konc_2020-04-22_20200422111422.dat</t>
  </si>
  <si>
    <t>10:46:06,166 2020.03.31</t>
  </si>
  <si>
    <t>11:35:40,182 2020.03.31</t>
  </si>
  <si>
    <t>11:42:05,729 2020.03.31</t>
  </si>
  <si>
    <t>12:33:53,366 2020.03.31</t>
  </si>
  <si>
    <t>12:39:47,184 2020.03.31</t>
  </si>
  <si>
    <t>13:20:25,338 2020.03.31</t>
  </si>
  <si>
    <t>13:27:20,915 2020.03.31</t>
  </si>
  <si>
    <t>14:05:39,206 2020.03.31</t>
  </si>
  <si>
    <t>14:13:43,938 2020.03.31</t>
  </si>
  <si>
    <t>15:03:00,412 2020.03.31</t>
  </si>
  <si>
    <t>15:54:42,516 2020.03.31</t>
  </si>
  <si>
    <t>15:59:40,078 2020.03.31</t>
  </si>
  <si>
    <t>16:47:38,981 2020.03.31</t>
  </si>
  <si>
    <t>17:39:09,973 2020.03.31</t>
  </si>
  <si>
    <t>09:33:32,407 2020.04.02</t>
  </si>
  <si>
    <t>10:27:17,934 2020.04.02</t>
  </si>
  <si>
    <t>11:19:22,216 2020.04.02</t>
  </si>
  <si>
    <t>11:29:48,384 2020.04.02</t>
  </si>
  <si>
    <t>12:18:28,375 2020.04.02</t>
  </si>
  <si>
    <t>12:24:34,927 2020.04.02</t>
  </si>
  <si>
    <t>13:13:39,533 2020.04.02</t>
  </si>
  <si>
    <t>14:04:43,487 2020.04.02</t>
  </si>
  <si>
    <t>14:56:58,045 2020.04.02</t>
  </si>
  <si>
    <t>15:02:50,760 2020.04.02</t>
  </si>
  <si>
    <t>15:53:45,513 2020.04.02</t>
  </si>
  <si>
    <t>16:00:48,922 2020.04.02</t>
  </si>
  <si>
    <t>16:53:28,164 2020.04.02</t>
  </si>
  <si>
    <t>16:59:25,319 2020.04.02</t>
  </si>
  <si>
    <t>17:50:14,922 2020.04.02</t>
  </si>
  <si>
    <t>08:49:29,401 2020.04.09</t>
  </si>
  <si>
    <t>09:43:07,570 2020.04.09</t>
  </si>
  <si>
    <t>09:48:29,958 2020.04.09</t>
  </si>
  <si>
    <t>10:47:29,276 2020.04.09</t>
  </si>
  <si>
    <t>10:56:10,317 2020.04.09</t>
  </si>
  <si>
    <t>11:29:20,867 2020.04.09</t>
  </si>
  <si>
    <t>11:34:26,061 2020.04.09</t>
  </si>
  <si>
    <t>12:06:18,186 2020.04.09</t>
  </si>
  <si>
    <t>12:11:41,750 2020.04.09</t>
  </si>
  <si>
    <t>12:47:57,902 2020.04.09</t>
  </si>
  <si>
    <t>12:52:30,658 2020.04.09</t>
  </si>
  <si>
    <t>13:25:01,520 2020.04.09</t>
  </si>
  <si>
    <t>13:36:40,945 2020.04.09</t>
  </si>
  <si>
    <t>14:29:32,109 2020.04.09</t>
  </si>
  <si>
    <t>14:43:09,266 2020.04.09</t>
  </si>
  <si>
    <t>15:34:10,204 2020.04.09</t>
  </si>
  <si>
    <t>15:39:14,913 2020.04.09</t>
  </si>
  <si>
    <t>16:41:02,365 2020.04.09</t>
  </si>
  <si>
    <t>09:46:35,271 2020.04.22</t>
  </si>
  <si>
    <t>10:06:16,514 2020.04.22</t>
  </si>
  <si>
    <t>10:18:32,087 2020.04.22</t>
  </si>
  <si>
    <t>11:21:16,903 2020.04.22</t>
  </si>
  <si>
    <t>BG_START_K</t>
  </si>
  <si>
    <t>BG_START_TH</t>
  </si>
  <si>
    <t>GAM_k</t>
  </si>
  <si>
    <t>GAM_th</t>
  </si>
  <si>
    <t>BG_END_K</t>
  </si>
  <si>
    <t>BG_END_TH</t>
  </si>
  <si>
    <t>No.</t>
  </si>
  <si>
    <t>Count</t>
  </si>
  <si>
    <t>START_WEIGHT</t>
  </si>
  <si>
    <t>END_WEIGHT</t>
  </si>
  <si>
    <t>BG_K</t>
  </si>
  <si>
    <t>BG_TH</t>
  </si>
  <si>
    <t>kfit</t>
  </si>
  <si>
    <t>thfit</t>
  </si>
  <si>
    <t>mean_rel_error</t>
  </si>
  <si>
    <t>mean_fit</t>
  </si>
  <si>
    <t>mean_meas</t>
  </si>
  <si>
    <t>mean_bg</t>
  </si>
  <si>
    <t>mean_theory</t>
  </si>
  <si>
    <t>MIN</t>
  </si>
  <si>
    <t>MAX</t>
  </si>
  <si>
    <t>MEAN</t>
  </si>
  <si>
    <t>ST.DEV</t>
  </si>
  <si>
    <t>BG_MO</t>
  </si>
  <si>
    <t>BG_END_MO</t>
  </si>
  <si>
    <t>BG_START_MO</t>
  </si>
  <si>
    <t>min</t>
  </si>
  <si>
    <t>max</t>
  </si>
  <si>
    <t>fit_outofrange</t>
  </si>
  <si>
    <t>mean_abs_error</t>
  </si>
  <si>
    <t>wrong elements</t>
  </si>
  <si>
    <t>variance_fit</t>
  </si>
  <si>
    <t>var_meas</t>
  </si>
  <si>
    <t>var_bg</t>
  </si>
  <si>
    <t>var_theory</t>
  </si>
  <si>
    <t>mean_r^2</t>
  </si>
  <si>
    <t>var_r^2</t>
  </si>
  <si>
    <t>Train</t>
  </si>
  <si>
    <t>Validation</t>
  </si>
  <si>
    <t>Test</t>
  </si>
  <si>
    <t>Average</t>
  </si>
  <si>
    <t>Without</t>
  </si>
  <si>
    <t>With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</si>
</sst>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0"/>
    <numFmt numFmtId="165" formatCode="0.000%"/>
  </numFmts>
  <fonts count="11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 tint="-0.249977111117893"/>
      <name val="Calibri"/>
      <family val="2"/>
      <charset val="238"/>
      <scheme val="minor"/>
    </font>
    <font>
      <b/>
      <sz val="11"/>
      <color theme="0" tint="-0.249977111117893"/>
      <name val="Calibri"/>
      <family val="2"/>
      <charset val="238"/>
      <scheme val="minor"/>
    </font>
    <font>
      <sz val="11"/>
      <name val="Calibri"/>
      <family val="2"/>
      <charset val="238"/>
      <scheme val="minor"/>
    </font>
    <font>
      <sz val="11"/>
      <name val="Calibri"/>
      <family val="2"/>
    </font>
    <font>
      <b/>
      <sz val="11"/>
      <color rgb="FF000000"/>
      <name val="Calibri"/>
      <family val="2"/>
      <charset val="238"/>
      <scheme val="minor"/>
    </font>
    <font>
      <sz val="11"/>
      <color rgb="FF000000"/>
      <name val="Calibri"/>
      <family val="2"/>
      <charset val="238"/>
      <scheme val="minor"/>
    </font>
    <font>
      <sz val="10"/>
      <color theme="1"/>
      <name val="Calibri"/>
      <family val="2"/>
      <scheme val="minor"/>
    </font>
  </fonts>
  <fills count="2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F33C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CC00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00FF00"/>
        <bgColor rgb="FF000000"/>
      </patternFill>
    </fill>
    <fill>
      <patternFill patternType="solid">
        <fgColor rgb="FFC6EFCE"/>
        <bgColor rgb="FF000000"/>
      </patternFill>
    </fill>
    <fill>
      <patternFill patternType="solid">
        <fgColor rgb="FFE2BFED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CC00FF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993300"/>
        <bgColor indexed="64"/>
      </patternFill>
    </fill>
    <fill>
      <patternFill patternType="solid">
        <fgColor rgb="FFFF9966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7" fillId="0" borderId="0"/>
  </cellStyleXfs>
  <cellXfs count="90">
    <xf numFmtId="0" fontId="0" fillId="0" borderId="0" xfId="0"/>
    <xf numFmtId="0" fontId="3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3" fillId="7" borderId="0" xfId="0" applyFont="1" applyFill="1"/>
    <xf numFmtId="0" fontId="0" fillId="3" borderId="1" xfId="0" applyFill="1" applyBorder="1"/>
    <xf numFmtId="164" fontId="3" fillId="3" borderId="0" xfId="0" applyNumberFormat="1" applyFont="1" applyFill="1"/>
    <xf numFmtId="0" fontId="0" fillId="7" borderId="0" xfId="0" applyFill="1"/>
    <xf numFmtId="0" fontId="0" fillId="9" borderId="0" xfId="0" applyFill="1"/>
    <xf numFmtId="0" fontId="0" fillId="10" borderId="1" xfId="0" applyFill="1" applyBorder="1"/>
    <xf numFmtId="0" fontId="0" fillId="10" borderId="0" xfId="0" applyFill="1"/>
    <xf numFmtId="164" fontId="3" fillId="10" borderId="0" xfId="0" applyNumberFormat="1" applyFont="1" applyFill="1"/>
    <xf numFmtId="0" fontId="0" fillId="10" borderId="4" xfId="0" applyFill="1" applyBorder="1"/>
    <xf numFmtId="0" fontId="0" fillId="10" borderId="5" xfId="0" applyFill="1" applyBorder="1"/>
    <xf numFmtId="164" fontId="3" fillId="10" borderId="5" xfId="0" applyNumberFormat="1" applyFont="1" applyFill="1" applyBorder="1"/>
    <xf numFmtId="0" fontId="0" fillId="10" borderId="2" xfId="0" applyFill="1" applyBorder="1"/>
    <xf numFmtId="0" fontId="0" fillId="10" borderId="3" xfId="0" applyFill="1" applyBorder="1"/>
    <xf numFmtId="164" fontId="3" fillId="10" borderId="3" xfId="0" applyNumberFormat="1" applyFont="1" applyFill="1" applyBorder="1"/>
    <xf numFmtId="0" fontId="0" fillId="11" borderId="1" xfId="0" applyFill="1" applyBorder="1"/>
    <xf numFmtId="0" fontId="0" fillId="11" borderId="0" xfId="0" applyFill="1"/>
    <xf numFmtId="164" fontId="3" fillId="11" borderId="0" xfId="0" applyNumberFormat="1" applyFont="1" applyFill="1"/>
    <xf numFmtId="0" fontId="0" fillId="6" borderId="3" xfId="0" applyFill="1" applyBorder="1"/>
    <xf numFmtId="0" fontId="0" fillId="8" borderId="1" xfId="0" applyFill="1" applyBorder="1"/>
    <xf numFmtId="0" fontId="0" fillId="8" borderId="0" xfId="0" applyFill="1"/>
    <xf numFmtId="164" fontId="3" fillId="8" borderId="0" xfId="0" applyNumberFormat="1" applyFont="1" applyFill="1"/>
    <xf numFmtId="0" fontId="4" fillId="12" borderId="1" xfId="0" applyFont="1" applyFill="1" applyBorder="1"/>
    <xf numFmtId="0" fontId="4" fillId="12" borderId="0" xfId="0" applyFont="1" applyFill="1"/>
    <xf numFmtId="164" fontId="5" fillId="12" borderId="0" xfId="0" applyNumberFormat="1" applyFont="1" applyFill="1"/>
    <xf numFmtId="0" fontId="0" fillId="13" borderId="1" xfId="0" applyFill="1" applyBorder="1"/>
    <xf numFmtId="0" fontId="0" fillId="13" borderId="0" xfId="0" applyFill="1"/>
    <xf numFmtId="164" fontId="3" fillId="13" borderId="0" xfId="0" applyNumberFormat="1" applyFont="1" applyFill="1"/>
    <xf numFmtId="0" fontId="0" fillId="14" borderId="1" xfId="0" applyFill="1" applyBorder="1"/>
    <xf numFmtId="0" fontId="0" fillId="14" borderId="0" xfId="0" applyFill="1"/>
    <xf numFmtId="164" fontId="3" fillId="14" borderId="0" xfId="0" applyNumberFormat="1" applyFont="1" applyFill="1"/>
    <xf numFmtId="0" fontId="0" fillId="15" borderId="1" xfId="0" applyFill="1" applyBorder="1"/>
    <xf numFmtId="0" fontId="0" fillId="15" borderId="0" xfId="0" applyFill="1"/>
    <xf numFmtId="164" fontId="3" fillId="15" borderId="0" xfId="0" applyNumberFormat="1" applyFont="1" applyFill="1"/>
    <xf numFmtId="0" fontId="0" fillId="8" borderId="4" xfId="0" applyFill="1" applyBorder="1"/>
    <xf numFmtId="0" fontId="0" fillId="8" borderId="5" xfId="0" applyFill="1" applyBorder="1"/>
    <xf numFmtId="164" fontId="3" fillId="8" borderId="5" xfId="0" applyNumberFormat="1" applyFont="1" applyFill="1" applyBorder="1"/>
    <xf numFmtId="0" fontId="0" fillId="14" borderId="5" xfId="0" applyFill="1" applyBorder="1"/>
    <xf numFmtId="0" fontId="0" fillId="8" borderId="2" xfId="0" applyFill="1" applyBorder="1"/>
    <xf numFmtId="0" fontId="0" fillId="8" borderId="3" xfId="0" applyFill="1" applyBorder="1"/>
    <xf numFmtId="164" fontId="3" fillId="8" borderId="3" xfId="0" applyNumberFormat="1" applyFont="1" applyFill="1" applyBorder="1"/>
    <xf numFmtId="0" fontId="0" fillId="14" borderId="3" xfId="0" applyFill="1" applyBorder="1"/>
    <xf numFmtId="0" fontId="0" fillId="13" borderId="4" xfId="0" applyFill="1" applyBorder="1"/>
    <xf numFmtId="0" fontId="0" fillId="13" borderId="5" xfId="0" applyFill="1" applyBorder="1"/>
    <xf numFmtId="164" fontId="3" fillId="13" borderId="5" xfId="0" applyNumberFormat="1" applyFont="1" applyFill="1" applyBorder="1"/>
    <xf numFmtId="0" fontId="3" fillId="3" borderId="0" xfId="0" applyFont="1" applyFill="1"/>
    <xf numFmtId="0" fontId="0" fillId="7" borderId="1" xfId="0" applyFill="1" applyBorder="1"/>
    <xf numFmtId="0" fontId="0" fillId="5" borderId="1" xfId="0" applyFill="1" applyBorder="1"/>
    <xf numFmtId="0" fontId="3" fillId="5" borderId="0" xfId="0" applyFont="1" applyFill="1"/>
    <xf numFmtId="0" fontId="3" fillId="11" borderId="0" xfId="0" applyFont="1" applyFill="1"/>
    <xf numFmtId="0" fontId="3" fillId="8" borderId="0" xfId="0" applyFont="1" applyFill="1"/>
    <xf numFmtId="0" fontId="5" fillId="12" borderId="0" xfId="0" applyFont="1" applyFill="1"/>
    <xf numFmtId="0" fontId="3" fillId="13" borderId="0" xfId="0" applyFont="1" applyFill="1"/>
    <xf numFmtId="0" fontId="3" fillId="14" borderId="0" xfId="0" applyFont="1" applyFill="1"/>
    <xf numFmtId="0" fontId="3" fillId="15" borderId="0" xfId="0" applyFont="1" applyFill="1"/>
    <xf numFmtId="0" fontId="0" fillId="14" borderId="4" xfId="0" applyFill="1" applyBorder="1"/>
    <xf numFmtId="0" fontId="3" fillId="14" borderId="5" xfId="0" applyFont="1" applyFill="1" applyBorder="1"/>
    <xf numFmtId="0" fontId="0" fillId="14" borderId="2" xfId="0" applyFill="1" applyBorder="1"/>
    <xf numFmtId="0" fontId="3" fillId="14" borderId="3" xfId="0" applyFont="1" applyFill="1" applyBorder="1"/>
    <xf numFmtId="0" fontId="0" fillId="15" borderId="3" xfId="0" applyFill="1" applyBorder="1"/>
    <xf numFmtId="0" fontId="3" fillId="15" borderId="3" xfId="0" applyFont="1" applyFill="1" applyBorder="1"/>
    <xf numFmtId="0" fontId="0" fillId="16" borderId="0" xfId="0" applyFill="1"/>
    <xf numFmtId="0" fontId="0" fillId="17" borderId="0" xfId="0" applyFill="1"/>
    <xf numFmtId="0" fontId="0" fillId="6" borderId="0" xfId="0" applyFill="1"/>
    <xf numFmtId="0" fontId="0" fillId="6" borderId="5" xfId="0" applyFill="1" applyBorder="1"/>
    <xf numFmtId="0" fontId="0" fillId="17" borderId="3" xfId="0" applyFill="1" applyBorder="1"/>
    <xf numFmtId="0" fontId="7" fillId="0" borderId="0" xfId="2"/>
    <xf numFmtId="0" fontId="8" fillId="0" borderId="0" xfId="0" applyFont="1"/>
    <xf numFmtId="0" fontId="9" fillId="18" borderId="0" xfId="0" applyFont="1" applyFill="1"/>
    <xf numFmtId="0" fontId="2" fillId="19" borderId="0" xfId="0" applyFont="1" applyFill="1"/>
    <xf numFmtId="0" fontId="3" fillId="20" borderId="0" xfId="0" applyFont="1" applyFill="1"/>
    <xf numFmtId="0" fontId="0" fillId="20" borderId="3" xfId="0" applyFill="1" applyBorder="1"/>
    <xf numFmtId="0" fontId="0" fillId="20" borderId="0" xfId="0" applyFill="1"/>
    <xf numFmtId="0" fontId="0" fillId="20" borderId="5" xfId="0" applyFill="1" applyBorder="1"/>
    <xf numFmtId="0" fontId="6" fillId="20" borderId="0" xfId="0" applyFont="1" applyFill="1"/>
    <xf numFmtId="0" fontId="0" fillId="21" borderId="0" xfId="0" applyFill="1"/>
    <xf numFmtId="0" fontId="0" fillId="22" borderId="0" xfId="0" applyFill="1"/>
    <xf numFmtId="165" fontId="0" fillId="0" borderId="0" xfId="1" applyNumberFormat="1" applyFont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10" fontId="0" fillId="0" borderId="0" xfId="1" applyNumberFormat="1" applyFont="1"/>
    <xf numFmtId="0" fontId="0" fillId="27" borderId="0" xfId="0" applyFill="1"/>
    <xf numFmtId="0" fontId="10" fillId="0" borderId="0" xfId="0" applyFont="1" applyAlignment="1">
      <alignment vertical="center" wrapText="1"/>
    </xf>
  </cellXfs>
  <cellStyles count="3">
    <cellStyle name="Normal" xfId="0" builtinId="0"/>
    <cellStyle name="Normal 2" xfId="2" xr:uid="{A9D5D840-3850-48E2-A06D-DC1F01251FA1}"/>
    <cellStyle name="Percent" xfId="1" builtinId="5"/>
  </cellStyles>
  <dxfs count="0"/>
  <tableStyles count="0" defaultTableStyle="TableStyleMedium2" defaultPivotStyle="PivotStyleLight16"/>
  <colors>
    <mruColors>
      <color rgb="FFFF9966"/>
      <color rgb="FF993300"/>
      <color rgb="FFCCFF33"/>
      <color rgb="FF3399FF"/>
      <color rgb="FF00FFFF"/>
      <color rgb="FFCC00FF"/>
      <color rgb="FFFF33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5.xml"/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7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8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hu-HU"/>
              <a:t>Mean</a:t>
            </a:r>
            <a:r>
              <a:rPr lang="hu-HU" baseline="0"/>
              <a:t> relative error</a:t>
            </a:r>
            <a:endParaRPr lang="hu-HU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20000"/>
                </a:schemeClr>
              </a:solidFill>
              <a:ln w="9525">
                <a:solidFill>
                  <a:schemeClr val="accent1">
                    <a:alpha val="20000"/>
                  </a:schemeClr>
                </a:solidFill>
              </a:ln>
              <a:effectLst/>
            </c:spPr>
          </c:marker>
          <c:xVal>
            <c:numRef>
              <c:f>MT!$AO$2:$AO$437</c:f>
              <c:numCache>
                <c:formatCode>General</c:formatCode>
                <c:ptCount val="436"/>
                <c:pt idx="0">
                  <c:v>323.41025748582462</c:v>
                </c:pt>
                <c:pt idx="1">
                  <c:v>339.50241784139399</c:v>
                </c:pt>
                <c:pt idx="2">
                  <c:v>380.23008193204373</c:v>
                </c:pt>
                <c:pt idx="3">
                  <c:v>382.55745782127298</c:v>
                </c:pt>
                <c:pt idx="4">
                  <c:v>375.24308324149558</c:v>
                </c:pt>
                <c:pt idx="5">
                  <c:v>397.36272231081006</c:v>
                </c:pt>
                <c:pt idx="6">
                  <c:v>403.8778552735767</c:v>
                </c:pt>
                <c:pt idx="7">
                  <c:v>436.82706940843002</c:v>
                </c:pt>
                <c:pt idx="8">
                  <c:v>425.06828776046063</c:v>
                </c:pt>
                <c:pt idx="9">
                  <c:v>302.59676705699161</c:v>
                </c:pt>
                <c:pt idx="10">
                  <c:v>130.83504646307</c:v>
                </c:pt>
                <c:pt idx="11">
                  <c:v>45.633128917002054</c:v>
                </c:pt>
                <c:pt idx="12">
                  <c:v>52.461268290890622</c:v>
                </c:pt>
                <c:pt idx="13">
                  <c:v>18.214582008791183</c:v>
                </c:pt>
                <c:pt idx="14">
                  <c:v>7.6316871220358848</c:v>
                </c:pt>
                <c:pt idx="15">
                  <c:v>5.4934748540940905</c:v>
                </c:pt>
                <c:pt idx="16">
                  <c:v>1.5031832735912758</c:v>
                </c:pt>
                <c:pt idx="17">
                  <c:v>0.63185346154010702</c:v>
                </c:pt>
                <c:pt idx="18">
                  <c:v>1.0866803931630145</c:v>
                </c:pt>
                <c:pt idx="19">
                  <c:v>-2.9414546354765942</c:v>
                </c:pt>
                <c:pt idx="20">
                  <c:v>-3.2506608592103028</c:v>
                </c:pt>
                <c:pt idx="21">
                  <c:v>0.58357225162823845</c:v>
                </c:pt>
                <c:pt idx="22">
                  <c:v>2.0192728262345927</c:v>
                </c:pt>
                <c:pt idx="23">
                  <c:v>5.1484462929267725</c:v>
                </c:pt>
                <c:pt idx="24">
                  <c:v>6.8604596109264673</c:v>
                </c:pt>
                <c:pt idx="25">
                  <c:v>7.3266360300111124</c:v>
                </c:pt>
                <c:pt idx="26">
                  <c:v>14.716940563940256</c:v>
                </c:pt>
                <c:pt idx="27">
                  <c:v>19.184071377469436</c:v>
                </c:pt>
                <c:pt idx="28">
                  <c:v>21.789255222449931</c:v>
                </c:pt>
                <c:pt idx="29">
                  <c:v>27.414521060551053</c:v>
                </c:pt>
                <c:pt idx="30">
                  <c:v>36.09096954083342</c:v>
                </c:pt>
                <c:pt idx="31">
                  <c:v>41.79865888088289</c:v>
                </c:pt>
                <c:pt idx="32">
                  <c:v>54.974470182447718</c:v>
                </c:pt>
                <c:pt idx="33">
                  <c:v>70.266777351177637</c:v>
                </c:pt>
                <c:pt idx="34">
                  <c:v>81.89125028812424</c:v>
                </c:pt>
                <c:pt idx="35">
                  <c:v>113.34234722891134</c:v>
                </c:pt>
                <c:pt idx="36">
                  <c:v>142.79405046781679</c:v>
                </c:pt>
                <c:pt idx="37">
                  <c:v>169.14912345334707</c:v>
                </c:pt>
                <c:pt idx="38">
                  <c:v>235.630638041157</c:v>
                </c:pt>
                <c:pt idx="39">
                  <c:v>283.62514825505315</c:v>
                </c:pt>
                <c:pt idx="40">
                  <c:v>429.60109150207001</c:v>
                </c:pt>
                <c:pt idx="41">
                  <c:v>574.35316776743377</c:v>
                </c:pt>
                <c:pt idx="42">
                  <c:v>821.75904764009226</c:v>
                </c:pt>
                <c:pt idx="43">
                  <c:v>1024.6146692193602</c:v>
                </c:pt>
                <c:pt idx="44">
                  <c:v>1076.7809848843669</c:v>
                </c:pt>
                <c:pt idx="45">
                  <c:v>1382.7191398259072</c:v>
                </c:pt>
                <c:pt idx="46">
                  <c:v>2024.535231618426</c:v>
                </c:pt>
                <c:pt idx="47">
                  <c:v>4213.5588378063067</c:v>
                </c:pt>
                <c:pt idx="48">
                  <c:v>550.48702943368426</c:v>
                </c:pt>
                <c:pt idx="49">
                  <c:v>255.50562508337623</c:v>
                </c:pt>
                <c:pt idx="50">
                  <c:v>248.27441412546887</c:v>
                </c:pt>
                <c:pt idx="51">
                  <c:v>278.28635914938349</c:v>
                </c:pt>
                <c:pt idx="52">
                  <c:v>325.34528008834457</c:v>
                </c:pt>
                <c:pt idx="53">
                  <c:v>135.41401377639372</c:v>
                </c:pt>
                <c:pt idx="54">
                  <c:v>135.61965386673251</c:v>
                </c:pt>
                <c:pt idx="55">
                  <c:v>149.93598603694102</c:v>
                </c:pt>
                <c:pt idx="56">
                  <c:v>142.5281485359213</c:v>
                </c:pt>
                <c:pt idx="57">
                  <c:v>145.07294054317711</c:v>
                </c:pt>
                <c:pt idx="58">
                  <c:v>142.51360106619205</c:v>
                </c:pt>
                <c:pt idx="59">
                  <c:v>150.05532194404756</c:v>
                </c:pt>
                <c:pt idx="60">
                  <c:v>158.82840602589994</c:v>
                </c:pt>
                <c:pt idx="61">
                  <c:v>153.87834333998583</c:v>
                </c:pt>
                <c:pt idx="62">
                  <c:v>167.65637925433654</c:v>
                </c:pt>
                <c:pt idx="63">
                  <c:v>148.69222016544168</c:v>
                </c:pt>
                <c:pt idx="64">
                  <c:v>162.85833718076171</c:v>
                </c:pt>
                <c:pt idx="65">
                  <c:v>180.42826874755175</c:v>
                </c:pt>
                <c:pt idx="66">
                  <c:v>217.59207280920944</c:v>
                </c:pt>
                <c:pt idx="67">
                  <c:v>266.57614881958347</c:v>
                </c:pt>
                <c:pt idx="68">
                  <c:v>300.28759127744183</c:v>
                </c:pt>
                <c:pt idx="69">
                  <c:v>296.7799697470802</c:v>
                </c:pt>
                <c:pt idx="70">
                  <c:v>268.21397377233006</c:v>
                </c:pt>
                <c:pt idx="71">
                  <c:v>268.42715303534715</c:v>
                </c:pt>
                <c:pt idx="72">
                  <c:v>227.21047444042091</c:v>
                </c:pt>
                <c:pt idx="73">
                  <c:v>192.68792739585214</c:v>
                </c:pt>
                <c:pt idx="74">
                  <c:v>145.8040137313973</c:v>
                </c:pt>
                <c:pt idx="75">
                  <c:v>115.21530630330477</c:v>
                </c:pt>
                <c:pt idx="76">
                  <c:v>89.497264616902953</c:v>
                </c:pt>
                <c:pt idx="77">
                  <c:v>63.800373992342344</c:v>
                </c:pt>
                <c:pt idx="78">
                  <c:v>53.493437992948458</c:v>
                </c:pt>
                <c:pt idx="79">
                  <c:v>43.785603924259753</c:v>
                </c:pt>
                <c:pt idx="80">
                  <c:v>29.535107936289378</c:v>
                </c:pt>
                <c:pt idx="81">
                  <c:v>26.684868981361873</c:v>
                </c:pt>
                <c:pt idx="82">
                  <c:v>15.996997817049373</c:v>
                </c:pt>
                <c:pt idx="83">
                  <c:v>13.249113016465696</c:v>
                </c:pt>
                <c:pt idx="84">
                  <c:v>12.086206573329243</c:v>
                </c:pt>
                <c:pt idx="85">
                  <c:v>6.9896128308334582</c:v>
                </c:pt>
                <c:pt idx="86">
                  <c:v>3.4213862619646314</c:v>
                </c:pt>
                <c:pt idx="87">
                  <c:v>2.3138720360769849</c:v>
                </c:pt>
                <c:pt idx="88">
                  <c:v>0.43186897741063568</c:v>
                </c:pt>
                <c:pt idx="89">
                  <c:v>98.739808316586732</c:v>
                </c:pt>
                <c:pt idx="90">
                  <c:v>108.13373010936527</c:v>
                </c:pt>
                <c:pt idx="91">
                  <c:v>116.57893796786657</c:v>
                </c:pt>
                <c:pt idx="92">
                  <c:v>117.18299841506578</c:v>
                </c:pt>
                <c:pt idx="93">
                  <c:v>113.73720175073659</c:v>
                </c:pt>
                <c:pt idx="94">
                  <c:v>162.50836960888839</c:v>
                </c:pt>
                <c:pt idx="95">
                  <c:v>170.43009184479288</c:v>
                </c:pt>
                <c:pt idx="96">
                  <c:v>162.07643761558774</c:v>
                </c:pt>
                <c:pt idx="97">
                  <c:v>192.33770738871436</c:v>
                </c:pt>
                <c:pt idx="98">
                  <c:v>190.64749960176104</c:v>
                </c:pt>
                <c:pt idx="99">
                  <c:v>179.54834265831178</c:v>
                </c:pt>
                <c:pt idx="100">
                  <c:v>200.00255072766458</c:v>
                </c:pt>
                <c:pt idx="101">
                  <c:v>182.96762492102567</c:v>
                </c:pt>
                <c:pt idx="102">
                  <c:v>204.0385236322771</c:v>
                </c:pt>
                <c:pt idx="103">
                  <c:v>183.7878070745742</c:v>
                </c:pt>
                <c:pt idx="104">
                  <c:v>165.72505428650129</c:v>
                </c:pt>
                <c:pt idx="105">
                  <c:v>174.80535553860292</c:v>
                </c:pt>
                <c:pt idx="106">
                  <c:v>171.74496507080508</c:v>
                </c:pt>
                <c:pt idx="107">
                  <c:v>165.63658641995721</c:v>
                </c:pt>
                <c:pt idx="108">
                  <c:v>149.50626723070576</c:v>
                </c:pt>
                <c:pt idx="109">
                  <c:v>124.91754870441011</c:v>
                </c:pt>
                <c:pt idx="110">
                  <c:v>116.22854532531476</c:v>
                </c:pt>
                <c:pt idx="111">
                  <c:v>104.61288982887342</c:v>
                </c:pt>
                <c:pt idx="112">
                  <c:v>93.649476984164721</c:v>
                </c:pt>
                <c:pt idx="113">
                  <c:v>76.661094967627619</c:v>
                </c:pt>
                <c:pt idx="114">
                  <c:v>68.496676759644259</c:v>
                </c:pt>
                <c:pt idx="115">
                  <c:v>55.631930750184807</c:v>
                </c:pt>
                <c:pt idx="116">
                  <c:v>44.784624788715597</c:v>
                </c:pt>
                <c:pt idx="117">
                  <c:v>33.074570463280274</c:v>
                </c:pt>
                <c:pt idx="118">
                  <c:v>32.900610927548954</c:v>
                </c:pt>
                <c:pt idx="119">
                  <c:v>25.736979960340648</c:v>
                </c:pt>
                <c:pt idx="120">
                  <c:v>16.693970441016951</c:v>
                </c:pt>
                <c:pt idx="121">
                  <c:v>14.966386267600994</c:v>
                </c:pt>
                <c:pt idx="122">
                  <c:v>7.8638914213375735</c:v>
                </c:pt>
                <c:pt idx="123">
                  <c:v>7.6334901662112973</c:v>
                </c:pt>
                <c:pt idx="124">
                  <c:v>4.8918581295034738</c:v>
                </c:pt>
                <c:pt idx="125">
                  <c:v>113.65907713654813</c:v>
                </c:pt>
                <c:pt idx="126">
                  <c:v>113.02580559941603</c:v>
                </c:pt>
                <c:pt idx="127">
                  <c:v>109.06129892495063</c:v>
                </c:pt>
                <c:pt idx="128">
                  <c:v>107.96354566132791</c:v>
                </c:pt>
                <c:pt idx="129">
                  <c:v>106.24808815893513</c:v>
                </c:pt>
                <c:pt idx="130">
                  <c:v>105.19466545639769</c:v>
                </c:pt>
                <c:pt idx="131">
                  <c:v>99.957712180716413</c:v>
                </c:pt>
                <c:pt idx="132">
                  <c:v>100.68064699159108</c:v>
                </c:pt>
                <c:pt idx="133">
                  <c:v>100.4771562365827</c:v>
                </c:pt>
                <c:pt idx="134">
                  <c:v>104.59633858677613</c:v>
                </c:pt>
                <c:pt idx="135">
                  <c:v>110.42963564827167</c:v>
                </c:pt>
                <c:pt idx="136">
                  <c:v>107.52337419735444</c:v>
                </c:pt>
                <c:pt idx="137">
                  <c:v>108.93012442731067</c:v>
                </c:pt>
                <c:pt idx="138">
                  <c:v>123.33901270837502</c:v>
                </c:pt>
                <c:pt idx="139">
                  <c:v>147.91306567337966</c:v>
                </c:pt>
                <c:pt idx="140">
                  <c:v>162.03615939905558</c:v>
                </c:pt>
                <c:pt idx="141">
                  <c:v>165.2707634188003</c:v>
                </c:pt>
                <c:pt idx="142">
                  <c:v>165.85056916531499</c:v>
                </c:pt>
                <c:pt idx="143">
                  <c:v>167.1198323606811</c:v>
                </c:pt>
                <c:pt idx="144">
                  <c:v>162.55390667542488</c:v>
                </c:pt>
                <c:pt idx="145">
                  <c:v>145.05541649525205</c:v>
                </c:pt>
                <c:pt idx="146">
                  <c:v>142.95979150093024</c:v>
                </c:pt>
                <c:pt idx="147">
                  <c:v>131.07977253081845</c:v>
                </c:pt>
                <c:pt idx="148">
                  <c:v>131.49107353552935</c:v>
                </c:pt>
                <c:pt idx="149">
                  <c:v>119.36122462852484</c:v>
                </c:pt>
                <c:pt idx="150">
                  <c:v>112.16531705927267</c:v>
                </c:pt>
                <c:pt idx="151">
                  <c:v>99.31084824716001</c:v>
                </c:pt>
                <c:pt idx="152">
                  <c:v>95.889404293959188</c:v>
                </c:pt>
                <c:pt idx="153">
                  <c:v>89.588971499113228</c:v>
                </c:pt>
                <c:pt idx="154">
                  <c:v>77.872445464928575</c:v>
                </c:pt>
                <c:pt idx="155">
                  <c:v>69.966190043339338</c:v>
                </c:pt>
                <c:pt idx="156">
                  <c:v>62.83352384018869</c:v>
                </c:pt>
                <c:pt idx="157">
                  <c:v>54.974468910431582</c:v>
                </c:pt>
                <c:pt idx="158">
                  <c:v>53.245150574646502</c:v>
                </c:pt>
                <c:pt idx="159">
                  <c:v>42.028799911804455</c:v>
                </c:pt>
                <c:pt idx="160">
                  <c:v>40.495179664092838</c:v>
                </c:pt>
                <c:pt idx="161">
                  <c:v>110.77719765732391</c:v>
                </c:pt>
                <c:pt idx="162">
                  <c:v>102.28611155569708</c:v>
                </c:pt>
                <c:pt idx="163">
                  <c:v>103.06274096532029</c:v>
                </c:pt>
                <c:pt idx="164">
                  <c:v>103.93492732928203</c:v>
                </c:pt>
                <c:pt idx="165">
                  <c:v>120.93144042109236</c:v>
                </c:pt>
                <c:pt idx="166">
                  <c:v>139.96971432813729</c:v>
                </c:pt>
                <c:pt idx="167">
                  <c:v>146.12108930509163</c:v>
                </c:pt>
                <c:pt idx="168">
                  <c:v>160.06473066940146</c:v>
                </c:pt>
                <c:pt idx="169">
                  <c:v>156.38225846608168</c:v>
                </c:pt>
                <c:pt idx="170">
                  <c:v>169.49663590493017</c:v>
                </c:pt>
                <c:pt idx="171">
                  <c:v>166.82203727376768</c:v>
                </c:pt>
                <c:pt idx="172">
                  <c:v>179.2158045376149</c:v>
                </c:pt>
                <c:pt idx="173">
                  <c:v>180.96689739163031</c:v>
                </c:pt>
                <c:pt idx="174">
                  <c:v>171.40267808202535</c:v>
                </c:pt>
                <c:pt idx="175">
                  <c:v>174.0929633390796</c:v>
                </c:pt>
                <c:pt idx="176">
                  <c:v>180.85202675022381</c:v>
                </c:pt>
                <c:pt idx="177">
                  <c:v>164.8117230900796</c:v>
                </c:pt>
                <c:pt idx="178">
                  <c:v>170.70000996327749</c:v>
                </c:pt>
                <c:pt idx="179">
                  <c:v>170.69741297391082</c:v>
                </c:pt>
                <c:pt idx="180">
                  <c:v>161.41818639409485</c:v>
                </c:pt>
                <c:pt idx="181">
                  <c:v>152.45452960495464</c:v>
                </c:pt>
                <c:pt idx="182">
                  <c:v>158.68058705690726</c:v>
                </c:pt>
                <c:pt idx="183">
                  <c:v>146.87898207159253</c:v>
                </c:pt>
                <c:pt idx="184">
                  <c:v>137.45772354626698</c:v>
                </c:pt>
                <c:pt idx="185">
                  <c:v>135.72801141156438</c:v>
                </c:pt>
                <c:pt idx="186">
                  <c:v>129.22000996413874</c:v>
                </c:pt>
                <c:pt idx="187">
                  <c:v>123.87392104764594</c:v>
                </c:pt>
                <c:pt idx="188">
                  <c:v>116.84391273213728</c:v>
                </c:pt>
                <c:pt idx="189">
                  <c:v>109.5370625844735</c:v>
                </c:pt>
                <c:pt idx="190">
                  <c:v>102.87954901535929</c:v>
                </c:pt>
                <c:pt idx="191">
                  <c:v>97.538741094221308</c:v>
                </c:pt>
                <c:pt idx="192">
                  <c:v>86.189718570107743</c:v>
                </c:pt>
                <c:pt idx="193">
                  <c:v>75.4249927063196</c:v>
                </c:pt>
                <c:pt idx="194">
                  <c:v>80.245256750848824</c:v>
                </c:pt>
                <c:pt idx="195">
                  <c:v>64.845282181290457</c:v>
                </c:pt>
                <c:pt idx="196">
                  <c:v>56.634459595254178</c:v>
                </c:pt>
                <c:pt idx="197">
                  <c:v>6.9443020411307561</c:v>
                </c:pt>
                <c:pt idx="198">
                  <c:v>11.202619790317453</c:v>
                </c:pt>
                <c:pt idx="199">
                  <c:v>14.222673874160652</c:v>
                </c:pt>
                <c:pt idx="200">
                  <c:v>27.026630850808786</c:v>
                </c:pt>
                <c:pt idx="201">
                  <c:v>37.276375234043215</c:v>
                </c:pt>
                <c:pt idx="202">
                  <c:v>48.52222176695966</c:v>
                </c:pt>
                <c:pt idx="203">
                  <c:v>72.613509377939835</c:v>
                </c:pt>
                <c:pt idx="204">
                  <c:v>100.60509245795467</c:v>
                </c:pt>
                <c:pt idx="205">
                  <c:v>122.71178019647787</c:v>
                </c:pt>
                <c:pt idx="206">
                  <c:v>133.97407114484355</c:v>
                </c:pt>
                <c:pt idx="207">
                  <c:v>122.57866715781272</c:v>
                </c:pt>
                <c:pt idx="208">
                  <c:v>110.69083105419692</c:v>
                </c:pt>
                <c:pt idx="209">
                  <c:v>89.387636701461034</c:v>
                </c:pt>
                <c:pt idx="210">
                  <c:v>84.496777256584437</c:v>
                </c:pt>
                <c:pt idx="211">
                  <c:v>63.378638651222865</c:v>
                </c:pt>
                <c:pt idx="212">
                  <c:v>50.407877766127704</c:v>
                </c:pt>
                <c:pt idx="213">
                  <c:v>25.840368692102231</c:v>
                </c:pt>
                <c:pt idx="214">
                  <c:v>23.410817182752986</c:v>
                </c:pt>
                <c:pt idx="215">
                  <c:v>15.371722558453346</c:v>
                </c:pt>
                <c:pt idx="216">
                  <c:v>2.94008808243502</c:v>
                </c:pt>
                <c:pt idx="217">
                  <c:v>-8.9481083042350917E-2</c:v>
                </c:pt>
                <c:pt idx="218">
                  <c:v>1.3831961380221642</c:v>
                </c:pt>
                <c:pt idx="219">
                  <c:v>15.702503917543174</c:v>
                </c:pt>
                <c:pt idx="220">
                  <c:v>35.006433197947104</c:v>
                </c:pt>
                <c:pt idx="221">
                  <c:v>56.801781132472755</c:v>
                </c:pt>
                <c:pt idx="222">
                  <c:v>80.360730357405657</c:v>
                </c:pt>
                <c:pt idx="223">
                  <c:v>136.28787865889214</c:v>
                </c:pt>
                <c:pt idx="224">
                  <c:v>165.33245973477045</c:v>
                </c:pt>
                <c:pt idx="225">
                  <c:v>174.47582311781761</c:v>
                </c:pt>
                <c:pt idx="226">
                  <c:v>178.62746088361411</c:v>
                </c:pt>
                <c:pt idx="227">
                  <c:v>147.06316233080457</c:v>
                </c:pt>
                <c:pt idx="228">
                  <c:v>100.6594514209901</c:v>
                </c:pt>
                <c:pt idx="229">
                  <c:v>83.182222485066859</c:v>
                </c:pt>
                <c:pt idx="230">
                  <c:v>64.211266391532845</c:v>
                </c:pt>
                <c:pt idx="231">
                  <c:v>32.097223203832094</c:v>
                </c:pt>
                <c:pt idx="232">
                  <c:v>23.200078697679103</c:v>
                </c:pt>
                <c:pt idx="233">
                  <c:v>12.348658112175073</c:v>
                </c:pt>
                <c:pt idx="234">
                  <c:v>11.509269866783887</c:v>
                </c:pt>
                <c:pt idx="235">
                  <c:v>19.996824697318296</c:v>
                </c:pt>
                <c:pt idx="236">
                  <c:v>30.907128336623952</c:v>
                </c:pt>
                <c:pt idx="237">
                  <c:v>45.304305799089249</c:v>
                </c:pt>
                <c:pt idx="238">
                  <c:v>72.731626200377875</c:v>
                </c:pt>
                <c:pt idx="239">
                  <c:v>101.91116553635111</c:v>
                </c:pt>
                <c:pt idx="240">
                  <c:v>132.01229132411515</c:v>
                </c:pt>
                <c:pt idx="241">
                  <c:v>138.34127684819478</c:v>
                </c:pt>
                <c:pt idx="242">
                  <c:v>132.76027739391859</c:v>
                </c:pt>
                <c:pt idx="243">
                  <c:v>102.26218564606705</c:v>
                </c:pt>
                <c:pt idx="244">
                  <c:v>99.529927538077146</c:v>
                </c:pt>
                <c:pt idx="245">
                  <c:v>91.57800195473439</c:v>
                </c:pt>
                <c:pt idx="246">
                  <c:v>82.541364057780484</c:v>
                </c:pt>
                <c:pt idx="247">
                  <c:v>73.479378174563877</c:v>
                </c:pt>
                <c:pt idx="248">
                  <c:v>49.794905822461835</c:v>
                </c:pt>
                <c:pt idx="249">
                  <c:v>37.220381307187147</c:v>
                </c:pt>
                <c:pt idx="250">
                  <c:v>29.907839219953338</c:v>
                </c:pt>
                <c:pt idx="251">
                  <c:v>27.333009980112742</c:v>
                </c:pt>
                <c:pt idx="252">
                  <c:v>21.349637114106265</c:v>
                </c:pt>
                <c:pt idx="253">
                  <c:v>20.774832316629045</c:v>
                </c:pt>
                <c:pt idx="254">
                  <c:v>17.507317369745177</c:v>
                </c:pt>
                <c:pt idx="255">
                  <c:v>26.071863367917011</c:v>
                </c:pt>
                <c:pt idx="256">
                  <c:v>37.202516456436584</c:v>
                </c:pt>
                <c:pt idx="257">
                  <c:v>58.237805794892289</c:v>
                </c:pt>
                <c:pt idx="258">
                  <c:v>74.001184728534966</c:v>
                </c:pt>
                <c:pt idx="259">
                  <c:v>89.400632144636404</c:v>
                </c:pt>
                <c:pt idx="260">
                  <c:v>105.09392579756397</c:v>
                </c:pt>
                <c:pt idx="261">
                  <c:v>109.927204250646</c:v>
                </c:pt>
                <c:pt idx="262">
                  <c:v>110.21464801010757</c:v>
                </c:pt>
                <c:pt idx="263">
                  <c:v>95.247463566870053</c:v>
                </c:pt>
                <c:pt idx="264">
                  <c:v>88.233160172288109</c:v>
                </c:pt>
                <c:pt idx="265">
                  <c:v>81.808731155423871</c:v>
                </c:pt>
                <c:pt idx="266">
                  <c:v>64.373691051069883</c:v>
                </c:pt>
                <c:pt idx="267">
                  <c:v>58.178799173547645</c:v>
                </c:pt>
                <c:pt idx="268">
                  <c:v>46.221554869081473</c:v>
                </c:pt>
                <c:pt idx="269">
                  <c:v>43.21215137842605</c:v>
                </c:pt>
                <c:pt idx="270">
                  <c:v>32.393655563499877</c:v>
                </c:pt>
                <c:pt idx="271">
                  <c:v>22.811090541615329</c:v>
                </c:pt>
                <c:pt idx="272">
                  <c:v>17.091047260930075</c:v>
                </c:pt>
                <c:pt idx="273">
                  <c:v>18.259267205936183</c:v>
                </c:pt>
                <c:pt idx="274">
                  <c:v>18.726163733582641</c:v>
                </c:pt>
                <c:pt idx="275">
                  <c:v>26.994427153442317</c:v>
                </c:pt>
                <c:pt idx="276">
                  <c:v>43.548479227097687</c:v>
                </c:pt>
                <c:pt idx="277">
                  <c:v>73.203360926935133</c:v>
                </c:pt>
                <c:pt idx="278">
                  <c:v>111.07329987902905</c:v>
                </c:pt>
                <c:pt idx="279">
                  <c:v>173.28807453659655</c:v>
                </c:pt>
                <c:pt idx="280">
                  <c:v>185.32510873644338</c:v>
                </c:pt>
                <c:pt idx="281">
                  <c:v>171.67677501976914</c:v>
                </c:pt>
                <c:pt idx="282">
                  <c:v>136.4584160666183</c:v>
                </c:pt>
                <c:pt idx="283">
                  <c:v>91.709230892227168</c:v>
                </c:pt>
                <c:pt idx="284">
                  <c:v>56.535422032822183</c:v>
                </c:pt>
                <c:pt idx="285">
                  <c:v>30.158113553626382</c:v>
                </c:pt>
                <c:pt idx="286">
                  <c:v>12.093726774498307</c:v>
                </c:pt>
                <c:pt idx="287">
                  <c:v>3.2605364625033655</c:v>
                </c:pt>
                <c:pt idx="288">
                  <c:v>2.544897932796097</c:v>
                </c:pt>
                <c:pt idx="289">
                  <c:v>-1.0929920422917299</c:v>
                </c:pt>
                <c:pt idx="290">
                  <c:v>-0.1589026225550807</c:v>
                </c:pt>
                <c:pt idx="291">
                  <c:v>-1.2368391252916062</c:v>
                </c:pt>
                <c:pt idx="292">
                  <c:v>1.1929396206576346</c:v>
                </c:pt>
                <c:pt idx="293">
                  <c:v>1.4371663293497026</c:v>
                </c:pt>
                <c:pt idx="294">
                  <c:v>7.6269339074615559</c:v>
                </c:pt>
                <c:pt idx="295">
                  <c:v>13.239132042881367</c:v>
                </c:pt>
                <c:pt idx="296">
                  <c:v>28.400181039508553</c:v>
                </c:pt>
                <c:pt idx="297">
                  <c:v>54.623489029566457</c:v>
                </c:pt>
                <c:pt idx="298">
                  <c:v>87.739034137802747</c:v>
                </c:pt>
                <c:pt idx="299">
                  <c:v>129.72439774849556</c:v>
                </c:pt>
                <c:pt idx="300">
                  <c:v>198.87138549464356</c:v>
                </c:pt>
                <c:pt idx="301">
                  <c:v>222.87106398537276</c:v>
                </c:pt>
                <c:pt idx="302">
                  <c:v>222.54249239963502</c:v>
                </c:pt>
                <c:pt idx="303">
                  <c:v>175.41368137464403</c:v>
                </c:pt>
                <c:pt idx="304">
                  <c:v>120.79012999592645</c:v>
                </c:pt>
                <c:pt idx="305">
                  <c:v>76.674368000716129</c:v>
                </c:pt>
                <c:pt idx="306">
                  <c:v>38.279992744953461</c:v>
                </c:pt>
                <c:pt idx="307">
                  <c:v>21.630464971804994</c:v>
                </c:pt>
                <c:pt idx="308">
                  <c:v>5.8527698133762662</c:v>
                </c:pt>
                <c:pt idx="309">
                  <c:v>0.60347106109637316</c:v>
                </c:pt>
                <c:pt idx="310">
                  <c:v>-0.80761009816838225</c:v>
                </c:pt>
                <c:pt idx="311">
                  <c:v>23.127022931445197</c:v>
                </c:pt>
                <c:pt idx="312">
                  <c:v>18.579631243999174</c:v>
                </c:pt>
                <c:pt idx="313">
                  <c:v>44.454697262915417</c:v>
                </c:pt>
                <c:pt idx="314">
                  <c:v>144.90027841038528</c:v>
                </c:pt>
                <c:pt idx="315">
                  <c:v>386.70190772386673</c:v>
                </c:pt>
                <c:pt idx="316">
                  <c:v>739.15100816407482</c:v>
                </c:pt>
                <c:pt idx="317">
                  <c:v>676.36478404294814</c:v>
                </c:pt>
                <c:pt idx="318">
                  <c:v>298.33295526826601</c:v>
                </c:pt>
                <c:pt idx="319">
                  <c:v>119.27770096861219</c:v>
                </c:pt>
                <c:pt idx="320">
                  <c:v>66.831681272862198</c:v>
                </c:pt>
                <c:pt idx="321">
                  <c:v>25.992099446306909</c:v>
                </c:pt>
                <c:pt idx="322">
                  <c:v>86.470947619611223</c:v>
                </c:pt>
                <c:pt idx="323">
                  <c:v>118.39821922547583</c:v>
                </c:pt>
                <c:pt idx="324">
                  <c:v>245.32150653209723</c:v>
                </c:pt>
                <c:pt idx="325">
                  <c:v>359.69376093080899</c:v>
                </c:pt>
                <c:pt idx="326">
                  <c:v>333.48114331640704</c:v>
                </c:pt>
                <c:pt idx="327">
                  <c:v>279.66536471274514</c:v>
                </c:pt>
                <c:pt idx="328">
                  <c:v>202.97146878553588</c:v>
                </c:pt>
                <c:pt idx="329">
                  <c:v>104.26193921464557</c:v>
                </c:pt>
                <c:pt idx="330">
                  <c:v>45.792579235035703</c:v>
                </c:pt>
                <c:pt idx="331">
                  <c:v>53.255428105308766</c:v>
                </c:pt>
                <c:pt idx="332">
                  <c:v>33.091354524619049</c:v>
                </c:pt>
                <c:pt idx="333">
                  <c:v>64.127427939978418</c:v>
                </c:pt>
                <c:pt idx="334">
                  <c:v>182.72634436100196</c:v>
                </c:pt>
                <c:pt idx="335">
                  <c:v>564.50095586427267</c:v>
                </c:pt>
                <c:pt idx="336">
                  <c:v>1301.6351719487841</c:v>
                </c:pt>
                <c:pt idx="337">
                  <c:v>2863.8120549688742</c:v>
                </c:pt>
                <c:pt idx="338">
                  <c:v>3546.4672981189697</c:v>
                </c:pt>
                <c:pt idx="339">
                  <c:v>1353.0139748435283</c:v>
                </c:pt>
                <c:pt idx="340">
                  <c:v>311.27923987494688</c:v>
                </c:pt>
                <c:pt idx="341">
                  <c:v>99.032859878218346</c:v>
                </c:pt>
                <c:pt idx="342">
                  <c:v>51.411072253858862</c:v>
                </c:pt>
                <c:pt idx="343">
                  <c:v>32.077175256911829</c:v>
                </c:pt>
                <c:pt idx="344">
                  <c:v>43.442823421693262</c:v>
                </c:pt>
                <c:pt idx="345">
                  <c:v>31.78445791338919</c:v>
                </c:pt>
                <c:pt idx="346">
                  <c:v>44.306375472167701</c:v>
                </c:pt>
                <c:pt idx="347">
                  <c:v>68.468137576260489</c:v>
                </c:pt>
                <c:pt idx="348">
                  <c:v>316.65013437007065</c:v>
                </c:pt>
                <c:pt idx="349">
                  <c:v>1374.4703228904532</c:v>
                </c:pt>
                <c:pt idx="350">
                  <c:v>995.35594342796992</c:v>
                </c:pt>
                <c:pt idx="351">
                  <c:v>378.74840968934325</c:v>
                </c:pt>
                <c:pt idx="352">
                  <c:v>130.62504097684655</c:v>
                </c:pt>
                <c:pt idx="353">
                  <c:v>60.324505953054398</c:v>
                </c:pt>
                <c:pt idx="354">
                  <c:v>71.23653427942898</c:v>
                </c:pt>
                <c:pt idx="355">
                  <c:v>195.1715680552137</c:v>
                </c:pt>
                <c:pt idx="356">
                  <c:v>228.02205649630287</c:v>
                </c:pt>
                <c:pt idx="357">
                  <c:v>239.16453695208929</c:v>
                </c:pt>
                <c:pt idx="358">
                  <c:v>247.86569522526122</c:v>
                </c:pt>
                <c:pt idx="359">
                  <c:v>312.70859113962501</c:v>
                </c:pt>
                <c:pt idx="360">
                  <c:v>385.5971646367318</c:v>
                </c:pt>
                <c:pt idx="361">
                  <c:v>518.95028008397264</c:v>
                </c:pt>
                <c:pt idx="362">
                  <c:v>734.97728054338643</c:v>
                </c:pt>
                <c:pt idx="363">
                  <c:v>1143.3058943221604</c:v>
                </c:pt>
                <c:pt idx="364">
                  <c:v>730.15248631597854</c:v>
                </c:pt>
                <c:pt idx="365">
                  <c:v>709.67014995422801</c:v>
                </c:pt>
                <c:pt idx="366">
                  <c:v>803.56334171015158</c:v>
                </c:pt>
                <c:pt idx="367">
                  <c:v>789.41666380975244</c:v>
                </c:pt>
                <c:pt idx="368">
                  <c:v>802.35005549817595</c:v>
                </c:pt>
                <c:pt idx="369">
                  <c:v>750.39224966824838</c:v>
                </c:pt>
                <c:pt idx="370">
                  <c:v>710.63449585105889</c:v>
                </c:pt>
                <c:pt idx="371">
                  <c:v>614.33665075814986</c:v>
                </c:pt>
                <c:pt idx="372">
                  <c:v>563.28002295185297</c:v>
                </c:pt>
                <c:pt idx="373">
                  <c:v>441.76138578110647</c:v>
                </c:pt>
                <c:pt idx="374">
                  <c:v>454.96793555787178</c:v>
                </c:pt>
                <c:pt idx="375">
                  <c:v>440.66958960555559</c:v>
                </c:pt>
                <c:pt idx="376">
                  <c:v>426.47722766103516</c:v>
                </c:pt>
                <c:pt idx="377">
                  <c:v>426.0934526155749</c:v>
                </c:pt>
                <c:pt idx="378">
                  <c:v>446.94357539024384</c:v>
                </c:pt>
                <c:pt idx="379">
                  <c:v>444.53228723836139</c:v>
                </c:pt>
                <c:pt idx="380">
                  <c:v>430.58011242150496</c:v>
                </c:pt>
                <c:pt idx="381">
                  <c:v>408.64727582217682</c:v>
                </c:pt>
                <c:pt idx="382">
                  <c:v>288.26129509698205</c:v>
                </c:pt>
                <c:pt idx="383">
                  <c:v>280.13279890756615</c:v>
                </c:pt>
                <c:pt idx="384">
                  <c:v>308.28193340975162</c:v>
                </c:pt>
                <c:pt idx="385">
                  <c:v>273.30722151408736</c:v>
                </c:pt>
                <c:pt idx="386">
                  <c:v>259.35395200442002</c:v>
                </c:pt>
                <c:pt idx="387">
                  <c:v>245.9061797028167</c:v>
                </c:pt>
                <c:pt idx="388">
                  <c:v>259.68017092559518</c:v>
                </c:pt>
                <c:pt idx="389">
                  <c:v>231.00659858856216</c:v>
                </c:pt>
                <c:pt idx="390">
                  <c:v>234.88528284082017</c:v>
                </c:pt>
                <c:pt idx="391">
                  <c:v>116.30642410845068</c:v>
                </c:pt>
                <c:pt idx="392">
                  <c:v>128.22010140657008</c:v>
                </c:pt>
                <c:pt idx="393">
                  <c:v>131.84921160539403</c:v>
                </c:pt>
                <c:pt idx="394">
                  <c:v>128.59900302467747</c:v>
                </c:pt>
                <c:pt idx="395">
                  <c:v>141.58941218774999</c:v>
                </c:pt>
                <c:pt idx="396">
                  <c:v>148.17604058864109</c:v>
                </c:pt>
                <c:pt idx="397">
                  <c:v>152.5075167971724</c:v>
                </c:pt>
                <c:pt idx="398">
                  <c:v>165.44344949239814</c:v>
                </c:pt>
                <c:pt idx="399">
                  <c:v>175.88457991065226</c:v>
                </c:pt>
                <c:pt idx="400">
                  <c:v>184.85834300789492</c:v>
                </c:pt>
                <c:pt idx="401">
                  <c:v>197.1936815372234</c:v>
                </c:pt>
                <c:pt idx="402">
                  <c:v>205.3319251799997</c:v>
                </c:pt>
                <c:pt idx="403">
                  <c:v>226.60908628501889</c:v>
                </c:pt>
                <c:pt idx="404">
                  <c:v>271.029927315598</c:v>
                </c:pt>
                <c:pt idx="405">
                  <c:v>290.16134228027192</c:v>
                </c:pt>
                <c:pt idx="406">
                  <c:v>322.45314334618894</c:v>
                </c:pt>
                <c:pt idx="407">
                  <c:v>359.56665768329998</c:v>
                </c:pt>
                <c:pt idx="408">
                  <c:v>432.66610302272085</c:v>
                </c:pt>
                <c:pt idx="409">
                  <c:v>519.68624702570173</c:v>
                </c:pt>
                <c:pt idx="410">
                  <c:v>584.54079920051367</c:v>
                </c:pt>
                <c:pt idx="411">
                  <c:v>7.1488303541196387</c:v>
                </c:pt>
                <c:pt idx="412">
                  <c:v>27.986881040859373</c:v>
                </c:pt>
                <c:pt idx="413">
                  <c:v>80.371891437479405</c:v>
                </c:pt>
                <c:pt idx="414">
                  <c:v>147.26321671808228</c:v>
                </c:pt>
                <c:pt idx="415">
                  <c:v>184.87292337458578</c:v>
                </c:pt>
                <c:pt idx="416">
                  <c:v>140.99532639281472</c:v>
                </c:pt>
                <c:pt idx="417">
                  <c:v>20.076683686387994</c:v>
                </c:pt>
                <c:pt idx="418">
                  <c:v>31.705938783856716</c:v>
                </c:pt>
                <c:pt idx="419">
                  <c:v>50.639832695126742</c:v>
                </c:pt>
                <c:pt idx="420">
                  <c:v>81.115506134581821</c:v>
                </c:pt>
                <c:pt idx="421">
                  <c:v>107.45201115477563</c:v>
                </c:pt>
                <c:pt idx="422">
                  <c:v>131.65897750462437</c:v>
                </c:pt>
                <c:pt idx="423">
                  <c:v>147.98487463696773</c:v>
                </c:pt>
                <c:pt idx="424">
                  <c:v>136.73232810182202</c:v>
                </c:pt>
                <c:pt idx="425">
                  <c:v>106.92759691420275</c:v>
                </c:pt>
                <c:pt idx="426">
                  <c:v>102.05727678271312</c:v>
                </c:pt>
                <c:pt idx="427">
                  <c:v>93.153429827115787</c:v>
                </c:pt>
                <c:pt idx="428">
                  <c:v>77.152418961190691</c:v>
                </c:pt>
                <c:pt idx="429">
                  <c:v>66.28012663701567</c:v>
                </c:pt>
                <c:pt idx="430">
                  <c:v>50.545146131126259</c:v>
                </c:pt>
                <c:pt idx="431">
                  <c:v>39.341071865323926</c:v>
                </c:pt>
                <c:pt idx="432">
                  <c:v>26.30608007420134</c:v>
                </c:pt>
                <c:pt idx="433">
                  <c:v>23.485921444608174</c:v>
                </c:pt>
                <c:pt idx="434">
                  <c:v>21.797549515076582</c:v>
                </c:pt>
                <c:pt idx="435">
                  <c:v>15.717982732129773</c:v>
                </c:pt>
              </c:numCache>
            </c:numRef>
          </c:xVal>
          <c:yVal>
            <c:numRef>
              <c:f>MT!$AP$2:$AP$437</c:f>
              <c:numCache>
                <c:formatCode>General</c:formatCode>
                <c:ptCount val="436"/>
                <c:pt idx="0">
                  <c:v>3.4587165296282113E-2</c:v>
                </c:pt>
                <c:pt idx="1">
                  <c:v>3.3030528883728982E-2</c:v>
                </c:pt>
                <c:pt idx="2">
                  <c:v>3.0325927105412563E-2</c:v>
                </c:pt>
                <c:pt idx="3">
                  <c:v>2.9565931358764092E-2</c:v>
                </c:pt>
                <c:pt idx="4">
                  <c:v>3.3162731371375515E-2</c:v>
                </c:pt>
                <c:pt idx="5">
                  <c:v>3.0928017851602124E-2</c:v>
                </c:pt>
                <c:pt idx="6">
                  <c:v>3.0643859287704366E-2</c:v>
                </c:pt>
                <c:pt idx="7">
                  <c:v>2.7955667120418366E-2</c:v>
                </c:pt>
                <c:pt idx="8">
                  <c:v>2.9134488071992346E-2</c:v>
                </c:pt>
                <c:pt idx="9">
                  <c:v>3.4526679523448504E-2</c:v>
                </c:pt>
                <c:pt idx="10">
                  <c:v>6.9408345221119674E-2</c:v>
                </c:pt>
                <c:pt idx="11">
                  <c:v>0.18821760069574917</c:v>
                </c:pt>
                <c:pt idx="12">
                  <c:v>0.14510020806018414</c:v>
                </c:pt>
                <c:pt idx="13">
                  <c:v>0.33314465181139408</c:v>
                </c:pt>
                <c:pt idx="14">
                  <c:v>1.0048145396739521</c:v>
                </c:pt>
                <c:pt idx="15">
                  <c:v>1.5064858410042998</c:v>
                </c:pt>
                <c:pt idx="16">
                  <c:v>4.9989461373237143</c:v>
                </c:pt>
                <c:pt idx="17">
                  <c:v>7.1459699760991011</c:v>
                </c:pt>
                <c:pt idx="18">
                  <c:v>1.1171783788362406</c:v>
                </c:pt>
                <c:pt idx="19">
                  <c:v>18.651340370777969</c:v>
                </c:pt>
                <c:pt idx="20">
                  <c:v>12.822156538020373</c:v>
                </c:pt>
                <c:pt idx="21">
                  <c:v>15.288598434004149</c:v>
                </c:pt>
                <c:pt idx="22">
                  <c:v>6.0485115082445375</c:v>
                </c:pt>
                <c:pt idx="23">
                  <c:v>1.5190158076656195</c:v>
                </c:pt>
                <c:pt idx="24">
                  <c:v>0.69798311259599044</c:v>
                </c:pt>
                <c:pt idx="25">
                  <c:v>0.65479533244694421</c:v>
                </c:pt>
                <c:pt idx="26">
                  <c:v>0.46725297414795353</c:v>
                </c:pt>
                <c:pt idx="27">
                  <c:v>0.31092900956550679</c:v>
                </c:pt>
                <c:pt idx="28">
                  <c:v>0.43291907909413346</c:v>
                </c:pt>
                <c:pt idx="29">
                  <c:v>0.31390793808294126</c:v>
                </c:pt>
                <c:pt idx="30">
                  <c:v>0.23430180871974718</c:v>
                </c:pt>
                <c:pt idx="31">
                  <c:v>0.18083386870993937</c:v>
                </c:pt>
                <c:pt idx="32">
                  <c:v>0.18882188708871872</c:v>
                </c:pt>
                <c:pt idx="33">
                  <c:v>0.13909700989949497</c:v>
                </c:pt>
                <c:pt idx="34">
                  <c:v>0.11222410344867458</c:v>
                </c:pt>
                <c:pt idx="35">
                  <c:v>7.3029932478557907E-2</c:v>
                </c:pt>
                <c:pt idx="36">
                  <c:v>5.0911599351414975E-2</c:v>
                </c:pt>
                <c:pt idx="37">
                  <c:v>4.0546423431774635E-2</c:v>
                </c:pt>
                <c:pt idx="38">
                  <c:v>3.2675314665566446E-2</c:v>
                </c:pt>
                <c:pt idx="39">
                  <c:v>3.2633237926503092E-2</c:v>
                </c:pt>
                <c:pt idx="40">
                  <c:v>5.1694102406215553E-2</c:v>
                </c:pt>
                <c:pt idx="41">
                  <c:v>7.6720038306481067E-2</c:v>
                </c:pt>
                <c:pt idx="42">
                  <c:v>0.11375765134362106</c:v>
                </c:pt>
                <c:pt idx="43">
                  <c:v>0.16202108954493108</c:v>
                </c:pt>
                <c:pt idx="44">
                  <c:v>0.12902301931952517</c:v>
                </c:pt>
                <c:pt idx="45">
                  <c:v>0.18229972975989159</c:v>
                </c:pt>
                <c:pt idx="46">
                  <c:v>0.32977211105773746</c:v>
                </c:pt>
                <c:pt idx="47">
                  <c:v>1.2020971836792307</c:v>
                </c:pt>
                <c:pt idx="48">
                  <c:v>5.2876482332854358E-2</c:v>
                </c:pt>
                <c:pt idx="49">
                  <c:v>0.12610198775901652</c:v>
                </c:pt>
                <c:pt idx="50">
                  <c:v>0.14461669826511475</c:v>
                </c:pt>
                <c:pt idx="51">
                  <c:v>0.1092092353844137</c:v>
                </c:pt>
                <c:pt idx="52">
                  <c:v>7.5966375860575641E-2</c:v>
                </c:pt>
                <c:pt idx="53">
                  <c:v>7.0914772081590305E-2</c:v>
                </c:pt>
                <c:pt idx="54">
                  <c:v>7.2208388342374974E-2</c:v>
                </c:pt>
                <c:pt idx="55">
                  <c:v>5.3895466569766945E-2</c:v>
                </c:pt>
                <c:pt idx="56">
                  <c:v>5.7530157981475018E-2</c:v>
                </c:pt>
                <c:pt idx="57">
                  <c:v>5.769010025913153E-2</c:v>
                </c:pt>
                <c:pt idx="58">
                  <c:v>5.8865915148067015E-2</c:v>
                </c:pt>
                <c:pt idx="59">
                  <c:v>5.6632382976200955E-2</c:v>
                </c:pt>
                <c:pt idx="60">
                  <c:v>5.6600366987465102E-2</c:v>
                </c:pt>
                <c:pt idx="61">
                  <c:v>5.6028533924135503E-2</c:v>
                </c:pt>
                <c:pt idx="62">
                  <c:v>5.2027112552818784E-2</c:v>
                </c:pt>
                <c:pt idx="63">
                  <c:v>5.8925038692741655E-2</c:v>
                </c:pt>
                <c:pt idx="64">
                  <c:v>5.4009710497506906E-2</c:v>
                </c:pt>
                <c:pt idx="65">
                  <c:v>4.8745460251319782E-2</c:v>
                </c:pt>
                <c:pt idx="66">
                  <c:v>5.1404899297954304E-2</c:v>
                </c:pt>
                <c:pt idx="67">
                  <c:v>3.4200760198493663E-2</c:v>
                </c:pt>
                <c:pt idx="68">
                  <c:v>2.5884135240129971E-2</c:v>
                </c:pt>
                <c:pt idx="69">
                  <c:v>2.4628142725227512E-2</c:v>
                </c:pt>
                <c:pt idx="70">
                  <c:v>2.5530393123672255E-2</c:v>
                </c:pt>
                <c:pt idx="71">
                  <c:v>2.5427460215822692E-2</c:v>
                </c:pt>
                <c:pt idx="72">
                  <c:v>2.6672275098691342E-2</c:v>
                </c:pt>
                <c:pt idx="73">
                  <c:v>2.8459674034907404E-2</c:v>
                </c:pt>
                <c:pt idx="74">
                  <c:v>3.558716675771021E-2</c:v>
                </c:pt>
                <c:pt idx="75">
                  <c:v>5.3268778330012555E-2</c:v>
                </c:pt>
                <c:pt idx="76">
                  <c:v>8.2071493609758878E-2</c:v>
                </c:pt>
                <c:pt idx="77">
                  <c:v>0.13451054880474045</c:v>
                </c:pt>
                <c:pt idx="78">
                  <c:v>0.16820204381400264</c:v>
                </c:pt>
                <c:pt idx="79">
                  <c:v>0.21980723082839049</c:v>
                </c:pt>
                <c:pt idx="80">
                  <c:v>0.26335452725918945</c:v>
                </c:pt>
                <c:pt idx="81">
                  <c:v>0.28918911329967806</c:v>
                </c:pt>
                <c:pt idx="82">
                  <c:v>0.48845695595599464</c:v>
                </c:pt>
                <c:pt idx="83">
                  <c:v>0.58235089202918644</c:v>
                </c:pt>
                <c:pt idx="84">
                  <c:v>0.6977709833936514</c:v>
                </c:pt>
                <c:pt idx="85">
                  <c:v>1.1532315948615097</c:v>
                </c:pt>
                <c:pt idx="86">
                  <c:v>0.80961474383332988</c:v>
                </c:pt>
                <c:pt idx="87">
                  <c:v>13.747311376930734</c:v>
                </c:pt>
                <c:pt idx="88">
                  <c:v>60.47308603451031</c:v>
                </c:pt>
                <c:pt idx="89">
                  <c:v>9.4668377777709714E-2</c:v>
                </c:pt>
                <c:pt idx="90">
                  <c:v>9.0723712783353422E-2</c:v>
                </c:pt>
                <c:pt idx="91">
                  <c:v>8.3537617531031158E-2</c:v>
                </c:pt>
                <c:pt idx="92">
                  <c:v>8.4160559452507333E-2</c:v>
                </c:pt>
                <c:pt idx="93">
                  <c:v>8.7575894658397546E-2</c:v>
                </c:pt>
                <c:pt idx="94">
                  <c:v>5.7346178129412007E-2</c:v>
                </c:pt>
                <c:pt idx="95">
                  <c:v>5.2226875394241423E-2</c:v>
                </c:pt>
                <c:pt idx="96">
                  <c:v>5.5827918033793354E-2</c:v>
                </c:pt>
                <c:pt idx="97">
                  <c:v>4.545243005115808E-2</c:v>
                </c:pt>
                <c:pt idx="98">
                  <c:v>4.49987354681241E-2</c:v>
                </c:pt>
                <c:pt idx="99">
                  <c:v>4.7729597860988605E-2</c:v>
                </c:pt>
                <c:pt idx="100">
                  <c:v>4.2237557729142131E-2</c:v>
                </c:pt>
                <c:pt idx="101">
                  <c:v>4.855373371550744E-2</c:v>
                </c:pt>
                <c:pt idx="102">
                  <c:v>3.8885939274987708E-2</c:v>
                </c:pt>
                <c:pt idx="103">
                  <c:v>4.5904636492030679E-2</c:v>
                </c:pt>
                <c:pt idx="104">
                  <c:v>5.2119730258566151E-2</c:v>
                </c:pt>
                <c:pt idx="105">
                  <c:v>4.5312439238441408E-2</c:v>
                </c:pt>
                <c:pt idx="106">
                  <c:v>6.3827887383339402E-2</c:v>
                </c:pt>
                <c:pt idx="107">
                  <c:v>4.9115694520631442E-2</c:v>
                </c:pt>
                <c:pt idx="108">
                  <c:v>5.5172700102033803E-2</c:v>
                </c:pt>
                <c:pt idx="109">
                  <c:v>6.9027226502767963E-2</c:v>
                </c:pt>
                <c:pt idx="110">
                  <c:v>7.5424294988366322E-2</c:v>
                </c:pt>
                <c:pt idx="111">
                  <c:v>8.6016877498044E-2</c:v>
                </c:pt>
                <c:pt idx="112">
                  <c:v>0.10324831393847765</c:v>
                </c:pt>
                <c:pt idx="113">
                  <c:v>0.13490822764453961</c:v>
                </c:pt>
                <c:pt idx="114">
                  <c:v>0.15572607643120268</c:v>
                </c:pt>
                <c:pt idx="115">
                  <c:v>0.20167425912640874</c:v>
                </c:pt>
                <c:pt idx="116">
                  <c:v>0.23068492390021195</c:v>
                </c:pt>
                <c:pt idx="117">
                  <c:v>0.28934842279341227</c:v>
                </c:pt>
                <c:pt idx="118">
                  <c:v>0.29337780181974665</c:v>
                </c:pt>
                <c:pt idx="119">
                  <c:v>0.37821295344516054</c:v>
                </c:pt>
                <c:pt idx="120">
                  <c:v>0.5509398830481439</c:v>
                </c:pt>
                <c:pt idx="121">
                  <c:v>0.55341186208918058</c:v>
                </c:pt>
                <c:pt idx="122">
                  <c:v>0.89460885088947772</c:v>
                </c:pt>
                <c:pt idx="123">
                  <c:v>1.1408084640411464</c:v>
                </c:pt>
                <c:pt idx="124">
                  <c:v>1.8133822184039745</c:v>
                </c:pt>
                <c:pt idx="125">
                  <c:v>0.1065260255193011</c:v>
                </c:pt>
                <c:pt idx="126">
                  <c:v>0.14760157973607255</c:v>
                </c:pt>
                <c:pt idx="127">
                  <c:v>0.23690835993738207</c:v>
                </c:pt>
                <c:pt idx="128">
                  <c:v>0.25527388423109093</c:v>
                </c:pt>
                <c:pt idx="129">
                  <c:v>0.3883804211348052</c:v>
                </c:pt>
                <c:pt idx="130">
                  <c:v>0.29932170217746262</c:v>
                </c:pt>
                <c:pt idx="131">
                  <c:v>0.22879398357346939</c:v>
                </c:pt>
                <c:pt idx="132">
                  <c:v>0.40686297521521042</c:v>
                </c:pt>
                <c:pt idx="133">
                  <c:v>0.3518619567151986</c:v>
                </c:pt>
                <c:pt idx="134">
                  <c:v>0.44912254239954125</c:v>
                </c:pt>
                <c:pt idx="135">
                  <c:v>0.40232928676666357</c:v>
                </c:pt>
                <c:pt idx="136">
                  <c:v>0.50669058890727148</c:v>
                </c:pt>
                <c:pt idx="137">
                  <c:v>0.43123220499630155</c:v>
                </c:pt>
                <c:pt idx="138">
                  <c:v>0.2993984960434789</c:v>
                </c:pt>
                <c:pt idx="139">
                  <c:v>5.2287053151196E-2</c:v>
                </c:pt>
                <c:pt idx="140">
                  <c:v>6.9423149528252751E-2</c:v>
                </c:pt>
                <c:pt idx="141">
                  <c:v>7.3800551766630543E-2</c:v>
                </c:pt>
                <c:pt idx="142">
                  <c:v>7.9155935977520533E-2</c:v>
                </c:pt>
                <c:pt idx="143">
                  <c:v>7.9279450871661536E-2</c:v>
                </c:pt>
                <c:pt idx="144">
                  <c:v>7.9245542528216528E-2</c:v>
                </c:pt>
                <c:pt idx="145">
                  <c:v>8.9784607010343992E-2</c:v>
                </c:pt>
                <c:pt idx="146">
                  <c:v>9.2497642590530296E-2</c:v>
                </c:pt>
                <c:pt idx="147">
                  <c:v>0.10180521533972046</c:v>
                </c:pt>
                <c:pt idx="148">
                  <c:v>0.10299867287045293</c:v>
                </c:pt>
                <c:pt idx="149">
                  <c:v>0.10847576250806076</c:v>
                </c:pt>
                <c:pt idx="150">
                  <c:v>0.11636150351030769</c:v>
                </c:pt>
                <c:pt idx="151">
                  <c:v>0.13357294537275621</c:v>
                </c:pt>
                <c:pt idx="152">
                  <c:v>0.13583283527459922</c:v>
                </c:pt>
                <c:pt idx="153">
                  <c:v>0.14265804183289749</c:v>
                </c:pt>
                <c:pt idx="154">
                  <c:v>0.15762499574511962</c:v>
                </c:pt>
                <c:pt idx="155">
                  <c:v>0.16795434601171838</c:v>
                </c:pt>
                <c:pt idx="156">
                  <c:v>0.18439261344436675</c:v>
                </c:pt>
                <c:pt idx="157">
                  <c:v>0.21363352163352842</c:v>
                </c:pt>
                <c:pt idx="158">
                  <c:v>0.22177165689294123</c:v>
                </c:pt>
                <c:pt idx="159">
                  <c:v>0.29253810109487083</c:v>
                </c:pt>
                <c:pt idx="160">
                  <c:v>0.33409119554304462</c:v>
                </c:pt>
                <c:pt idx="161">
                  <c:v>9.1854843433007722E-3</c:v>
                </c:pt>
                <c:pt idx="162">
                  <c:v>5.2978496085916094E-2</c:v>
                </c:pt>
                <c:pt idx="163">
                  <c:v>2.3340729712687691E-2</c:v>
                </c:pt>
                <c:pt idx="164">
                  <c:v>3.4840208299234343E-2</c:v>
                </c:pt>
                <c:pt idx="165">
                  <c:v>4.6378163110824232E-3</c:v>
                </c:pt>
                <c:pt idx="166">
                  <c:v>6.0183629732316432E-2</c:v>
                </c:pt>
                <c:pt idx="167">
                  <c:v>6.0936724036576892E-2</c:v>
                </c:pt>
                <c:pt idx="168">
                  <c:v>6.4335012701003003E-2</c:v>
                </c:pt>
                <c:pt idx="169">
                  <c:v>7.0080051608253924E-2</c:v>
                </c:pt>
                <c:pt idx="170">
                  <c:v>7.8611410656807365E-2</c:v>
                </c:pt>
                <c:pt idx="171">
                  <c:v>8.4451643556613581E-2</c:v>
                </c:pt>
                <c:pt idx="172">
                  <c:v>7.8345833140168797E-2</c:v>
                </c:pt>
                <c:pt idx="173">
                  <c:v>0.11386701861708942</c:v>
                </c:pt>
                <c:pt idx="174">
                  <c:v>0.12328116266574587</c:v>
                </c:pt>
                <c:pt idx="175">
                  <c:v>0.12602544775567814</c:v>
                </c:pt>
                <c:pt idx="176">
                  <c:v>0.12062087155873795</c:v>
                </c:pt>
                <c:pt idx="177">
                  <c:v>0.13580959624872527</c:v>
                </c:pt>
                <c:pt idx="178">
                  <c:v>0.13295303953177789</c:v>
                </c:pt>
                <c:pt idx="179">
                  <c:v>0.11242434628474567</c:v>
                </c:pt>
                <c:pt idx="180">
                  <c:v>0.12353260263513045</c:v>
                </c:pt>
                <c:pt idx="181">
                  <c:v>0.15295471309031888</c:v>
                </c:pt>
                <c:pt idx="182">
                  <c:v>0.14883695933531471</c:v>
                </c:pt>
                <c:pt idx="183">
                  <c:v>0.16259992649436075</c:v>
                </c:pt>
                <c:pt idx="184">
                  <c:v>0.17536617988307776</c:v>
                </c:pt>
                <c:pt idx="185">
                  <c:v>0.18579449095418657</c:v>
                </c:pt>
                <c:pt idx="186">
                  <c:v>0.19135345139443533</c:v>
                </c:pt>
                <c:pt idx="187">
                  <c:v>0.20301479972270553</c:v>
                </c:pt>
                <c:pt idx="188">
                  <c:v>0.21347053247903042</c:v>
                </c:pt>
                <c:pt idx="189">
                  <c:v>0.23509324677816096</c:v>
                </c:pt>
                <c:pt idx="190">
                  <c:v>0.25437243820668121</c:v>
                </c:pt>
                <c:pt idx="191">
                  <c:v>0.27463736024542301</c:v>
                </c:pt>
                <c:pt idx="192">
                  <c:v>0.32715596868965419</c:v>
                </c:pt>
                <c:pt idx="193">
                  <c:v>0.38941992804752934</c:v>
                </c:pt>
                <c:pt idx="194">
                  <c:v>0.34299083259971042</c:v>
                </c:pt>
                <c:pt idx="195">
                  <c:v>0.44481962239393136</c:v>
                </c:pt>
                <c:pt idx="196">
                  <c:v>0.50258203556922409</c:v>
                </c:pt>
                <c:pt idx="197">
                  <c:v>3.3279351256884797</c:v>
                </c:pt>
                <c:pt idx="198">
                  <c:v>0.25678346312073047</c:v>
                </c:pt>
                <c:pt idx="199">
                  <c:v>0.15033394423982963</c:v>
                </c:pt>
                <c:pt idx="200">
                  <c:v>1.0917668740791428E-2</c:v>
                </c:pt>
                <c:pt idx="201">
                  <c:v>3.8109684676256826E-2</c:v>
                </c:pt>
                <c:pt idx="202">
                  <c:v>8.07823409213594E-2</c:v>
                </c:pt>
                <c:pt idx="203">
                  <c:v>6.71456751894903E-2</c:v>
                </c:pt>
                <c:pt idx="204">
                  <c:v>5.7293031159970774E-2</c:v>
                </c:pt>
                <c:pt idx="205">
                  <c:v>4.9395728949714258E-2</c:v>
                </c:pt>
                <c:pt idx="206">
                  <c:v>2.0099863039410276E-2</c:v>
                </c:pt>
                <c:pt idx="207">
                  <c:v>7.4327708014166141E-4</c:v>
                </c:pt>
                <c:pt idx="208">
                  <c:v>0.16066390194043642</c:v>
                </c:pt>
                <c:pt idx="209">
                  <c:v>9.6864397638205622E-3</c:v>
                </c:pt>
                <c:pt idx="210">
                  <c:v>1.1229986898825772E-2</c:v>
                </c:pt>
                <c:pt idx="211">
                  <c:v>3.7757518514333041E-4</c:v>
                </c:pt>
                <c:pt idx="212">
                  <c:v>7.9659992759515824E-2</c:v>
                </c:pt>
                <c:pt idx="213">
                  <c:v>0.10000697477229119</c:v>
                </c:pt>
                <c:pt idx="214">
                  <c:v>0.10966389106393054</c:v>
                </c:pt>
                <c:pt idx="215">
                  <c:v>0.10706207929496575</c:v>
                </c:pt>
                <c:pt idx="216">
                  <c:v>1.6893991798542507</c:v>
                </c:pt>
                <c:pt idx="217">
                  <c:v>98.712138138312426</c:v>
                </c:pt>
                <c:pt idx="218">
                  <c:v>3.7018454575787625</c:v>
                </c:pt>
                <c:pt idx="219">
                  <c:v>5.5039310296086649E-2</c:v>
                </c:pt>
                <c:pt idx="220">
                  <c:v>2.0646086191245618E-2</c:v>
                </c:pt>
                <c:pt idx="221">
                  <c:v>5.1992446250676061E-2</c:v>
                </c:pt>
                <c:pt idx="222">
                  <c:v>2.8389712428682677E-2</c:v>
                </c:pt>
                <c:pt idx="223">
                  <c:v>9.2267340183502175E-2</c:v>
                </c:pt>
                <c:pt idx="224">
                  <c:v>6.6318538596832149E-2</c:v>
                </c:pt>
                <c:pt idx="225">
                  <c:v>6.6681038824079414E-2</c:v>
                </c:pt>
                <c:pt idx="226">
                  <c:v>6.7367980711692269E-2</c:v>
                </c:pt>
                <c:pt idx="227">
                  <c:v>2.8020758053101304E-2</c:v>
                </c:pt>
                <c:pt idx="228">
                  <c:v>0.19077662941629817</c:v>
                </c:pt>
                <c:pt idx="229">
                  <c:v>6.3186165012727682E-2</c:v>
                </c:pt>
                <c:pt idx="230">
                  <c:v>2.836936279102973E-2</c:v>
                </c:pt>
                <c:pt idx="231">
                  <c:v>4.1746781728082022E-2</c:v>
                </c:pt>
                <c:pt idx="232">
                  <c:v>0.13130300183100838</c:v>
                </c:pt>
                <c:pt idx="233">
                  <c:v>0.40038531378969888</c:v>
                </c:pt>
                <c:pt idx="234">
                  <c:v>8.0318882203967365E-2</c:v>
                </c:pt>
                <c:pt idx="235">
                  <c:v>6.0035198837245576E-3</c:v>
                </c:pt>
                <c:pt idx="236">
                  <c:v>1.593167828512131E-2</c:v>
                </c:pt>
                <c:pt idx="237">
                  <c:v>0.16949261558365197</c:v>
                </c:pt>
                <c:pt idx="238">
                  <c:v>5.5512412007655054E-2</c:v>
                </c:pt>
                <c:pt idx="239">
                  <c:v>6.3778793024700006E-2</c:v>
                </c:pt>
                <c:pt idx="240">
                  <c:v>5.958204798198212E-2</c:v>
                </c:pt>
                <c:pt idx="241">
                  <c:v>3.5761825628037577E-2</c:v>
                </c:pt>
                <c:pt idx="242">
                  <c:v>2.8994132879801331E-2</c:v>
                </c:pt>
                <c:pt idx="243">
                  <c:v>0.19031596904672224</c:v>
                </c:pt>
                <c:pt idx="244">
                  <c:v>0.23271561271071955</c:v>
                </c:pt>
                <c:pt idx="245">
                  <c:v>0.13910619269714047</c:v>
                </c:pt>
                <c:pt idx="246">
                  <c:v>4.4992374182474613E-2</c:v>
                </c:pt>
                <c:pt idx="247">
                  <c:v>0.10859783881783618</c:v>
                </c:pt>
                <c:pt idx="248">
                  <c:v>0.17792165704913768</c:v>
                </c:pt>
                <c:pt idx="249">
                  <c:v>0.23101977357100517</c:v>
                </c:pt>
                <c:pt idx="250">
                  <c:v>8.4545137462144052E-2</c:v>
                </c:pt>
                <c:pt idx="251">
                  <c:v>0.18162625139802707</c:v>
                </c:pt>
                <c:pt idx="252">
                  <c:v>3.8222576551343113E-3</c:v>
                </c:pt>
                <c:pt idx="253">
                  <c:v>0.23471054535184058</c:v>
                </c:pt>
                <c:pt idx="254">
                  <c:v>0.30092292328289799</c:v>
                </c:pt>
                <c:pt idx="255">
                  <c:v>7.9727489276462213E-2</c:v>
                </c:pt>
                <c:pt idx="256">
                  <c:v>1.8536022025393763E-2</c:v>
                </c:pt>
                <c:pt idx="257">
                  <c:v>8.1285689670301305E-3</c:v>
                </c:pt>
                <c:pt idx="258">
                  <c:v>5.9100338064775109E-3</c:v>
                </c:pt>
                <c:pt idx="259">
                  <c:v>2.6647738726381254E-2</c:v>
                </c:pt>
                <c:pt idx="260">
                  <c:v>2.4517634885952457E-2</c:v>
                </c:pt>
                <c:pt idx="261">
                  <c:v>0.11663637537266539</c:v>
                </c:pt>
                <c:pt idx="262">
                  <c:v>0.35999071994921172</c:v>
                </c:pt>
                <c:pt idx="263">
                  <c:v>0.15252165588295077</c:v>
                </c:pt>
                <c:pt idx="264">
                  <c:v>0.13352482420762629</c:v>
                </c:pt>
                <c:pt idx="265">
                  <c:v>5.8031235497399788E-2</c:v>
                </c:pt>
                <c:pt idx="266">
                  <c:v>6.1247272426902394E-2</c:v>
                </c:pt>
                <c:pt idx="267">
                  <c:v>0.11097905739154586</c:v>
                </c:pt>
                <c:pt idx="268">
                  <c:v>0.11756343319279838</c:v>
                </c:pt>
                <c:pt idx="269">
                  <c:v>5.9408454374146887E-2</c:v>
                </c:pt>
                <c:pt idx="270">
                  <c:v>0.13504586569195565</c:v>
                </c:pt>
                <c:pt idx="271">
                  <c:v>9.2616167024591703E-2</c:v>
                </c:pt>
                <c:pt idx="272">
                  <c:v>5.4462733680962641E-3</c:v>
                </c:pt>
                <c:pt idx="273">
                  <c:v>2.9539896370455881E-2</c:v>
                </c:pt>
                <c:pt idx="274">
                  <c:v>0.20036635884415152</c:v>
                </c:pt>
                <c:pt idx="275">
                  <c:v>0.28080719321325021</c:v>
                </c:pt>
                <c:pt idx="276">
                  <c:v>0.19348225576289235</c:v>
                </c:pt>
                <c:pt idx="277">
                  <c:v>0.12387442735198644</c:v>
                </c:pt>
                <c:pt idx="278">
                  <c:v>8.3227003708713096E-2</c:v>
                </c:pt>
                <c:pt idx="279">
                  <c:v>5.6736021158380924E-2</c:v>
                </c:pt>
                <c:pt idx="280">
                  <c:v>3.1360269680574371E-2</c:v>
                </c:pt>
                <c:pt idx="281">
                  <c:v>3.2357577823739936E-2</c:v>
                </c:pt>
                <c:pt idx="282">
                  <c:v>6.0509377987728243E-2</c:v>
                </c:pt>
                <c:pt idx="283">
                  <c:v>0.10545545956151399</c:v>
                </c:pt>
                <c:pt idx="284">
                  <c:v>0.15590861362387193</c:v>
                </c:pt>
                <c:pt idx="285">
                  <c:v>0.26975463806473343</c:v>
                </c:pt>
                <c:pt idx="286">
                  <c:v>0.44421221136150157</c:v>
                </c:pt>
                <c:pt idx="287">
                  <c:v>5.9116852250434651</c:v>
                </c:pt>
                <c:pt idx="288">
                  <c:v>10.87843947634738</c:v>
                </c:pt>
                <c:pt idx="289">
                  <c:v>15.942476256053871</c:v>
                </c:pt>
                <c:pt idx="290">
                  <c:v>50.58529481959183</c:v>
                </c:pt>
                <c:pt idx="291">
                  <c:v>1.1102246929258952</c:v>
                </c:pt>
                <c:pt idx="292">
                  <c:v>36.585999497847304</c:v>
                </c:pt>
                <c:pt idx="293">
                  <c:v>25.235680408308067</c:v>
                </c:pt>
                <c:pt idx="294">
                  <c:v>0.29722061174815151</c:v>
                </c:pt>
                <c:pt idx="295">
                  <c:v>0.30724968047326279</c:v>
                </c:pt>
                <c:pt idx="296">
                  <c:v>0.29319851679493175</c:v>
                </c:pt>
                <c:pt idx="297">
                  <c:v>0.16272226244688293</c:v>
                </c:pt>
                <c:pt idx="298">
                  <c:v>0.10966660185801552</c:v>
                </c:pt>
                <c:pt idx="299">
                  <c:v>7.2896131919904156E-2</c:v>
                </c:pt>
                <c:pt idx="300">
                  <c:v>4.5430342846380804E-2</c:v>
                </c:pt>
                <c:pt idx="301">
                  <c:v>4.1111522244218345E-2</c:v>
                </c:pt>
                <c:pt idx="302">
                  <c:v>4.1067965950308559E-2</c:v>
                </c:pt>
                <c:pt idx="303">
                  <c:v>5.4680662478488268E-2</c:v>
                </c:pt>
                <c:pt idx="304">
                  <c:v>8.289758309235408E-2</c:v>
                </c:pt>
                <c:pt idx="305">
                  <c:v>0.13300857747779035</c:v>
                </c:pt>
                <c:pt idx="306">
                  <c:v>0.24180790745491523</c:v>
                </c:pt>
                <c:pt idx="307">
                  <c:v>0.33985704415865653</c:v>
                </c:pt>
                <c:pt idx="308">
                  <c:v>0.61434233996459708</c:v>
                </c:pt>
                <c:pt idx="309">
                  <c:v>83.464436699575046</c:v>
                </c:pt>
                <c:pt idx="310">
                  <c:v>13.349524923746754</c:v>
                </c:pt>
                <c:pt idx="311">
                  <c:v>22.076648546681302</c:v>
                </c:pt>
                <c:pt idx="312">
                  <c:v>2.5272080044690223E-2</c:v>
                </c:pt>
                <c:pt idx="313">
                  <c:v>0.51701454763606847</c:v>
                </c:pt>
                <c:pt idx="314">
                  <c:v>0.30398009412284055</c:v>
                </c:pt>
                <c:pt idx="315">
                  <c:v>0.1112966723165639</c:v>
                </c:pt>
                <c:pt idx="316">
                  <c:v>5.9945764135506237E-2</c:v>
                </c:pt>
                <c:pt idx="317">
                  <c:v>6.9256211281510729E-2</c:v>
                </c:pt>
                <c:pt idx="318">
                  <c:v>0.15473016579822757</c:v>
                </c:pt>
                <c:pt idx="319">
                  <c:v>0.38590018058363107</c:v>
                </c:pt>
                <c:pt idx="320">
                  <c:v>0.40091685354649026</c:v>
                </c:pt>
                <c:pt idx="321">
                  <c:v>0.2100009602905949</c:v>
                </c:pt>
                <c:pt idx="322">
                  <c:v>0.16063096365603613</c:v>
                </c:pt>
                <c:pt idx="323">
                  <c:v>0.24101028817149842</c:v>
                </c:pt>
                <c:pt idx="324">
                  <c:v>0.18130345152630728</c:v>
                </c:pt>
                <c:pt idx="325">
                  <c:v>0.13303695183747166</c:v>
                </c:pt>
                <c:pt idx="326">
                  <c:v>0.15767694365166213</c:v>
                </c:pt>
                <c:pt idx="327">
                  <c:v>0.15204761408668277</c:v>
                </c:pt>
                <c:pt idx="328">
                  <c:v>0.19717891772637239</c:v>
                </c:pt>
                <c:pt idx="329">
                  <c:v>0.22050328488543061</c:v>
                </c:pt>
                <c:pt idx="330">
                  <c:v>6.391236846351489E-2</c:v>
                </c:pt>
                <c:pt idx="331">
                  <c:v>16.446560822170543</c:v>
                </c:pt>
                <c:pt idx="332">
                  <c:v>49.476747053594032</c:v>
                </c:pt>
                <c:pt idx="333">
                  <c:v>0.33407965654062349</c:v>
                </c:pt>
                <c:pt idx="334">
                  <c:v>0.10278997788020454</c:v>
                </c:pt>
                <c:pt idx="335">
                  <c:v>5.1717643806340863E-2</c:v>
                </c:pt>
                <c:pt idx="336">
                  <c:v>4.2057424162298115E-2</c:v>
                </c:pt>
                <c:pt idx="337">
                  <c:v>0.12329705220301657</c:v>
                </c:pt>
                <c:pt idx="338">
                  <c:v>0.25351119735627969</c:v>
                </c:pt>
                <c:pt idx="339">
                  <c:v>0.17132589727558367</c:v>
                </c:pt>
                <c:pt idx="340">
                  <c:v>7.2583798573043062E-2</c:v>
                </c:pt>
                <c:pt idx="341">
                  <c:v>0.20680325824142107</c:v>
                </c:pt>
                <c:pt idx="342">
                  <c:v>6.7902162526805379E-2</c:v>
                </c:pt>
                <c:pt idx="343">
                  <c:v>62.708553768607075</c:v>
                </c:pt>
                <c:pt idx="344">
                  <c:v>2.535501805651597</c:v>
                </c:pt>
                <c:pt idx="345">
                  <c:v>4.2092404555928376E-4</c:v>
                </c:pt>
                <c:pt idx="346">
                  <c:v>0.22418255483506697</c:v>
                </c:pt>
                <c:pt idx="347">
                  <c:v>0.28661232477489712</c:v>
                </c:pt>
                <c:pt idx="348">
                  <c:v>9.4815164502160112E-2</c:v>
                </c:pt>
                <c:pt idx="349">
                  <c:v>0.32755342738340754</c:v>
                </c:pt>
                <c:pt idx="350">
                  <c:v>0.13890818122395182</c:v>
                </c:pt>
                <c:pt idx="351">
                  <c:v>6.5437924644978607E-2</c:v>
                </c:pt>
                <c:pt idx="352">
                  <c:v>0.22829872986175256</c:v>
                </c:pt>
                <c:pt idx="353">
                  <c:v>0.21338855069883639</c:v>
                </c:pt>
                <c:pt idx="354">
                  <c:v>0.11371979070169828</c:v>
                </c:pt>
                <c:pt idx="355">
                  <c:v>0.14831724617080072</c:v>
                </c:pt>
                <c:pt idx="356">
                  <c:v>0.10921978569253427</c:v>
                </c:pt>
                <c:pt idx="357">
                  <c:v>0.14611609853726465</c:v>
                </c:pt>
                <c:pt idx="358">
                  <c:v>0.15325938258707167</c:v>
                </c:pt>
                <c:pt idx="359">
                  <c:v>0.14122982237048853</c:v>
                </c:pt>
                <c:pt idx="360">
                  <c:v>0.11333163687662998</c:v>
                </c:pt>
                <c:pt idx="361">
                  <c:v>8.003891351461713E-2</c:v>
                </c:pt>
                <c:pt idx="362">
                  <c:v>6.8186352865985261E-2</c:v>
                </c:pt>
                <c:pt idx="363">
                  <c:v>6.8785140904451453E-2</c:v>
                </c:pt>
                <c:pt idx="364">
                  <c:v>5.5376785304164129E-2</c:v>
                </c:pt>
                <c:pt idx="365">
                  <c:v>7.7331485859045285E-2</c:v>
                </c:pt>
                <c:pt idx="366">
                  <c:v>7.7687975059925182E-2</c:v>
                </c:pt>
                <c:pt idx="367">
                  <c:v>9.0974904815988827E-2</c:v>
                </c:pt>
                <c:pt idx="368">
                  <c:v>9.6879337402875895E-2</c:v>
                </c:pt>
                <c:pt idx="369">
                  <c:v>9.7180668755562694E-2</c:v>
                </c:pt>
                <c:pt idx="370">
                  <c:v>0.10071952795258399</c:v>
                </c:pt>
                <c:pt idx="371">
                  <c:v>8.9103037844635719E-2</c:v>
                </c:pt>
                <c:pt idx="372">
                  <c:v>9.068358515621136E-2</c:v>
                </c:pt>
                <c:pt idx="373">
                  <c:v>2.1216786257406781E-2</c:v>
                </c:pt>
                <c:pt idx="374">
                  <c:v>2.2207414132908894E-2</c:v>
                </c:pt>
                <c:pt idx="375">
                  <c:v>2.3596135040205021E-2</c:v>
                </c:pt>
                <c:pt idx="376">
                  <c:v>2.4103918127922345E-2</c:v>
                </c:pt>
                <c:pt idx="377">
                  <c:v>2.5225093975152577E-2</c:v>
                </c:pt>
                <c:pt idx="378">
                  <c:v>2.458348565400599E-2</c:v>
                </c:pt>
                <c:pt idx="379">
                  <c:v>2.4428358408116885E-2</c:v>
                </c:pt>
                <c:pt idx="380">
                  <c:v>2.4278283852231512E-2</c:v>
                </c:pt>
                <c:pt idx="381">
                  <c:v>2.4263767849361212E-2</c:v>
                </c:pt>
                <c:pt idx="382">
                  <c:v>4.018964772610318E-2</c:v>
                </c:pt>
                <c:pt idx="383">
                  <c:v>4.8952557165427527E-2</c:v>
                </c:pt>
                <c:pt idx="384">
                  <c:v>4.2964941453910645E-2</c:v>
                </c:pt>
                <c:pt idx="385">
                  <c:v>4.6490269358864071E-2</c:v>
                </c:pt>
                <c:pt idx="386">
                  <c:v>4.7860510316682793E-2</c:v>
                </c:pt>
                <c:pt idx="387">
                  <c:v>4.8338211636440462E-2</c:v>
                </c:pt>
                <c:pt idx="388">
                  <c:v>4.5524224326670096E-2</c:v>
                </c:pt>
                <c:pt idx="389">
                  <c:v>4.9900833144463377E-2</c:v>
                </c:pt>
                <c:pt idx="390">
                  <c:v>4.6750536203758623E-2</c:v>
                </c:pt>
                <c:pt idx="391">
                  <c:v>1.6665189230160981E-2</c:v>
                </c:pt>
                <c:pt idx="392">
                  <c:v>4.2985453427098121E-2</c:v>
                </c:pt>
                <c:pt idx="393">
                  <c:v>3.8591843687579598E-2</c:v>
                </c:pt>
                <c:pt idx="394">
                  <c:v>3.9729267763779677E-2</c:v>
                </c:pt>
                <c:pt idx="395">
                  <c:v>4.1480852957154736E-2</c:v>
                </c:pt>
                <c:pt idx="396">
                  <c:v>4.4641837999455911E-2</c:v>
                </c:pt>
                <c:pt idx="397">
                  <c:v>4.9118079391392233E-2</c:v>
                </c:pt>
                <c:pt idx="398">
                  <c:v>5.1668765616463067E-2</c:v>
                </c:pt>
                <c:pt idx="399">
                  <c:v>8.4307315762873605E-2</c:v>
                </c:pt>
                <c:pt idx="400">
                  <c:v>8.2413694476610302E-2</c:v>
                </c:pt>
                <c:pt idx="401">
                  <c:v>7.7593760324862482E-2</c:v>
                </c:pt>
                <c:pt idx="402">
                  <c:v>6.9650264942790932E-2</c:v>
                </c:pt>
                <c:pt idx="403">
                  <c:v>6.0058862678891912E-2</c:v>
                </c:pt>
                <c:pt idx="404">
                  <c:v>6.5765794652066209E-2</c:v>
                </c:pt>
                <c:pt idx="405">
                  <c:v>6.1767144440683271E-2</c:v>
                </c:pt>
                <c:pt idx="406">
                  <c:v>6.8816009989977917E-2</c:v>
                </c:pt>
                <c:pt idx="407">
                  <c:v>5.9524088341782064E-2</c:v>
                </c:pt>
                <c:pt idx="408">
                  <c:v>4.2285808593418836E-2</c:v>
                </c:pt>
                <c:pt idx="409">
                  <c:v>2.2272309033657796E-2</c:v>
                </c:pt>
                <c:pt idx="410">
                  <c:v>6.6159568070797191E-3</c:v>
                </c:pt>
                <c:pt idx="411">
                  <c:v>6.7594068513647203</c:v>
                </c:pt>
                <c:pt idx="412">
                  <c:v>1.7316516236263131</c:v>
                </c:pt>
                <c:pt idx="413">
                  <c:v>0.88712457660628963</c:v>
                </c:pt>
                <c:pt idx="414">
                  <c:v>0.37947020097963147</c:v>
                </c:pt>
                <c:pt idx="415">
                  <c:v>0.22511582491768714</c:v>
                </c:pt>
                <c:pt idx="416">
                  <c:v>6.931999674907928E-2</c:v>
                </c:pt>
                <c:pt idx="417">
                  <c:v>0.1643612948200843</c:v>
                </c:pt>
                <c:pt idx="418">
                  <c:v>0.11879038092934123</c:v>
                </c:pt>
                <c:pt idx="419">
                  <c:v>7.6905178351853454E-2</c:v>
                </c:pt>
                <c:pt idx="420">
                  <c:v>6.5134346873855109E-2</c:v>
                </c:pt>
                <c:pt idx="421">
                  <c:v>4.7011355403559156E-2</c:v>
                </c:pt>
                <c:pt idx="422">
                  <c:v>3.3707624770363508E-2</c:v>
                </c:pt>
                <c:pt idx="423">
                  <c:v>3.3609051690136851E-2</c:v>
                </c:pt>
                <c:pt idx="424">
                  <c:v>9.0341836123945807E-3</c:v>
                </c:pt>
                <c:pt idx="425">
                  <c:v>0.4260414061933509</c:v>
                </c:pt>
                <c:pt idx="426">
                  <c:v>0.41989115806950211</c:v>
                </c:pt>
                <c:pt idx="427">
                  <c:v>0.21495771657875179</c:v>
                </c:pt>
                <c:pt idx="428">
                  <c:v>6.9032246202007055E-2</c:v>
                </c:pt>
                <c:pt idx="429">
                  <c:v>0.12149773456357585</c:v>
                </c:pt>
                <c:pt idx="430">
                  <c:v>0.17420001431258181</c:v>
                </c:pt>
                <c:pt idx="431">
                  <c:v>0.22657255494181711</c:v>
                </c:pt>
                <c:pt idx="432">
                  <c:v>0.1063319003784938</c:v>
                </c:pt>
                <c:pt idx="433">
                  <c:v>0.17867418195642282</c:v>
                </c:pt>
                <c:pt idx="434">
                  <c:v>0.11863009891492834</c:v>
                </c:pt>
                <c:pt idx="435">
                  <c:v>0.11405469190430376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9CF-46B2-BC63-74B327622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1952"/>
        <c:axId val="658457792"/>
      </c:scatterChart>
      <c:valAx>
        <c:axId val="65846195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Theoretical</a:t>
                </a:r>
                <a:r>
                  <a:rPr lang="hu-HU" baseline="0"/>
                  <a:t> mean</a:t>
                </a:r>
                <a:endParaRPr lang="hu-H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57792"/>
        <c:crosses val="autoZero"/>
        <c:crossBetween val="midCat"/>
      </c:valAx>
      <c:valAx>
        <c:axId val="65845779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Mean</a:t>
                </a:r>
                <a:r>
                  <a:rPr lang="hu-HU" baseline="0"/>
                  <a:t> relative error</a:t>
                </a:r>
                <a:endParaRPr lang="hu-H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1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20000"/>
                </a:schemeClr>
              </a:solidFill>
              <a:ln w="9525">
                <a:solidFill>
                  <a:schemeClr val="accent1">
                    <a:alpha val="20000"/>
                  </a:schemeClr>
                </a:solidFill>
              </a:ln>
              <a:effectLst/>
            </c:spPr>
          </c:marker>
          <c:xVal>
            <c:numRef>
              <c:f>'MT2'!$AO$2:$AO$437</c:f>
              <c:numCache>
                <c:formatCode>General</c:formatCode>
                <c:ptCount val="436"/>
                <c:pt idx="0">
                  <c:v>323.41025748582462</c:v>
                </c:pt>
                <c:pt idx="1">
                  <c:v>339.50241784139399</c:v>
                </c:pt>
                <c:pt idx="2">
                  <c:v>380.23008193204373</c:v>
                </c:pt>
                <c:pt idx="3">
                  <c:v>382.55745782127298</c:v>
                </c:pt>
                <c:pt idx="4">
                  <c:v>375.24308324149558</c:v>
                </c:pt>
                <c:pt idx="5">
                  <c:v>397.36272231081006</c:v>
                </c:pt>
                <c:pt idx="6">
                  <c:v>403.8778552735767</c:v>
                </c:pt>
                <c:pt idx="7">
                  <c:v>436.82706940843002</c:v>
                </c:pt>
                <c:pt idx="8">
                  <c:v>425.06828776046063</c:v>
                </c:pt>
                <c:pt idx="9">
                  <c:v>302.59676705699161</c:v>
                </c:pt>
                <c:pt idx="10">
                  <c:v>130.83504646307</c:v>
                </c:pt>
                <c:pt idx="11">
                  <c:v>45.633128917002054</c:v>
                </c:pt>
                <c:pt idx="12">
                  <c:v>52.461268290890622</c:v>
                </c:pt>
                <c:pt idx="13">
                  <c:v>18.214582008791183</c:v>
                </c:pt>
                <c:pt idx="14">
                  <c:v>7.6316871220358848</c:v>
                </c:pt>
                <c:pt idx="15">
                  <c:v>5.4934748540940905</c:v>
                </c:pt>
                <c:pt idx="16">
                  <c:v>1.5031832735912758</c:v>
                </c:pt>
                <c:pt idx="17">
                  <c:v>0.63185346154010702</c:v>
                </c:pt>
                <c:pt idx="18">
                  <c:v>1.0866803931630145</c:v>
                </c:pt>
                <c:pt idx="19">
                  <c:v>-2.9414546354765942</c:v>
                </c:pt>
                <c:pt idx="20">
                  <c:v>-3.2506608592103028</c:v>
                </c:pt>
                <c:pt idx="21">
                  <c:v>0.58357225162823845</c:v>
                </c:pt>
                <c:pt idx="22">
                  <c:v>2.0192728262345927</c:v>
                </c:pt>
                <c:pt idx="23">
                  <c:v>5.1484462929267725</c:v>
                </c:pt>
                <c:pt idx="24">
                  <c:v>6.8604596109264673</c:v>
                </c:pt>
                <c:pt idx="25">
                  <c:v>7.3266360300111124</c:v>
                </c:pt>
                <c:pt idx="26">
                  <c:v>14.716940563940256</c:v>
                </c:pt>
                <c:pt idx="27">
                  <c:v>19.184071377469436</c:v>
                </c:pt>
                <c:pt idx="28">
                  <c:v>21.789255222449931</c:v>
                </c:pt>
                <c:pt idx="29">
                  <c:v>27.414521060551053</c:v>
                </c:pt>
                <c:pt idx="30">
                  <c:v>36.09096954083342</c:v>
                </c:pt>
                <c:pt idx="31">
                  <c:v>41.79865888088289</c:v>
                </c:pt>
                <c:pt idx="32">
                  <c:v>54.974470182447718</c:v>
                </c:pt>
                <c:pt idx="33">
                  <c:v>70.266777351177637</c:v>
                </c:pt>
                <c:pt idx="34">
                  <c:v>81.89125028812424</c:v>
                </c:pt>
                <c:pt idx="35">
                  <c:v>113.34234722891134</c:v>
                </c:pt>
                <c:pt idx="36">
                  <c:v>142.79405046781679</c:v>
                </c:pt>
                <c:pt idx="37">
                  <c:v>169.14912345334707</c:v>
                </c:pt>
                <c:pt idx="38">
                  <c:v>235.630638041157</c:v>
                </c:pt>
                <c:pt idx="39">
                  <c:v>283.62514825505315</c:v>
                </c:pt>
                <c:pt idx="40">
                  <c:v>429.60109150207001</c:v>
                </c:pt>
                <c:pt idx="41">
                  <c:v>574.35316776743377</c:v>
                </c:pt>
                <c:pt idx="42">
                  <c:v>821.75904764009226</c:v>
                </c:pt>
                <c:pt idx="43">
                  <c:v>1024.6146692193602</c:v>
                </c:pt>
                <c:pt idx="44">
                  <c:v>1076.7809848843669</c:v>
                </c:pt>
                <c:pt idx="45">
                  <c:v>1382.7191398259072</c:v>
                </c:pt>
                <c:pt idx="46">
                  <c:v>2024.535231618426</c:v>
                </c:pt>
                <c:pt idx="47">
                  <c:v>4213.5588378063067</c:v>
                </c:pt>
                <c:pt idx="48">
                  <c:v>550.48702943368426</c:v>
                </c:pt>
                <c:pt idx="49">
                  <c:v>255.50562508337623</c:v>
                </c:pt>
                <c:pt idx="50">
                  <c:v>248.27441412546887</c:v>
                </c:pt>
                <c:pt idx="51">
                  <c:v>278.28635914938349</c:v>
                </c:pt>
                <c:pt idx="52">
                  <c:v>325.34528008834457</c:v>
                </c:pt>
                <c:pt idx="53">
                  <c:v>135.41401377639372</c:v>
                </c:pt>
                <c:pt idx="54">
                  <c:v>135.61965386673251</c:v>
                </c:pt>
                <c:pt idx="55">
                  <c:v>149.93598603694102</c:v>
                </c:pt>
                <c:pt idx="56">
                  <c:v>142.5281485359213</c:v>
                </c:pt>
                <c:pt idx="57">
                  <c:v>145.07294054317711</c:v>
                </c:pt>
                <c:pt idx="58">
                  <c:v>142.51360106619205</c:v>
                </c:pt>
                <c:pt idx="59">
                  <c:v>150.05532194404756</c:v>
                </c:pt>
                <c:pt idx="60">
                  <c:v>158.82840602589994</c:v>
                </c:pt>
                <c:pt idx="61">
                  <c:v>153.87834333998583</c:v>
                </c:pt>
                <c:pt idx="62">
                  <c:v>167.65637925433654</c:v>
                </c:pt>
                <c:pt idx="63">
                  <c:v>148.69222016544168</c:v>
                </c:pt>
                <c:pt idx="64">
                  <c:v>162.85833718076171</c:v>
                </c:pt>
                <c:pt idx="65">
                  <c:v>180.42826874755175</c:v>
                </c:pt>
                <c:pt idx="66">
                  <c:v>217.59207280920944</c:v>
                </c:pt>
                <c:pt idx="67">
                  <c:v>266.57614881958347</c:v>
                </c:pt>
                <c:pt idx="68">
                  <c:v>300.28759127744183</c:v>
                </c:pt>
                <c:pt idx="69">
                  <c:v>296.7799697470802</c:v>
                </c:pt>
                <c:pt idx="70">
                  <c:v>268.21397377233006</c:v>
                </c:pt>
                <c:pt idx="71">
                  <c:v>268.42715303534715</c:v>
                </c:pt>
                <c:pt idx="72">
                  <c:v>227.21047444042091</c:v>
                </c:pt>
                <c:pt idx="73">
                  <c:v>192.68792739585214</c:v>
                </c:pt>
                <c:pt idx="74">
                  <c:v>145.8040137313973</c:v>
                </c:pt>
                <c:pt idx="75">
                  <c:v>115.21530630330477</c:v>
                </c:pt>
                <c:pt idx="76">
                  <c:v>89.497264616902953</c:v>
                </c:pt>
                <c:pt idx="77">
                  <c:v>63.800373992342344</c:v>
                </c:pt>
                <c:pt idx="78">
                  <c:v>53.493437992948458</c:v>
                </c:pt>
                <c:pt idx="79">
                  <c:v>43.785603924259753</c:v>
                </c:pt>
                <c:pt idx="80">
                  <c:v>29.535107936289378</c:v>
                </c:pt>
                <c:pt idx="81">
                  <c:v>26.684868981361873</c:v>
                </c:pt>
                <c:pt idx="82">
                  <c:v>15.996997817049373</c:v>
                </c:pt>
                <c:pt idx="83">
                  <c:v>13.249113016465696</c:v>
                </c:pt>
                <c:pt idx="84">
                  <c:v>12.086206573329243</c:v>
                </c:pt>
                <c:pt idx="85">
                  <c:v>6.9896128308334582</c:v>
                </c:pt>
                <c:pt idx="86">
                  <c:v>3.4213862619646314</c:v>
                </c:pt>
                <c:pt idx="87">
                  <c:v>2.3138720360769849</c:v>
                </c:pt>
                <c:pt idx="88">
                  <c:v>0.43186897741063568</c:v>
                </c:pt>
                <c:pt idx="89">
                  <c:v>98.739808316586732</c:v>
                </c:pt>
                <c:pt idx="90">
                  <c:v>108.13373010936527</c:v>
                </c:pt>
                <c:pt idx="91">
                  <c:v>116.57893796786657</c:v>
                </c:pt>
                <c:pt idx="92">
                  <c:v>117.18299841506578</c:v>
                </c:pt>
                <c:pt idx="93">
                  <c:v>113.73720175073659</c:v>
                </c:pt>
                <c:pt idx="94">
                  <c:v>162.50836960888839</c:v>
                </c:pt>
                <c:pt idx="95">
                  <c:v>170.43009184479288</c:v>
                </c:pt>
                <c:pt idx="96">
                  <c:v>162.07643761558774</c:v>
                </c:pt>
                <c:pt idx="97">
                  <c:v>192.33770738871436</c:v>
                </c:pt>
                <c:pt idx="98">
                  <c:v>190.64749960176104</c:v>
                </c:pt>
                <c:pt idx="99">
                  <c:v>179.54834265831178</c:v>
                </c:pt>
                <c:pt idx="100">
                  <c:v>200.00255072766458</c:v>
                </c:pt>
                <c:pt idx="101">
                  <c:v>182.96762492102567</c:v>
                </c:pt>
                <c:pt idx="102">
                  <c:v>204.0385236322771</c:v>
                </c:pt>
                <c:pt idx="103">
                  <c:v>183.7878070745742</c:v>
                </c:pt>
                <c:pt idx="104">
                  <c:v>165.72505428650129</c:v>
                </c:pt>
                <c:pt idx="105">
                  <c:v>174.80535553860292</c:v>
                </c:pt>
                <c:pt idx="106">
                  <c:v>171.74496507080508</c:v>
                </c:pt>
                <c:pt idx="107">
                  <c:v>165.63658641995721</c:v>
                </c:pt>
                <c:pt idx="108">
                  <c:v>149.50626723070576</c:v>
                </c:pt>
                <c:pt idx="109">
                  <c:v>124.91754870441011</c:v>
                </c:pt>
                <c:pt idx="110">
                  <c:v>116.22854532531476</c:v>
                </c:pt>
                <c:pt idx="111">
                  <c:v>104.61288982887342</c:v>
                </c:pt>
                <c:pt idx="112">
                  <c:v>93.649476984164721</c:v>
                </c:pt>
                <c:pt idx="113">
                  <c:v>76.661094967627619</c:v>
                </c:pt>
                <c:pt idx="114">
                  <c:v>68.496676759644259</c:v>
                </c:pt>
                <c:pt idx="115">
                  <c:v>55.631930750184807</c:v>
                </c:pt>
                <c:pt idx="116">
                  <c:v>44.784624788715597</c:v>
                </c:pt>
                <c:pt idx="117">
                  <c:v>33.074570463280274</c:v>
                </c:pt>
                <c:pt idx="118">
                  <c:v>32.900610927548954</c:v>
                </c:pt>
                <c:pt idx="119">
                  <c:v>25.736979960340648</c:v>
                </c:pt>
                <c:pt idx="120">
                  <c:v>16.693970441016951</c:v>
                </c:pt>
                <c:pt idx="121">
                  <c:v>14.966386267600994</c:v>
                </c:pt>
                <c:pt idx="122">
                  <c:v>7.8638914213375735</c:v>
                </c:pt>
                <c:pt idx="123">
                  <c:v>7.6334901662112973</c:v>
                </c:pt>
                <c:pt idx="124">
                  <c:v>4.8918581295034738</c:v>
                </c:pt>
                <c:pt idx="125">
                  <c:v>113.65907713654813</c:v>
                </c:pt>
                <c:pt idx="126">
                  <c:v>113.02580559941603</c:v>
                </c:pt>
                <c:pt idx="127">
                  <c:v>109.06129892495063</c:v>
                </c:pt>
                <c:pt idx="128">
                  <c:v>107.96354566132791</c:v>
                </c:pt>
                <c:pt idx="129">
                  <c:v>106.24808815893513</c:v>
                </c:pt>
                <c:pt idx="130">
                  <c:v>105.19466545639769</c:v>
                </c:pt>
                <c:pt idx="131">
                  <c:v>99.957712180716413</c:v>
                </c:pt>
                <c:pt idx="132">
                  <c:v>100.68064699159108</c:v>
                </c:pt>
                <c:pt idx="133">
                  <c:v>100.4771562365827</c:v>
                </c:pt>
                <c:pt idx="134">
                  <c:v>104.59633858677613</c:v>
                </c:pt>
                <c:pt idx="135">
                  <c:v>110.42963564827167</c:v>
                </c:pt>
                <c:pt idx="136">
                  <c:v>107.52337419735444</c:v>
                </c:pt>
                <c:pt idx="137">
                  <c:v>108.93012442731067</c:v>
                </c:pt>
                <c:pt idx="138">
                  <c:v>123.33901270837502</c:v>
                </c:pt>
                <c:pt idx="139">
                  <c:v>147.91306567337966</c:v>
                </c:pt>
                <c:pt idx="140">
                  <c:v>162.03615939905558</c:v>
                </c:pt>
                <c:pt idx="141">
                  <c:v>165.2707634188003</c:v>
                </c:pt>
                <c:pt idx="142">
                  <c:v>165.85056916531499</c:v>
                </c:pt>
                <c:pt idx="143">
                  <c:v>167.1198323606811</c:v>
                </c:pt>
                <c:pt idx="144">
                  <c:v>162.55390667542488</c:v>
                </c:pt>
                <c:pt idx="145">
                  <c:v>145.05541649525205</c:v>
                </c:pt>
                <c:pt idx="146">
                  <c:v>142.95979150093024</c:v>
                </c:pt>
                <c:pt idx="147">
                  <c:v>131.07977253081845</c:v>
                </c:pt>
                <c:pt idx="148">
                  <c:v>131.49107353552935</c:v>
                </c:pt>
                <c:pt idx="149">
                  <c:v>119.36122462852484</c:v>
                </c:pt>
                <c:pt idx="150">
                  <c:v>112.16531705927267</c:v>
                </c:pt>
                <c:pt idx="151">
                  <c:v>99.31084824716001</c:v>
                </c:pt>
                <c:pt idx="152">
                  <c:v>95.889404293959188</c:v>
                </c:pt>
                <c:pt idx="153">
                  <c:v>89.588971499113228</c:v>
                </c:pt>
                <c:pt idx="154">
                  <c:v>77.872445464928575</c:v>
                </c:pt>
                <c:pt idx="155">
                  <c:v>69.966190043339338</c:v>
                </c:pt>
                <c:pt idx="156">
                  <c:v>62.83352384018869</c:v>
                </c:pt>
                <c:pt idx="157">
                  <c:v>54.974468910431582</c:v>
                </c:pt>
                <c:pt idx="158">
                  <c:v>53.245150574646502</c:v>
                </c:pt>
                <c:pt idx="159">
                  <c:v>42.028799911804455</c:v>
                </c:pt>
                <c:pt idx="160">
                  <c:v>40.495179664092838</c:v>
                </c:pt>
                <c:pt idx="161">
                  <c:v>110.77719765732391</c:v>
                </c:pt>
                <c:pt idx="162">
                  <c:v>102.28611155569708</c:v>
                </c:pt>
                <c:pt idx="163">
                  <c:v>103.06274096532029</c:v>
                </c:pt>
                <c:pt idx="164">
                  <c:v>103.93492732928203</c:v>
                </c:pt>
                <c:pt idx="165">
                  <c:v>120.93144042109236</c:v>
                </c:pt>
                <c:pt idx="166">
                  <c:v>139.96971432813729</c:v>
                </c:pt>
                <c:pt idx="167">
                  <c:v>146.12108930509163</c:v>
                </c:pt>
                <c:pt idx="168">
                  <c:v>160.06473066940146</c:v>
                </c:pt>
                <c:pt idx="169">
                  <c:v>156.38225846608168</c:v>
                </c:pt>
                <c:pt idx="170">
                  <c:v>169.49663590493017</c:v>
                </c:pt>
                <c:pt idx="171">
                  <c:v>166.82203727376768</c:v>
                </c:pt>
                <c:pt idx="172">
                  <c:v>179.2158045376149</c:v>
                </c:pt>
                <c:pt idx="173">
                  <c:v>180.96689739163031</c:v>
                </c:pt>
                <c:pt idx="174">
                  <c:v>171.40267808202535</c:v>
                </c:pt>
                <c:pt idx="175">
                  <c:v>174.0929633390796</c:v>
                </c:pt>
                <c:pt idx="176">
                  <c:v>180.85202675022381</c:v>
                </c:pt>
                <c:pt idx="177">
                  <c:v>164.8117230900796</c:v>
                </c:pt>
                <c:pt idx="178">
                  <c:v>170.70000996327749</c:v>
                </c:pt>
                <c:pt idx="179">
                  <c:v>170.69741297391082</c:v>
                </c:pt>
                <c:pt idx="180">
                  <c:v>161.41818639409485</c:v>
                </c:pt>
                <c:pt idx="181">
                  <c:v>152.45452960495464</c:v>
                </c:pt>
                <c:pt idx="182">
                  <c:v>158.68058705690726</c:v>
                </c:pt>
                <c:pt idx="183">
                  <c:v>146.87898207159253</c:v>
                </c:pt>
                <c:pt idx="184">
                  <c:v>137.45772354626698</c:v>
                </c:pt>
                <c:pt idx="185">
                  <c:v>135.72801141156438</c:v>
                </c:pt>
                <c:pt idx="186">
                  <c:v>129.22000996413874</c:v>
                </c:pt>
                <c:pt idx="187">
                  <c:v>123.87392104764594</c:v>
                </c:pt>
                <c:pt idx="188">
                  <c:v>116.84391273213728</c:v>
                </c:pt>
                <c:pt idx="189">
                  <c:v>109.5370625844735</c:v>
                </c:pt>
                <c:pt idx="190">
                  <c:v>102.87954901535929</c:v>
                </c:pt>
                <c:pt idx="191">
                  <c:v>97.538741094221308</c:v>
                </c:pt>
                <c:pt idx="192">
                  <c:v>86.189718570107743</c:v>
                </c:pt>
                <c:pt idx="193">
                  <c:v>75.4249927063196</c:v>
                </c:pt>
                <c:pt idx="194">
                  <c:v>80.245256750848824</c:v>
                </c:pt>
                <c:pt idx="195">
                  <c:v>64.845282181290457</c:v>
                </c:pt>
                <c:pt idx="196">
                  <c:v>56.634459595254178</c:v>
                </c:pt>
                <c:pt idx="197">
                  <c:v>6.9443020411307561</c:v>
                </c:pt>
                <c:pt idx="198">
                  <c:v>11.202619790317453</c:v>
                </c:pt>
                <c:pt idx="199">
                  <c:v>14.222673874160652</c:v>
                </c:pt>
                <c:pt idx="200">
                  <c:v>27.026630850808786</c:v>
                </c:pt>
                <c:pt idx="201">
                  <c:v>37.276375234043215</c:v>
                </c:pt>
                <c:pt idx="202">
                  <c:v>48.52222176695966</c:v>
                </c:pt>
                <c:pt idx="203">
                  <c:v>72.613509377939835</c:v>
                </c:pt>
                <c:pt idx="204">
                  <c:v>100.60509245795467</c:v>
                </c:pt>
                <c:pt idx="205">
                  <c:v>122.71178019647787</c:v>
                </c:pt>
                <c:pt idx="206">
                  <c:v>133.97407114484355</c:v>
                </c:pt>
                <c:pt idx="207">
                  <c:v>122.57866715781272</c:v>
                </c:pt>
                <c:pt idx="208">
                  <c:v>110.69083105419692</c:v>
                </c:pt>
                <c:pt idx="209">
                  <c:v>89.387636701461034</c:v>
                </c:pt>
                <c:pt idx="210">
                  <c:v>84.496777256584437</c:v>
                </c:pt>
                <c:pt idx="211">
                  <c:v>63.378638651222865</c:v>
                </c:pt>
                <c:pt idx="212">
                  <c:v>50.407877766127704</c:v>
                </c:pt>
                <c:pt idx="213">
                  <c:v>25.840368692102231</c:v>
                </c:pt>
                <c:pt idx="214">
                  <c:v>23.410817182752986</c:v>
                </c:pt>
                <c:pt idx="215">
                  <c:v>15.371722558453346</c:v>
                </c:pt>
                <c:pt idx="216">
                  <c:v>2.94008808243502</c:v>
                </c:pt>
                <c:pt idx="217">
                  <c:v>-8.9481083042350917E-2</c:v>
                </c:pt>
                <c:pt idx="218">
                  <c:v>1.3831961380221642</c:v>
                </c:pt>
                <c:pt idx="219">
                  <c:v>15.702503917543174</c:v>
                </c:pt>
                <c:pt idx="220">
                  <c:v>35.006433197947104</c:v>
                </c:pt>
                <c:pt idx="221">
                  <c:v>56.801781132472755</c:v>
                </c:pt>
                <c:pt idx="222">
                  <c:v>80.360730357405657</c:v>
                </c:pt>
                <c:pt idx="223">
                  <c:v>136.28787865889214</c:v>
                </c:pt>
                <c:pt idx="224">
                  <c:v>165.33245973477045</c:v>
                </c:pt>
                <c:pt idx="225">
                  <c:v>174.47582311781761</c:v>
                </c:pt>
                <c:pt idx="226">
                  <c:v>178.62746088361411</c:v>
                </c:pt>
                <c:pt idx="227">
                  <c:v>147.06316233080457</c:v>
                </c:pt>
                <c:pt idx="228">
                  <c:v>100.6594514209901</c:v>
                </c:pt>
                <c:pt idx="229">
                  <c:v>83.182222485066859</c:v>
                </c:pt>
                <c:pt idx="230">
                  <c:v>64.211266391532845</c:v>
                </c:pt>
                <c:pt idx="231">
                  <c:v>32.097223203832094</c:v>
                </c:pt>
                <c:pt idx="232">
                  <c:v>23.200078697679103</c:v>
                </c:pt>
                <c:pt idx="233">
                  <c:v>12.348658112175073</c:v>
                </c:pt>
                <c:pt idx="234">
                  <c:v>11.509269866783887</c:v>
                </c:pt>
                <c:pt idx="235">
                  <c:v>19.996824697318296</c:v>
                </c:pt>
                <c:pt idx="236">
                  <c:v>30.907128336623952</c:v>
                </c:pt>
                <c:pt idx="237">
                  <c:v>45.304305799089249</c:v>
                </c:pt>
                <c:pt idx="238">
                  <c:v>72.731626200377875</c:v>
                </c:pt>
                <c:pt idx="239">
                  <c:v>101.91116553635111</c:v>
                </c:pt>
                <c:pt idx="240">
                  <c:v>132.01229132411515</c:v>
                </c:pt>
                <c:pt idx="241">
                  <c:v>138.34127684819478</c:v>
                </c:pt>
                <c:pt idx="242">
                  <c:v>132.76027739391859</c:v>
                </c:pt>
                <c:pt idx="243">
                  <c:v>102.26218564606705</c:v>
                </c:pt>
                <c:pt idx="244">
                  <c:v>99.529927538077146</c:v>
                </c:pt>
                <c:pt idx="245">
                  <c:v>91.57800195473439</c:v>
                </c:pt>
                <c:pt idx="246">
                  <c:v>82.541364057780484</c:v>
                </c:pt>
                <c:pt idx="247">
                  <c:v>73.479378174563877</c:v>
                </c:pt>
                <c:pt idx="248">
                  <c:v>49.794905822461835</c:v>
                </c:pt>
                <c:pt idx="249">
                  <c:v>37.220381307187147</c:v>
                </c:pt>
                <c:pt idx="250">
                  <c:v>29.907839219953338</c:v>
                </c:pt>
                <c:pt idx="251">
                  <c:v>27.333009980112742</c:v>
                </c:pt>
                <c:pt idx="252">
                  <c:v>21.349637114106265</c:v>
                </c:pt>
                <c:pt idx="253">
                  <c:v>20.774832316629045</c:v>
                </c:pt>
                <c:pt idx="254">
                  <c:v>17.507317369745177</c:v>
                </c:pt>
                <c:pt idx="255">
                  <c:v>26.071863367917011</c:v>
                </c:pt>
                <c:pt idx="256">
                  <c:v>37.202516456436584</c:v>
                </c:pt>
                <c:pt idx="257">
                  <c:v>58.237805794892289</c:v>
                </c:pt>
                <c:pt idx="258">
                  <c:v>74.001184728534966</c:v>
                </c:pt>
                <c:pt idx="259">
                  <c:v>89.400632144636404</c:v>
                </c:pt>
                <c:pt idx="260">
                  <c:v>105.09392579756397</c:v>
                </c:pt>
                <c:pt idx="261">
                  <c:v>109.927204250646</c:v>
                </c:pt>
                <c:pt idx="262">
                  <c:v>110.21464801010757</c:v>
                </c:pt>
                <c:pt idx="263">
                  <c:v>95.247463566870053</c:v>
                </c:pt>
                <c:pt idx="264">
                  <c:v>88.233160172288109</c:v>
                </c:pt>
                <c:pt idx="265">
                  <c:v>81.808731155423871</c:v>
                </c:pt>
                <c:pt idx="266">
                  <c:v>64.373691051069883</c:v>
                </c:pt>
                <c:pt idx="267">
                  <c:v>58.178799173547645</c:v>
                </c:pt>
                <c:pt idx="268">
                  <c:v>46.221554869081473</c:v>
                </c:pt>
                <c:pt idx="269">
                  <c:v>43.21215137842605</c:v>
                </c:pt>
                <c:pt idx="270">
                  <c:v>32.393655563499877</c:v>
                </c:pt>
                <c:pt idx="271">
                  <c:v>22.811090541615329</c:v>
                </c:pt>
                <c:pt idx="272">
                  <c:v>17.091047260930075</c:v>
                </c:pt>
                <c:pt idx="273">
                  <c:v>18.259267205936183</c:v>
                </c:pt>
                <c:pt idx="274">
                  <c:v>18.726163733582641</c:v>
                </c:pt>
                <c:pt idx="275">
                  <c:v>26.994427153442317</c:v>
                </c:pt>
                <c:pt idx="276">
                  <c:v>43.548479227097687</c:v>
                </c:pt>
                <c:pt idx="277">
                  <c:v>73.203360926935133</c:v>
                </c:pt>
                <c:pt idx="278">
                  <c:v>111.07329987902905</c:v>
                </c:pt>
                <c:pt idx="279">
                  <c:v>173.28807453659655</c:v>
                </c:pt>
                <c:pt idx="280">
                  <c:v>185.32510873644338</c:v>
                </c:pt>
                <c:pt idx="281">
                  <c:v>171.67677501976914</c:v>
                </c:pt>
                <c:pt idx="282">
                  <c:v>136.4584160666183</c:v>
                </c:pt>
                <c:pt idx="283">
                  <c:v>91.709230892227168</c:v>
                </c:pt>
                <c:pt idx="284">
                  <c:v>56.535422032822183</c:v>
                </c:pt>
                <c:pt idx="285">
                  <c:v>30.158113553626382</c:v>
                </c:pt>
                <c:pt idx="286">
                  <c:v>12.093726774498307</c:v>
                </c:pt>
                <c:pt idx="287">
                  <c:v>3.2605364625033655</c:v>
                </c:pt>
                <c:pt idx="288">
                  <c:v>2.544897932796097</c:v>
                </c:pt>
                <c:pt idx="289">
                  <c:v>-1.0929920422917299</c:v>
                </c:pt>
                <c:pt idx="290">
                  <c:v>-0.1589026225550807</c:v>
                </c:pt>
                <c:pt idx="291">
                  <c:v>-1.2368391252916062</c:v>
                </c:pt>
                <c:pt idx="292">
                  <c:v>1.1929396206576346</c:v>
                </c:pt>
                <c:pt idx="293">
                  <c:v>1.4371663293497026</c:v>
                </c:pt>
                <c:pt idx="294">
                  <c:v>7.6269339074615559</c:v>
                </c:pt>
                <c:pt idx="295">
                  <c:v>13.239132042881367</c:v>
                </c:pt>
                <c:pt idx="296">
                  <c:v>28.400181039508553</c:v>
                </c:pt>
                <c:pt idx="297">
                  <c:v>54.623489029566457</c:v>
                </c:pt>
                <c:pt idx="298">
                  <c:v>87.739034137802747</c:v>
                </c:pt>
                <c:pt idx="299">
                  <c:v>129.72439774849556</c:v>
                </c:pt>
                <c:pt idx="300">
                  <c:v>198.87138549464356</c:v>
                </c:pt>
                <c:pt idx="301">
                  <c:v>222.87106398537276</c:v>
                </c:pt>
                <c:pt idx="302">
                  <c:v>222.54249239963502</c:v>
                </c:pt>
                <c:pt idx="303">
                  <c:v>175.41368137464403</c:v>
                </c:pt>
                <c:pt idx="304">
                  <c:v>120.79012999592645</c:v>
                </c:pt>
                <c:pt idx="305">
                  <c:v>76.674368000716129</c:v>
                </c:pt>
                <c:pt idx="306">
                  <c:v>38.279992744953461</c:v>
                </c:pt>
                <c:pt idx="307">
                  <c:v>21.630464971804994</c:v>
                </c:pt>
                <c:pt idx="308">
                  <c:v>5.8527698133762662</c:v>
                </c:pt>
                <c:pt idx="309">
                  <c:v>0.60347106109637316</c:v>
                </c:pt>
                <c:pt idx="310">
                  <c:v>-0.80761009816838225</c:v>
                </c:pt>
                <c:pt idx="311">
                  <c:v>23.127022931445197</c:v>
                </c:pt>
                <c:pt idx="312">
                  <c:v>18.579631243999174</c:v>
                </c:pt>
                <c:pt idx="313">
                  <c:v>44.454697262915417</c:v>
                </c:pt>
                <c:pt idx="314">
                  <c:v>144.90027841038528</c:v>
                </c:pt>
                <c:pt idx="315">
                  <c:v>386.70190772386673</c:v>
                </c:pt>
                <c:pt idx="316">
                  <c:v>739.15100816407482</c:v>
                </c:pt>
                <c:pt idx="317">
                  <c:v>676.36478404294814</c:v>
                </c:pt>
                <c:pt idx="318">
                  <c:v>298.33295526826601</c:v>
                </c:pt>
                <c:pt idx="319">
                  <c:v>119.27770096861219</c:v>
                </c:pt>
                <c:pt idx="320">
                  <c:v>66.831681272862198</c:v>
                </c:pt>
                <c:pt idx="321">
                  <c:v>25.992099446306909</c:v>
                </c:pt>
                <c:pt idx="322">
                  <c:v>86.470947619611223</c:v>
                </c:pt>
                <c:pt idx="323">
                  <c:v>118.39821922547583</c:v>
                </c:pt>
                <c:pt idx="324">
                  <c:v>245.32150653209723</c:v>
                </c:pt>
                <c:pt idx="325">
                  <c:v>359.69376093080899</c:v>
                </c:pt>
                <c:pt idx="326">
                  <c:v>333.48114331640704</c:v>
                </c:pt>
                <c:pt idx="327">
                  <c:v>279.66536471274514</c:v>
                </c:pt>
                <c:pt idx="328">
                  <c:v>202.97146878553588</c:v>
                </c:pt>
                <c:pt idx="329">
                  <c:v>104.26193921464557</c:v>
                </c:pt>
                <c:pt idx="330">
                  <c:v>45.792579235035703</c:v>
                </c:pt>
                <c:pt idx="331">
                  <c:v>53.255428105308766</c:v>
                </c:pt>
                <c:pt idx="332">
                  <c:v>33.091354524619049</c:v>
                </c:pt>
                <c:pt idx="333">
                  <c:v>64.127427939978418</c:v>
                </c:pt>
                <c:pt idx="334">
                  <c:v>182.72634436100196</c:v>
                </c:pt>
                <c:pt idx="335">
                  <c:v>564.50095586427267</c:v>
                </c:pt>
                <c:pt idx="336">
                  <c:v>1301.6351719487841</c:v>
                </c:pt>
                <c:pt idx="337">
                  <c:v>2863.8120549688742</c:v>
                </c:pt>
                <c:pt idx="338">
                  <c:v>3546.4672981189697</c:v>
                </c:pt>
                <c:pt idx="339">
                  <c:v>1353.0139748435283</c:v>
                </c:pt>
                <c:pt idx="340">
                  <c:v>311.27923987494688</c:v>
                </c:pt>
                <c:pt idx="341">
                  <c:v>99.032859878218346</c:v>
                </c:pt>
                <c:pt idx="342">
                  <c:v>51.411072253858862</c:v>
                </c:pt>
                <c:pt idx="343">
                  <c:v>32.077175256911829</c:v>
                </c:pt>
                <c:pt idx="344">
                  <c:v>43.442823421693262</c:v>
                </c:pt>
                <c:pt idx="345">
                  <c:v>31.78445791338919</c:v>
                </c:pt>
                <c:pt idx="346">
                  <c:v>44.306375472167701</c:v>
                </c:pt>
                <c:pt idx="347">
                  <c:v>68.468137576260489</c:v>
                </c:pt>
                <c:pt idx="348">
                  <c:v>316.65013437007065</c:v>
                </c:pt>
                <c:pt idx="349">
                  <c:v>1374.4703228904532</c:v>
                </c:pt>
                <c:pt idx="350">
                  <c:v>995.35594342796992</c:v>
                </c:pt>
                <c:pt idx="351">
                  <c:v>378.74840968934325</c:v>
                </c:pt>
                <c:pt idx="352">
                  <c:v>130.62504097684655</c:v>
                </c:pt>
                <c:pt idx="353">
                  <c:v>60.324505953054398</c:v>
                </c:pt>
                <c:pt idx="354">
                  <c:v>71.23653427942898</c:v>
                </c:pt>
                <c:pt idx="355">
                  <c:v>195.1715680552137</c:v>
                </c:pt>
                <c:pt idx="356">
                  <c:v>228.02205649630287</c:v>
                </c:pt>
                <c:pt idx="357">
                  <c:v>239.16453695208929</c:v>
                </c:pt>
                <c:pt idx="358">
                  <c:v>247.86569522526122</c:v>
                </c:pt>
                <c:pt idx="359">
                  <c:v>312.70859113962501</c:v>
                </c:pt>
                <c:pt idx="360">
                  <c:v>385.5971646367318</c:v>
                </c:pt>
                <c:pt idx="361">
                  <c:v>518.95028008397264</c:v>
                </c:pt>
                <c:pt idx="362">
                  <c:v>734.97728054338643</c:v>
                </c:pt>
                <c:pt idx="363">
                  <c:v>1143.3058943221604</c:v>
                </c:pt>
                <c:pt idx="364">
                  <c:v>730.15248631597854</c:v>
                </c:pt>
                <c:pt idx="365">
                  <c:v>709.67014995422801</c:v>
                </c:pt>
                <c:pt idx="366">
                  <c:v>803.56334171015158</c:v>
                </c:pt>
                <c:pt idx="367">
                  <c:v>789.41666380975244</c:v>
                </c:pt>
                <c:pt idx="368">
                  <c:v>802.35005549817595</c:v>
                </c:pt>
                <c:pt idx="369">
                  <c:v>750.39224966824838</c:v>
                </c:pt>
                <c:pt idx="370">
                  <c:v>710.63449585105889</c:v>
                </c:pt>
                <c:pt idx="371">
                  <c:v>614.33665075814986</c:v>
                </c:pt>
                <c:pt idx="372">
                  <c:v>563.28002295185297</c:v>
                </c:pt>
                <c:pt idx="373">
                  <c:v>441.76138578110647</c:v>
                </c:pt>
                <c:pt idx="374">
                  <c:v>454.96793555787178</c:v>
                </c:pt>
                <c:pt idx="375">
                  <c:v>440.66958960555559</c:v>
                </c:pt>
                <c:pt idx="376">
                  <c:v>426.47722766103516</c:v>
                </c:pt>
                <c:pt idx="377">
                  <c:v>426.0934526155749</c:v>
                </c:pt>
                <c:pt idx="378">
                  <c:v>446.94357539024384</c:v>
                </c:pt>
                <c:pt idx="379">
                  <c:v>444.53228723836139</c:v>
                </c:pt>
                <c:pt idx="380">
                  <c:v>430.58011242150496</c:v>
                </c:pt>
                <c:pt idx="381">
                  <c:v>408.64727582217682</c:v>
                </c:pt>
                <c:pt idx="382">
                  <c:v>288.26129509698205</c:v>
                </c:pt>
                <c:pt idx="383">
                  <c:v>280.13279890756615</c:v>
                </c:pt>
                <c:pt idx="384">
                  <c:v>308.28193340975162</c:v>
                </c:pt>
                <c:pt idx="385">
                  <c:v>273.30722151408736</c:v>
                </c:pt>
                <c:pt idx="386">
                  <c:v>259.35395200442002</c:v>
                </c:pt>
                <c:pt idx="387">
                  <c:v>245.9061797028167</c:v>
                </c:pt>
                <c:pt idx="388">
                  <c:v>259.68017092559518</c:v>
                </c:pt>
                <c:pt idx="389">
                  <c:v>231.00659858856216</c:v>
                </c:pt>
                <c:pt idx="390">
                  <c:v>234.88528284082017</c:v>
                </c:pt>
                <c:pt idx="391">
                  <c:v>116.30642410845068</c:v>
                </c:pt>
                <c:pt idx="392">
                  <c:v>128.22010140657008</c:v>
                </c:pt>
                <c:pt idx="393">
                  <c:v>131.84921160539403</c:v>
                </c:pt>
                <c:pt idx="394">
                  <c:v>128.59900302467747</c:v>
                </c:pt>
                <c:pt idx="395">
                  <c:v>141.58941218774999</c:v>
                </c:pt>
                <c:pt idx="396">
                  <c:v>148.17604058864109</c:v>
                </c:pt>
                <c:pt idx="397">
                  <c:v>152.5075167971724</c:v>
                </c:pt>
                <c:pt idx="398">
                  <c:v>165.44344949239814</c:v>
                </c:pt>
                <c:pt idx="399">
                  <c:v>175.88457991065226</c:v>
                </c:pt>
                <c:pt idx="400">
                  <c:v>184.85834300789492</c:v>
                </c:pt>
                <c:pt idx="401">
                  <c:v>197.1936815372234</c:v>
                </c:pt>
                <c:pt idx="402">
                  <c:v>205.3319251799997</c:v>
                </c:pt>
                <c:pt idx="403">
                  <c:v>226.60908628501889</c:v>
                </c:pt>
                <c:pt idx="404">
                  <c:v>271.029927315598</c:v>
                </c:pt>
                <c:pt idx="405">
                  <c:v>290.16134228027192</c:v>
                </c:pt>
                <c:pt idx="406">
                  <c:v>322.45314334618894</c:v>
                </c:pt>
                <c:pt idx="407">
                  <c:v>359.56665768329998</c:v>
                </c:pt>
                <c:pt idx="408">
                  <c:v>432.66610302272085</c:v>
                </c:pt>
                <c:pt idx="409">
                  <c:v>519.68624702570173</c:v>
                </c:pt>
                <c:pt idx="410">
                  <c:v>584.54079920051367</c:v>
                </c:pt>
                <c:pt idx="411">
                  <c:v>7.1488303541196387</c:v>
                </c:pt>
                <c:pt idx="412">
                  <c:v>27.986881040859373</c:v>
                </c:pt>
                <c:pt idx="413">
                  <c:v>80.371891437479405</c:v>
                </c:pt>
                <c:pt idx="414">
                  <c:v>147.26321671808228</c:v>
                </c:pt>
                <c:pt idx="415">
                  <c:v>184.87292337458578</c:v>
                </c:pt>
                <c:pt idx="416">
                  <c:v>140.99532639281472</c:v>
                </c:pt>
                <c:pt idx="417">
                  <c:v>20.076683686387994</c:v>
                </c:pt>
                <c:pt idx="418">
                  <c:v>31.705938783856716</c:v>
                </c:pt>
                <c:pt idx="419">
                  <c:v>50.639832695126742</c:v>
                </c:pt>
                <c:pt idx="420">
                  <c:v>81.115506134581821</c:v>
                </c:pt>
                <c:pt idx="421">
                  <c:v>107.45201115477563</c:v>
                </c:pt>
                <c:pt idx="422">
                  <c:v>131.65897750462437</c:v>
                </c:pt>
                <c:pt idx="423">
                  <c:v>147.98487463696773</c:v>
                </c:pt>
                <c:pt idx="424">
                  <c:v>136.73232810182202</c:v>
                </c:pt>
                <c:pt idx="425">
                  <c:v>106.92759691420275</c:v>
                </c:pt>
                <c:pt idx="426">
                  <c:v>102.05727678271312</c:v>
                </c:pt>
                <c:pt idx="427">
                  <c:v>93.153429827115787</c:v>
                </c:pt>
                <c:pt idx="428">
                  <c:v>77.152418961190691</c:v>
                </c:pt>
                <c:pt idx="429">
                  <c:v>66.28012663701567</c:v>
                </c:pt>
                <c:pt idx="430">
                  <c:v>50.545146131126259</c:v>
                </c:pt>
                <c:pt idx="431">
                  <c:v>39.341071865323926</c:v>
                </c:pt>
                <c:pt idx="432">
                  <c:v>26.30608007420134</c:v>
                </c:pt>
                <c:pt idx="433">
                  <c:v>23.485921444608174</c:v>
                </c:pt>
                <c:pt idx="434">
                  <c:v>21.797549515076582</c:v>
                </c:pt>
                <c:pt idx="435">
                  <c:v>15.717982732129773</c:v>
                </c:pt>
              </c:numCache>
            </c:numRef>
          </c:xVal>
          <c:yVal>
            <c:numRef>
              <c:f>'MT2'!$AP$2:$AP$437</c:f>
              <c:numCache>
                <c:formatCode>General</c:formatCode>
                <c:ptCount val="436"/>
                <c:pt idx="0">
                  <c:v>4.3791077204148911E-2</c:v>
                </c:pt>
                <c:pt idx="1">
                  <c:v>4.3418357878948481E-2</c:v>
                </c:pt>
                <c:pt idx="2">
                  <c:v>4.1541579739551825E-2</c:v>
                </c:pt>
                <c:pt idx="3">
                  <c:v>3.986297296510051E-2</c:v>
                </c:pt>
                <c:pt idx="4">
                  <c:v>4.7925364601406055E-2</c:v>
                </c:pt>
                <c:pt idx="5">
                  <c:v>4.0886635552295138E-2</c:v>
                </c:pt>
                <c:pt idx="6">
                  <c:v>4.5478161074172962E-2</c:v>
                </c:pt>
                <c:pt idx="7">
                  <c:v>4.0623580987326664E-2</c:v>
                </c:pt>
                <c:pt idx="8">
                  <c:v>4.4843608376358562E-2</c:v>
                </c:pt>
                <c:pt idx="9">
                  <c:v>3.7810431470516992E-2</c:v>
                </c:pt>
                <c:pt idx="10">
                  <c:v>7.9325044829326355E-2</c:v>
                </c:pt>
                <c:pt idx="11">
                  <c:v>0.21855092693593797</c:v>
                </c:pt>
                <c:pt idx="12">
                  <c:v>0.16390177739188266</c:v>
                </c:pt>
                <c:pt idx="13">
                  <c:v>0.27428502805046662</c:v>
                </c:pt>
                <c:pt idx="14">
                  <c:v>0.6220108533875236</c:v>
                </c:pt>
                <c:pt idx="15">
                  <c:v>0.71982197787960955</c:v>
                </c:pt>
                <c:pt idx="16">
                  <c:v>3.4689542697948945</c:v>
                </c:pt>
                <c:pt idx="17">
                  <c:v>11.398308726987546</c:v>
                </c:pt>
                <c:pt idx="18">
                  <c:v>2.6986833984194849</c:v>
                </c:pt>
                <c:pt idx="19">
                  <c:v>1.8970447895323308</c:v>
                </c:pt>
                <c:pt idx="20">
                  <c:v>1.1009629948399877</c:v>
                </c:pt>
                <c:pt idx="21">
                  <c:v>10.73166189241873</c:v>
                </c:pt>
                <c:pt idx="22">
                  <c:v>3.0566410044129131</c:v>
                </c:pt>
                <c:pt idx="23">
                  <c:v>1.0424304873193639</c:v>
                </c:pt>
                <c:pt idx="24">
                  <c:v>0.97990305982804016</c:v>
                </c:pt>
                <c:pt idx="25">
                  <c:v>0.57938932065149285</c:v>
                </c:pt>
                <c:pt idx="26">
                  <c:v>0.45921541969252333</c:v>
                </c:pt>
                <c:pt idx="27">
                  <c:v>0.33461074007833019</c:v>
                </c:pt>
                <c:pt idx="28">
                  <c:v>0.33107776214936424</c:v>
                </c:pt>
                <c:pt idx="29">
                  <c:v>0.27976440684515042</c:v>
                </c:pt>
                <c:pt idx="30">
                  <c:v>0.16178279408538573</c:v>
                </c:pt>
                <c:pt idx="31">
                  <c:v>0.17623789904384385</c:v>
                </c:pt>
                <c:pt idx="32">
                  <c:v>0.15890505421080775</c:v>
                </c:pt>
                <c:pt idx="33">
                  <c:v>0.1554239803576154</c:v>
                </c:pt>
                <c:pt idx="34">
                  <c:v>0.1241868172862732</c:v>
                </c:pt>
                <c:pt idx="35">
                  <c:v>8.4598971130560724E-2</c:v>
                </c:pt>
                <c:pt idx="36">
                  <c:v>5.9380905131578024E-2</c:v>
                </c:pt>
                <c:pt idx="37">
                  <c:v>4.5999370897118141E-2</c:v>
                </c:pt>
                <c:pt idx="38">
                  <c:v>1.9862717861102237E-2</c:v>
                </c:pt>
                <c:pt idx="39">
                  <c:v>9.2029479438108311E-3</c:v>
                </c:pt>
                <c:pt idx="40">
                  <c:v>1.6587895242895657E-2</c:v>
                </c:pt>
                <c:pt idx="41">
                  <c:v>4.6542351409573739E-2</c:v>
                </c:pt>
                <c:pt idx="42">
                  <c:v>6.6230587173199143E-2</c:v>
                </c:pt>
                <c:pt idx="43">
                  <c:v>0.29176566879246818</c:v>
                </c:pt>
                <c:pt idx="44">
                  <c:v>6.0717669759639877E-3</c:v>
                </c:pt>
                <c:pt idx="45">
                  <c:v>0.22329033652111033</c:v>
                </c:pt>
                <c:pt idx="46">
                  <c:v>0.76875834261192266</c:v>
                </c:pt>
                <c:pt idx="47">
                  <c:v>1.8820134809212412</c:v>
                </c:pt>
                <c:pt idx="48">
                  <c:v>2.7358825424708823E-3</c:v>
                </c:pt>
                <c:pt idx="49">
                  <c:v>0.12985261970571932</c:v>
                </c:pt>
                <c:pt idx="50">
                  <c:v>3.6422125962449411E-2</c:v>
                </c:pt>
                <c:pt idx="51">
                  <c:v>9.1358297756050227E-2</c:v>
                </c:pt>
                <c:pt idx="52">
                  <c:v>8.4915312876688062E-2</c:v>
                </c:pt>
                <c:pt idx="53">
                  <c:v>5.6053114184530003E-2</c:v>
                </c:pt>
                <c:pt idx="54">
                  <c:v>6.6970642209849052E-2</c:v>
                </c:pt>
                <c:pt idx="55">
                  <c:v>4.6269575518926929E-2</c:v>
                </c:pt>
                <c:pt idx="56">
                  <c:v>5.3545790823192191E-2</c:v>
                </c:pt>
                <c:pt idx="57">
                  <c:v>2.1511086571298348E-2</c:v>
                </c:pt>
                <c:pt idx="58">
                  <c:v>2.2672349333810769E-2</c:v>
                </c:pt>
                <c:pt idx="59">
                  <c:v>2.3626919046360478E-2</c:v>
                </c:pt>
                <c:pt idx="60">
                  <c:v>0.10548909911724337</c:v>
                </c:pt>
                <c:pt idx="61">
                  <c:v>2.7153158783066469E-2</c:v>
                </c:pt>
                <c:pt idx="62">
                  <c:v>3.3972125782915863E-2</c:v>
                </c:pt>
                <c:pt idx="63">
                  <c:v>3.3380383593164281E-2</c:v>
                </c:pt>
                <c:pt idx="64">
                  <c:v>3.1666314405738215E-2</c:v>
                </c:pt>
                <c:pt idx="65">
                  <c:v>7.6135438492579102E-2</c:v>
                </c:pt>
                <c:pt idx="66">
                  <c:v>4.0574911508613552E-2</c:v>
                </c:pt>
                <c:pt idx="67">
                  <c:v>4.9867798823267952E-2</c:v>
                </c:pt>
                <c:pt idx="68">
                  <c:v>3.1412521098292755E-2</c:v>
                </c:pt>
                <c:pt idx="69">
                  <c:v>2.4080818432626341E-2</c:v>
                </c:pt>
                <c:pt idx="70">
                  <c:v>2.0854393654440407E-2</c:v>
                </c:pt>
                <c:pt idx="71">
                  <c:v>2.2524546776594941E-2</c:v>
                </c:pt>
                <c:pt idx="72">
                  <c:v>2.504549305481639E-2</c:v>
                </c:pt>
                <c:pt idx="73">
                  <c:v>3.1122103430113339E-2</c:v>
                </c:pt>
                <c:pt idx="74">
                  <c:v>4.8988338645883152E-2</c:v>
                </c:pt>
                <c:pt idx="75">
                  <c:v>7.2202955107333766E-2</c:v>
                </c:pt>
                <c:pt idx="76">
                  <c:v>0.10667202972026903</c:v>
                </c:pt>
                <c:pt idx="77">
                  <c:v>0.16478877908959519</c:v>
                </c:pt>
                <c:pt idx="78">
                  <c:v>0.17661558233174243</c:v>
                </c:pt>
                <c:pt idx="79">
                  <c:v>0.10731786801133364</c:v>
                </c:pt>
                <c:pt idx="80">
                  <c:v>0.10747111461917359</c:v>
                </c:pt>
                <c:pt idx="81">
                  <c:v>0.13525093891819193</c:v>
                </c:pt>
                <c:pt idx="82">
                  <c:v>5.2998193532650617E-2</c:v>
                </c:pt>
                <c:pt idx="83">
                  <c:v>9.8551216405428813E-2</c:v>
                </c:pt>
                <c:pt idx="84">
                  <c:v>6.4316699590931337E-2</c:v>
                </c:pt>
                <c:pt idx="85">
                  <c:v>0.48762429305546068</c:v>
                </c:pt>
                <c:pt idx="86">
                  <c:v>1.9750082197545291</c:v>
                </c:pt>
                <c:pt idx="87">
                  <c:v>3.9467386798131368</c:v>
                </c:pt>
                <c:pt idx="88">
                  <c:v>26.118028134871956</c:v>
                </c:pt>
                <c:pt idx="89">
                  <c:v>6.7666892467162704E-2</c:v>
                </c:pt>
                <c:pt idx="90">
                  <c:v>4.2257286202406735E-2</c:v>
                </c:pt>
                <c:pt idx="91">
                  <c:v>6.1719274911541484E-3</c:v>
                </c:pt>
                <c:pt idx="92">
                  <c:v>6.7396546906644929E-3</c:v>
                </c:pt>
                <c:pt idx="93">
                  <c:v>4.0145250973117434E-2</c:v>
                </c:pt>
                <c:pt idx="94">
                  <c:v>7.522768864480045E-2</c:v>
                </c:pt>
                <c:pt idx="95">
                  <c:v>7.3008177749141381E-2</c:v>
                </c:pt>
                <c:pt idx="96">
                  <c:v>7.7153811808667427E-2</c:v>
                </c:pt>
                <c:pt idx="97">
                  <c:v>6.1658523746038418E-2</c:v>
                </c:pt>
                <c:pt idx="98">
                  <c:v>5.8018313097964007E-2</c:v>
                </c:pt>
                <c:pt idx="99">
                  <c:v>6.0773242710759623E-2</c:v>
                </c:pt>
                <c:pt idx="100">
                  <c:v>5.3776846591225495E-2</c:v>
                </c:pt>
                <c:pt idx="101">
                  <c:v>6.1660946950827869E-2</c:v>
                </c:pt>
                <c:pt idx="102">
                  <c:v>4.9917210409141023E-2</c:v>
                </c:pt>
                <c:pt idx="103">
                  <c:v>5.8446298676751808E-2</c:v>
                </c:pt>
                <c:pt idx="104">
                  <c:v>6.6138084918349493E-2</c:v>
                </c:pt>
                <c:pt idx="105">
                  <c:v>5.8388337061807655E-2</c:v>
                </c:pt>
                <c:pt idx="106">
                  <c:v>8.3390960505249273E-2</c:v>
                </c:pt>
                <c:pt idx="107">
                  <c:v>6.3145012210796214E-2</c:v>
                </c:pt>
                <c:pt idx="108">
                  <c:v>7.1156230547031726E-2</c:v>
                </c:pt>
                <c:pt idx="109">
                  <c:v>8.860314027439084E-2</c:v>
                </c:pt>
                <c:pt idx="110">
                  <c:v>9.6591671411378061E-2</c:v>
                </c:pt>
                <c:pt idx="111">
                  <c:v>0.10952995788444486</c:v>
                </c:pt>
                <c:pt idx="112">
                  <c:v>0.12850896237114323</c:v>
                </c:pt>
                <c:pt idx="113">
                  <c:v>0.16125106871474323</c:v>
                </c:pt>
                <c:pt idx="114">
                  <c:v>0.18179073452059855</c:v>
                </c:pt>
                <c:pt idx="115">
                  <c:v>0.14145958566769765</c:v>
                </c:pt>
                <c:pt idx="116">
                  <c:v>0.10894811472248435</c:v>
                </c:pt>
                <c:pt idx="117">
                  <c:v>0.1608680911253787</c:v>
                </c:pt>
                <c:pt idx="118">
                  <c:v>0.16599728304370154</c:v>
                </c:pt>
                <c:pt idx="119">
                  <c:v>0.20293215106463586</c:v>
                </c:pt>
                <c:pt idx="120">
                  <c:v>0.18158473942394171</c:v>
                </c:pt>
                <c:pt idx="121">
                  <c:v>4.9824297587137162E-2</c:v>
                </c:pt>
                <c:pt idx="122">
                  <c:v>0.46772695992244601</c:v>
                </c:pt>
                <c:pt idx="123">
                  <c:v>0.50676802659833597</c:v>
                </c:pt>
                <c:pt idx="124">
                  <c:v>1.0596331498318947</c:v>
                </c:pt>
                <c:pt idx="125">
                  <c:v>0.12303734984358197</c:v>
                </c:pt>
                <c:pt idx="126">
                  <c:v>0.11016689434222766</c:v>
                </c:pt>
                <c:pt idx="127">
                  <c:v>7.5519506847413695E-2</c:v>
                </c:pt>
                <c:pt idx="128">
                  <c:v>7.14928172472266E-2</c:v>
                </c:pt>
                <c:pt idx="129">
                  <c:v>0.27886950544101058</c:v>
                </c:pt>
                <c:pt idx="130">
                  <c:v>0.13734677738374784</c:v>
                </c:pt>
                <c:pt idx="131">
                  <c:v>7.1921689201119174E-2</c:v>
                </c:pt>
                <c:pt idx="132">
                  <c:v>0.30043605001979595</c:v>
                </c:pt>
                <c:pt idx="133">
                  <c:v>0.19996595951893992</c:v>
                </c:pt>
                <c:pt idx="134">
                  <c:v>0.39380493340694966</c:v>
                </c:pt>
                <c:pt idx="135">
                  <c:v>0.31924216320479565</c:v>
                </c:pt>
                <c:pt idx="136">
                  <c:v>0.50352946277504895</c:v>
                </c:pt>
                <c:pt idx="137">
                  <c:v>0.37203574038285164</c:v>
                </c:pt>
                <c:pt idx="138">
                  <c:v>0.11230012977422278</c:v>
                </c:pt>
                <c:pt idx="139">
                  <c:v>0.14372230567732466</c:v>
                </c:pt>
                <c:pt idx="140">
                  <c:v>4.0996309167608457E-2</c:v>
                </c:pt>
                <c:pt idx="141">
                  <c:v>0.10955655981885912</c:v>
                </c:pt>
                <c:pt idx="142">
                  <c:v>0.10902184271247249</c:v>
                </c:pt>
                <c:pt idx="143">
                  <c:v>7.3118870860931218E-2</c:v>
                </c:pt>
                <c:pt idx="144">
                  <c:v>1.5396918940696848E-2</c:v>
                </c:pt>
                <c:pt idx="145">
                  <c:v>1.6371784054170023E-2</c:v>
                </c:pt>
                <c:pt idx="146">
                  <c:v>1.9783400978528713E-2</c:v>
                </c:pt>
                <c:pt idx="147">
                  <c:v>1.7236776983652006E-2</c:v>
                </c:pt>
                <c:pt idx="148">
                  <c:v>1.8768637338745387E-2</c:v>
                </c:pt>
                <c:pt idx="149">
                  <c:v>1.7181269929640742E-2</c:v>
                </c:pt>
                <c:pt idx="150">
                  <c:v>1.5532335898508593E-2</c:v>
                </c:pt>
                <c:pt idx="151">
                  <c:v>1.0379300096950494E-2</c:v>
                </c:pt>
                <c:pt idx="152">
                  <c:v>5.5885323929848688E-3</c:v>
                </c:pt>
                <c:pt idx="153">
                  <c:v>5.996354092446486E-3</c:v>
                </c:pt>
                <c:pt idx="154">
                  <c:v>9.845860400219961E-3</c:v>
                </c:pt>
                <c:pt idx="155">
                  <c:v>2.1294532126699614E-2</c:v>
                </c:pt>
                <c:pt idx="156">
                  <c:v>3.3635506886206791E-2</c:v>
                </c:pt>
                <c:pt idx="157">
                  <c:v>5.9355372165300679E-2</c:v>
                </c:pt>
                <c:pt idx="158">
                  <c:v>6.4190382535624743E-2</c:v>
                </c:pt>
                <c:pt idx="159">
                  <c:v>9.8859584804099135E-2</c:v>
                </c:pt>
                <c:pt idx="160">
                  <c:v>9.264690699113079E-3</c:v>
                </c:pt>
                <c:pt idx="161">
                  <c:v>0.21845206984006038</c:v>
                </c:pt>
                <c:pt idx="162">
                  <c:v>0.1548816596383237</c:v>
                </c:pt>
                <c:pt idx="163">
                  <c:v>0.18376383888036874</c:v>
                </c:pt>
                <c:pt idx="164">
                  <c:v>0.2607240710471686</c:v>
                </c:pt>
                <c:pt idx="165">
                  <c:v>0.24476959961794684</c:v>
                </c:pt>
                <c:pt idx="166">
                  <c:v>0.24584101606771644</c:v>
                </c:pt>
                <c:pt idx="167">
                  <c:v>0.21671625409233924</c:v>
                </c:pt>
                <c:pt idx="168">
                  <c:v>0.20025983229001923</c:v>
                </c:pt>
                <c:pt idx="169">
                  <c:v>0.21837611750241251</c:v>
                </c:pt>
                <c:pt idx="170">
                  <c:v>0.23966004540476321</c:v>
                </c:pt>
                <c:pt idx="171">
                  <c:v>0.26412804951816971</c:v>
                </c:pt>
                <c:pt idx="172">
                  <c:v>0.24556167324170414</c:v>
                </c:pt>
                <c:pt idx="173">
                  <c:v>0.22426221920466727</c:v>
                </c:pt>
                <c:pt idx="174">
                  <c:v>0.21208354588619158</c:v>
                </c:pt>
                <c:pt idx="175">
                  <c:v>0.21008922755161927</c:v>
                </c:pt>
                <c:pt idx="176">
                  <c:v>0.24306170740864758</c:v>
                </c:pt>
                <c:pt idx="177">
                  <c:v>0.25355229906333621</c:v>
                </c:pt>
                <c:pt idx="178">
                  <c:v>0.25317795747390309</c:v>
                </c:pt>
                <c:pt idx="179">
                  <c:v>0.23222006404964821</c:v>
                </c:pt>
                <c:pt idx="180">
                  <c:v>0.24624052953396913</c:v>
                </c:pt>
                <c:pt idx="181">
                  <c:v>0.14658084881348371</c:v>
                </c:pt>
                <c:pt idx="182">
                  <c:v>0.13424274784960225</c:v>
                </c:pt>
                <c:pt idx="183">
                  <c:v>0.10760136704848001</c:v>
                </c:pt>
                <c:pt idx="184">
                  <c:v>9.407885604852341E-2</c:v>
                </c:pt>
                <c:pt idx="185">
                  <c:v>0.16682164688102977</c:v>
                </c:pt>
                <c:pt idx="186">
                  <c:v>6.7528488935733752E-2</c:v>
                </c:pt>
                <c:pt idx="187">
                  <c:v>7.634081485164744E-2</c:v>
                </c:pt>
                <c:pt idx="188">
                  <c:v>5.0140121989649233E-2</c:v>
                </c:pt>
                <c:pt idx="189">
                  <c:v>6.6875233018270072E-2</c:v>
                </c:pt>
                <c:pt idx="190">
                  <c:v>8.2519058283312005E-2</c:v>
                </c:pt>
                <c:pt idx="191">
                  <c:v>6.0639657605461299E-2</c:v>
                </c:pt>
                <c:pt idx="192">
                  <c:v>4.1630572040783687E-2</c:v>
                </c:pt>
                <c:pt idx="193">
                  <c:v>5.0796422121741978E-4</c:v>
                </c:pt>
                <c:pt idx="194">
                  <c:v>0.25903668315484524</c:v>
                </c:pt>
                <c:pt idx="195">
                  <c:v>7.5277488914974183E-2</c:v>
                </c:pt>
                <c:pt idx="196">
                  <c:v>2.1229971585266592E-2</c:v>
                </c:pt>
                <c:pt idx="197">
                  <c:v>0.29790093653442284</c:v>
                </c:pt>
                <c:pt idx="198">
                  <c:v>0.36726240778416697</c:v>
                </c:pt>
                <c:pt idx="199">
                  <c:v>0.18932997829131917</c:v>
                </c:pt>
                <c:pt idx="200">
                  <c:v>0.14248985543433149</c:v>
                </c:pt>
                <c:pt idx="201">
                  <c:v>0.16497179667906792</c:v>
                </c:pt>
                <c:pt idx="202">
                  <c:v>0.10757021786899737</c:v>
                </c:pt>
                <c:pt idx="203">
                  <c:v>9.7355677979220651E-2</c:v>
                </c:pt>
                <c:pt idx="204">
                  <c:v>9.1084654276167548E-2</c:v>
                </c:pt>
                <c:pt idx="205">
                  <c:v>8.8800645830665298E-2</c:v>
                </c:pt>
                <c:pt idx="206">
                  <c:v>0.10561887771213076</c:v>
                </c:pt>
                <c:pt idx="207">
                  <c:v>0.11080833931181305</c:v>
                </c:pt>
                <c:pt idx="208">
                  <c:v>8.7369765698676063E-2</c:v>
                </c:pt>
                <c:pt idx="209">
                  <c:v>0.12947519675583799</c:v>
                </c:pt>
                <c:pt idx="210">
                  <c:v>0.13265914751453972</c:v>
                </c:pt>
                <c:pt idx="211">
                  <c:v>0.14786320794604277</c:v>
                </c:pt>
                <c:pt idx="212">
                  <c:v>0.10164511917957897</c:v>
                </c:pt>
                <c:pt idx="213">
                  <c:v>6.3097741117005196E-2</c:v>
                </c:pt>
                <c:pt idx="214">
                  <c:v>3.6778246570021461E-2</c:v>
                </c:pt>
                <c:pt idx="215">
                  <c:v>3.2873459922593729E-3</c:v>
                </c:pt>
                <c:pt idx="216">
                  <c:v>0.70764233197457693</c:v>
                </c:pt>
                <c:pt idx="217">
                  <c:v>81.646760993991705</c:v>
                </c:pt>
                <c:pt idx="218">
                  <c:v>9.6056583319963948</c:v>
                </c:pt>
                <c:pt idx="219">
                  <c:v>0.47052151779452106</c:v>
                </c:pt>
                <c:pt idx="220">
                  <c:v>0.11857051155661058</c:v>
                </c:pt>
                <c:pt idx="221">
                  <c:v>0.12438721095821507</c:v>
                </c:pt>
                <c:pt idx="222">
                  <c:v>2.5029754852258734E-2</c:v>
                </c:pt>
                <c:pt idx="223">
                  <c:v>5.734198080570059E-2</c:v>
                </c:pt>
                <c:pt idx="224">
                  <c:v>6.6950371312365226E-2</c:v>
                </c:pt>
                <c:pt idx="225">
                  <c:v>3.252439576313363E-2</c:v>
                </c:pt>
                <c:pt idx="226">
                  <c:v>2.8112194024063085E-2</c:v>
                </c:pt>
                <c:pt idx="227">
                  <c:v>2.8675705529229392E-2</c:v>
                </c:pt>
                <c:pt idx="228">
                  <c:v>1.4416111021118675E-2</c:v>
                </c:pt>
                <c:pt idx="229">
                  <c:v>7.2942062924276384E-4</c:v>
                </c:pt>
                <c:pt idx="230">
                  <c:v>3.4389370908877427E-2</c:v>
                </c:pt>
                <c:pt idx="231">
                  <c:v>0.20749103640132888</c:v>
                </c:pt>
                <c:pt idx="232">
                  <c:v>0.16931509692309185</c:v>
                </c:pt>
                <c:pt idx="233">
                  <c:v>0.53968966524825612</c:v>
                </c:pt>
                <c:pt idx="234">
                  <c:v>0.77072122453366687</c:v>
                </c:pt>
                <c:pt idx="235">
                  <c:v>0.21480580750691636</c:v>
                </c:pt>
                <c:pt idx="236">
                  <c:v>6.610433985078594E-2</c:v>
                </c:pt>
                <c:pt idx="237">
                  <c:v>1.6601254358131395E-2</c:v>
                </c:pt>
                <c:pt idx="238">
                  <c:v>5.4829715296554268E-2</c:v>
                </c:pt>
                <c:pt idx="239">
                  <c:v>5.1116124795872048E-2</c:v>
                </c:pt>
                <c:pt idx="240">
                  <c:v>2.0141703724819066E-2</c:v>
                </c:pt>
                <c:pt idx="241">
                  <c:v>1.6294450797058858E-2</c:v>
                </c:pt>
                <c:pt idx="242">
                  <c:v>7.3216581342905859E-2</c:v>
                </c:pt>
                <c:pt idx="243">
                  <c:v>0.24119723726064982</c:v>
                </c:pt>
                <c:pt idx="244">
                  <c:v>0.29322517867715692</c:v>
                </c:pt>
                <c:pt idx="245">
                  <c:v>0.15675548398435271</c:v>
                </c:pt>
                <c:pt idx="246">
                  <c:v>2.7475564162375048E-2</c:v>
                </c:pt>
                <c:pt idx="247">
                  <c:v>2.8824690532959902E-2</c:v>
                </c:pt>
                <c:pt idx="248">
                  <c:v>5.1383275322593319E-2</c:v>
                </c:pt>
                <c:pt idx="249">
                  <c:v>0.17875181916871283</c:v>
                </c:pt>
                <c:pt idx="250">
                  <c:v>6.5506015183457111E-2</c:v>
                </c:pt>
                <c:pt idx="251">
                  <c:v>7.4935959910855568E-2</c:v>
                </c:pt>
                <c:pt idx="252">
                  <c:v>1.3115003108004236E-2</c:v>
                </c:pt>
                <c:pt idx="253">
                  <c:v>1.4676964835325801E-2</c:v>
                </c:pt>
                <c:pt idx="254">
                  <c:v>0.34955402001396985</c:v>
                </c:pt>
                <c:pt idx="255">
                  <c:v>0.14824239808034007</c:v>
                </c:pt>
                <c:pt idx="256">
                  <c:v>6.7710324663470267E-2</c:v>
                </c:pt>
                <c:pt idx="257">
                  <c:v>1.7110725404340433E-2</c:v>
                </c:pt>
                <c:pt idx="258">
                  <c:v>4.12454534162085E-2</c:v>
                </c:pt>
                <c:pt idx="259">
                  <c:v>5.6018366148253777E-2</c:v>
                </c:pt>
                <c:pt idx="260">
                  <c:v>5.9177371673635897E-2</c:v>
                </c:pt>
                <c:pt idx="261">
                  <c:v>2.836828335537039E-2</c:v>
                </c:pt>
                <c:pt idx="262">
                  <c:v>0.41832606879876172</c:v>
                </c:pt>
                <c:pt idx="263">
                  <c:v>0.15475401505596675</c:v>
                </c:pt>
                <c:pt idx="264">
                  <c:v>7.6212971904865687E-2</c:v>
                </c:pt>
                <c:pt idx="265">
                  <c:v>0.12161681149316103</c:v>
                </c:pt>
                <c:pt idx="266">
                  <c:v>4.2122599182928447E-2</c:v>
                </c:pt>
                <c:pt idx="267">
                  <c:v>2.5985348185650049E-2</c:v>
                </c:pt>
                <c:pt idx="268">
                  <c:v>4.5670420219756175E-2</c:v>
                </c:pt>
                <c:pt idx="269">
                  <c:v>8.5951207055160794E-2</c:v>
                </c:pt>
                <c:pt idx="270">
                  <c:v>0.1282292835199576</c:v>
                </c:pt>
                <c:pt idx="271">
                  <c:v>0.1126085679651784</c:v>
                </c:pt>
                <c:pt idx="272">
                  <c:v>0.32430174457480559</c:v>
                </c:pt>
                <c:pt idx="273">
                  <c:v>1.6307375082774932E-2</c:v>
                </c:pt>
                <c:pt idx="274">
                  <c:v>9.7618762466498171E-2</c:v>
                </c:pt>
                <c:pt idx="275">
                  <c:v>3.5650316400026381E-2</c:v>
                </c:pt>
                <c:pt idx="276">
                  <c:v>3.6371349498623473E-2</c:v>
                </c:pt>
                <c:pt idx="277">
                  <c:v>1.9094806014853461E-2</c:v>
                </c:pt>
                <c:pt idx="278">
                  <c:v>4.21576095611709E-2</c:v>
                </c:pt>
                <c:pt idx="279">
                  <c:v>1.7831339947820956E-3</c:v>
                </c:pt>
                <c:pt idx="280">
                  <c:v>0.11533936412168427</c:v>
                </c:pt>
                <c:pt idx="281">
                  <c:v>0.11576574257339443</c:v>
                </c:pt>
                <c:pt idx="282">
                  <c:v>1.6938272099610796E-2</c:v>
                </c:pt>
                <c:pt idx="283">
                  <c:v>5.640075559357427E-2</c:v>
                </c:pt>
                <c:pt idx="284">
                  <c:v>2.8242240294073368E-2</c:v>
                </c:pt>
                <c:pt idx="285">
                  <c:v>5.3638757638461996E-3</c:v>
                </c:pt>
                <c:pt idx="286">
                  <c:v>0.12835451407542545</c:v>
                </c:pt>
                <c:pt idx="287">
                  <c:v>2.2610018695624463</c:v>
                </c:pt>
                <c:pt idx="288">
                  <c:v>2.7977653840840215</c:v>
                </c:pt>
                <c:pt idx="289">
                  <c:v>0.98145787461452461</c:v>
                </c:pt>
                <c:pt idx="290">
                  <c:v>0.8552037725373316</c:v>
                </c:pt>
                <c:pt idx="291">
                  <c:v>0.97190773811160924</c:v>
                </c:pt>
                <c:pt idx="292">
                  <c:v>1.9868073101099379</c:v>
                </c:pt>
                <c:pt idx="293">
                  <c:v>4.7895335102687238</c:v>
                </c:pt>
                <c:pt idx="294">
                  <c:v>0.93635838689407747</c:v>
                </c:pt>
                <c:pt idx="295">
                  <c:v>7.5739548572430357E-2</c:v>
                </c:pt>
                <c:pt idx="296">
                  <c:v>7.4239714636267301E-2</c:v>
                </c:pt>
                <c:pt idx="297">
                  <c:v>8.9612098227266831E-2</c:v>
                </c:pt>
                <c:pt idx="298">
                  <c:v>6.0969316687433703E-2</c:v>
                </c:pt>
                <c:pt idx="299">
                  <c:v>8.551532239919829E-2</c:v>
                </c:pt>
                <c:pt idx="300">
                  <c:v>6.3058595655503188E-2</c:v>
                </c:pt>
                <c:pt idx="301">
                  <c:v>5.7844443437813593E-2</c:v>
                </c:pt>
                <c:pt idx="302">
                  <c:v>5.832758939832141E-2</c:v>
                </c:pt>
                <c:pt idx="303">
                  <c:v>7.1582943399596269E-2</c:v>
                </c:pt>
                <c:pt idx="304">
                  <c:v>7.3798589606403966E-2</c:v>
                </c:pt>
                <c:pt idx="305">
                  <c:v>6.7872539227649964E-2</c:v>
                </c:pt>
                <c:pt idx="306">
                  <c:v>5.811045250889716E-2</c:v>
                </c:pt>
                <c:pt idx="307">
                  <c:v>5.0446271109629043E-2</c:v>
                </c:pt>
                <c:pt idx="308">
                  <c:v>1.0821740515316842</c:v>
                </c:pt>
                <c:pt idx="309">
                  <c:v>9.2643723045251214</c:v>
                </c:pt>
                <c:pt idx="310">
                  <c:v>0.97656747816710143</c:v>
                </c:pt>
                <c:pt idx="311">
                  <c:v>1.0240526810025885</c:v>
                </c:pt>
                <c:pt idx="312">
                  <c:v>0.16133168277863158</c:v>
                </c:pt>
                <c:pt idx="313">
                  <c:v>0.17077001953960785</c:v>
                </c:pt>
                <c:pt idx="314">
                  <c:v>0.26912281097328655</c:v>
                </c:pt>
                <c:pt idx="315">
                  <c:v>6.3793927796572683E-2</c:v>
                </c:pt>
                <c:pt idx="316">
                  <c:v>3.2219435240845198E-3</c:v>
                </c:pt>
                <c:pt idx="317">
                  <c:v>3.30974426894916E-2</c:v>
                </c:pt>
                <c:pt idx="318">
                  <c:v>0.13677483400062843</c:v>
                </c:pt>
                <c:pt idx="319">
                  <c:v>0.19437542712605474</c:v>
                </c:pt>
                <c:pt idx="320">
                  <c:v>1.5937328716736997E-2</c:v>
                </c:pt>
                <c:pt idx="321">
                  <c:v>7.1354175311545476E-2</c:v>
                </c:pt>
                <c:pt idx="322">
                  <c:v>0.1419808325265115</c:v>
                </c:pt>
                <c:pt idx="323">
                  <c:v>0.25295570601014511</c:v>
                </c:pt>
                <c:pt idx="324">
                  <c:v>0.20838269029305131</c:v>
                </c:pt>
                <c:pt idx="325">
                  <c:v>0.14960723847401533</c:v>
                </c:pt>
                <c:pt idx="326">
                  <c:v>4.542929313163227E-2</c:v>
                </c:pt>
                <c:pt idx="327">
                  <c:v>0.17379786316113588</c:v>
                </c:pt>
                <c:pt idx="328">
                  <c:v>0.22984946925598967</c:v>
                </c:pt>
                <c:pt idx="329">
                  <c:v>0.21838020620813606</c:v>
                </c:pt>
                <c:pt idx="330">
                  <c:v>2.5795568176671738E-3</c:v>
                </c:pt>
                <c:pt idx="331">
                  <c:v>0.18149334366810324</c:v>
                </c:pt>
                <c:pt idx="332">
                  <c:v>0.74431606808644524</c:v>
                </c:pt>
                <c:pt idx="333">
                  <c:v>9.8890056045240399E-2</c:v>
                </c:pt>
                <c:pt idx="334">
                  <c:v>0.12455568969317954</c:v>
                </c:pt>
                <c:pt idx="335">
                  <c:v>3.9986400653951391E-2</c:v>
                </c:pt>
                <c:pt idx="336">
                  <c:v>1.6393545341001153E-2</c:v>
                </c:pt>
                <c:pt idx="337">
                  <c:v>0.41687876501094273</c:v>
                </c:pt>
                <c:pt idx="338">
                  <c:v>0.81685261622051164</c:v>
                </c:pt>
                <c:pt idx="339">
                  <c:v>0.25411144203687142</c:v>
                </c:pt>
                <c:pt idx="340">
                  <c:v>4.3787810335597456E-2</c:v>
                </c:pt>
                <c:pt idx="341">
                  <c:v>0.27457102880013129</c:v>
                </c:pt>
                <c:pt idx="342">
                  <c:v>0.17047395289836667</c:v>
                </c:pt>
                <c:pt idx="343">
                  <c:v>3.703130551234797E-2</c:v>
                </c:pt>
                <c:pt idx="344">
                  <c:v>0.176786356382587</c:v>
                </c:pt>
                <c:pt idx="345">
                  <c:v>8.3038268996127595E-3</c:v>
                </c:pt>
                <c:pt idx="346">
                  <c:v>2.8145849407511667E-2</c:v>
                </c:pt>
                <c:pt idx="347">
                  <c:v>0.17001900975871859</c:v>
                </c:pt>
                <c:pt idx="348">
                  <c:v>5.971978960485394E-2</c:v>
                </c:pt>
                <c:pt idx="349">
                  <c:v>0.58454807171161349</c:v>
                </c:pt>
                <c:pt idx="350">
                  <c:v>2.2834683358310758E-4</c:v>
                </c:pt>
                <c:pt idx="351">
                  <c:v>4.6929767639779109E-2</c:v>
                </c:pt>
                <c:pt idx="352">
                  <c:v>0.24399833098466051</c:v>
                </c:pt>
                <c:pt idx="353">
                  <c:v>0.12826971698644815</c:v>
                </c:pt>
                <c:pt idx="354">
                  <c:v>3.384033348836208E-2</c:v>
                </c:pt>
                <c:pt idx="355">
                  <c:v>0.2030098640882847</c:v>
                </c:pt>
                <c:pt idx="356">
                  <c:v>0.13088232621996826</c:v>
                </c:pt>
                <c:pt idx="357">
                  <c:v>0.18058535951156784</c:v>
                </c:pt>
                <c:pt idx="358">
                  <c:v>0.19101123909749332</c:v>
                </c:pt>
                <c:pt idx="359">
                  <c:v>0.16355766675287231</c:v>
                </c:pt>
                <c:pt idx="360">
                  <c:v>0.12136068663096795</c:v>
                </c:pt>
                <c:pt idx="361">
                  <c:v>7.5397937909766594E-2</c:v>
                </c:pt>
                <c:pt idx="362">
                  <c:v>5.0505781293224958E-2</c:v>
                </c:pt>
                <c:pt idx="363">
                  <c:v>2.7546756108094615E-2</c:v>
                </c:pt>
                <c:pt idx="364">
                  <c:v>3.4603521562326767E-2</c:v>
                </c:pt>
                <c:pt idx="365">
                  <c:v>4.3278263497137329E-2</c:v>
                </c:pt>
                <c:pt idx="366">
                  <c:v>4.0621851515001771E-2</c:v>
                </c:pt>
                <c:pt idx="367">
                  <c:v>2.609015524305058E-2</c:v>
                </c:pt>
                <c:pt idx="368">
                  <c:v>3.4983272437609819E-2</c:v>
                </c:pt>
                <c:pt idx="369">
                  <c:v>3.6239426544949091E-2</c:v>
                </c:pt>
                <c:pt idx="370">
                  <c:v>5.4646767833066628E-2</c:v>
                </c:pt>
                <c:pt idx="371">
                  <c:v>6.0135339632200954E-2</c:v>
                </c:pt>
                <c:pt idx="372">
                  <c:v>6.8456046791922021E-2</c:v>
                </c:pt>
                <c:pt idx="373">
                  <c:v>3.2489103214659872E-2</c:v>
                </c:pt>
                <c:pt idx="374">
                  <c:v>2.8558669054768043E-2</c:v>
                </c:pt>
                <c:pt idx="375">
                  <c:v>2.813298366138978E-2</c:v>
                </c:pt>
                <c:pt idx="376">
                  <c:v>3.3917082579756425E-2</c:v>
                </c:pt>
                <c:pt idx="377">
                  <c:v>2.710141355972337E-2</c:v>
                </c:pt>
                <c:pt idx="378">
                  <c:v>2.428854999264228E-2</c:v>
                </c:pt>
                <c:pt idx="379">
                  <c:v>2.4062319887021125E-2</c:v>
                </c:pt>
                <c:pt idx="380">
                  <c:v>2.2756736929602981E-2</c:v>
                </c:pt>
                <c:pt idx="381">
                  <c:v>2.4556238035928619E-2</c:v>
                </c:pt>
                <c:pt idx="382">
                  <c:v>5.6817000692055156E-2</c:v>
                </c:pt>
                <c:pt idx="383">
                  <c:v>5.8265681334300219E-2</c:v>
                </c:pt>
                <c:pt idx="384">
                  <c:v>5.1017479280383082E-2</c:v>
                </c:pt>
                <c:pt idx="385">
                  <c:v>4.1039162901645269E-2</c:v>
                </c:pt>
                <c:pt idx="386">
                  <c:v>3.9439656872495316E-2</c:v>
                </c:pt>
                <c:pt idx="387">
                  <c:v>2.6248233048137427E-2</c:v>
                </c:pt>
                <c:pt idx="388">
                  <c:v>5.4877931509402747E-2</c:v>
                </c:pt>
                <c:pt idx="389">
                  <c:v>3.5238646000482363E-2</c:v>
                </c:pt>
                <c:pt idx="390">
                  <c:v>6.4458312739160917E-2</c:v>
                </c:pt>
                <c:pt idx="391">
                  <c:v>0.10583999385083208</c:v>
                </c:pt>
                <c:pt idx="392">
                  <c:v>8.5331675350004424E-2</c:v>
                </c:pt>
                <c:pt idx="393">
                  <c:v>6.2630480333158059E-2</c:v>
                </c:pt>
                <c:pt idx="394">
                  <c:v>1.6880611347048415E-2</c:v>
                </c:pt>
                <c:pt idx="395">
                  <c:v>3.5397083705330428E-4</c:v>
                </c:pt>
                <c:pt idx="396">
                  <c:v>1.2571777299208818E-2</c:v>
                </c:pt>
                <c:pt idx="397">
                  <c:v>2.6021571278388122E-2</c:v>
                </c:pt>
                <c:pt idx="398">
                  <c:v>3.2924464645257168E-2</c:v>
                </c:pt>
                <c:pt idx="399">
                  <c:v>2.5916767073403239E-2</c:v>
                </c:pt>
                <c:pt idx="400">
                  <c:v>6.2297894348286302E-2</c:v>
                </c:pt>
                <c:pt idx="401">
                  <c:v>8.6863796848091424E-2</c:v>
                </c:pt>
                <c:pt idx="402">
                  <c:v>5.2020948815614247E-2</c:v>
                </c:pt>
                <c:pt idx="403">
                  <c:v>6.1675354788741713E-2</c:v>
                </c:pt>
                <c:pt idx="404">
                  <c:v>8.1727982971448135E-2</c:v>
                </c:pt>
                <c:pt idx="405">
                  <c:v>8.8843546032495752E-2</c:v>
                </c:pt>
                <c:pt idx="406">
                  <c:v>8.6008610634121893E-2</c:v>
                </c:pt>
                <c:pt idx="407">
                  <c:v>8.5179919945960275E-2</c:v>
                </c:pt>
                <c:pt idx="408">
                  <c:v>4.9884387860506273E-2</c:v>
                </c:pt>
                <c:pt idx="409">
                  <c:v>3.4664683580528495E-2</c:v>
                </c:pt>
                <c:pt idx="410">
                  <c:v>1.8122706339703334E-2</c:v>
                </c:pt>
                <c:pt idx="411">
                  <c:v>4.9737701658272293</c:v>
                </c:pt>
                <c:pt idx="412">
                  <c:v>0.66672048124615413</c:v>
                </c:pt>
                <c:pt idx="413">
                  <c:v>0.49100927805361899</c:v>
                </c:pt>
                <c:pt idx="414">
                  <c:v>0.30694456501959227</c:v>
                </c:pt>
                <c:pt idx="415">
                  <c:v>0.24653180089042531</c:v>
                </c:pt>
                <c:pt idx="416">
                  <c:v>0.10287399652364995</c:v>
                </c:pt>
                <c:pt idx="417">
                  <c:v>1.7535657874945213E-2</c:v>
                </c:pt>
                <c:pt idx="418">
                  <c:v>0.13477634518213508</c:v>
                </c:pt>
                <c:pt idx="419">
                  <c:v>0.14917422843013692</c:v>
                </c:pt>
                <c:pt idx="420">
                  <c:v>7.1057018099829672E-2</c:v>
                </c:pt>
                <c:pt idx="421">
                  <c:v>3.3895026985856093E-2</c:v>
                </c:pt>
                <c:pt idx="422">
                  <c:v>4.2307505854879746E-2</c:v>
                </c:pt>
                <c:pt idx="423">
                  <c:v>6.7327379696132672E-2</c:v>
                </c:pt>
                <c:pt idx="424">
                  <c:v>0.11423769797286053</c:v>
                </c:pt>
                <c:pt idx="425">
                  <c:v>0.4065799360953205</c:v>
                </c:pt>
                <c:pt idx="426">
                  <c:v>0.41626156606315584</c:v>
                </c:pt>
                <c:pt idx="427">
                  <c:v>0.10555707959830295</c:v>
                </c:pt>
                <c:pt idx="428">
                  <c:v>6.7314037474354535E-2</c:v>
                </c:pt>
                <c:pt idx="429">
                  <c:v>1.9351463089983974E-2</c:v>
                </c:pt>
                <c:pt idx="430">
                  <c:v>2.6099714580929016E-2</c:v>
                </c:pt>
                <c:pt idx="431">
                  <c:v>0.10044123264874708</c:v>
                </c:pt>
                <c:pt idx="432">
                  <c:v>6.3460616917932089E-2</c:v>
                </c:pt>
                <c:pt idx="433">
                  <c:v>5.8389482219911061E-2</c:v>
                </c:pt>
                <c:pt idx="434">
                  <c:v>4.838821888428587E-2</c:v>
                </c:pt>
                <c:pt idx="435">
                  <c:v>0.19477476722328729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880-4A69-B7EB-0903FB1BED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1952"/>
        <c:axId val="658457792"/>
      </c:scatterChart>
      <c:valAx>
        <c:axId val="65846195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Theoretical</a:t>
                </a:r>
                <a:r>
                  <a:rPr lang="hu-HU" baseline="0"/>
                  <a:t> mean</a:t>
                </a:r>
                <a:endParaRPr lang="hu-H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57792"/>
        <c:crosses val="autoZero"/>
        <c:crossBetween val="midCat"/>
      </c:valAx>
      <c:valAx>
        <c:axId val="65845779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Mean</a:t>
                </a:r>
                <a:r>
                  <a:rPr lang="hu-HU" baseline="0"/>
                  <a:t> relative error</a:t>
                </a:r>
                <a:endParaRPr lang="hu-H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1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'MT2'!$AL$2:$AL$437</c:f>
              <c:numCache>
                <c:formatCode>General</c:formatCode>
                <c:ptCount val="436"/>
                <c:pt idx="0">
                  <c:v>337.57274104000004</c:v>
                </c:pt>
                <c:pt idx="1">
                  <c:v>354.24305531999994</c:v>
                </c:pt>
                <c:pt idx="2">
                  <c:v>396.02544020000005</c:v>
                </c:pt>
                <c:pt idx="3">
                  <c:v>397.80733541999996</c:v>
                </c:pt>
                <c:pt idx="4">
                  <c:v>393.22674482000002</c:v>
                </c:pt>
                <c:pt idx="5">
                  <c:v>413.60954712</c:v>
                </c:pt>
                <c:pt idx="6">
                  <c:v>422.24547742999994</c:v>
                </c:pt>
                <c:pt idx="7">
                  <c:v>454.57254923999994</c:v>
                </c:pt>
                <c:pt idx="8">
                  <c:v>444.12988359000002</c:v>
                </c:pt>
                <c:pt idx="9">
                  <c:v>314.03808138099998</c:v>
                </c:pt>
                <c:pt idx="10">
                  <c:v>141.21354238900003</c:v>
                </c:pt>
                <c:pt idx="11">
                  <c:v>55.606291540800008</c:v>
                </c:pt>
                <c:pt idx="12">
                  <c:v>61.059763408000009</c:v>
                </c:pt>
                <c:pt idx="13">
                  <c:v>23.210569145999997</c:v>
                </c:pt>
                <c:pt idx="14">
                  <c:v>12.3786793416</c:v>
                </c:pt>
                <c:pt idx="15">
                  <c:v>9.4477987889999984</c:v>
                </c:pt>
                <c:pt idx="16">
                  <c:v>6.7176573087999989</c:v>
                </c:pt>
                <c:pt idx="17">
                  <c:v>7.8339142863899989</c:v>
                </c:pt>
                <c:pt idx="18">
                  <c:v>4.0192867295800001</c:v>
                </c:pt>
                <c:pt idx="19">
                  <c:v>2.6386165544000004</c:v>
                </c:pt>
                <c:pt idx="20">
                  <c:v>0.32819645555500004</c:v>
                </c:pt>
                <c:pt idx="21">
                  <c:v>6.8462723458999992</c:v>
                </c:pt>
                <c:pt idx="22">
                  <c:v>8.191464946</c:v>
                </c:pt>
                <c:pt idx="23">
                  <c:v>10.515343671</c:v>
                </c:pt>
                <c:pt idx="24">
                  <c:v>13.583044975499998</c:v>
                </c:pt>
                <c:pt idx="25">
                  <c:v>11.571610702100001</c:v>
                </c:pt>
                <c:pt idx="26">
                  <c:v>21.475186601600001</c:v>
                </c:pt>
                <c:pt idx="27">
                  <c:v>25.603267698799996</c:v>
                </c:pt>
                <c:pt idx="28">
                  <c:v>29.003193080400003</c:v>
                </c:pt>
                <c:pt idx="29">
                  <c:v>35.084128284000002</c:v>
                </c:pt>
                <c:pt idx="30">
                  <c:v>41.929867434400002</c:v>
                </c:pt>
                <c:pt idx="31">
                  <c:v>49.165166704899995</c:v>
                </c:pt>
                <c:pt idx="32">
                  <c:v>63.710191347000006</c:v>
                </c:pt>
                <c:pt idx="33">
                  <c:v>81.187919574000006</c:v>
                </c:pt>
                <c:pt idx="34">
                  <c:v>92.061064024999993</c:v>
                </c:pt>
                <c:pt idx="35">
                  <c:v>122.93099319</c:v>
                </c:pt>
                <c:pt idx="36">
                  <c:v>151.27329043199998</c:v>
                </c:pt>
                <c:pt idx="37">
                  <c:v>176.92987672000001</c:v>
                </c:pt>
                <c:pt idx="38">
                  <c:v>240.310902924</c:v>
                </c:pt>
                <c:pt idx="39">
                  <c:v>286.23533573000003</c:v>
                </c:pt>
                <c:pt idx="40">
                  <c:v>422.47491360000004</c:v>
                </c:pt>
                <c:pt idx="41">
                  <c:v>547.62142080000001</c:v>
                </c:pt>
                <c:pt idx="42">
                  <c:v>767.33346340000003</c:v>
                </c:pt>
                <c:pt idx="43">
                  <c:v>725.66728499999999</c:v>
                </c:pt>
                <c:pt idx="44">
                  <c:v>1070.2430216600001</c:v>
                </c:pt>
                <c:pt idx="45">
                  <c:v>1073.9713177800002</c:v>
                </c:pt>
                <c:pt idx="46">
                  <c:v>468.15688239999997</c:v>
                </c:pt>
                <c:pt idx="47">
                  <c:v>-3716.4156976000004</c:v>
                </c:pt>
                <c:pt idx="48">
                  <c:v>548.98096157999998</c:v>
                </c:pt>
                <c:pt idx="49">
                  <c:v>288.68369984999998</c:v>
                </c:pt>
                <c:pt idx="50">
                  <c:v>257.31709611000002</c:v>
                </c:pt>
                <c:pt idx="51">
                  <c:v>303.71012721</c:v>
                </c:pt>
                <c:pt idx="52">
                  <c:v>352.97207634000006</c:v>
                </c:pt>
                <c:pt idx="53">
                  <c:v>127.8236366</c:v>
                </c:pt>
                <c:pt idx="54">
                  <c:v>126.53711855099999</c:v>
                </c:pt>
                <c:pt idx="55">
                  <c:v>142.998511608</c:v>
                </c:pt>
                <c:pt idx="56">
                  <c:v>134.896366108</c:v>
                </c:pt>
                <c:pt idx="57">
                  <c:v>141.95226396000001</c:v>
                </c:pt>
                <c:pt idx="58">
                  <c:v>139.282482918</c:v>
                </c:pt>
                <c:pt idx="59">
                  <c:v>146.50997699999999</c:v>
                </c:pt>
                <c:pt idx="60">
                  <c:v>142.07374056</c:v>
                </c:pt>
                <c:pt idx="61">
                  <c:v>149.70006024999998</c:v>
                </c:pt>
                <c:pt idx="62">
                  <c:v>161.96073564999998</c:v>
                </c:pt>
                <c:pt idx="63">
                  <c:v>143.728816819</c:v>
                </c:pt>
                <c:pt idx="64">
                  <c:v>157.70121387199998</c:v>
                </c:pt>
                <c:pt idx="65">
                  <c:v>166.69128339</c:v>
                </c:pt>
                <c:pt idx="66">
                  <c:v>208.76329370999997</c:v>
                </c:pt>
                <c:pt idx="67">
                  <c:v>279.86971457999999</c:v>
                </c:pt>
                <c:pt idx="68">
                  <c:v>309.72038157399999</c:v>
                </c:pt>
                <c:pt idx="69">
                  <c:v>303.92667431299998</c:v>
                </c:pt>
                <c:pt idx="70">
                  <c:v>273.80741356499999</c:v>
                </c:pt>
                <c:pt idx="71">
                  <c:v>274.47335300000003</c:v>
                </c:pt>
                <c:pt idx="72">
                  <c:v>232.90107280000001</c:v>
                </c:pt>
                <c:pt idx="73">
                  <c:v>198.68478100200002</c:v>
                </c:pt>
                <c:pt idx="74">
                  <c:v>152.94671013199999</c:v>
                </c:pt>
                <c:pt idx="75">
                  <c:v>123.534191892</c:v>
                </c:pt>
                <c:pt idx="76">
                  <c:v>99.044119488000007</c:v>
                </c:pt>
                <c:pt idx="77">
                  <c:v>74.313959728</c:v>
                </c:pt>
                <c:pt idx="78">
                  <c:v>62.941212695000004</c:v>
                </c:pt>
                <c:pt idx="79">
                  <c:v>48.484581586999994</c:v>
                </c:pt>
                <c:pt idx="80">
                  <c:v>32.709278906599998</c:v>
                </c:pt>
                <c:pt idx="81">
                  <c:v>30.294022566000002</c:v>
                </c:pt>
                <c:pt idx="82">
                  <c:v>15.1491858308</c:v>
                </c:pt>
                <c:pt idx="83">
                  <c:v>11.943396812400001</c:v>
                </c:pt>
                <c:pt idx="84">
                  <c:v>12.863551490699999</c:v>
                </c:pt>
                <c:pt idx="85">
                  <c:v>10.3979178462</c:v>
                </c:pt>
                <c:pt idx="86">
                  <c:v>10.178652252300001</c:v>
                </c:pt>
                <c:pt idx="87">
                  <c:v>11.446120300999999</c:v>
                </c:pt>
                <c:pt idx="88">
                  <c:v>11.711435079999999</c:v>
                </c:pt>
                <c:pt idx="89">
                  <c:v>92.058392325</c:v>
                </c:pt>
                <c:pt idx="90">
                  <c:v>103.56429212800002</c:v>
                </c:pt>
                <c:pt idx="91">
                  <c:v>117.29845472</c:v>
                </c:pt>
                <c:pt idx="92">
                  <c:v>117.97277136000001</c:v>
                </c:pt>
                <c:pt idx="93">
                  <c:v>118.30321026</c:v>
                </c:pt>
                <c:pt idx="94">
                  <c:v>174.73349863999999</c:v>
                </c:pt>
                <c:pt idx="95">
                  <c:v>182.87288228400001</c:v>
                </c:pt>
                <c:pt idx="96">
                  <c:v>174.58125258200002</c:v>
                </c:pt>
                <c:pt idx="97">
                  <c:v>204.196966487</c:v>
                </c:pt>
                <c:pt idx="98">
                  <c:v>201.70854592499998</c:v>
                </c:pt>
                <c:pt idx="99">
                  <c:v>190.460077665</c:v>
                </c:pt>
                <c:pt idx="100">
                  <c:v>210.758057216</c:v>
                </c:pt>
                <c:pt idx="101">
                  <c:v>194.24958193500001</c:v>
                </c:pt>
                <c:pt idx="102">
                  <c:v>214.22355754799997</c:v>
                </c:pt>
                <c:pt idx="103">
                  <c:v>194.52952414000001</c:v>
                </c:pt>
                <c:pt idx="104">
                  <c:v>176.68579199999999</c:v>
                </c:pt>
                <c:pt idx="105">
                  <c:v>185.011949558</c:v>
                </c:pt>
                <c:pt idx="106">
                  <c:v>186.06694267</c:v>
                </c:pt>
                <c:pt idx="107">
                  <c:v>176.09571069200001</c:v>
                </c:pt>
                <c:pt idx="108">
                  <c:v>160.14456964999999</c:v>
                </c:pt>
                <c:pt idx="109">
                  <c:v>135.98563579500001</c:v>
                </c:pt>
                <c:pt idx="110">
                  <c:v>127.45525478400002</c:v>
                </c:pt>
                <c:pt idx="111">
                  <c:v>116.071135246</c:v>
                </c:pt>
                <c:pt idx="112">
                  <c:v>105.68427409799999</c:v>
                </c:pt>
                <c:pt idx="113">
                  <c:v>89.022778459999998</c:v>
                </c:pt>
                <c:pt idx="114">
                  <c:v>80.948737940000001</c:v>
                </c:pt>
                <c:pt idx="115">
                  <c:v>63.501600623999998</c:v>
                </c:pt>
                <c:pt idx="116">
                  <c:v>49.663825228</c:v>
                </c:pt>
                <c:pt idx="117">
                  <c:v>38.395213478500004</c:v>
                </c:pt>
                <c:pt idx="118">
                  <c:v>38.362022951999997</c:v>
                </c:pt>
                <c:pt idx="119">
                  <c:v>30.959840665600002</c:v>
                </c:pt>
                <c:pt idx="120">
                  <c:v>19.7253407135</c:v>
                </c:pt>
                <c:pt idx="121">
                  <c:v>14.220696584399999</c:v>
                </c:pt>
                <c:pt idx="122">
                  <c:v>11.542045449</c:v>
                </c:pt>
                <c:pt idx="123">
                  <c:v>11.5018989138</c:v>
                </c:pt>
                <c:pt idx="124">
                  <c:v>10.0754331678</c:v>
                </c:pt>
                <c:pt idx="125">
                  <c:v>99.674765499999992</c:v>
                </c:pt>
                <c:pt idx="126">
                  <c:v>100.574103616</c:v>
                </c:pt>
                <c:pt idx="127">
                  <c:v>100.82504341399999</c:v>
                </c:pt>
                <c:pt idx="128">
                  <c:v>100.24492762199999</c:v>
                </c:pt>
                <c:pt idx="129">
                  <c:v>76.61873636</c:v>
                </c:pt>
                <c:pt idx="130">
                  <c:v>90.746517158000003</c:v>
                </c:pt>
                <c:pt idx="131">
                  <c:v>92.768584672000003</c:v>
                </c:pt>
                <c:pt idx="132">
                  <c:v>70.432551095999997</c:v>
                </c:pt>
                <c:pt idx="133">
                  <c:v>80.385145280000003</c:v>
                </c:pt>
                <c:pt idx="134">
                  <c:v>63.405784434999994</c:v>
                </c:pt>
                <c:pt idx="135">
                  <c:v>75.175839882000005</c:v>
                </c:pt>
                <c:pt idx="136">
                  <c:v>53.382187352000003</c:v>
                </c:pt>
                <c:pt idx="137">
                  <c:v>68.404224935999991</c:v>
                </c:pt>
                <c:pt idx="138">
                  <c:v>109.48802557499999</c:v>
                </c:pt>
                <c:pt idx="139">
                  <c:v>126.65465883499999</c:v>
                </c:pt>
                <c:pt idx="140">
                  <c:v>155.39327491200001</c:v>
                </c:pt>
                <c:pt idx="141">
                  <c:v>147.16426713999999</c:v>
                </c:pt>
                <c:pt idx="142">
                  <c:v>147.76923449999998</c:v>
                </c:pt>
                <c:pt idx="143">
                  <c:v>154.90021891999999</c:v>
                </c:pt>
                <c:pt idx="144">
                  <c:v>165.056736</c:v>
                </c:pt>
                <c:pt idx="145">
                  <c:v>147.43023245000001</c:v>
                </c:pt>
                <c:pt idx="146">
                  <c:v>145.78802238</c:v>
                </c:pt>
                <c:pt idx="147">
                  <c:v>133.339165337</c:v>
                </c:pt>
                <c:pt idx="148">
                  <c:v>133.958981808</c:v>
                </c:pt>
                <c:pt idx="149">
                  <c:v>121.41200204800001</c:v>
                </c:pt>
                <c:pt idx="150">
                  <c:v>113.90750644000001</c:v>
                </c:pt>
                <c:pt idx="151">
                  <c:v>100.34162534399999</c:v>
                </c:pt>
                <c:pt idx="152">
                  <c:v>96.425285336000002</c:v>
                </c:pt>
                <c:pt idx="153">
                  <c:v>90.126178695000007</c:v>
                </c:pt>
                <c:pt idx="154">
                  <c:v>78.639166692000003</c:v>
                </c:pt>
                <c:pt idx="155">
                  <c:v>71.456087324999999</c:v>
                </c:pt>
                <c:pt idx="156">
                  <c:v>64.946961263999995</c:v>
                </c:pt>
                <c:pt idx="157">
                  <c:v>58.237498972200001</c:v>
                </c:pt>
                <c:pt idx="158">
                  <c:v>56.6629771582</c:v>
                </c:pt>
                <c:pt idx="159">
                  <c:v>46.183749620900002</c:v>
                </c:pt>
                <c:pt idx="160">
                  <c:v>40.120004349700004</c:v>
                </c:pt>
                <c:pt idx="161">
                  <c:v>86.577689538000016</c:v>
                </c:pt>
                <c:pt idx="162">
                  <c:v>86.443868839999993</c:v>
                </c:pt>
                <c:pt idx="163">
                  <c:v>84.123536039999991</c:v>
                </c:pt>
                <c:pt idx="164">
                  <c:v>76.836589951999997</c:v>
                </c:pt>
                <c:pt idx="165">
                  <c:v>91.331100167999992</c:v>
                </c:pt>
                <c:pt idx="166">
                  <c:v>105.55941753900001</c:v>
                </c:pt>
                <c:pt idx="167">
                  <c:v>114.454274187</c:v>
                </c:pt>
                <c:pt idx="168">
                  <c:v>128.01019455000002</c:v>
                </c:pt>
                <c:pt idx="169">
                  <c:v>122.23210801599998</c:v>
                </c:pt>
                <c:pt idx="170">
                  <c:v>128.87506444799999</c:v>
                </c:pt>
                <c:pt idx="171">
                  <c:v>122.75965795200001</c:v>
                </c:pt>
                <c:pt idx="172">
                  <c:v>135.20727170399999</c:v>
                </c:pt>
                <c:pt idx="173">
                  <c:v>140.38285937999999</c:v>
                </c:pt>
                <c:pt idx="174">
                  <c:v>135.05099034</c:v>
                </c:pt>
                <c:pt idx="175">
                  <c:v>137.517907149</c:v>
                </c:pt>
                <c:pt idx="176">
                  <c:v>136.89382434000001</c:v>
                </c:pt>
                <c:pt idx="177">
                  <c:v>123.02333178799998</c:v>
                </c:pt>
                <c:pt idx="178">
                  <c:v>127.48253009999999</c:v>
                </c:pt>
                <c:pt idx="179">
                  <c:v>131.05804879999999</c:v>
                </c:pt>
                <c:pt idx="180">
                  <c:v>121.6704867</c:v>
                </c:pt>
                <c:pt idx="181">
                  <c:v>130.10761525000001</c:v>
                </c:pt>
                <c:pt idx="182">
                  <c:v>137.37886902</c:v>
                </c:pt>
                <c:pt idx="183">
                  <c:v>131.07460280999999</c:v>
                </c:pt>
                <c:pt idx="184">
                  <c:v>124.52585816</c:v>
                </c:pt>
                <c:pt idx="185">
                  <c:v>113.08564102000001</c:v>
                </c:pt>
                <c:pt idx="186">
                  <c:v>120.49397795099999</c:v>
                </c:pt>
                <c:pt idx="187">
                  <c:v>114.417284976</c:v>
                </c:pt>
                <c:pt idx="188">
                  <c:v>110.98534469399999</c:v>
                </c:pt>
                <c:pt idx="189">
                  <c:v>102.21174600000001</c:v>
                </c:pt>
                <c:pt idx="190">
                  <c:v>94.390025514000001</c:v>
                </c:pt>
                <c:pt idx="191">
                  <c:v>91.62402523099999</c:v>
                </c:pt>
                <c:pt idx="192">
                  <c:v>82.601591282000001</c:v>
                </c:pt>
                <c:pt idx="193">
                  <c:v>75.463305903999995</c:v>
                </c:pt>
                <c:pt idx="194">
                  <c:v>59.458791603199991</c:v>
                </c:pt>
                <c:pt idx="195">
                  <c:v>59.963892170699992</c:v>
                </c:pt>
                <c:pt idx="196">
                  <c:v>55.432111627300003</c:v>
                </c:pt>
                <c:pt idx="197">
                  <c:v>4.8755879594999998</c:v>
                </c:pt>
                <c:pt idx="198">
                  <c:v>15.316920908</c:v>
                </c:pt>
                <c:pt idx="199">
                  <c:v>16.91545241</c:v>
                </c:pt>
                <c:pt idx="200">
                  <c:v>23.175610127999999</c:v>
                </c:pt>
                <c:pt idx="201">
                  <c:v>31.126824637999995</c:v>
                </c:pt>
                <c:pt idx="202">
                  <c:v>43.302675800000003</c:v>
                </c:pt>
                <c:pt idx="203">
                  <c:v>65.544171942000006</c:v>
                </c:pt>
                <c:pt idx="204">
                  <c:v>91.441512392999996</c:v>
                </c:pt>
                <c:pt idx="205">
                  <c:v>111.814894864</c:v>
                </c:pt>
                <c:pt idx="206">
                  <c:v>119.82388010800001</c:v>
                </c:pt>
                <c:pt idx="207">
                  <c:v>108.99592861500001</c:v>
                </c:pt>
                <c:pt idx="208">
                  <c:v>101.01979908</c:v>
                </c:pt>
                <c:pt idx="209">
                  <c:v>77.814154852000001</c:v>
                </c:pt>
                <c:pt idx="210">
                  <c:v>73.287506817999997</c:v>
                </c:pt>
                <c:pt idx="211">
                  <c:v>54.007269824999995</c:v>
                </c:pt>
                <c:pt idx="212">
                  <c:v>45.284163023000005</c:v>
                </c:pt>
                <c:pt idx="213">
                  <c:v>24.209899797999999</c:v>
                </c:pt>
                <c:pt idx="214">
                  <c:v>22.549808376000001</c:v>
                </c:pt>
                <c:pt idx="215">
                  <c:v>15.422254729</c:v>
                </c:pt>
                <c:pt idx="216">
                  <c:v>5.0206188692999998</c:v>
                </c:pt>
                <c:pt idx="217">
                  <c:v>7.2163595175999991</c:v>
                </c:pt>
                <c:pt idx="218">
                  <c:v>14.669705646000001</c:v>
                </c:pt>
                <c:pt idx="219">
                  <c:v>23.090869894000001</c:v>
                </c:pt>
                <c:pt idx="220">
                  <c:v>39.157163890000007</c:v>
                </c:pt>
                <c:pt idx="221">
                  <c:v>63.867196265000004</c:v>
                </c:pt>
                <c:pt idx="222">
                  <c:v>82.372139737999987</c:v>
                </c:pt>
                <c:pt idx="223">
                  <c:v>144.10289558099998</c:v>
                </c:pt>
                <c:pt idx="224">
                  <c:v>176.40152930400001</c:v>
                </c:pt>
                <c:pt idx="225">
                  <c:v>180.15054384000001</c:v>
                </c:pt>
                <c:pt idx="226">
                  <c:v>183.649070722</c:v>
                </c:pt>
                <c:pt idx="227">
                  <c:v>151.28030226799999</c:v>
                </c:pt>
                <c:pt idx="228">
                  <c:v>102.11056924799999</c:v>
                </c:pt>
                <c:pt idx="229">
                  <c:v>83.12154765599999</c:v>
                </c:pt>
                <c:pt idx="230">
                  <c:v>66.419451448000004</c:v>
                </c:pt>
                <c:pt idx="231">
                  <c:v>38.757109311999997</c:v>
                </c:pt>
                <c:pt idx="232">
                  <c:v>27.128202270999999</c:v>
                </c:pt>
                <c:pt idx="233">
                  <c:v>19.013101275</c:v>
                </c:pt>
                <c:pt idx="234">
                  <c:v>20.379708431999997</c:v>
                </c:pt>
                <c:pt idx="235">
                  <c:v>24.292258774</c:v>
                </c:pt>
                <c:pt idx="236">
                  <c:v>32.950223651999998</c:v>
                </c:pt>
                <c:pt idx="237">
                  <c:v>44.552197495000001</c:v>
                </c:pt>
                <c:pt idx="238">
                  <c:v>76.719480558000001</c:v>
                </c:pt>
                <c:pt idx="239">
                  <c:v>107.120469392</c:v>
                </c:pt>
                <c:pt idx="240">
                  <c:v>134.67124378399998</c:v>
                </c:pt>
                <c:pt idx="241">
                  <c:v>140.59547197699999</c:v>
                </c:pt>
                <c:pt idx="242">
                  <c:v>123.040023745</c:v>
                </c:pt>
                <c:pt idx="243">
                  <c:v>77.596828991999999</c:v>
                </c:pt>
                <c:pt idx="244">
                  <c:v>70.345246751999994</c:v>
                </c:pt>
                <c:pt idx="245">
                  <c:v>77.222647936000001</c:v>
                </c:pt>
                <c:pt idx="246">
                  <c:v>84.809234601999989</c:v>
                </c:pt>
                <c:pt idx="247">
                  <c:v>75.597398511000009</c:v>
                </c:pt>
                <c:pt idx="248">
                  <c:v>52.353531177999997</c:v>
                </c:pt>
                <c:pt idx="249">
                  <c:v>43.873592176000002</c:v>
                </c:pt>
                <c:pt idx="250">
                  <c:v>31.866982589999996</c:v>
                </c:pt>
                <c:pt idx="251">
                  <c:v>25.284784639999998</c:v>
                </c:pt>
                <c:pt idx="252">
                  <c:v>21.069636556999999</c:v>
                </c:pt>
                <c:pt idx="253">
                  <c:v>21.079743799999999</c:v>
                </c:pt>
                <c:pt idx="254">
                  <c:v>23.627070536000005</c:v>
                </c:pt>
                <c:pt idx="255">
                  <c:v>29.936818916</c:v>
                </c:pt>
                <c:pt idx="256">
                  <c:v>39.721510924</c:v>
                </c:pt>
                <c:pt idx="257">
                  <c:v>59.234296897999997</c:v>
                </c:pt>
                <c:pt idx="258">
                  <c:v>77.053397145999995</c:v>
                </c:pt>
                <c:pt idx="259">
                  <c:v>94.408709489999993</c:v>
                </c:pt>
                <c:pt idx="260">
                  <c:v>98.874743490000014</c:v>
                </c:pt>
                <c:pt idx="261">
                  <c:v>106.808758172</c:v>
                </c:pt>
                <c:pt idx="262">
                  <c:v>64.108987584000005</c:v>
                </c:pt>
                <c:pt idx="263">
                  <c:v>80.507536156</c:v>
                </c:pt>
                <c:pt idx="264">
                  <c:v>81.508648815000001</c:v>
                </c:pt>
                <c:pt idx="265">
                  <c:v>71.859414119999997</c:v>
                </c:pt>
                <c:pt idx="266">
                  <c:v>61.662103864999999</c:v>
                </c:pt>
                <c:pt idx="267">
                  <c:v>56.66700282</c:v>
                </c:pt>
                <c:pt idx="268">
                  <c:v>44.110597035000005</c:v>
                </c:pt>
                <c:pt idx="269">
                  <c:v>39.498014808000001</c:v>
                </c:pt>
                <c:pt idx="270">
                  <c:v>28.239840319999999</c:v>
                </c:pt>
                <c:pt idx="271">
                  <c:v>20.242366302000001</c:v>
                </c:pt>
                <c:pt idx="272">
                  <c:v>11.5483908176</c:v>
                </c:pt>
                <c:pt idx="273">
                  <c:v>18.557027924999996</c:v>
                </c:pt>
                <c:pt idx="274">
                  <c:v>20.554188662999998</c:v>
                </c:pt>
                <c:pt idx="275">
                  <c:v>27.956787022499999</c:v>
                </c:pt>
                <c:pt idx="276">
                  <c:v>45.132396185200001</c:v>
                </c:pt>
                <c:pt idx="277">
                  <c:v>71.805556950400003</c:v>
                </c:pt>
                <c:pt idx="278">
                  <c:v>115.75588468800001</c:v>
                </c:pt>
                <c:pt idx="279">
                  <c:v>172.97907868000001</c:v>
                </c:pt>
                <c:pt idx="280">
                  <c:v>163.94982853900001</c:v>
                </c:pt>
                <c:pt idx="281">
                  <c:v>151.80248567699999</c:v>
                </c:pt>
                <c:pt idx="282">
                  <c:v>134.14704628500002</c:v>
                </c:pt>
                <c:pt idx="283">
                  <c:v>86.536760974999993</c:v>
                </c:pt>
                <c:pt idx="284">
                  <c:v>58.132109006999997</c:v>
                </c:pt>
                <c:pt idx="285">
                  <c:v>30.319877928</c:v>
                </c:pt>
                <c:pt idx="286">
                  <c:v>13.646011198</c:v>
                </c:pt>
                <c:pt idx="287">
                  <c:v>10.6326155</c:v>
                </c:pt>
                <c:pt idx="288">
                  <c:v>9.6649252752000017</c:v>
                </c:pt>
                <c:pt idx="289">
                  <c:v>-2.0266395493500001E-2</c:v>
                </c:pt>
                <c:pt idx="290">
                  <c:v>-2.30085002799E-2</c:v>
                </c:pt>
                <c:pt idx="291">
                  <c:v>-3.4745608621499995E-2</c:v>
                </c:pt>
                <c:pt idx="292">
                  <c:v>3.5630807794999995</c:v>
                </c:pt>
                <c:pt idx="293">
                  <c:v>8.3205226236000005</c:v>
                </c:pt>
                <c:pt idx="294">
                  <c:v>14.768477438000001</c:v>
                </c:pt>
                <c:pt idx="295">
                  <c:v>14.2418579273</c:v>
                </c:pt>
                <c:pt idx="296">
                  <c:v>30.508602375499997</c:v>
                </c:pt>
                <c:pt idx="297">
                  <c:v>59.518414493999998</c:v>
                </c:pt>
                <c:pt idx="298">
                  <c:v>93.088423096</c:v>
                </c:pt>
                <c:pt idx="299">
                  <c:v>140.81782144499999</c:v>
                </c:pt>
                <c:pt idx="300">
                  <c:v>211.41193577999999</c:v>
                </c:pt>
                <c:pt idx="301">
                  <c:v>235.76291663999999</c:v>
                </c:pt>
                <c:pt idx="302">
                  <c:v>235.52285952</c:v>
                </c:pt>
                <c:pt idx="303">
                  <c:v>187.97030899999999</c:v>
                </c:pt>
                <c:pt idx="304">
                  <c:v>129.70427122800001</c:v>
                </c:pt>
                <c:pt idx="305">
                  <c:v>81.878452050600004</c:v>
                </c:pt>
                <c:pt idx="306">
                  <c:v>40.504460445400007</c:v>
                </c:pt>
                <c:pt idx="307">
                  <c:v>22.721641272000003</c:v>
                </c:pt>
                <c:pt idx="308">
                  <c:v>12.186485435</c:v>
                </c:pt>
                <c:pt idx="309">
                  <c:v>6.1942516461000006</c:v>
                </c:pt>
                <c:pt idx="310">
                  <c:v>-1.8924341257800001E-2</c:v>
                </c:pt>
                <c:pt idx="311">
                  <c:v>46.810312767999996</c:v>
                </c:pt>
                <c:pt idx="312">
                  <c:v>21.577114418000001</c:v>
                </c:pt>
                <c:pt idx="313">
                  <c:v>36.8631677427</c:v>
                </c:pt>
                <c:pt idx="314">
                  <c:v>183.89624864699999</c:v>
                </c:pt>
                <c:pt idx="315">
                  <c:v>411.37114130399999</c:v>
                </c:pt>
                <c:pt idx="316">
                  <c:v>736.76950536000004</c:v>
                </c:pt>
                <c:pt idx="317">
                  <c:v>698.75072871999998</c:v>
                </c:pt>
                <c:pt idx="318">
                  <c:v>339.13739570199999</c:v>
                </c:pt>
                <c:pt idx="319">
                  <c:v>142.46235504100002</c:v>
                </c:pt>
                <c:pt idx="320">
                  <c:v>67.896799745999999</c:v>
                </c:pt>
                <c:pt idx="321">
                  <c:v>24.137454625700002</c:v>
                </c:pt>
                <c:pt idx="322">
                  <c:v>98.748164751999994</c:v>
                </c:pt>
                <c:pt idx="323">
                  <c:v>148.34772436</c:v>
                </c:pt>
                <c:pt idx="324">
                  <c:v>296.44226205000001</c:v>
                </c:pt>
                <c:pt idx="325">
                  <c:v>413.50655119999999</c:v>
                </c:pt>
                <c:pt idx="326">
                  <c:v>348.63095592999997</c:v>
                </c:pt>
                <c:pt idx="327">
                  <c:v>328.27060749999998</c:v>
                </c:pt>
                <c:pt idx="328">
                  <c:v>249.62435315999997</c:v>
                </c:pt>
                <c:pt idx="329">
                  <c:v>127.03068300000001</c:v>
                </c:pt>
                <c:pt idx="330">
                  <c:v>45.910703795000003</c:v>
                </c:pt>
                <c:pt idx="331">
                  <c:v>43.589922389999998</c:v>
                </c:pt>
                <c:pt idx="332">
                  <c:v>8.4609276372000011</c:v>
                </c:pt>
                <c:pt idx="333">
                  <c:v>70.468992882999999</c:v>
                </c:pt>
                <c:pt idx="334">
                  <c:v>205.48595020799999</c:v>
                </c:pt>
                <c:pt idx="335">
                  <c:v>587.07331725500001</c:v>
                </c:pt>
                <c:pt idx="336">
                  <c:v>1280.2967567399999</c:v>
                </c:pt>
                <c:pt idx="337">
                  <c:v>1669.94962227</c:v>
                </c:pt>
                <c:pt idx="338">
                  <c:v>649.52620731000002</c:v>
                </c:pt>
                <c:pt idx="339">
                  <c:v>1009.1976426000001</c:v>
                </c:pt>
                <c:pt idx="340">
                  <c:v>324.909476192</c:v>
                </c:pt>
                <c:pt idx="341">
                  <c:v>126.2244141</c:v>
                </c:pt>
                <c:pt idx="342">
                  <c:v>42.646823544</c:v>
                </c:pt>
                <c:pt idx="343">
                  <c:v>30.889315579999998</c:v>
                </c:pt>
                <c:pt idx="344">
                  <c:v>35.762724958</c:v>
                </c:pt>
                <c:pt idx="345">
                  <c:v>32.048390550000001</c:v>
                </c:pt>
                <c:pt idx="346">
                  <c:v>45.553416044000002</c:v>
                </c:pt>
                <c:pt idx="347">
                  <c:v>80.109022527000008</c:v>
                </c:pt>
                <c:pt idx="348">
                  <c:v>335.56041377299999</c:v>
                </c:pt>
                <c:pt idx="349">
                  <c:v>571.02634602000001</c:v>
                </c:pt>
                <c:pt idx="350">
                  <c:v>995.12865705000002</c:v>
                </c:pt>
                <c:pt idx="351">
                  <c:v>396.52298454999999</c:v>
                </c:pt>
                <c:pt idx="352">
                  <c:v>162.49733295999999</c:v>
                </c:pt>
                <c:pt idx="353">
                  <c:v>68.062313258999993</c:v>
                </c:pt>
                <c:pt idx="354">
                  <c:v>73.647202355999994</c:v>
                </c:pt>
                <c:pt idx="355">
                  <c:v>234.79332156000004</c:v>
                </c:pt>
                <c:pt idx="356">
                  <c:v>257.86611368000001</c:v>
                </c:pt>
                <c:pt idx="357">
                  <c:v>282.35415083999999</c:v>
                </c:pt>
                <c:pt idx="358">
                  <c:v>295.2108288</c:v>
                </c:pt>
                <c:pt idx="359">
                  <c:v>363.85447868</c:v>
                </c:pt>
                <c:pt idx="360">
                  <c:v>432.39350129999997</c:v>
                </c:pt>
                <c:pt idx="361">
                  <c:v>558.07806108</c:v>
                </c:pt>
                <c:pt idx="362">
                  <c:v>772.09788232999995</c:v>
                </c:pt>
                <c:pt idx="363">
                  <c:v>1174.8002629499999</c:v>
                </c:pt>
                <c:pt idx="364">
                  <c:v>755.41833362</c:v>
                </c:pt>
                <c:pt idx="365">
                  <c:v>740.38344170000005</c:v>
                </c:pt>
                <c:pt idx="366">
                  <c:v>836.20557245999998</c:v>
                </c:pt>
                <c:pt idx="367">
                  <c:v>810.01266711999995</c:v>
                </c:pt>
                <c:pt idx="368">
                  <c:v>830.41888607999999</c:v>
                </c:pt>
                <c:pt idx="369">
                  <c:v>777.58603447999997</c:v>
                </c:pt>
                <c:pt idx="370">
                  <c:v>749.46837416000005</c:v>
                </c:pt>
                <c:pt idx="371">
                  <c:v>651.27999390000002</c:v>
                </c:pt>
                <c:pt idx="372">
                  <c:v>601.83994655999993</c:v>
                </c:pt>
                <c:pt idx="373">
                  <c:v>456.11381704000001</c:v>
                </c:pt>
                <c:pt idx="374">
                  <c:v>467.96121426000008</c:v>
                </c:pt>
                <c:pt idx="375">
                  <c:v>453.06693997000002</c:v>
                </c:pt>
                <c:pt idx="376">
                  <c:v>440.94209101000007</c:v>
                </c:pt>
                <c:pt idx="377">
                  <c:v>437.64118748999999</c:v>
                </c:pt>
                <c:pt idx="378">
                  <c:v>457.79918676500006</c:v>
                </c:pt>
                <c:pt idx="379">
                  <c:v>455.228765334</c:v>
                </c:pt>
                <c:pt idx="380">
                  <c:v>440.37871076700003</c:v>
                </c:pt>
                <c:pt idx="381">
                  <c:v>418.68211559999997</c:v>
                </c:pt>
                <c:pt idx="382">
                  <c:v>304.6394373</c:v>
                </c:pt>
                <c:pt idx="383">
                  <c:v>296.45492730000001</c:v>
                </c:pt>
                <c:pt idx="384">
                  <c:v>324.00970056000006</c:v>
                </c:pt>
                <c:pt idx="385">
                  <c:v>284.52352110000004</c:v>
                </c:pt>
                <c:pt idx="386">
                  <c:v>269.58278287999997</c:v>
                </c:pt>
                <c:pt idx="387">
                  <c:v>239.45157699000001</c:v>
                </c:pt>
                <c:pt idx="388">
                  <c:v>273.93088155999999</c:v>
                </c:pt>
                <c:pt idx="389">
                  <c:v>239.14695834000003</c:v>
                </c:pt>
                <c:pt idx="390">
                  <c:v>250.02559186000002</c:v>
                </c:pt>
                <c:pt idx="391">
                  <c:v>103.996552896</c:v>
                </c:pt>
                <c:pt idx="392">
                  <c:v>117.27886534</c:v>
                </c:pt>
                <c:pt idx="393">
                  <c:v>123.59143215100001</c:v>
                </c:pt>
                <c:pt idx="394">
                  <c:v>126.42817323499999</c:v>
                </c:pt>
                <c:pt idx="395">
                  <c:v>141.539293665</c:v>
                </c:pt>
                <c:pt idx="396">
                  <c:v>150.03887677200001</c:v>
                </c:pt>
                <c:pt idx="397">
                  <c:v>156.476002016</c:v>
                </c:pt>
                <c:pt idx="398">
                  <c:v>170.890586496</c:v>
                </c:pt>
                <c:pt idx="399">
                  <c:v>180.44293960000002</c:v>
                </c:pt>
                <c:pt idx="400">
                  <c:v>196.37462853000002</c:v>
                </c:pt>
                <c:pt idx="401">
                  <c:v>214.32267343000001</c:v>
                </c:pt>
                <c:pt idx="402">
                  <c:v>216.01348675</c:v>
                </c:pt>
                <c:pt idx="403">
                  <c:v>240.58528208000001</c:v>
                </c:pt>
                <c:pt idx="404">
                  <c:v>293.18065660000002</c:v>
                </c:pt>
                <c:pt idx="405">
                  <c:v>315.94030485000002</c:v>
                </c:pt>
                <c:pt idx="406">
                  <c:v>350.18689019999999</c:v>
                </c:pt>
                <c:pt idx="407">
                  <c:v>390.19451679999997</c:v>
                </c:pt>
                <c:pt idx="408">
                  <c:v>454.24938672000002</c:v>
                </c:pt>
                <c:pt idx="409">
                  <c:v>537.70100634000005</c:v>
                </c:pt>
                <c:pt idx="410">
                  <c:v>595.13426044800008</c:v>
                </c:pt>
                <c:pt idx="411">
                  <c:v>42.705469490000006</c:v>
                </c:pt>
                <c:pt idx="412">
                  <c:v>46.646307837000002</c:v>
                </c:pt>
                <c:pt idx="413">
                  <c:v>119.83523582800001</c:v>
                </c:pt>
                <c:pt idx="414">
                  <c:v>192.46486071699999</c:v>
                </c:pt>
                <c:pt idx="415">
                  <c:v>230.44997811000002</c:v>
                </c:pt>
                <c:pt idx="416">
                  <c:v>155.50007911000003</c:v>
                </c:pt>
                <c:pt idx="417">
                  <c:v>19.724625830000001</c:v>
                </c:pt>
                <c:pt idx="418">
                  <c:v>27.432728233999999</c:v>
                </c:pt>
                <c:pt idx="419">
                  <c:v>43.08567472499999</c:v>
                </c:pt>
                <c:pt idx="420">
                  <c:v>75.351680146999996</c:v>
                </c:pt>
                <c:pt idx="421">
                  <c:v>103.809922337</c:v>
                </c:pt>
                <c:pt idx="422">
                  <c:v>126.088814543</c:v>
                </c:pt>
                <c:pt idx="423">
                  <c:v>138.02144079300001</c:v>
                </c:pt>
                <c:pt idx="424">
                  <c:v>121.11234170100001</c:v>
                </c:pt>
                <c:pt idx="425">
                  <c:v>63.452981394000005</c:v>
                </c:pt>
                <c:pt idx="426">
                  <c:v>59.574754921</c:v>
                </c:pt>
                <c:pt idx="427">
                  <c:v>83.320425819999997</c:v>
                </c:pt>
                <c:pt idx="428">
                  <c:v>71.958978139999999</c:v>
                </c:pt>
                <c:pt idx="429">
                  <c:v>64.997509212799997</c:v>
                </c:pt>
                <c:pt idx="430">
                  <c:v>51.864360018600003</c:v>
                </c:pt>
                <c:pt idx="431">
                  <c:v>43.292537617200004</c:v>
                </c:pt>
                <c:pt idx="432">
                  <c:v>24.636680004000002</c:v>
                </c:pt>
                <c:pt idx="433">
                  <c:v>22.114590651999997</c:v>
                </c:pt>
                <c:pt idx="434">
                  <c:v>20.742804917999997</c:v>
                </c:pt>
                <c:pt idx="435">
                  <c:v>18.779449159999999</c:v>
                </c:pt>
              </c:numCache>
            </c:numRef>
          </c:xVal>
          <c:yVal>
            <c:numRef>
              <c:f>'MT2'!$AO$2:$AO$437</c:f>
              <c:numCache>
                <c:formatCode>General</c:formatCode>
                <c:ptCount val="436"/>
                <c:pt idx="0">
                  <c:v>323.41025748582462</c:v>
                </c:pt>
                <c:pt idx="1">
                  <c:v>339.50241784139399</c:v>
                </c:pt>
                <c:pt idx="2">
                  <c:v>380.23008193204373</c:v>
                </c:pt>
                <c:pt idx="3">
                  <c:v>382.55745782127298</c:v>
                </c:pt>
                <c:pt idx="4">
                  <c:v>375.24308324149558</c:v>
                </c:pt>
                <c:pt idx="5">
                  <c:v>397.36272231081006</c:v>
                </c:pt>
                <c:pt idx="6">
                  <c:v>403.8778552735767</c:v>
                </c:pt>
                <c:pt idx="7">
                  <c:v>436.82706940843002</c:v>
                </c:pt>
                <c:pt idx="8">
                  <c:v>425.06828776046063</c:v>
                </c:pt>
                <c:pt idx="9">
                  <c:v>302.59676705699161</c:v>
                </c:pt>
                <c:pt idx="10">
                  <c:v>130.83504646307</c:v>
                </c:pt>
                <c:pt idx="11">
                  <c:v>45.633128917002054</c:v>
                </c:pt>
                <c:pt idx="12">
                  <c:v>52.461268290890622</c:v>
                </c:pt>
                <c:pt idx="13">
                  <c:v>18.214582008791183</c:v>
                </c:pt>
                <c:pt idx="14">
                  <c:v>7.6316871220358848</c:v>
                </c:pt>
                <c:pt idx="15">
                  <c:v>5.4934748540940905</c:v>
                </c:pt>
                <c:pt idx="16">
                  <c:v>1.5031832735912758</c:v>
                </c:pt>
                <c:pt idx="17">
                  <c:v>0.63185346154010702</c:v>
                </c:pt>
                <c:pt idx="18">
                  <c:v>1.0866803931630145</c:v>
                </c:pt>
                <c:pt idx="19">
                  <c:v>-2.9414546354765942</c:v>
                </c:pt>
                <c:pt idx="20">
                  <c:v>-3.2506608592103028</c:v>
                </c:pt>
                <c:pt idx="21">
                  <c:v>0.58357225162823845</c:v>
                </c:pt>
                <c:pt idx="22">
                  <c:v>2.0192728262345927</c:v>
                </c:pt>
                <c:pt idx="23">
                  <c:v>5.1484462929267725</c:v>
                </c:pt>
                <c:pt idx="24">
                  <c:v>6.8604596109264673</c:v>
                </c:pt>
                <c:pt idx="25">
                  <c:v>7.3266360300111124</c:v>
                </c:pt>
                <c:pt idx="26">
                  <c:v>14.716940563940256</c:v>
                </c:pt>
                <c:pt idx="27">
                  <c:v>19.184071377469436</c:v>
                </c:pt>
                <c:pt idx="28">
                  <c:v>21.789255222449931</c:v>
                </c:pt>
                <c:pt idx="29">
                  <c:v>27.414521060551053</c:v>
                </c:pt>
                <c:pt idx="30">
                  <c:v>36.09096954083342</c:v>
                </c:pt>
                <c:pt idx="31">
                  <c:v>41.79865888088289</c:v>
                </c:pt>
                <c:pt idx="32">
                  <c:v>54.974470182447718</c:v>
                </c:pt>
                <c:pt idx="33">
                  <c:v>70.266777351177637</c:v>
                </c:pt>
                <c:pt idx="34">
                  <c:v>81.89125028812424</c:v>
                </c:pt>
                <c:pt idx="35">
                  <c:v>113.34234722891134</c:v>
                </c:pt>
                <c:pt idx="36">
                  <c:v>142.79405046781679</c:v>
                </c:pt>
                <c:pt idx="37">
                  <c:v>169.14912345334707</c:v>
                </c:pt>
                <c:pt idx="38">
                  <c:v>235.630638041157</c:v>
                </c:pt>
                <c:pt idx="39">
                  <c:v>283.62514825505315</c:v>
                </c:pt>
                <c:pt idx="40">
                  <c:v>429.60109150207001</c:v>
                </c:pt>
                <c:pt idx="41">
                  <c:v>574.35316776743377</c:v>
                </c:pt>
                <c:pt idx="42">
                  <c:v>821.75904764009226</c:v>
                </c:pt>
                <c:pt idx="43">
                  <c:v>1024.6146692193602</c:v>
                </c:pt>
                <c:pt idx="44">
                  <c:v>1076.7809848843669</c:v>
                </c:pt>
                <c:pt idx="45">
                  <c:v>1382.7191398259072</c:v>
                </c:pt>
                <c:pt idx="46">
                  <c:v>2024.535231618426</c:v>
                </c:pt>
                <c:pt idx="47">
                  <c:v>4213.5588378063067</c:v>
                </c:pt>
                <c:pt idx="48">
                  <c:v>550.48702943368426</c:v>
                </c:pt>
                <c:pt idx="49">
                  <c:v>255.50562508337623</c:v>
                </c:pt>
                <c:pt idx="50">
                  <c:v>248.27441412546887</c:v>
                </c:pt>
                <c:pt idx="51">
                  <c:v>278.28635914938349</c:v>
                </c:pt>
                <c:pt idx="52">
                  <c:v>325.34528008834457</c:v>
                </c:pt>
                <c:pt idx="53">
                  <c:v>135.41401377639372</c:v>
                </c:pt>
                <c:pt idx="54">
                  <c:v>135.61965386673251</c:v>
                </c:pt>
                <c:pt idx="55">
                  <c:v>149.93598603694102</c:v>
                </c:pt>
                <c:pt idx="56">
                  <c:v>142.5281485359213</c:v>
                </c:pt>
                <c:pt idx="57">
                  <c:v>145.07294054317711</c:v>
                </c:pt>
                <c:pt idx="58">
                  <c:v>142.51360106619205</c:v>
                </c:pt>
                <c:pt idx="59">
                  <c:v>150.05532194404756</c:v>
                </c:pt>
                <c:pt idx="60">
                  <c:v>158.82840602589994</c:v>
                </c:pt>
                <c:pt idx="61">
                  <c:v>153.87834333998583</c:v>
                </c:pt>
                <c:pt idx="62">
                  <c:v>167.65637925433654</c:v>
                </c:pt>
                <c:pt idx="63">
                  <c:v>148.69222016544168</c:v>
                </c:pt>
                <c:pt idx="64">
                  <c:v>162.85833718076171</c:v>
                </c:pt>
                <c:pt idx="65">
                  <c:v>180.42826874755175</c:v>
                </c:pt>
                <c:pt idx="66">
                  <c:v>217.59207280920944</c:v>
                </c:pt>
                <c:pt idx="67">
                  <c:v>266.57614881958347</c:v>
                </c:pt>
                <c:pt idx="68">
                  <c:v>300.28759127744183</c:v>
                </c:pt>
                <c:pt idx="69">
                  <c:v>296.7799697470802</c:v>
                </c:pt>
                <c:pt idx="70">
                  <c:v>268.21397377233006</c:v>
                </c:pt>
                <c:pt idx="71">
                  <c:v>268.42715303534715</c:v>
                </c:pt>
                <c:pt idx="72">
                  <c:v>227.21047444042091</c:v>
                </c:pt>
                <c:pt idx="73">
                  <c:v>192.68792739585214</c:v>
                </c:pt>
                <c:pt idx="74">
                  <c:v>145.8040137313973</c:v>
                </c:pt>
                <c:pt idx="75">
                  <c:v>115.21530630330477</c:v>
                </c:pt>
                <c:pt idx="76">
                  <c:v>89.497264616902953</c:v>
                </c:pt>
                <c:pt idx="77">
                  <c:v>63.800373992342344</c:v>
                </c:pt>
                <c:pt idx="78">
                  <c:v>53.493437992948458</c:v>
                </c:pt>
                <c:pt idx="79">
                  <c:v>43.785603924259753</c:v>
                </c:pt>
                <c:pt idx="80">
                  <c:v>29.535107936289378</c:v>
                </c:pt>
                <c:pt idx="81">
                  <c:v>26.684868981361873</c:v>
                </c:pt>
                <c:pt idx="82">
                  <c:v>15.996997817049373</c:v>
                </c:pt>
                <c:pt idx="83">
                  <c:v>13.249113016465696</c:v>
                </c:pt>
                <c:pt idx="84">
                  <c:v>12.086206573329243</c:v>
                </c:pt>
                <c:pt idx="85">
                  <c:v>6.9896128308334582</c:v>
                </c:pt>
                <c:pt idx="86">
                  <c:v>3.4213862619646314</c:v>
                </c:pt>
                <c:pt idx="87">
                  <c:v>2.3138720360769849</c:v>
                </c:pt>
                <c:pt idx="88">
                  <c:v>0.43186897741063568</c:v>
                </c:pt>
                <c:pt idx="89">
                  <c:v>98.739808316586732</c:v>
                </c:pt>
                <c:pt idx="90">
                  <c:v>108.13373010936527</c:v>
                </c:pt>
                <c:pt idx="91">
                  <c:v>116.57893796786657</c:v>
                </c:pt>
                <c:pt idx="92">
                  <c:v>117.18299841506578</c:v>
                </c:pt>
                <c:pt idx="93">
                  <c:v>113.73720175073659</c:v>
                </c:pt>
                <c:pt idx="94">
                  <c:v>162.50836960888839</c:v>
                </c:pt>
                <c:pt idx="95">
                  <c:v>170.43009184479288</c:v>
                </c:pt>
                <c:pt idx="96">
                  <c:v>162.07643761558774</c:v>
                </c:pt>
                <c:pt idx="97">
                  <c:v>192.33770738871436</c:v>
                </c:pt>
                <c:pt idx="98">
                  <c:v>190.64749960176104</c:v>
                </c:pt>
                <c:pt idx="99">
                  <c:v>179.54834265831178</c:v>
                </c:pt>
                <c:pt idx="100">
                  <c:v>200.00255072766458</c:v>
                </c:pt>
                <c:pt idx="101">
                  <c:v>182.96762492102567</c:v>
                </c:pt>
                <c:pt idx="102">
                  <c:v>204.0385236322771</c:v>
                </c:pt>
                <c:pt idx="103">
                  <c:v>183.7878070745742</c:v>
                </c:pt>
                <c:pt idx="104">
                  <c:v>165.72505428650129</c:v>
                </c:pt>
                <c:pt idx="105">
                  <c:v>174.80535553860292</c:v>
                </c:pt>
                <c:pt idx="106">
                  <c:v>171.74496507080508</c:v>
                </c:pt>
                <c:pt idx="107">
                  <c:v>165.63658641995721</c:v>
                </c:pt>
                <c:pt idx="108">
                  <c:v>149.50626723070576</c:v>
                </c:pt>
                <c:pt idx="109">
                  <c:v>124.91754870441011</c:v>
                </c:pt>
                <c:pt idx="110">
                  <c:v>116.22854532531476</c:v>
                </c:pt>
                <c:pt idx="111">
                  <c:v>104.61288982887342</c:v>
                </c:pt>
                <c:pt idx="112">
                  <c:v>93.649476984164721</c:v>
                </c:pt>
                <c:pt idx="113">
                  <c:v>76.661094967627619</c:v>
                </c:pt>
                <c:pt idx="114">
                  <c:v>68.496676759644259</c:v>
                </c:pt>
                <c:pt idx="115">
                  <c:v>55.631930750184807</c:v>
                </c:pt>
                <c:pt idx="116">
                  <c:v>44.784624788715597</c:v>
                </c:pt>
                <c:pt idx="117">
                  <c:v>33.074570463280274</c:v>
                </c:pt>
                <c:pt idx="118">
                  <c:v>32.900610927548954</c:v>
                </c:pt>
                <c:pt idx="119">
                  <c:v>25.736979960340648</c:v>
                </c:pt>
                <c:pt idx="120">
                  <c:v>16.693970441016951</c:v>
                </c:pt>
                <c:pt idx="121">
                  <c:v>14.966386267600994</c:v>
                </c:pt>
                <c:pt idx="122">
                  <c:v>7.8638914213375735</c:v>
                </c:pt>
                <c:pt idx="123">
                  <c:v>7.6334901662112973</c:v>
                </c:pt>
                <c:pt idx="124">
                  <c:v>4.8918581295034738</c:v>
                </c:pt>
                <c:pt idx="125">
                  <c:v>113.65907713654813</c:v>
                </c:pt>
                <c:pt idx="126">
                  <c:v>113.02580559941603</c:v>
                </c:pt>
                <c:pt idx="127">
                  <c:v>109.06129892495063</c:v>
                </c:pt>
                <c:pt idx="128">
                  <c:v>107.96354566132791</c:v>
                </c:pt>
                <c:pt idx="129">
                  <c:v>106.24808815893513</c:v>
                </c:pt>
                <c:pt idx="130">
                  <c:v>105.19466545639769</c:v>
                </c:pt>
                <c:pt idx="131">
                  <c:v>99.957712180716413</c:v>
                </c:pt>
                <c:pt idx="132">
                  <c:v>100.68064699159108</c:v>
                </c:pt>
                <c:pt idx="133">
                  <c:v>100.4771562365827</c:v>
                </c:pt>
                <c:pt idx="134">
                  <c:v>104.59633858677613</c:v>
                </c:pt>
                <c:pt idx="135">
                  <c:v>110.42963564827167</c:v>
                </c:pt>
                <c:pt idx="136">
                  <c:v>107.52337419735444</c:v>
                </c:pt>
                <c:pt idx="137">
                  <c:v>108.93012442731067</c:v>
                </c:pt>
                <c:pt idx="138">
                  <c:v>123.33901270837502</c:v>
                </c:pt>
                <c:pt idx="139">
                  <c:v>147.91306567337966</c:v>
                </c:pt>
                <c:pt idx="140">
                  <c:v>162.03615939905558</c:v>
                </c:pt>
                <c:pt idx="141">
                  <c:v>165.2707634188003</c:v>
                </c:pt>
                <c:pt idx="142">
                  <c:v>165.85056916531499</c:v>
                </c:pt>
                <c:pt idx="143">
                  <c:v>167.1198323606811</c:v>
                </c:pt>
                <c:pt idx="144">
                  <c:v>162.55390667542488</c:v>
                </c:pt>
                <c:pt idx="145">
                  <c:v>145.05541649525205</c:v>
                </c:pt>
                <c:pt idx="146">
                  <c:v>142.95979150093024</c:v>
                </c:pt>
                <c:pt idx="147">
                  <c:v>131.07977253081845</c:v>
                </c:pt>
                <c:pt idx="148">
                  <c:v>131.49107353552935</c:v>
                </c:pt>
                <c:pt idx="149">
                  <c:v>119.36122462852484</c:v>
                </c:pt>
                <c:pt idx="150">
                  <c:v>112.16531705927267</c:v>
                </c:pt>
                <c:pt idx="151">
                  <c:v>99.31084824716001</c:v>
                </c:pt>
                <c:pt idx="152">
                  <c:v>95.889404293959188</c:v>
                </c:pt>
                <c:pt idx="153">
                  <c:v>89.588971499113228</c:v>
                </c:pt>
                <c:pt idx="154">
                  <c:v>77.872445464928575</c:v>
                </c:pt>
                <c:pt idx="155">
                  <c:v>69.966190043339338</c:v>
                </c:pt>
                <c:pt idx="156">
                  <c:v>62.83352384018869</c:v>
                </c:pt>
                <c:pt idx="157">
                  <c:v>54.974468910431582</c:v>
                </c:pt>
                <c:pt idx="158">
                  <c:v>53.245150574646502</c:v>
                </c:pt>
                <c:pt idx="159">
                  <c:v>42.028799911804455</c:v>
                </c:pt>
                <c:pt idx="160">
                  <c:v>40.495179664092838</c:v>
                </c:pt>
                <c:pt idx="161">
                  <c:v>110.77719765732391</c:v>
                </c:pt>
                <c:pt idx="162">
                  <c:v>102.28611155569708</c:v>
                </c:pt>
                <c:pt idx="163">
                  <c:v>103.06274096532029</c:v>
                </c:pt>
                <c:pt idx="164">
                  <c:v>103.93492732928203</c:v>
                </c:pt>
                <c:pt idx="165">
                  <c:v>120.93144042109236</c:v>
                </c:pt>
                <c:pt idx="166">
                  <c:v>139.96971432813729</c:v>
                </c:pt>
                <c:pt idx="167">
                  <c:v>146.12108930509163</c:v>
                </c:pt>
                <c:pt idx="168">
                  <c:v>160.06473066940146</c:v>
                </c:pt>
                <c:pt idx="169">
                  <c:v>156.38225846608168</c:v>
                </c:pt>
                <c:pt idx="170">
                  <c:v>169.49663590493017</c:v>
                </c:pt>
                <c:pt idx="171">
                  <c:v>166.82203727376768</c:v>
                </c:pt>
                <c:pt idx="172">
                  <c:v>179.2158045376149</c:v>
                </c:pt>
                <c:pt idx="173">
                  <c:v>180.96689739163031</c:v>
                </c:pt>
                <c:pt idx="174">
                  <c:v>171.40267808202535</c:v>
                </c:pt>
                <c:pt idx="175">
                  <c:v>174.0929633390796</c:v>
                </c:pt>
                <c:pt idx="176">
                  <c:v>180.85202675022381</c:v>
                </c:pt>
                <c:pt idx="177">
                  <c:v>164.8117230900796</c:v>
                </c:pt>
                <c:pt idx="178">
                  <c:v>170.70000996327749</c:v>
                </c:pt>
                <c:pt idx="179">
                  <c:v>170.69741297391082</c:v>
                </c:pt>
                <c:pt idx="180">
                  <c:v>161.41818639409485</c:v>
                </c:pt>
                <c:pt idx="181">
                  <c:v>152.45452960495464</c:v>
                </c:pt>
                <c:pt idx="182">
                  <c:v>158.68058705690726</c:v>
                </c:pt>
                <c:pt idx="183">
                  <c:v>146.87898207159253</c:v>
                </c:pt>
                <c:pt idx="184">
                  <c:v>137.45772354626698</c:v>
                </c:pt>
                <c:pt idx="185">
                  <c:v>135.72801141156438</c:v>
                </c:pt>
                <c:pt idx="186">
                  <c:v>129.22000996413874</c:v>
                </c:pt>
                <c:pt idx="187">
                  <c:v>123.87392104764594</c:v>
                </c:pt>
                <c:pt idx="188">
                  <c:v>116.84391273213728</c:v>
                </c:pt>
                <c:pt idx="189">
                  <c:v>109.5370625844735</c:v>
                </c:pt>
                <c:pt idx="190">
                  <c:v>102.87954901535929</c:v>
                </c:pt>
                <c:pt idx="191">
                  <c:v>97.538741094221308</c:v>
                </c:pt>
                <c:pt idx="192">
                  <c:v>86.189718570107743</c:v>
                </c:pt>
                <c:pt idx="193">
                  <c:v>75.4249927063196</c:v>
                </c:pt>
                <c:pt idx="194">
                  <c:v>80.245256750848824</c:v>
                </c:pt>
                <c:pt idx="195">
                  <c:v>64.845282181290457</c:v>
                </c:pt>
                <c:pt idx="196">
                  <c:v>56.634459595254178</c:v>
                </c:pt>
                <c:pt idx="197">
                  <c:v>6.9443020411307561</c:v>
                </c:pt>
                <c:pt idx="198">
                  <c:v>11.202619790317453</c:v>
                </c:pt>
                <c:pt idx="199">
                  <c:v>14.222673874160652</c:v>
                </c:pt>
                <c:pt idx="200">
                  <c:v>27.026630850808786</c:v>
                </c:pt>
                <c:pt idx="201">
                  <c:v>37.276375234043215</c:v>
                </c:pt>
                <c:pt idx="202">
                  <c:v>48.52222176695966</c:v>
                </c:pt>
                <c:pt idx="203">
                  <c:v>72.613509377939835</c:v>
                </c:pt>
                <c:pt idx="204">
                  <c:v>100.60509245795467</c:v>
                </c:pt>
                <c:pt idx="205">
                  <c:v>122.71178019647787</c:v>
                </c:pt>
                <c:pt idx="206">
                  <c:v>133.97407114484355</c:v>
                </c:pt>
                <c:pt idx="207">
                  <c:v>122.57866715781272</c:v>
                </c:pt>
                <c:pt idx="208">
                  <c:v>110.69083105419692</c:v>
                </c:pt>
                <c:pt idx="209">
                  <c:v>89.387636701461034</c:v>
                </c:pt>
                <c:pt idx="210">
                  <c:v>84.496777256584437</c:v>
                </c:pt>
                <c:pt idx="211">
                  <c:v>63.378638651222865</c:v>
                </c:pt>
                <c:pt idx="212">
                  <c:v>50.407877766127704</c:v>
                </c:pt>
                <c:pt idx="213">
                  <c:v>25.840368692102231</c:v>
                </c:pt>
                <c:pt idx="214">
                  <c:v>23.410817182752986</c:v>
                </c:pt>
                <c:pt idx="215">
                  <c:v>15.371722558453346</c:v>
                </c:pt>
                <c:pt idx="216">
                  <c:v>2.94008808243502</c:v>
                </c:pt>
                <c:pt idx="217">
                  <c:v>-8.9481083042350917E-2</c:v>
                </c:pt>
                <c:pt idx="218">
                  <c:v>1.3831961380221642</c:v>
                </c:pt>
                <c:pt idx="219">
                  <c:v>15.702503917543174</c:v>
                </c:pt>
                <c:pt idx="220">
                  <c:v>35.006433197947104</c:v>
                </c:pt>
                <c:pt idx="221">
                  <c:v>56.801781132472755</c:v>
                </c:pt>
                <c:pt idx="222">
                  <c:v>80.360730357405657</c:v>
                </c:pt>
                <c:pt idx="223">
                  <c:v>136.28787865889214</c:v>
                </c:pt>
                <c:pt idx="224">
                  <c:v>165.33245973477045</c:v>
                </c:pt>
                <c:pt idx="225">
                  <c:v>174.47582311781761</c:v>
                </c:pt>
                <c:pt idx="226">
                  <c:v>178.62746088361411</c:v>
                </c:pt>
                <c:pt idx="227">
                  <c:v>147.06316233080457</c:v>
                </c:pt>
                <c:pt idx="228">
                  <c:v>100.6594514209901</c:v>
                </c:pt>
                <c:pt idx="229">
                  <c:v>83.182222485066859</c:v>
                </c:pt>
                <c:pt idx="230">
                  <c:v>64.211266391532845</c:v>
                </c:pt>
                <c:pt idx="231">
                  <c:v>32.097223203832094</c:v>
                </c:pt>
                <c:pt idx="232">
                  <c:v>23.200078697679103</c:v>
                </c:pt>
                <c:pt idx="233">
                  <c:v>12.348658112175073</c:v>
                </c:pt>
                <c:pt idx="234">
                  <c:v>11.509269866783887</c:v>
                </c:pt>
                <c:pt idx="235">
                  <c:v>19.996824697318296</c:v>
                </c:pt>
                <c:pt idx="236">
                  <c:v>30.907128336623952</c:v>
                </c:pt>
                <c:pt idx="237">
                  <c:v>45.304305799089249</c:v>
                </c:pt>
                <c:pt idx="238">
                  <c:v>72.731626200377875</c:v>
                </c:pt>
                <c:pt idx="239">
                  <c:v>101.91116553635111</c:v>
                </c:pt>
                <c:pt idx="240">
                  <c:v>132.01229132411515</c:v>
                </c:pt>
                <c:pt idx="241">
                  <c:v>138.34127684819478</c:v>
                </c:pt>
                <c:pt idx="242">
                  <c:v>132.76027739391859</c:v>
                </c:pt>
                <c:pt idx="243">
                  <c:v>102.26218564606705</c:v>
                </c:pt>
                <c:pt idx="244">
                  <c:v>99.529927538077146</c:v>
                </c:pt>
                <c:pt idx="245">
                  <c:v>91.57800195473439</c:v>
                </c:pt>
                <c:pt idx="246">
                  <c:v>82.541364057780484</c:v>
                </c:pt>
                <c:pt idx="247">
                  <c:v>73.479378174563877</c:v>
                </c:pt>
                <c:pt idx="248">
                  <c:v>49.794905822461835</c:v>
                </c:pt>
                <c:pt idx="249">
                  <c:v>37.220381307187147</c:v>
                </c:pt>
                <c:pt idx="250">
                  <c:v>29.907839219953338</c:v>
                </c:pt>
                <c:pt idx="251">
                  <c:v>27.333009980112742</c:v>
                </c:pt>
                <c:pt idx="252">
                  <c:v>21.349637114106265</c:v>
                </c:pt>
                <c:pt idx="253">
                  <c:v>20.774832316629045</c:v>
                </c:pt>
                <c:pt idx="254">
                  <c:v>17.507317369745177</c:v>
                </c:pt>
                <c:pt idx="255">
                  <c:v>26.071863367917011</c:v>
                </c:pt>
                <c:pt idx="256">
                  <c:v>37.202516456436584</c:v>
                </c:pt>
                <c:pt idx="257">
                  <c:v>58.237805794892289</c:v>
                </c:pt>
                <c:pt idx="258">
                  <c:v>74.001184728534966</c:v>
                </c:pt>
                <c:pt idx="259">
                  <c:v>89.400632144636404</c:v>
                </c:pt>
                <c:pt idx="260">
                  <c:v>105.09392579756397</c:v>
                </c:pt>
                <c:pt idx="261">
                  <c:v>109.927204250646</c:v>
                </c:pt>
                <c:pt idx="262">
                  <c:v>110.21464801010757</c:v>
                </c:pt>
                <c:pt idx="263">
                  <c:v>95.247463566870053</c:v>
                </c:pt>
                <c:pt idx="264">
                  <c:v>88.233160172288109</c:v>
                </c:pt>
                <c:pt idx="265">
                  <c:v>81.808731155423871</c:v>
                </c:pt>
                <c:pt idx="266">
                  <c:v>64.373691051069883</c:v>
                </c:pt>
                <c:pt idx="267">
                  <c:v>58.178799173547645</c:v>
                </c:pt>
                <c:pt idx="268">
                  <c:v>46.221554869081473</c:v>
                </c:pt>
                <c:pt idx="269">
                  <c:v>43.21215137842605</c:v>
                </c:pt>
                <c:pt idx="270">
                  <c:v>32.393655563499877</c:v>
                </c:pt>
                <c:pt idx="271">
                  <c:v>22.811090541615329</c:v>
                </c:pt>
                <c:pt idx="272">
                  <c:v>17.091047260930075</c:v>
                </c:pt>
                <c:pt idx="273">
                  <c:v>18.259267205936183</c:v>
                </c:pt>
                <c:pt idx="274">
                  <c:v>18.726163733582641</c:v>
                </c:pt>
                <c:pt idx="275">
                  <c:v>26.994427153442317</c:v>
                </c:pt>
                <c:pt idx="276">
                  <c:v>43.548479227097687</c:v>
                </c:pt>
                <c:pt idx="277">
                  <c:v>73.203360926935133</c:v>
                </c:pt>
                <c:pt idx="278">
                  <c:v>111.07329987902905</c:v>
                </c:pt>
                <c:pt idx="279">
                  <c:v>173.28807453659655</c:v>
                </c:pt>
                <c:pt idx="280">
                  <c:v>185.32510873644338</c:v>
                </c:pt>
                <c:pt idx="281">
                  <c:v>171.67677501976914</c:v>
                </c:pt>
                <c:pt idx="282">
                  <c:v>136.4584160666183</c:v>
                </c:pt>
                <c:pt idx="283">
                  <c:v>91.709230892227168</c:v>
                </c:pt>
                <c:pt idx="284">
                  <c:v>56.535422032822183</c:v>
                </c:pt>
                <c:pt idx="285">
                  <c:v>30.158113553626382</c:v>
                </c:pt>
                <c:pt idx="286">
                  <c:v>12.093726774498307</c:v>
                </c:pt>
                <c:pt idx="287">
                  <c:v>3.2605364625033655</c:v>
                </c:pt>
                <c:pt idx="288">
                  <c:v>2.544897932796097</c:v>
                </c:pt>
                <c:pt idx="289">
                  <c:v>-1.0929920422917299</c:v>
                </c:pt>
                <c:pt idx="290">
                  <c:v>-0.1589026225550807</c:v>
                </c:pt>
                <c:pt idx="291">
                  <c:v>-1.2368391252916062</c:v>
                </c:pt>
                <c:pt idx="292">
                  <c:v>1.1929396206576346</c:v>
                </c:pt>
                <c:pt idx="293">
                  <c:v>1.4371663293497026</c:v>
                </c:pt>
                <c:pt idx="294">
                  <c:v>7.6269339074615559</c:v>
                </c:pt>
                <c:pt idx="295">
                  <c:v>13.239132042881367</c:v>
                </c:pt>
                <c:pt idx="296">
                  <c:v>28.400181039508553</c:v>
                </c:pt>
                <c:pt idx="297">
                  <c:v>54.623489029566457</c:v>
                </c:pt>
                <c:pt idx="298">
                  <c:v>87.739034137802747</c:v>
                </c:pt>
                <c:pt idx="299">
                  <c:v>129.72439774849556</c:v>
                </c:pt>
                <c:pt idx="300">
                  <c:v>198.87138549464356</c:v>
                </c:pt>
                <c:pt idx="301">
                  <c:v>222.87106398537276</c:v>
                </c:pt>
                <c:pt idx="302">
                  <c:v>222.54249239963502</c:v>
                </c:pt>
                <c:pt idx="303">
                  <c:v>175.41368137464403</c:v>
                </c:pt>
                <c:pt idx="304">
                  <c:v>120.79012999592645</c:v>
                </c:pt>
                <c:pt idx="305">
                  <c:v>76.674368000716129</c:v>
                </c:pt>
                <c:pt idx="306">
                  <c:v>38.279992744953461</c:v>
                </c:pt>
                <c:pt idx="307">
                  <c:v>21.630464971804994</c:v>
                </c:pt>
                <c:pt idx="308">
                  <c:v>5.8527698133762662</c:v>
                </c:pt>
                <c:pt idx="309">
                  <c:v>0.60347106109637316</c:v>
                </c:pt>
                <c:pt idx="310">
                  <c:v>-0.80761009816838225</c:v>
                </c:pt>
                <c:pt idx="311">
                  <c:v>23.127022931445197</c:v>
                </c:pt>
                <c:pt idx="312">
                  <c:v>18.579631243999174</c:v>
                </c:pt>
                <c:pt idx="313">
                  <c:v>44.454697262915417</c:v>
                </c:pt>
                <c:pt idx="314">
                  <c:v>144.90027841038528</c:v>
                </c:pt>
                <c:pt idx="315">
                  <c:v>386.70190772386673</c:v>
                </c:pt>
                <c:pt idx="316">
                  <c:v>739.15100816407482</c:v>
                </c:pt>
                <c:pt idx="317">
                  <c:v>676.36478404294814</c:v>
                </c:pt>
                <c:pt idx="318">
                  <c:v>298.33295526826601</c:v>
                </c:pt>
                <c:pt idx="319">
                  <c:v>119.27770096861219</c:v>
                </c:pt>
                <c:pt idx="320">
                  <c:v>66.831681272862198</c:v>
                </c:pt>
                <c:pt idx="321">
                  <c:v>25.992099446306909</c:v>
                </c:pt>
                <c:pt idx="322">
                  <c:v>86.470947619611223</c:v>
                </c:pt>
                <c:pt idx="323">
                  <c:v>118.39821922547583</c:v>
                </c:pt>
                <c:pt idx="324">
                  <c:v>245.32150653209723</c:v>
                </c:pt>
                <c:pt idx="325">
                  <c:v>359.69376093080899</c:v>
                </c:pt>
                <c:pt idx="326">
                  <c:v>333.48114331640704</c:v>
                </c:pt>
                <c:pt idx="327">
                  <c:v>279.66536471274514</c:v>
                </c:pt>
                <c:pt idx="328">
                  <c:v>202.97146878553588</c:v>
                </c:pt>
                <c:pt idx="329">
                  <c:v>104.26193921464557</c:v>
                </c:pt>
                <c:pt idx="330">
                  <c:v>45.792579235035703</c:v>
                </c:pt>
                <c:pt idx="331">
                  <c:v>53.255428105308766</c:v>
                </c:pt>
                <c:pt idx="332">
                  <c:v>33.091354524619049</c:v>
                </c:pt>
                <c:pt idx="333">
                  <c:v>64.127427939978418</c:v>
                </c:pt>
                <c:pt idx="334">
                  <c:v>182.72634436100196</c:v>
                </c:pt>
                <c:pt idx="335">
                  <c:v>564.50095586427267</c:v>
                </c:pt>
                <c:pt idx="336">
                  <c:v>1301.6351719487841</c:v>
                </c:pt>
                <c:pt idx="337">
                  <c:v>2863.8120549688742</c:v>
                </c:pt>
                <c:pt idx="338">
                  <c:v>3546.4672981189697</c:v>
                </c:pt>
                <c:pt idx="339">
                  <c:v>1353.0139748435283</c:v>
                </c:pt>
                <c:pt idx="340">
                  <c:v>311.27923987494688</c:v>
                </c:pt>
                <c:pt idx="341">
                  <c:v>99.032859878218346</c:v>
                </c:pt>
                <c:pt idx="342">
                  <c:v>51.411072253858862</c:v>
                </c:pt>
                <c:pt idx="343">
                  <c:v>32.077175256911829</c:v>
                </c:pt>
                <c:pt idx="344">
                  <c:v>43.442823421693262</c:v>
                </c:pt>
                <c:pt idx="345">
                  <c:v>31.78445791338919</c:v>
                </c:pt>
                <c:pt idx="346">
                  <c:v>44.306375472167701</c:v>
                </c:pt>
                <c:pt idx="347">
                  <c:v>68.468137576260489</c:v>
                </c:pt>
                <c:pt idx="348">
                  <c:v>316.65013437007065</c:v>
                </c:pt>
                <c:pt idx="349">
                  <c:v>1374.4703228904532</c:v>
                </c:pt>
                <c:pt idx="350">
                  <c:v>995.35594342796992</c:v>
                </c:pt>
                <c:pt idx="351">
                  <c:v>378.74840968934325</c:v>
                </c:pt>
                <c:pt idx="352">
                  <c:v>130.62504097684655</c:v>
                </c:pt>
                <c:pt idx="353">
                  <c:v>60.324505953054398</c:v>
                </c:pt>
                <c:pt idx="354">
                  <c:v>71.23653427942898</c:v>
                </c:pt>
                <c:pt idx="355">
                  <c:v>195.1715680552137</c:v>
                </c:pt>
                <c:pt idx="356">
                  <c:v>228.02205649630287</c:v>
                </c:pt>
                <c:pt idx="357">
                  <c:v>239.16453695208929</c:v>
                </c:pt>
                <c:pt idx="358">
                  <c:v>247.86569522526122</c:v>
                </c:pt>
                <c:pt idx="359">
                  <c:v>312.70859113962501</c:v>
                </c:pt>
                <c:pt idx="360">
                  <c:v>385.5971646367318</c:v>
                </c:pt>
                <c:pt idx="361">
                  <c:v>518.95028008397264</c:v>
                </c:pt>
                <c:pt idx="362">
                  <c:v>734.97728054338643</c:v>
                </c:pt>
                <c:pt idx="363">
                  <c:v>1143.3058943221604</c:v>
                </c:pt>
                <c:pt idx="364">
                  <c:v>730.15248631597854</c:v>
                </c:pt>
                <c:pt idx="365">
                  <c:v>709.67014995422801</c:v>
                </c:pt>
                <c:pt idx="366">
                  <c:v>803.56334171015158</c:v>
                </c:pt>
                <c:pt idx="367">
                  <c:v>789.41666380975244</c:v>
                </c:pt>
                <c:pt idx="368">
                  <c:v>802.35005549817595</c:v>
                </c:pt>
                <c:pt idx="369">
                  <c:v>750.39224966824838</c:v>
                </c:pt>
                <c:pt idx="370">
                  <c:v>710.63449585105889</c:v>
                </c:pt>
                <c:pt idx="371">
                  <c:v>614.33665075814986</c:v>
                </c:pt>
                <c:pt idx="372">
                  <c:v>563.28002295185297</c:v>
                </c:pt>
                <c:pt idx="373">
                  <c:v>441.76138578110647</c:v>
                </c:pt>
                <c:pt idx="374">
                  <c:v>454.96793555787178</c:v>
                </c:pt>
                <c:pt idx="375">
                  <c:v>440.66958960555559</c:v>
                </c:pt>
                <c:pt idx="376">
                  <c:v>426.47722766103516</c:v>
                </c:pt>
                <c:pt idx="377">
                  <c:v>426.0934526155749</c:v>
                </c:pt>
                <c:pt idx="378">
                  <c:v>446.94357539024384</c:v>
                </c:pt>
                <c:pt idx="379">
                  <c:v>444.53228723836139</c:v>
                </c:pt>
                <c:pt idx="380">
                  <c:v>430.58011242150496</c:v>
                </c:pt>
                <c:pt idx="381">
                  <c:v>408.64727582217682</c:v>
                </c:pt>
                <c:pt idx="382">
                  <c:v>288.26129509698205</c:v>
                </c:pt>
                <c:pt idx="383">
                  <c:v>280.13279890756615</c:v>
                </c:pt>
                <c:pt idx="384">
                  <c:v>308.28193340975162</c:v>
                </c:pt>
                <c:pt idx="385">
                  <c:v>273.30722151408736</c:v>
                </c:pt>
                <c:pt idx="386">
                  <c:v>259.35395200442002</c:v>
                </c:pt>
                <c:pt idx="387">
                  <c:v>245.9061797028167</c:v>
                </c:pt>
                <c:pt idx="388">
                  <c:v>259.68017092559518</c:v>
                </c:pt>
                <c:pt idx="389">
                  <c:v>231.00659858856216</c:v>
                </c:pt>
                <c:pt idx="390">
                  <c:v>234.88528284082017</c:v>
                </c:pt>
                <c:pt idx="391">
                  <c:v>116.30642410845068</c:v>
                </c:pt>
                <c:pt idx="392">
                  <c:v>128.22010140657008</c:v>
                </c:pt>
                <c:pt idx="393">
                  <c:v>131.84921160539403</c:v>
                </c:pt>
                <c:pt idx="394">
                  <c:v>128.59900302467747</c:v>
                </c:pt>
                <c:pt idx="395">
                  <c:v>141.58941218774999</c:v>
                </c:pt>
                <c:pt idx="396">
                  <c:v>148.17604058864109</c:v>
                </c:pt>
                <c:pt idx="397">
                  <c:v>152.5075167971724</c:v>
                </c:pt>
                <c:pt idx="398">
                  <c:v>165.44344949239814</c:v>
                </c:pt>
                <c:pt idx="399">
                  <c:v>175.88457991065226</c:v>
                </c:pt>
                <c:pt idx="400">
                  <c:v>184.85834300789492</c:v>
                </c:pt>
                <c:pt idx="401">
                  <c:v>197.1936815372234</c:v>
                </c:pt>
                <c:pt idx="402">
                  <c:v>205.3319251799997</c:v>
                </c:pt>
                <c:pt idx="403">
                  <c:v>226.60908628501889</c:v>
                </c:pt>
                <c:pt idx="404">
                  <c:v>271.029927315598</c:v>
                </c:pt>
                <c:pt idx="405">
                  <c:v>290.16134228027192</c:v>
                </c:pt>
                <c:pt idx="406">
                  <c:v>322.45314334618894</c:v>
                </c:pt>
                <c:pt idx="407">
                  <c:v>359.56665768329998</c:v>
                </c:pt>
                <c:pt idx="408">
                  <c:v>432.66610302272085</c:v>
                </c:pt>
                <c:pt idx="409">
                  <c:v>519.68624702570173</c:v>
                </c:pt>
                <c:pt idx="410">
                  <c:v>584.54079920051367</c:v>
                </c:pt>
                <c:pt idx="411">
                  <c:v>7.1488303541196387</c:v>
                </c:pt>
                <c:pt idx="412">
                  <c:v>27.986881040859373</c:v>
                </c:pt>
                <c:pt idx="413">
                  <c:v>80.371891437479405</c:v>
                </c:pt>
                <c:pt idx="414">
                  <c:v>147.26321671808228</c:v>
                </c:pt>
                <c:pt idx="415">
                  <c:v>184.87292337458578</c:v>
                </c:pt>
                <c:pt idx="416">
                  <c:v>140.99532639281472</c:v>
                </c:pt>
                <c:pt idx="417">
                  <c:v>20.076683686387994</c:v>
                </c:pt>
                <c:pt idx="418">
                  <c:v>31.705938783856716</c:v>
                </c:pt>
                <c:pt idx="419">
                  <c:v>50.639832695126742</c:v>
                </c:pt>
                <c:pt idx="420">
                  <c:v>81.115506134581821</c:v>
                </c:pt>
                <c:pt idx="421">
                  <c:v>107.45201115477563</c:v>
                </c:pt>
                <c:pt idx="422">
                  <c:v>131.65897750462437</c:v>
                </c:pt>
                <c:pt idx="423">
                  <c:v>147.98487463696773</c:v>
                </c:pt>
                <c:pt idx="424">
                  <c:v>136.73232810182202</c:v>
                </c:pt>
                <c:pt idx="425">
                  <c:v>106.92759691420275</c:v>
                </c:pt>
                <c:pt idx="426">
                  <c:v>102.05727678271312</c:v>
                </c:pt>
                <c:pt idx="427">
                  <c:v>93.153429827115787</c:v>
                </c:pt>
                <c:pt idx="428">
                  <c:v>77.152418961190691</c:v>
                </c:pt>
                <c:pt idx="429">
                  <c:v>66.28012663701567</c:v>
                </c:pt>
                <c:pt idx="430">
                  <c:v>50.545146131126259</c:v>
                </c:pt>
                <c:pt idx="431">
                  <c:v>39.341071865323926</c:v>
                </c:pt>
                <c:pt idx="432">
                  <c:v>26.30608007420134</c:v>
                </c:pt>
                <c:pt idx="433">
                  <c:v>23.485921444608174</c:v>
                </c:pt>
                <c:pt idx="434">
                  <c:v>21.797549515076582</c:v>
                </c:pt>
                <c:pt idx="435">
                  <c:v>15.717982732129773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833-4511-A4B4-0077CEB3AE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797871"/>
        <c:axId val="734798703"/>
      </c:scatterChart>
      <c:valAx>
        <c:axId val="734797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98703"/>
        <c:crosses val="autoZero"/>
        <c:crossBetween val="midCat"/>
      </c:valAx>
      <c:valAx>
        <c:axId val="7347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97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20000"/>
                </a:schemeClr>
              </a:solidFill>
              <a:ln w="9525">
                <a:solidFill>
                  <a:schemeClr val="accent1">
                    <a:alpha val="20000"/>
                  </a:schemeClr>
                </a:solidFill>
              </a:ln>
              <a:effectLst/>
            </c:spPr>
          </c:marker>
          <c:xVal>
            <c:numRef>
              <c:f>MT2_2!$AR$2:$AR$437</c:f>
              <c:numCache>
                <c:formatCode>General</c:formatCode>
                <c:ptCount val="436"/>
                <c:pt idx="0">
                  <c:v>304.84608236731964</c:v>
                </c:pt>
                <c:pt idx="1">
                  <c:v>321.77237623168742</c:v>
                </c:pt>
                <c:pt idx="2">
                  <c:v>363.33417383113556</c:v>
                </c:pt>
                <c:pt idx="3">
                  <c:v>366.49568322916321</c:v>
                </c:pt>
                <c:pt idx="4">
                  <c:v>360.01544215818421</c:v>
                </c:pt>
                <c:pt idx="5">
                  <c:v>382.96921473629703</c:v>
                </c:pt>
                <c:pt idx="6">
                  <c:v>390.31848120786208</c:v>
                </c:pt>
                <c:pt idx="7">
                  <c:v>424.1018288515138</c:v>
                </c:pt>
                <c:pt idx="8">
                  <c:v>413.17718071234276</c:v>
                </c:pt>
                <c:pt idx="9">
                  <c:v>291.53979351767219</c:v>
                </c:pt>
                <c:pt idx="10">
                  <c:v>120.61220643254894</c:v>
                </c:pt>
                <c:pt idx="11">
                  <c:v>36.244422395279393</c:v>
                </c:pt>
                <c:pt idx="12">
                  <c:v>47.7088733845737</c:v>
                </c:pt>
                <c:pt idx="13">
                  <c:v>13.627760041030694</c:v>
                </c:pt>
                <c:pt idx="14">
                  <c:v>3.2104380928318328</c:v>
                </c:pt>
                <c:pt idx="15">
                  <c:v>1.2377987634464738</c:v>
                </c:pt>
                <c:pt idx="16">
                  <c:v>-2.5869198784999057</c:v>
                </c:pt>
                <c:pt idx="17">
                  <c:v>-3.2926767519946409</c:v>
                </c:pt>
                <c:pt idx="18">
                  <c:v>-2.6722768818152982</c:v>
                </c:pt>
                <c:pt idx="19">
                  <c:v>-6.5348389718984716</c:v>
                </c:pt>
                <c:pt idx="20">
                  <c:v>-6.6784722570757467</c:v>
                </c:pt>
                <c:pt idx="21">
                  <c:v>-2.6786662076807701</c:v>
                </c:pt>
                <c:pt idx="22">
                  <c:v>-1.0773926945179824</c:v>
                </c:pt>
                <c:pt idx="23">
                  <c:v>2.2173537107306327</c:v>
                </c:pt>
                <c:pt idx="24">
                  <c:v>4.0949399672867628</c:v>
                </c:pt>
                <c:pt idx="25">
                  <c:v>4.7266893249278432</c:v>
                </c:pt>
                <c:pt idx="26">
                  <c:v>12.28256679741342</c:v>
                </c:pt>
                <c:pt idx="27">
                  <c:v>16.915270549499038</c:v>
                </c:pt>
                <c:pt idx="28">
                  <c:v>19.411352751807556</c:v>
                </c:pt>
                <c:pt idx="29">
                  <c:v>25.476866109693521</c:v>
                </c:pt>
                <c:pt idx="30">
                  <c:v>30.589955527391364</c:v>
                </c:pt>
                <c:pt idx="31">
                  <c:v>36.37645072234119</c:v>
                </c:pt>
                <c:pt idx="32">
                  <c:v>49.631067878806377</c:v>
                </c:pt>
                <c:pt idx="33">
                  <c:v>65.002180902436663</c:v>
                </c:pt>
                <c:pt idx="34">
                  <c:v>76.705459694283633</c:v>
                </c:pt>
                <c:pt idx="35">
                  <c:v>108.23536248997108</c:v>
                </c:pt>
                <c:pt idx="36">
                  <c:v>137.76587158377689</c:v>
                </c:pt>
                <c:pt idx="37">
                  <c:v>164.19975042420754</c:v>
                </c:pt>
                <c:pt idx="38">
                  <c:v>230.7600708669178</c:v>
                </c:pt>
                <c:pt idx="39">
                  <c:v>278.83338693571432</c:v>
                </c:pt>
                <c:pt idx="40">
                  <c:v>424.88813603763157</c:v>
                </c:pt>
                <c:pt idx="41">
                  <c:v>569.71901815789568</c:v>
                </c:pt>
                <c:pt idx="42">
                  <c:v>817.2037038854545</c:v>
                </c:pt>
                <c:pt idx="43">
                  <c:v>1020.1381313196227</c:v>
                </c:pt>
                <c:pt idx="44">
                  <c:v>1016.1288702231514</c:v>
                </c:pt>
                <c:pt idx="45">
                  <c:v>1325.7184637171713</c:v>
                </c:pt>
                <c:pt idx="46">
                  <c:v>1971.1859940621698</c:v>
                </c:pt>
                <c:pt idx="47">
                  <c:v>4163.8610388025299</c:v>
                </c:pt>
                <c:pt idx="48">
                  <c:v>504.44066898238748</c:v>
                </c:pt>
                <c:pt idx="49">
                  <c:v>213.11070318455916</c:v>
                </c:pt>
                <c:pt idx="50">
                  <c:v>209.5309307791315</c:v>
                </c:pt>
                <c:pt idx="51">
                  <c:v>243.19431435552576</c:v>
                </c:pt>
                <c:pt idx="52">
                  <c:v>293.90467384696649</c:v>
                </c:pt>
                <c:pt idx="53">
                  <c:v>132.83956705069366</c:v>
                </c:pt>
                <c:pt idx="54">
                  <c:v>130.13500153642818</c:v>
                </c:pt>
                <c:pt idx="55">
                  <c:v>143.49561655113797</c:v>
                </c:pt>
                <c:pt idx="56">
                  <c:v>135.13753546100094</c:v>
                </c:pt>
                <c:pt idx="57">
                  <c:v>138.29236672216541</c:v>
                </c:pt>
                <c:pt idx="58">
                  <c:v>136.73389140877697</c:v>
                </c:pt>
                <c:pt idx="59">
                  <c:v>145.86768098067137</c:v>
                </c:pt>
                <c:pt idx="60">
                  <c:v>154.27170406498911</c:v>
                </c:pt>
                <c:pt idx="61">
                  <c:v>149.14593048286008</c:v>
                </c:pt>
                <c:pt idx="62">
                  <c:v>165.10169273759857</c:v>
                </c:pt>
                <c:pt idx="63">
                  <c:v>145.76055790546317</c:v>
                </c:pt>
                <c:pt idx="64">
                  <c:v>164.2680565903793</c:v>
                </c:pt>
                <c:pt idx="65">
                  <c:v>180.08714286038037</c:v>
                </c:pt>
                <c:pt idx="66">
                  <c:v>219.62681442951273</c:v>
                </c:pt>
                <c:pt idx="67">
                  <c:v>269.8067053632318</c:v>
                </c:pt>
                <c:pt idx="68">
                  <c:v>306.28766042095037</c:v>
                </c:pt>
                <c:pt idx="69">
                  <c:v>305.1516834750505</c:v>
                </c:pt>
                <c:pt idx="70">
                  <c:v>278.17416344899698</c:v>
                </c:pt>
                <c:pt idx="71">
                  <c:v>282.32298341264527</c:v>
                </c:pt>
                <c:pt idx="72">
                  <c:v>238.9742094893785</c:v>
                </c:pt>
                <c:pt idx="73">
                  <c:v>203.68870820273321</c:v>
                </c:pt>
                <c:pt idx="74">
                  <c:v>154.47964837576734</c:v>
                </c:pt>
                <c:pt idx="75">
                  <c:v>123.132679888876</c:v>
                </c:pt>
                <c:pt idx="76">
                  <c:v>97.247210797594661</c:v>
                </c:pt>
                <c:pt idx="77">
                  <c:v>70.204264804807622</c:v>
                </c:pt>
                <c:pt idx="78">
                  <c:v>58.747493922151818</c:v>
                </c:pt>
                <c:pt idx="79">
                  <c:v>49.656644039093095</c:v>
                </c:pt>
                <c:pt idx="80">
                  <c:v>34.059832879207008</c:v>
                </c:pt>
                <c:pt idx="81">
                  <c:v>30.848324161167866</c:v>
                </c:pt>
                <c:pt idx="82">
                  <c:v>20.777912873217215</c:v>
                </c:pt>
                <c:pt idx="83">
                  <c:v>16.29365419478729</c:v>
                </c:pt>
                <c:pt idx="84">
                  <c:v>17.910219033748898</c:v>
                </c:pt>
                <c:pt idx="85">
                  <c:v>8.5211953306443036</c:v>
                </c:pt>
                <c:pt idx="86">
                  <c:v>6.1642539087896289</c:v>
                </c:pt>
                <c:pt idx="87">
                  <c:v>5.086391986644017</c:v>
                </c:pt>
                <c:pt idx="88">
                  <c:v>0.68315449881186652</c:v>
                </c:pt>
                <c:pt idx="89">
                  <c:v>109.11291219839998</c:v>
                </c:pt>
                <c:pt idx="90">
                  <c:v>117.23583833127535</c:v>
                </c:pt>
                <c:pt idx="91">
                  <c:v>126.55961623180032</c:v>
                </c:pt>
                <c:pt idx="92">
                  <c:v>125.69507478658869</c:v>
                </c:pt>
                <c:pt idx="93">
                  <c:v>124.70112834548686</c:v>
                </c:pt>
                <c:pt idx="94">
                  <c:v>171.22058442861527</c:v>
                </c:pt>
                <c:pt idx="95">
                  <c:v>180.41781258017653</c:v>
                </c:pt>
                <c:pt idx="96">
                  <c:v>172.55833948592266</c:v>
                </c:pt>
                <c:pt idx="97">
                  <c:v>203.50548097787805</c:v>
                </c:pt>
                <c:pt idx="98">
                  <c:v>202.11467959601791</c:v>
                </c:pt>
                <c:pt idx="99">
                  <c:v>190.91639748912644</c:v>
                </c:pt>
                <c:pt idx="100">
                  <c:v>213.04242579693891</c:v>
                </c:pt>
                <c:pt idx="101">
                  <c:v>198.06663317560529</c:v>
                </c:pt>
                <c:pt idx="102">
                  <c:v>217.27698453574607</c:v>
                </c:pt>
                <c:pt idx="103">
                  <c:v>198.50073497175208</c:v>
                </c:pt>
                <c:pt idx="104">
                  <c:v>181.71555943077965</c:v>
                </c:pt>
                <c:pt idx="105">
                  <c:v>189.71900419069203</c:v>
                </c:pt>
                <c:pt idx="106">
                  <c:v>214.40081492228774</c:v>
                </c:pt>
                <c:pt idx="107">
                  <c:v>185.55056606690806</c:v>
                </c:pt>
                <c:pt idx="108">
                  <c:v>169.0645643876102</c:v>
                </c:pt>
                <c:pt idx="109">
                  <c:v>143.93225302871312</c:v>
                </c:pt>
                <c:pt idx="110">
                  <c:v>134.88499015989927</c:v>
                </c:pt>
                <c:pt idx="111">
                  <c:v>123.30673078246326</c:v>
                </c:pt>
                <c:pt idx="112">
                  <c:v>112.58066007614721</c:v>
                </c:pt>
                <c:pt idx="113">
                  <c:v>94.64949881321597</c:v>
                </c:pt>
                <c:pt idx="114">
                  <c:v>86.918854407590104</c:v>
                </c:pt>
                <c:pt idx="115">
                  <c:v>74.685205500825802</c:v>
                </c:pt>
                <c:pt idx="116">
                  <c:v>63.48394267852715</c:v>
                </c:pt>
                <c:pt idx="117">
                  <c:v>52.39754425821107</c:v>
                </c:pt>
                <c:pt idx="118">
                  <c:v>52.655739588926039</c:v>
                </c:pt>
                <c:pt idx="119">
                  <c:v>44.74940490927149</c:v>
                </c:pt>
                <c:pt idx="120">
                  <c:v>36.332008643699339</c:v>
                </c:pt>
                <c:pt idx="121">
                  <c:v>37.196061295632404</c:v>
                </c:pt>
                <c:pt idx="122">
                  <c:v>28.557788085514147</c:v>
                </c:pt>
                <c:pt idx="123">
                  <c:v>29.93962885758523</c:v>
                </c:pt>
                <c:pt idx="124">
                  <c:v>26.253462946049762</c:v>
                </c:pt>
                <c:pt idx="125">
                  <c:v>88.434152090387258</c:v>
                </c:pt>
                <c:pt idx="126">
                  <c:v>86.995933081212129</c:v>
                </c:pt>
                <c:pt idx="127">
                  <c:v>76.959641397996094</c:v>
                </c:pt>
                <c:pt idx="128">
                  <c:v>76.181229820622477</c:v>
                </c:pt>
                <c:pt idx="129">
                  <c:v>72.58927843323886</c:v>
                </c:pt>
                <c:pt idx="130">
                  <c:v>71.738588358112338</c:v>
                </c:pt>
                <c:pt idx="131">
                  <c:v>68.944863147313541</c:v>
                </c:pt>
                <c:pt idx="132">
                  <c:v>69.323483604808416</c:v>
                </c:pt>
                <c:pt idx="133">
                  <c:v>71.410181335318072</c:v>
                </c:pt>
                <c:pt idx="134">
                  <c:v>79.437052492471423</c:v>
                </c:pt>
                <c:pt idx="135">
                  <c:v>88.173476868911408</c:v>
                </c:pt>
                <c:pt idx="136">
                  <c:v>92.745731023279887</c:v>
                </c:pt>
                <c:pt idx="137">
                  <c:v>92.346029090228882</c:v>
                </c:pt>
                <c:pt idx="138">
                  <c:v>112.64115485314399</c:v>
                </c:pt>
                <c:pt idx="139">
                  <c:v>145.24787976729633</c:v>
                </c:pt>
                <c:pt idx="140">
                  <c:v>162.89826630572566</c:v>
                </c:pt>
                <c:pt idx="141">
                  <c:v>169.86480353231337</c:v>
                </c:pt>
                <c:pt idx="142">
                  <c:v>175.6666020564291</c:v>
                </c:pt>
                <c:pt idx="143">
                  <c:v>178.62725864253261</c:v>
                </c:pt>
                <c:pt idx="144">
                  <c:v>171.09467057280787</c:v>
                </c:pt>
                <c:pt idx="145">
                  <c:v>154.31397115167488</c:v>
                </c:pt>
                <c:pt idx="146">
                  <c:v>151.95458709385329</c:v>
                </c:pt>
                <c:pt idx="147">
                  <c:v>140.98031812816862</c:v>
                </c:pt>
                <c:pt idx="148">
                  <c:v>142.87464520696238</c:v>
                </c:pt>
                <c:pt idx="149">
                  <c:v>131.25178366783047</c:v>
                </c:pt>
                <c:pt idx="150">
                  <c:v>124.76381793904682</c:v>
                </c:pt>
                <c:pt idx="151">
                  <c:v>112.98721990416811</c:v>
                </c:pt>
                <c:pt idx="152">
                  <c:v>113.58752469089188</c:v>
                </c:pt>
                <c:pt idx="153">
                  <c:v>108.96261340778771</c:v>
                </c:pt>
                <c:pt idx="154">
                  <c:v>96.373412565089879</c:v>
                </c:pt>
                <c:pt idx="155">
                  <c:v>90.344488096459855</c:v>
                </c:pt>
                <c:pt idx="156">
                  <c:v>84.675409236387296</c:v>
                </c:pt>
                <c:pt idx="157">
                  <c:v>78.88171160107791</c:v>
                </c:pt>
                <c:pt idx="158">
                  <c:v>79.021753717763659</c:v>
                </c:pt>
                <c:pt idx="159">
                  <c:v>68.099207923044588</c:v>
                </c:pt>
                <c:pt idx="160">
                  <c:v>69.605015726440371</c:v>
                </c:pt>
                <c:pt idx="161">
                  <c:v>114.08143706389427</c:v>
                </c:pt>
                <c:pt idx="162">
                  <c:v>103.76401096388432</c:v>
                </c:pt>
                <c:pt idx="163">
                  <c:v>104.27807578634801</c:v>
                </c:pt>
                <c:pt idx="164">
                  <c:v>93.143855383201611</c:v>
                </c:pt>
                <c:pt idx="165">
                  <c:v>121.23318614912036</c:v>
                </c:pt>
                <c:pt idx="166">
                  <c:v>138.0694390729418</c:v>
                </c:pt>
                <c:pt idx="167">
                  <c:v>151.79480551524915</c:v>
                </c:pt>
                <c:pt idx="168">
                  <c:v>160.19849274861406</c:v>
                </c:pt>
                <c:pt idx="169">
                  <c:v>157.44896952999011</c:v>
                </c:pt>
                <c:pt idx="170">
                  <c:v>171.67498453422536</c:v>
                </c:pt>
                <c:pt idx="171">
                  <c:v>170.90461500302189</c:v>
                </c:pt>
                <c:pt idx="172">
                  <c:v>188.51926943625961</c:v>
                </c:pt>
                <c:pt idx="173">
                  <c:v>191.7791914321943</c:v>
                </c:pt>
                <c:pt idx="174">
                  <c:v>182.95442728441168</c:v>
                </c:pt>
                <c:pt idx="175">
                  <c:v>187.34733121710471</c:v>
                </c:pt>
                <c:pt idx="176">
                  <c:v>201.27415035063942</c:v>
                </c:pt>
                <c:pt idx="177">
                  <c:v>188.69227057628848</c:v>
                </c:pt>
                <c:pt idx="178">
                  <c:v>200.57310365595214</c:v>
                </c:pt>
                <c:pt idx="179">
                  <c:v>192.00511329972608</c:v>
                </c:pt>
                <c:pt idx="180">
                  <c:v>184.79883453157058</c:v>
                </c:pt>
                <c:pt idx="181">
                  <c:v>169.7499730672742</c:v>
                </c:pt>
                <c:pt idx="182">
                  <c:v>175.04976358624251</c:v>
                </c:pt>
                <c:pt idx="183">
                  <c:v>163.29997493299993</c:v>
                </c:pt>
                <c:pt idx="184">
                  <c:v>155.67796573883939</c:v>
                </c:pt>
                <c:pt idx="185">
                  <c:v>161.55302406069387</c:v>
                </c:pt>
                <c:pt idx="186">
                  <c:v>151.43185047089352</c:v>
                </c:pt>
                <c:pt idx="187">
                  <c:v>150.39544182800398</c:v>
                </c:pt>
                <c:pt idx="188">
                  <c:v>143.04340207780831</c:v>
                </c:pt>
                <c:pt idx="189">
                  <c:v>138.49973653535938</c:v>
                </c:pt>
                <c:pt idx="190">
                  <c:v>134.80215300911073</c:v>
                </c:pt>
                <c:pt idx="191">
                  <c:v>130.50403531835565</c:v>
                </c:pt>
                <c:pt idx="192">
                  <c:v>117.50070129170371</c:v>
                </c:pt>
                <c:pt idx="193">
                  <c:v>107.01680921454978</c:v>
                </c:pt>
                <c:pt idx="194">
                  <c:v>123.6034713812371</c:v>
                </c:pt>
                <c:pt idx="195">
                  <c:v>101.21483394588894</c:v>
                </c:pt>
                <c:pt idx="196">
                  <c:v>91.203026465284893</c:v>
                </c:pt>
                <c:pt idx="197">
                  <c:v>27.782491423143441</c:v>
                </c:pt>
                <c:pt idx="198">
                  <c:v>29.80027511841606</c:v>
                </c:pt>
                <c:pt idx="199">
                  <c:v>31.907469204265382</c:v>
                </c:pt>
                <c:pt idx="200">
                  <c:v>42.681131081501512</c:v>
                </c:pt>
                <c:pt idx="201">
                  <c:v>52.422208431171789</c:v>
                </c:pt>
                <c:pt idx="202">
                  <c:v>61.843290031488898</c:v>
                </c:pt>
                <c:pt idx="203">
                  <c:v>85.825463744312785</c:v>
                </c:pt>
                <c:pt idx="204">
                  <c:v>112.56731252716938</c:v>
                </c:pt>
                <c:pt idx="205">
                  <c:v>136.46870361316417</c:v>
                </c:pt>
                <c:pt idx="206">
                  <c:v>149.90102526200786</c:v>
                </c:pt>
                <c:pt idx="207">
                  <c:v>132.38000085914672</c:v>
                </c:pt>
                <c:pt idx="208">
                  <c:v>126.63232464211896</c:v>
                </c:pt>
                <c:pt idx="209">
                  <c:v>108.27248688789012</c:v>
                </c:pt>
                <c:pt idx="210">
                  <c:v>105.56151606767332</c:v>
                </c:pt>
                <c:pt idx="211">
                  <c:v>89.454479460987855</c:v>
                </c:pt>
                <c:pt idx="212">
                  <c:v>78.860500257359291</c:v>
                </c:pt>
                <c:pt idx="213">
                  <c:v>56.480582950720091</c:v>
                </c:pt>
                <c:pt idx="214">
                  <c:v>57.361155920159511</c:v>
                </c:pt>
                <c:pt idx="215">
                  <c:v>52.072706514828354</c:v>
                </c:pt>
                <c:pt idx="216">
                  <c:v>37.269846215269453</c:v>
                </c:pt>
                <c:pt idx="217">
                  <c:v>29.253858097482478</c:v>
                </c:pt>
                <c:pt idx="218">
                  <c:v>29.123196884723797</c:v>
                </c:pt>
                <c:pt idx="219">
                  <c:v>46.144627331283068</c:v>
                </c:pt>
                <c:pt idx="220">
                  <c:v>57.322862565902803</c:v>
                </c:pt>
                <c:pt idx="221">
                  <c:v>79.036475106645881</c:v>
                </c:pt>
                <c:pt idx="222">
                  <c:v>100.64678462346775</c:v>
                </c:pt>
                <c:pt idx="223">
                  <c:v>154.81241011287938</c:v>
                </c:pt>
                <c:pt idx="224">
                  <c:v>188.44725708848608</c:v>
                </c:pt>
                <c:pt idx="225">
                  <c:v>200.67164789729412</c:v>
                </c:pt>
                <c:pt idx="226">
                  <c:v>205.31161323608819</c:v>
                </c:pt>
                <c:pt idx="227">
                  <c:v>169.2331084759042</c:v>
                </c:pt>
                <c:pt idx="228">
                  <c:v>124.80286685343455</c:v>
                </c:pt>
                <c:pt idx="229">
                  <c:v>112.8360764687767</c:v>
                </c:pt>
                <c:pt idx="230">
                  <c:v>94.168979854549974</c:v>
                </c:pt>
                <c:pt idx="231">
                  <c:v>67.924209421607344</c:v>
                </c:pt>
                <c:pt idx="232">
                  <c:v>66.916483048016559</c:v>
                </c:pt>
                <c:pt idx="233">
                  <c:v>55.268088314931759</c:v>
                </c:pt>
                <c:pt idx="234">
                  <c:v>60.656620136009963</c:v>
                </c:pt>
                <c:pt idx="235">
                  <c:v>55.25752895742491</c:v>
                </c:pt>
                <c:pt idx="236">
                  <c:v>63.277569944328775</c:v>
                </c:pt>
                <c:pt idx="237">
                  <c:v>77.191121688186769</c:v>
                </c:pt>
                <c:pt idx="238">
                  <c:v>102.28687437192013</c:v>
                </c:pt>
                <c:pt idx="239">
                  <c:v>132.64347278445075</c:v>
                </c:pt>
                <c:pt idx="240">
                  <c:v>160.78106356522821</c:v>
                </c:pt>
                <c:pt idx="241">
                  <c:v>166.80665292741764</c:v>
                </c:pt>
                <c:pt idx="242">
                  <c:v>160.73645074585909</c:v>
                </c:pt>
                <c:pt idx="243">
                  <c:v>117.74593383165247</c:v>
                </c:pt>
                <c:pt idx="244">
                  <c:v>122.09284526754318</c:v>
                </c:pt>
                <c:pt idx="245">
                  <c:v>118.08771756684519</c:v>
                </c:pt>
                <c:pt idx="246">
                  <c:v>120.19164534699058</c:v>
                </c:pt>
                <c:pt idx="247">
                  <c:v>115.07479235566842</c:v>
                </c:pt>
                <c:pt idx="248">
                  <c:v>90.157446273697502</c:v>
                </c:pt>
                <c:pt idx="249">
                  <c:v>79.6841910933978</c:v>
                </c:pt>
                <c:pt idx="250">
                  <c:v>71.508657506060388</c:v>
                </c:pt>
                <c:pt idx="251">
                  <c:v>70.103665175493447</c:v>
                </c:pt>
                <c:pt idx="252">
                  <c:v>63.074574440036201</c:v>
                </c:pt>
                <c:pt idx="253">
                  <c:v>65.713218571323978</c:v>
                </c:pt>
                <c:pt idx="254">
                  <c:v>55.665643010175927</c:v>
                </c:pt>
                <c:pt idx="255">
                  <c:v>61.777483230258611</c:v>
                </c:pt>
                <c:pt idx="256">
                  <c:v>70.084825932027869</c:v>
                </c:pt>
                <c:pt idx="257">
                  <c:v>91.258329963498426</c:v>
                </c:pt>
                <c:pt idx="258">
                  <c:v>104.38262915866781</c:v>
                </c:pt>
                <c:pt idx="259">
                  <c:v>119.72788489154628</c:v>
                </c:pt>
                <c:pt idx="260">
                  <c:v>135.18834341549868</c:v>
                </c:pt>
                <c:pt idx="261">
                  <c:v>143.49146567675561</c:v>
                </c:pt>
                <c:pt idx="262">
                  <c:v>143.16131480570203</c:v>
                </c:pt>
                <c:pt idx="263">
                  <c:v>119.63827049366486</c:v>
                </c:pt>
                <c:pt idx="264">
                  <c:v>116.08072540970743</c:v>
                </c:pt>
                <c:pt idx="265">
                  <c:v>117.19204334595142</c:v>
                </c:pt>
                <c:pt idx="266">
                  <c:v>103.96112045031515</c:v>
                </c:pt>
                <c:pt idx="267">
                  <c:v>98.089770184971385</c:v>
                </c:pt>
                <c:pt idx="268">
                  <c:v>88.29378423790925</c:v>
                </c:pt>
                <c:pt idx="269">
                  <c:v>89.307339346950357</c:v>
                </c:pt>
                <c:pt idx="270">
                  <c:v>82.689673576990373</c:v>
                </c:pt>
                <c:pt idx="271">
                  <c:v>71.204343920298555</c:v>
                </c:pt>
                <c:pt idx="272">
                  <c:v>70.252938987012357</c:v>
                </c:pt>
                <c:pt idx="273">
                  <c:v>7.0330325262136739</c:v>
                </c:pt>
                <c:pt idx="274">
                  <c:v>9.7764176271695007</c:v>
                </c:pt>
                <c:pt idx="275">
                  <c:v>20.172572407281557</c:v>
                </c:pt>
                <c:pt idx="276">
                  <c:v>37.023330831655002</c:v>
                </c:pt>
                <c:pt idx="277">
                  <c:v>65.664539691311191</c:v>
                </c:pt>
                <c:pt idx="278">
                  <c:v>104.20998398254268</c:v>
                </c:pt>
                <c:pt idx="279">
                  <c:v>165.78334989053235</c:v>
                </c:pt>
                <c:pt idx="280">
                  <c:v>177.93522565435208</c:v>
                </c:pt>
                <c:pt idx="281">
                  <c:v>164.39968015580587</c:v>
                </c:pt>
                <c:pt idx="282">
                  <c:v>132.66419383415013</c:v>
                </c:pt>
                <c:pt idx="283">
                  <c:v>88.777604425887588</c:v>
                </c:pt>
                <c:pt idx="284">
                  <c:v>55.966677195141713</c:v>
                </c:pt>
                <c:pt idx="285">
                  <c:v>32.506601383615703</c:v>
                </c:pt>
                <c:pt idx="286">
                  <c:v>15.495169516638677</c:v>
                </c:pt>
                <c:pt idx="287">
                  <c:v>8.4575594426145422</c:v>
                </c:pt>
                <c:pt idx="288">
                  <c:v>8.4195383923703204</c:v>
                </c:pt>
                <c:pt idx="289">
                  <c:v>5.6476921603409345</c:v>
                </c:pt>
                <c:pt idx="290">
                  <c:v>9.1330629858427717</c:v>
                </c:pt>
                <c:pt idx="291">
                  <c:v>8.7333235053494942</c:v>
                </c:pt>
                <c:pt idx="292">
                  <c:v>8.4551082720286956</c:v>
                </c:pt>
                <c:pt idx="293">
                  <c:v>7.1980416413395947</c:v>
                </c:pt>
                <c:pt idx="294">
                  <c:v>16.565668749908429</c:v>
                </c:pt>
                <c:pt idx="295">
                  <c:v>18.81504546091503</c:v>
                </c:pt>
                <c:pt idx="296">
                  <c:v>33.04060642603001</c:v>
                </c:pt>
                <c:pt idx="297">
                  <c:v>59.826974610528659</c:v>
                </c:pt>
                <c:pt idx="298">
                  <c:v>93.695113909342268</c:v>
                </c:pt>
                <c:pt idx="299">
                  <c:v>132.51453584180013</c:v>
                </c:pt>
                <c:pt idx="300">
                  <c:v>202.03696904500737</c:v>
                </c:pt>
                <c:pt idx="301">
                  <c:v>226.41732528765326</c:v>
                </c:pt>
                <c:pt idx="302">
                  <c:v>226.27545775637677</c:v>
                </c:pt>
                <c:pt idx="303">
                  <c:v>180.6465211598051</c:v>
                </c:pt>
                <c:pt idx="304">
                  <c:v>127.522979763557</c:v>
                </c:pt>
                <c:pt idx="305">
                  <c:v>87.880148781683943</c:v>
                </c:pt>
                <c:pt idx="306">
                  <c:v>52.661069014552766</c:v>
                </c:pt>
                <c:pt idx="307">
                  <c:v>34.33879897912967</c:v>
                </c:pt>
                <c:pt idx="308">
                  <c:v>18.94675402490806</c:v>
                </c:pt>
                <c:pt idx="309">
                  <c:v>14.821141550223075</c:v>
                </c:pt>
                <c:pt idx="310">
                  <c:v>13.975325566886351</c:v>
                </c:pt>
                <c:pt idx="311">
                  <c:v>-17.187959170643325</c:v>
                </c:pt>
                <c:pt idx="312">
                  <c:v>-22.652966458415136</c:v>
                </c:pt>
                <c:pt idx="313">
                  <c:v>2.3044839601753324</c:v>
                </c:pt>
                <c:pt idx="314">
                  <c:v>101.83244950731941</c:v>
                </c:pt>
                <c:pt idx="315">
                  <c:v>342.71646322047513</c:v>
                </c:pt>
                <c:pt idx="316">
                  <c:v>694.24794806035743</c:v>
                </c:pt>
                <c:pt idx="317">
                  <c:v>630.54410833890495</c:v>
                </c:pt>
                <c:pt idx="318">
                  <c:v>251.59466396389703</c:v>
                </c:pt>
                <c:pt idx="319">
                  <c:v>71.621794063917434</c:v>
                </c:pt>
                <c:pt idx="320">
                  <c:v>18.25815876784165</c:v>
                </c:pt>
                <c:pt idx="321">
                  <c:v>-23.499038659039428</c:v>
                </c:pt>
                <c:pt idx="322">
                  <c:v>36.9798095142649</c:v>
                </c:pt>
                <c:pt idx="323">
                  <c:v>69.521947172280051</c:v>
                </c:pt>
                <c:pt idx="324">
                  <c:v>197.06010053105197</c:v>
                </c:pt>
                <c:pt idx="325">
                  <c:v>312.04722098191428</c:v>
                </c:pt>
                <c:pt idx="326">
                  <c:v>286.44946941966288</c:v>
                </c:pt>
                <c:pt idx="327">
                  <c:v>233.24855686815147</c:v>
                </c:pt>
                <c:pt idx="328">
                  <c:v>157.16952699309277</c:v>
                </c:pt>
                <c:pt idx="329">
                  <c:v>59.074863474353009</c:v>
                </c:pt>
                <c:pt idx="330">
                  <c:v>1.2203695468936786</c:v>
                </c:pt>
                <c:pt idx="331">
                  <c:v>9.2980844693172742</c:v>
                </c:pt>
                <c:pt idx="332">
                  <c:v>-10.251123059221896</c:v>
                </c:pt>
                <c:pt idx="333">
                  <c:v>18.172454528536591</c:v>
                </c:pt>
                <c:pt idx="334">
                  <c:v>135.73602096854788</c:v>
                </c:pt>
                <c:pt idx="335">
                  <c:v>516.47528249080631</c:v>
                </c:pt>
                <c:pt idx="336">
                  <c:v>1252.5741485943056</c:v>
                </c:pt>
                <c:pt idx="337">
                  <c:v>2813.7156816333832</c:v>
                </c:pt>
                <c:pt idx="338">
                  <c:v>3495.3355748024669</c:v>
                </c:pt>
                <c:pt idx="339">
                  <c:v>1300.846901546013</c:v>
                </c:pt>
                <c:pt idx="340">
                  <c:v>258.07681659641935</c:v>
                </c:pt>
                <c:pt idx="341">
                  <c:v>44.795086618678624</c:v>
                </c:pt>
                <c:pt idx="342">
                  <c:v>-3.8620509866931059</c:v>
                </c:pt>
                <c:pt idx="343">
                  <c:v>-24.231297964652384</c:v>
                </c:pt>
                <c:pt idx="344">
                  <c:v>-18.097201440776246</c:v>
                </c:pt>
                <c:pt idx="345">
                  <c:v>-30.647543463222917</c:v>
                </c:pt>
                <c:pt idx="346">
                  <c:v>-19.017602418587018</c:v>
                </c:pt>
                <c:pt idx="347">
                  <c:v>4.252183171363157</c:v>
                </c:pt>
                <c:pt idx="348">
                  <c:v>251.54220345103073</c:v>
                </c:pt>
                <c:pt idx="349">
                  <c:v>1308.4704154572707</c:v>
                </c:pt>
                <c:pt idx="350">
                  <c:v>928.46405948064489</c:v>
                </c:pt>
                <c:pt idx="351">
                  <c:v>310.96454922787552</c:v>
                </c:pt>
                <c:pt idx="352">
                  <c:v>61.949204001236211</c:v>
                </c:pt>
                <c:pt idx="353">
                  <c:v>-9.2433075366985236</c:v>
                </c:pt>
                <c:pt idx="354">
                  <c:v>0.77674427553347414</c:v>
                </c:pt>
                <c:pt idx="355">
                  <c:v>122.03156461265462</c:v>
                </c:pt>
                <c:pt idx="356">
                  <c:v>154.25111052785329</c:v>
                </c:pt>
                <c:pt idx="357">
                  <c:v>164.76264845774915</c:v>
                </c:pt>
                <c:pt idx="358">
                  <c:v>172.8328642050306</c:v>
                </c:pt>
                <c:pt idx="359">
                  <c:v>237.04481759350384</c:v>
                </c:pt>
                <c:pt idx="360">
                  <c:v>309.30244856472018</c:v>
                </c:pt>
                <c:pt idx="361">
                  <c:v>442.02462148607049</c:v>
                </c:pt>
                <c:pt idx="362">
                  <c:v>657.42067941959374</c:v>
                </c:pt>
                <c:pt idx="363">
                  <c:v>1065.1183506724774</c:v>
                </c:pt>
                <c:pt idx="364">
                  <c:v>651.3340001404049</c:v>
                </c:pt>
                <c:pt idx="365">
                  <c:v>630.22072125276372</c:v>
                </c:pt>
                <c:pt idx="366">
                  <c:v>723.48297048279676</c:v>
                </c:pt>
                <c:pt idx="367">
                  <c:v>708.7053500565072</c:v>
                </c:pt>
                <c:pt idx="368">
                  <c:v>721.00779921904018</c:v>
                </c:pt>
                <c:pt idx="369">
                  <c:v>668.41905086322208</c:v>
                </c:pt>
                <c:pt idx="370">
                  <c:v>628.03035452014205</c:v>
                </c:pt>
                <c:pt idx="371">
                  <c:v>531.10156690134249</c:v>
                </c:pt>
                <c:pt idx="372">
                  <c:v>479.41399656915507</c:v>
                </c:pt>
                <c:pt idx="373">
                  <c:v>438.73478526451549</c:v>
                </c:pt>
                <c:pt idx="374">
                  <c:v>449.27873817180648</c:v>
                </c:pt>
                <c:pt idx="375">
                  <c:v>433.99643229034587</c:v>
                </c:pt>
                <c:pt idx="376">
                  <c:v>419.37962652353406</c:v>
                </c:pt>
                <c:pt idx="377">
                  <c:v>418.55582201563175</c:v>
                </c:pt>
                <c:pt idx="378">
                  <c:v>441.94290969945843</c:v>
                </c:pt>
                <c:pt idx="379">
                  <c:v>439.08292409877174</c:v>
                </c:pt>
                <c:pt idx="380">
                  <c:v>425.43243465768899</c:v>
                </c:pt>
                <c:pt idx="381">
                  <c:v>406.40348789979981</c:v>
                </c:pt>
                <c:pt idx="382">
                  <c:v>287.06639027573607</c:v>
                </c:pt>
                <c:pt idx="383">
                  <c:v>279.59333658079447</c:v>
                </c:pt>
                <c:pt idx="384">
                  <c:v>311.21026439533807</c:v>
                </c:pt>
                <c:pt idx="385">
                  <c:v>278.01731862508154</c:v>
                </c:pt>
                <c:pt idx="386">
                  <c:v>266.76805883652378</c:v>
                </c:pt>
                <c:pt idx="387">
                  <c:v>255.09729145090807</c:v>
                </c:pt>
                <c:pt idx="388">
                  <c:v>274.18725813895833</c:v>
                </c:pt>
                <c:pt idx="389">
                  <c:v>245.06091999706166</c:v>
                </c:pt>
                <c:pt idx="390">
                  <c:v>252.01769303890467</c:v>
                </c:pt>
                <c:pt idx="391">
                  <c:v>125.9964726021837</c:v>
                </c:pt>
                <c:pt idx="392">
                  <c:v>135.36467120854701</c:v>
                </c:pt>
                <c:pt idx="393">
                  <c:v>139.61443497547862</c:v>
                </c:pt>
                <c:pt idx="394">
                  <c:v>135.1308809748833</c:v>
                </c:pt>
                <c:pt idx="395">
                  <c:v>149.30577899933968</c:v>
                </c:pt>
                <c:pt idx="396">
                  <c:v>153.91218627250623</c:v>
                </c:pt>
                <c:pt idx="397">
                  <c:v>158.49689190696824</c:v>
                </c:pt>
                <c:pt idx="398">
                  <c:v>170.75405629784126</c:v>
                </c:pt>
                <c:pt idx="399">
                  <c:v>180.5204740656234</c:v>
                </c:pt>
                <c:pt idx="400">
                  <c:v>190.11520015186287</c:v>
                </c:pt>
                <c:pt idx="401">
                  <c:v>203.83244622224578</c:v>
                </c:pt>
                <c:pt idx="402">
                  <c:v>212.03836211011347</c:v>
                </c:pt>
                <c:pt idx="403">
                  <c:v>232.26789112020043</c:v>
                </c:pt>
                <c:pt idx="404">
                  <c:v>279.18401513784676</c:v>
                </c:pt>
                <c:pt idx="405">
                  <c:v>303.40995529543221</c:v>
                </c:pt>
                <c:pt idx="406">
                  <c:v>329.99407914189857</c:v>
                </c:pt>
                <c:pt idx="407">
                  <c:v>373.51419627526423</c:v>
                </c:pt>
                <c:pt idx="408">
                  <c:v>445.56313734314517</c:v>
                </c:pt>
                <c:pt idx="409">
                  <c:v>530.97385791918941</c:v>
                </c:pt>
                <c:pt idx="410">
                  <c:v>596.46462404774297</c:v>
                </c:pt>
                <c:pt idx="411">
                  <c:v>-165.4650762778999</c:v>
                </c:pt>
                <c:pt idx="412">
                  <c:v>-126.28239899204698</c:v>
                </c:pt>
                <c:pt idx="413">
                  <c:v>-55.552761996313734</c:v>
                </c:pt>
                <c:pt idx="414">
                  <c:v>29.683189883402406</c:v>
                </c:pt>
                <c:pt idx="415">
                  <c:v>85.637523139019152</c:v>
                </c:pt>
                <c:pt idx="416">
                  <c:v>60.104552756361329</c:v>
                </c:pt>
                <c:pt idx="417">
                  <c:v>-11.170042540142422</c:v>
                </c:pt>
                <c:pt idx="418">
                  <c:v>0.9146968470828476</c:v>
                </c:pt>
                <c:pt idx="419">
                  <c:v>21.26463701665476</c:v>
                </c:pt>
                <c:pt idx="420">
                  <c:v>52.395329178137587</c:v>
                </c:pt>
                <c:pt idx="421">
                  <c:v>82.048417346095036</c:v>
                </c:pt>
                <c:pt idx="422">
                  <c:v>106.90715029303368</c:v>
                </c:pt>
                <c:pt idx="423">
                  <c:v>125.80036106649358</c:v>
                </c:pt>
                <c:pt idx="424">
                  <c:v>115.40186634975291</c:v>
                </c:pt>
                <c:pt idx="425">
                  <c:v>80.541893490237101</c:v>
                </c:pt>
                <c:pt idx="426">
                  <c:v>76.330514000439322</c:v>
                </c:pt>
                <c:pt idx="427">
                  <c:v>73.049340219443479</c:v>
                </c:pt>
                <c:pt idx="428">
                  <c:v>70.086431488309728</c:v>
                </c:pt>
                <c:pt idx="429">
                  <c:v>65.402605450100566</c:v>
                </c:pt>
                <c:pt idx="430">
                  <c:v>51.8570163307445</c:v>
                </c:pt>
                <c:pt idx="431">
                  <c:v>46.841565775028549</c:v>
                </c:pt>
                <c:pt idx="432">
                  <c:v>32.756122856324573</c:v>
                </c:pt>
                <c:pt idx="433">
                  <c:v>30.802564909384323</c:v>
                </c:pt>
                <c:pt idx="434">
                  <c:v>34.543939547260095</c:v>
                </c:pt>
                <c:pt idx="435">
                  <c:v>31.038389220269792</c:v>
                </c:pt>
              </c:numCache>
            </c:numRef>
          </c:xVal>
          <c:yVal>
            <c:numRef>
              <c:f>MT2_2!$AS$2:$AS$437</c:f>
              <c:numCache>
                <c:formatCode>General</c:formatCode>
                <c:ptCount val="436"/>
                <c:pt idx="0">
                  <c:v>0.10735469656863397</c:v>
                </c:pt>
                <c:pt idx="1">
                  <c:v>0.10091195356351067</c:v>
                </c:pt>
                <c:pt idx="2">
                  <c:v>8.9975754342497369E-2</c:v>
                </c:pt>
                <c:pt idx="3">
                  <c:v>8.5435255103013419E-2</c:v>
                </c:pt>
                <c:pt idx="4">
                  <c:v>9.2249661466530561E-2</c:v>
                </c:pt>
                <c:pt idx="5">
                  <c:v>8.0007298771524307E-2</c:v>
                </c:pt>
                <c:pt idx="6">
                  <c:v>8.1797295693860073E-2</c:v>
                </c:pt>
                <c:pt idx="7">
                  <c:v>7.1847651473237406E-2</c:v>
                </c:pt>
                <c:pt idx="8">
                  <c:v>7.4913873085374422E-2</c:v>
                </c:pt>
                <c:pt idx="9">
                  <c:v>7.7170555661946083E-2</c:v>
                </c:pt>
                <c:pt idx="10">
                  <c:v>0.1708063931984542</c:v>
                </c:pt>
                <c:pt idx="11">
                  <c:v>0.53420272323176476</c:v>
                </c:pt>
                <c:pt idx="12">
                  <c:v>0.27984081526735899</c:v>
                </c:pt>
                <c:pt idx="13">
                  <c:v>0.70318299383884197</c:v>
                </c:pt>
                <c:pt idx="14">
                  <c:v>2.8557601746748311</c:v>
                </c:pt>
                <c:pt idx="15">
                  <c:v>6.6327421451722515</c:v>
                </c:pt>
                <c:pt idx="16">
                  <c:v>3.5967782630729994</c:v>
                </c:pt>
                <c:pt idx="17">
                  <c:v>3.3791932450230231</c:v>
                </c:pt>
                <c:pt idx="18">
                  <c:v>2.504068218728019</c:v>
                </c:pt>
                <c:pt idx="19">
                  <c:v>1.40377682843399</c:v>
                </c:pt>
                <c:pt idx="20">
                  <c:v>1.0491424449966504</c:v>
                </c:pt>
                <c:pt idx="21">
                  <c:v>3.5558512390491557</c:v>
                </c:pt>
                <c:pt idx="22">
                  <c:v>8.6030448207789281</c:v>
                </c:pt>
                <c:pt idx="23">
                  <c:v>3.742294213193043</c:v>
                </c:pt>
                <c:pt idx="24">
                  <c:v>2.3170315276929179</c:v>
                </c:pt>
                <c:pt idx="25">
                  <c:v>1.4481428557347908</c:v>
                </c:pt>
                <c:pt idx="26">
                  <c:v>0.74842823619916732</c:v>
                </c:pt>
                <c:pt idx="27">
                  <c:v>0.51361857464102234</c:v>
                </c:pt>
                <c:pt idx="28">
                  <c:v>0.49413559432117732</c:v>
                </c:pt>
                <c:pt idx="29">
                  <c:v>0.37709748651742836</c:v>
                </c:pt>
                <c:pt idx="30">
                  <c:v>0.37070704129839177</c:v>
                </c:pt>
                <c:pt idx="31">
                  <c:v>0.35156579953811734</c:v>
                </c:pt>
                <c:pt idx="32">
                  <c:v>0.28367561025632781</c:v>
                </c:pt>
                <c:pt idx="33">
                  <c:v>0.24900300954297067</c:v>
                </c:pt>
                <c:pt idx="34">
                  <c:v>0.2001891963351432</c:v>
                </c:pt>
                <c:pt idx="35">
                  <c:v>0.13577476308993364</c:v>
                </c:pt>
                <c:pt idx="36">
                  <c:v>9.8046190198920871E-2</c:v>
                </c:pt>
                <c:pt idx="37">
                  <c:v>7.7528292600350407E-2</c:v>
                </c:pt>
                <c:pt idx="38">
                  <c:v>4.1388581747274153E-2</c:v>
                </c:pt>
                <c:pt idx="39">
                  <c:v>2.6546135223011337E-2</c:v>
                </c:pt>
                <c:pt idx="40">
                  <c:v>5.6796653823673656E-3</c:v>
                </c:pt>
                <c:pt idx="41">
                  <c:v>3.8786834656397921E-2</c:v>
                </c:pt>
                <c:pt idx="42">
                  <c:v>6.1025470452890494E-2</c:v>
                </c:pt>
                <c:pt idx="43">
                  <c:v>0.28865781728862866</c:v>
                </c:pt>
                <c:pt idx="44">
                  <c:v>5.3255205144367899E-2</c:v>
                </c:pt>
                <c:pt idx="45">
                  <c:v>0.18989487800546984</c:v>
                </c:pt>
                <c:pt idx="46">
                  <c:v>0.76249989406873053</c:v>
                </c:pt>
                <c:pt idx="47">
                  <c:v>1.8925407603585136</c:v>
                </c:pt>
                <c:pt idx="48">
                  <c:v>8.8296395069541123E-2</c:v>
                </c:pt>
                <c:pt idx="49">
                  <c:v>0.35461849421984559</c:v>
                </c:pt>
                <c:pt idx="50">
                  <c:v>0.22806258318606129</c:v>
                </c:pt>
                <c:pt idx="51">
                  <c:v>0.24883728476483283</c:v>
                </c:pt>
                <c:pt idx="52">
                  <c:v>0.20097469604647877</c:v>
                </c:pt>
                <c:pt idx="53">
                  <c:v>3.7759310437826869E-2</c:v>
                </c:pt>
                <c:pt idx="54">
                  <c:v>2.7647311967956941E-2</c:v>
                </c:pt>
                <c:pt idx="55">
                  <c:v>3.4642517666092949E-3</c:v>
                </c:pt>
                <c:pt idx="56">
                  <c:v>1.7846215130254476E-3</c:v>
                </c:pt>
                <c:pt idx="57">
                  <c:v>2.6464925899977336E-2</c:v>
                </c:pt>
                <c:pt idx="58">
                  <c:v>1.8639062217602004E-2</c:v>
                </c:pt>
                <c:pt idx="59">
                  <c:v>4.403278471354701E-3</c:v>
                </c:pt>
                <c:pt idx="60">
                  <c:v>7.9068054501106322E-2</c:v>
                </c:pt>
                <c:pt idx="61">
                  <c:v>3.7153529120499788E-3</c:v>
                </c:pt>
                <c:pt idx="62">
                  <c:v>1.9024378463463835E-2</c:v>
                </c:pt>
                <c:pt idx="63">
                  <c:v>1.3938894826273305E-2</c:v>
                </c:pt>
                <c:pt idx="64">
                  <c:v>3.997638283841437E-2</c:v>
                </c:pt>
                <c:pt idx="65">
                  <c:v>7.4385429507124998E-2</c:v>
                </c:pt>
                <c:pt idx="66">
                  <c:v>4.946354454819684E-2</c:v>
                </c:pt>
                <c:pt idx="67">
                  <c:v>3.7297105730640379E-2</c:v>
                </c:pt>
                <c:pt idx="68">
                  <c:v>1.1207507179139403E-2</c:v>
                </c:pt>
                <c:pt idx="69">
                  <c:v>4.0144270157719247E-3</c:v>
                </c:pt>
                <c:pt idx="70">
                  <c:v>1.5697898862550651E-2</c:v>
                </c:pt>
                <c:pt idx="71">
                  <c:v>2.7803724364771836E-2</c:v>
                </c:pt>
                <c:pt idx="72">
                  <c:v>2.5413356120541596E-2</c:v>
                </c:pt>
                <c:pt idx="73">
                  <c:v>2.4566541979110269E-2</c:v>
                </c:pt>
                <c:pt idx="74">
                  <c:v>9.923237526010667E-3</c:v>
                </c:pt>
                <c:pt idx="75">
                  <c:v>3.2608078008726149E-3</c:v>
                </c:pt>
                <c:pt idx="76">
                  <c:v>1.8477740139461057E-2</c:v>
                </c:pt>
                <c:pt idx="77">
                  <c:v>5.8539106343735187E-2</c:v>
                </c:pt>
                <c:pt idx="78">
                  <c:v>7.1385492262962175E-2</c:v>
                </c:pt>
                <c:pt idx="79">
                  <c:v>2.3603335963871697E-2</c:v>
                </c:pt>
                <c:pt idx="80">
                  <c:v>3.9652395752989782E-2</c:v>
                </c:pt>
                <c:pt idx="81">
                  <c:v>1.7968612890343769E-2</c:v>
                </c:pt>
                <c:pt idx="82">
                  <c:v>0.27089954013969603</c:v>
                </c:pt>
                <c:pt idx="83">
                  <c:v>0.26699089905682638</c:v>
                </c:pt>
                <c:pt idx="84">
                  <c:v>0.28177586960490403</c:v>
                </c:pt>
                <c:pt idx="85">
                  <c:v>0.22024169646792902</c:v>
                </c:pt>
                <c:pt idx="86">
                  <c:v>0.65123831738764504</c:v>
                </c:pt>
                <c:pt idx="87">
                  <c:v>1.2503417611256713</c:v>
                </c:pt>
                <c:pt idx="88">
                  <c:v>16.143172006286097</c:v>
                </c:pt>
                <c:pt idx="89">
                  <c:v>0.15630157356986085</c:v>
                </c:pt>
                <c:pt idx="90">
                  <c:v>0.11661575843935539</c:v>
                </c:pt>
                <c:pt idx="91">
                  <c:v>7.3176276821494468E-2</c:v>
                </c:pt>
                <c:pt idx="92">
                  <c:v>6.1436802036197433E-2</c:v>
                </c:pt>
                <c:pt idx="93">
                  <c:v>5.1306015994990115E-2</c:v>
                </c:pt>
                <c:pt idx="94">
                  <c:v>2.0516891839306377E-2</c:v>
                </c:pt>
                <c:pt idx="95">
                  <c:v>1.3607690220345985E-2</c:v>
                </c:pt>
                <c:pt idx="96">
                  <c:v>1.1723067700488563E-2</c:v>
                </c:pt>
                <c:pt idx="97">
                  <c:v>3.3978716730342709E-3</c:v>
                </c:pt>
                <c:pt idx="98">
                  <c:v>2.0094219372372986E-3</c:v>
                </c:pt>
                <c:pt idx="99">
                  <c:v>2.3901552204410744E-3</c:v>
                </c:pt>
                <c:pt idx="100">
                  <c:v>1.0722599371433461E-2</c:v>
                </c:pt>
                <c:pt idx="101">
                  <c:v>1.9271551090693274E-2</c:v>
                </c:pt>
                <c:pt idx="102">
                  <c:v>1.405315429183779E-2</c:v>
                </c:pt>
                <c:pt idx="103">
                  <c:v>2.0006025833190003E-2</c:v>
                </c:pt>
                <c:pt idx="104">
                  <c:v>2.7679343731132892E-2</c:v>
                </c:pt>
                <c:pt idx="105">
                  <c:v>2.4810664871300077E-2</c:v>
                </c:pt>
                <c:pt idx="106">
                  <c:v>0.13215375259911069</c:v>
                </c:pt>
                <c:pt idx="107">
                  <c:v>5.0955680574419286E-2</c:v>
                </c:pt>
                <c:pt idx="108">
                  <c:v>5.2760877301050238E-2</c:v>
                </c:pt>
                <c:pt idx="109">
                  <c:v>5.5210816661973867E-2</c:v>
                </c:pt>
                <c:pt idx="110">
                  <c:v>5.5082002579320971E-2</c:v>
                </c:pt>
                <c:pt idx="111">
                  <c:v>5.8679647822536499E-2</c:v>
                </c:pt>
                <c:pt idx="112">
                  <c:v>6.1257288538570043E-2</c:v>
                </c:pt>
                <c:pt idx="113">
                  <c:v>5.9447967752263575E-2</c:v>
                </c:pt>
                <c:pt idx="114">
                  <c:v>6.8686092428166742E-2</c:v>
                </c:pt>
                <c:pt idx="115">
                  <c:v>0.14974324301353292</c:v>
                </c:pt>
                <c:pt idx="116">
                  <c:v>0.21769469360953342</c:v>
                </c:pt>
                <c:pt idx="117">
                  <c:v>0.26723257698316272</c:v>
                </c:pt>
                <c:pt idx="118">
                  <c:v>0.27145600362875039</c:v>
                </c:pt>
                <c:pt idx="119">
                  <c:v>0.30815078483455927</c:v>
                </c:pt>
                <c:pt idx="120">
                  <c:v>0.45708091983180926</c:v>
                </c:pt>
                <c:pt idx="121">
                  <c:v>0.61768273066939461</c:v>
                </c:pt>
                <c:pt idx="122">
                  <c:v>0.59583545425723405</c:v>
                </c:pt>
                <c:pt idx="123">
                  <c:v>0.61583027737212626</c:v>
                </c:pt>
                <c:pt idx="124">
                  <c:v>0.61622460288363579</c:v>
                </c:pt>
                <c:pt idx="125">
                  <c:v>0.12710715423747002</c:v>
                </c:pt>
                <c:pt idx="126">
                  <c:v>0.15607822174988834</c:v>
                </c:pt>
                <c:pt idx="127">
                  <c:v>0.31010282249866766</c:v>
                </c:pt>
                <c:pt idx="128">
                  <c:v>0.31587436771548943</c:v>
                </c:pt>
                <c:pt idx="129">
                  <c:v>5.5510373070688054E-2</c:v>
                </c:pt>
                <c:pt idx="130">
                  <c:v>0.26496100961733254</c:v>
                </c:pt>
                <c:pt idx="131">
                  <c:v>0.34554744816568339</c:v>
                </c:pt>
                <c:pt idx="132">
                  <c:v>1.599843853078748E-2</c:v>
                </c:pt>
                <c:pt idx="133">
                  <c:v>0.12568185343961719</c:v>
                </c:pt>
                <c:pt idx="134">
                  <c:v>0.20181096295070589</c:v>
                </c:pt>
                <c:pt idx="135">
                  <c:v>0.1474098271777935</c:v>
                </c:pt>
                <c:pt idx="136">
                  <c:v>0.42442431836996719</c:v>
                </c:pt>
                <c:pt idx="137">
                  <c:v>0.25926186962339204</c:v>
                </c:pt>
                <c:pt idx="138">
                  <c:v>2.7992693099204179E-2</c:v>
                </c:pt>
                <c:pt idx="139">
                  <c:v>0.12801027431233278</c:v>
                </c:pt>
                <c:pt idx="140">
                  <c:v>4.6071646825512319E-2</c:v>
                </c:pt>
                <c:pt idx="141">
                  <c:v>0.13363884642526938</c:v>
                </c:pt>
                <c:pt idx="142">
                  <c:v>0.15880860237433003</c:v>
                </c:pt>
                <c:pt idx="143">
                  <c:v>0.13282989339278267</c:v>
                </c:pt>
                <c:pt idx="144">
                  <c:v>3.5290021323244429E-2</c:v>
                </c:pt>
                <c:pt idx="145">
                  <c:v>4.4608655005766523E-2</c:v>
                </c:pt>
                <c:pt idx="146">
                  <c:v>4.0581629234032739E-2</c:v>
                </c:pt>
                <c:pt idx="147">
                  <c:v>5.4200138662063913E-2</c:v>
                </c:pt>
                <c:pt idx="148">
                  <c:v>6.2401998521483738E-2</c:v>
                </c:pt>
                <c:pt idx="149">
                  <c:v>7.4968745908495948E-2</c:v>
                </c:pt>
                <c:pt idx="150">
                  <c:v>8.701490286511307E-2</c:v>
                </c:pt>
                <c:pt idx="151">
                  <c:v>0.11192057447642026</c:v>
                </c:pt>
                <c:pt idx="152">
                  <c:v>0.1510926433302939</c:v>
                </c:pt>
                <c:pt idx="153">
                  <c:v>0.17287062161673006</c:v>
                </c:pt>
                <c:pt idx="154">
                  <c:v>0.18401595835482426</c:v>
                </c:pt>
                <c:pt idx="155">
                  <c:v>0.20907087050283479</c:v>
                </c:pt>
                <c:pt idx="156">
                  <c:v>0.23298910687649158</c:v>
                </c:pt>
                <c:pt idx="157">
                  <c:v>0.2617110127285297</c:v>
                </c:pt>
                <c:pt idx="158">
                  <c:v>0.28294457548260571</c:v>
                </c:pt>
                <c:pt idx="159">
                  <c:v>0.32181664031849122</c:v>
                </c:pt>
                <c:pt idx="160">
                  <c:v>0.4236046938430631</c:v>
                </c:pt>
                <c:pt idx="161">
                  <c:v>0.24108871902174644</c:v>
                </c:pt>
                <c:pt idx="162">
                  <c:v>0.16691858731167111</c:v>
                </c:pt>
                <c:pt idx="163">
                  <c:v>0.19327686663150562</c:v>
                </c:pt>
                <c:pt idx="164">
                  <c:v>0.17507612675159473</c:v>
                </c:pt>
                <c:pt idx="165">
                  <c:v>0.24664934520767215</c:v>
                </c:pt>
                <c:pt idx="166">
                  <c:v>0.23546138633015534</c:v>
                </c:pt>
                <c:pt idx="167">
                  <c:v>0.24599347257965271</c:v>
                </c:pt>
                <c:pt idx="168">
                  <c:v>0.20092759704752283</c:v>
                </c:pt>
                <c:pt idx="169">
                  <c:v>0.223671590986705</c:v>
                </c:pt>
                <c:pt idx="170">
                  <c:v>0.24930784297052155</c:v>
                </c:pt>
                <c:pt idx="171">
                  <c:v>0.28170659434896239</c:v>
                </c:pt>
                <c:pt idx="172">
                  <c:v>0.2827933605497287</c:v>
                </c:pt>
                <c:pt idx="173">
                  <c:v>0.26799743845184615</c:v>
                </c:pt>
                <c:pt idx="174">
                  <c:v>0.26183261949678555</c:v>
                </c:pt>
                <c:pt idx="175">
                  <c:v>0.26597349289358502</c:v>
                </c:pt>
                <c:pt idx="176">
                  <c:v>0.31986385682653501</c:v>
                </c:pt>
                <c:pt idx="177">
                  <c:v>0.34802135025312803</c:v>
                </c:pt>
                <c:pt idx="178">
                  <c:v>0.36440864813722063</c:v>
                </c:pt>
                <c:pt idx="179">
                  <c:v>0.31742417403533302</c:v>
                </c:pt>
                <c:pt idx="180">
                  <c:v>0.34160576819431127</c:v>
                </c:pt>
                <c:pt idx="181">
                  <c:v>0.23353380917217223</c:v>
                </c:pt>
                <c:pt idx="182">
                  <c:v>0.2152010593700861</c:v>
                </c:pt>
                <c:pt idx="183">
                  <c:v>0.19733850012053974</c:v>
                </c:pt>
                <c:pt idx="184">
                  <c:v>0.2001060807224268</c:v>
                </c:pt>
                <c:pt idx="185">
                  <c:v>0.3000091352204286</c:v>
                </c:pt>
                <c:pt idx="186">
                  <c:v>0.20430228134760892</c:v>
                </c:pt>
                <c:pt idx="187">
                  <c:v>0.23922371858283781</c:v>
                </c:pt>
                <c:pt idx="188">
                  <c:v>0.22411419833520438</c:v>
                </c:pt>
                <c:pt idx="189">
                  <c:v>0.26200765028960865</c:v>
                </c:pt>
                <c:pt idx="190">
                  <c:v>0.29978844249156344</c:v>
                </c:pt>
                <c:pt idx="191">
                  <c:v>0.29792189944556535</c:v>
                </c:pt>
                <c:pt idx="192">
                  <c:v>0.29701192951235433</c:v>
                </c:pt>
                <c:pt idx="193">
                  <c:v>0.29484623529833143</c:v>
                </c:pt>
                <c:pt idx="194">
                  <c:v>0.51895532594058036</c:v>
                </c:pt>
                <c:pt idx="195">
                  <c:v>0.40755826164020936</c:v>
                </c:pt>
                <c:pt idx="196">
                  <c:v>0.39221192787500936</c:v>
                </c:pt>
                <c:pt idx="197">
                  <c:v>0.82450861280790233</c:v>
                </c:pt>
                <c:pt idx="198">
                  <c:v>0.48601411070415235</c:v>
                </c:pt>
                <c:pt idx="199">
                  <c:v>0.46985916364251329</c:v>
                </c:pt>
                <c:pt idx="200">
                  <c:v>0.45700571796597556</c:v>
                </c:pt>
                <c:pt idx="201">
                  <c:v>0.40622828435646241</c:v>
                </c:pt>
                <c:pt idx="202">
                  <c:v>0.29979993338078431</c:v>
                </c:pt>
                <c:pt idx="203">
                  <c:v>0.2363085606240807</c:v>
                </c:pt>
                <c:pt idx="204">
                  <c:v>0.1876725992642885</c:v>
                </c:pt>
                <c:pt idx="205">
                  <c:v>0.18065540374039277</c:v>
                </c:pt>
                <c:pt idx="206">
                  <c:v>0.20064669405320504</c:v>
                </c:pt>
                <c:pt idx="207">
                  <c:v>0.17664354201831084</c:v>
                </c:pt>
                <c:pt idx="208">
                  <c:v>0.2022589858829775</c:v>
                </c:pt>
                <c:pt idx="209">
                  <c:v>0.28131183564138468</c:v>
                </c:pt>
                <c:pt idx="210">
                  <c:v>0.30573650750698883</c:v>
                </c:pt>
                <c:pt idx="211">
                  <c:v>0.39625974964671057</c:v>
                </c:pt>
                <c:pt idx="212">
                  <c:v>0.42576875780376411</c:v>
                </c:pt>
                <c:pt idx="213">
                  <c:v>0.57135888949440572</c:v>
                </c:pt>
                <c:pt idx="214">
                  <c:v>0.6068801610729937</c:v>
                </c:pt>
                <c:pt idx="215">
                  <c:v>0.70383228064766856</c:v>
                </c:pt>
                <c:pt idx="216">
                  <c:v>0.86529005673108861</c:v>
                </c:pt>
                <c:pt idx="217">
                  <c:v>0.75331939146101823</c:v>
                </c:pt>
                <c:pt idx="218">
                  <c:v>0.49628793486971862</c:v>
                </c:pt>
                <c:pt idx="219">
                  <c:v>0.49959786806326884</c:v>
                </c:pt>
                <c:pt idx="220">
                  <c:v>0.31690145716324097</c:v>
                </c:pt>
                <c:pt idx="221">
                  <c:v>0.19192757294878843</c:v>
                </c:pt>
                <c:pt idx="222">
                  <c:v>0.18157206863423908</c:v>
                </c:pt>
                <c:pt idx="223">
                  <c:v>6.9177364554112261E-2</c:v>
                </c:pt>
                <c:pt idx="224">
                  <c:v>6.392095045899214E-2</c:v>
                </c:pt>
                <c:pt idx="225">
                  <c:v>0.1022620996654048</c:v>
                </c:pt>
                <c:pt idx="226">
                  <c:v>0.10551055623521106</c:v>
                </c:pt>
                <c:pt idx="227">
                  <c:v>0.10608329758630167</c:v>
                </c:pt>
                <c:pt idx="228">
                  <c:v>0.18182513092494776</c:v>
                </c:pt>
                <c:pt idx="229">
                  <c:v>0.26334244988568994</c:v>
                </c:pt>
                <c:pt idx="230">
                  <c:v>0.29467801870011651</c:v>
                </c:pt>
                <c:pt idx="231">
                  <c:v>0.429406545294718</c:v>
                </c:pt>
                <c:pt idx="232">
                  <c:v>0.59459611391211487</c:v>
                </c:pt>
                <c:pt idx="233">
                  <c:v>0.65598409761056931</c:v>
                </c:pt>
                <c:pt idx="234">
                  <c:v>0.66401510030887467</c:v>
                </c:pt>
                <c:pt idx="235">
                  <c:v>0.5603810153596116</c:v>
                </c:pt>
                <c:pt idx="236">
                  <c:v>0.47927482548730288</c:v>
                </c:pt>
                <c:pt idx="237">
                  <c:v>0.42283261959881308</c:v>
                </c:pt>
                <c:pt idx="238">
                  <c:v>0.24995771912000972</c:v>
                </c:pt>
                <c:pt idx="239">
                  <c:v>0.19241808780086994</c:v>
                </c:pt>
                <c:pt idx="240">
                  <c:v>0.16239362523333215</c:v>
                </c:pt>
                <c:pt idx="241">
                  <c:v>0.15713510516767512</c:v>
                </c:pt>
                <c:pt idx="242">
                  <c:v>0.23452320133944621</c:v>
                </c:pt>
                <c:pt idx="243">
                  <c:v>0.34098081804723507</c:v>
                </c:pt>
                <c:pt idx="244">
                  <c:v>0.42383809143073203</c:v>
                </c:pt>
                <c:pt idx="245">
                  <c:v>0.34605690136836581</c:v>
                </c:pt>
                <c:pt idx="246">
                  <c:v>0.29438327966009925</c:v>
                </c:pt>
                <c:pt idx="247">
                  <c:v>0.34305857118258631</c:v>
                </c:pt>
                <c:pt idx="248">
                  <c:v>0.41930995894596901</c:v>
                </c:pt>
                <c:pt idx="249">
                  <c:v>0.44940656893190034</c:v>
                </c:pt>
                <c:pt idx="250">
                  <c:v>0.55436189544882375</c:v>
                </c:pt>
                <c:pt idx="251">
                  <c:v>0.63932292874126428</c:v>
                </c:pt>
                <c:pt idx="252">
                  <c:v>0.66595673860581495</c:v>
                </c:pt>
                <c:pt idx="253">
                  <c:v>0.67921608074758322</c:v>
                </c:pt>
                <c:pt idx="254">
                  <c:v>0.57555380198013928</c:v>
                </c:pt>
                <c:pt idx="255">
                  <c:v>0.51540889413674029</c:v>
                </c:pt>
                <c:pt idx="256">
                  <c:v>0.43323664722340732</c:v>
                </c:pt>
                <c:pt idx="257">
                  <c:v>0.35091627337808423</c:v>
                </c:pt>
                <c:pt idx="258">
                  <c:v>0.26181781617251426</c:v>
                </c:pt>
                <c:pt idx="259">
                  <c:v>0.2114726692489497</c:v>
                </c:pt>
                <c:pt idx="260">
                  <c:v>0.26861487468553069</c:v>
                </c:pt>
                <c:pt idx="261">
                  <c:v>0.25564382753878229</c:v>
                </c:pt>
                <c:pt idx="262">
                  <c:v>0.55219056439228387</c:v>
                </c:pt>
                <c:pt idx="263">
                  <c:v>0.32707539298419502</c:v>
                </c:pt>
                <c:pt idx="264">
                  <c:v>0.29782788204230404</c:v>
                </c:pt>
                <c:pt idx="265">
                  <c:v>0.38682343896103344</c:v>
                </c:pt>
                <c:pt idx="266">
                  <c:v>0.40687341962162282</c:v>
                </c:pt>
                <c:pt idx="267">
                  <c:v>0.42229446849410485</c:v>
                </c:pt>
                <c:pt idx="268">
                  <c:v>0.50041107179024991</c:v>
                </c:pt>
                <c:pt idx="269">
                  <c:v>0.55772935240457633</c:v>
                </c:pt>
                <c:pt idx="270">
                  <c:v>0.65848407547882548</c:v>
                </c:pt>
                <c:pt idx="271">
                  <c:v>0.71571444679473528</c:v>
                </c:pt>
                <c:pt idx="272">
                  <c:v>0.83561697227022846</c:v>
                </c:pt>
                <c:pt idx="273">
                  <c:v>1.6385528370349252</c:v>
                </c:pt>
                <c:pt idx="274">
                  <c:v>1.1024253920861717</c:v>
                </c:pt>
                <c:pt idx="275">
                  <c:v>0.38588110916427432</c:v>
                </c:pt>
                <c:pt idx="276">
                  <c:v>0.21902581889287326</c:v>
                </c:pt>
                <c:pt idx="277">
                  <c:v>9.3521058518916247E-2</c:v>
                </c:pt>
                <c:pt idx="278">
                  <c:v>0.11079457326652602</c:v>
                </c:pt>
                <c:pt idx="279">
                  <c:v>4.3404411807452581E-2</c:v>
                </c:pt>
                <c:pt idx="280">
                  <c:v>7.8598248682469382E-2</c:v>
                </c:pt>
                <c:pt idx="281">
                  <c:v>7.6625419628962688E-2</c:v>
                </c:pt>
                <c:pt idx="282">
                  <c:v>1.1177488122406827E-2</c:v>
                </c:pt>
                <c:pt idx="283">
                  <c:v>2.5241089409641298E-2</c:v>
                </c:pt>
                <c:pt idx="284">
                  <c:v>3.8691448561578315E-2</c:v>
                </c:pt>
                <c:pt idx="285">
                  <c:v>6.7270134758470199E-2</c:v>
                </c:pt>
                <c:pt idx="286">
                  <c:v>0.11933772758362246</c:v>
                </c:pt>
                <c:pt idx="287">
                  <c:v>0.25717301452546082</c:v>
                </c:pt>
                <c:pt idx="288">
                  <c:v>0.14791629003773354</c:v>
                </c:pt>
                <c:pt idx="289">
                  <c:v>1.0035884384130944</c:v>
                </c:pt>
                <c:pt idx="290">
                  <c:v>1.0025192534328917</c:v>
                </c:pt>
                <c:pt idx="291">
                  <c:v>1.0039785092811708</c:v>
                </c:pt>
                <c:pt idx="292">
                  <c:v>0.57858839119926686</c:v>
                </c:pt>
                <c:pt idx="293">
                  <c:v>0.15594255190381281</c:v>
                </c:pt>
                <c:pt idx="294">
                  <c:v>0.10848890793608089</c:v>
                </c:pt>
                <c:pt idx="295">
                  <c:v>0.24306013733078818</c:v>
                </c:pt>
                <c:pt idx="296">
                  <c:v>7.6633098614535489E-2</c:v>
                </c:pt>
                <c:pt idx="297">
                  <c:v>5.1575417031761196E-3</c:v>
                </c:pt>
                <c:pt idx="298">
                  <c:v>6.4751595683985386E-3</c:v>
                </c:pt>
                <c:pt idx="299">
                  <c:v>6.2659432419644751E-2</c:v>
                </c:pt>
                <c:pt idx="300">
                  <c:v>4.6402234102532906E-2</c:v>
                </c:pt>
                <c:pt idx="301">
                  <c:v>4.1275955099608949E-2</c:v>
                </c:pt>
                <c:pt idx="302">
                  <c:v>4.0867895508047536E-2</c:v>
                </c:pt>
                <c:pt idx="303">
                  <c:v>4.0542091777765535E-2</c:v>
                </c:pt>
                <c:pt idx="304">
                  <c:v>1.7105085440187989E-2</c:v>
                </c:pt>
                <c:pt idx="305">
                  <c:v>6.8294112086606046E-2</c:v>
                </c:pt>
                <c:pt idx="306">
                  <c:v>0.23084621707533715</c:v>
                </c:pt>
                <c:pt idx="307">
                  <c:v>0.33830995994327895</c:v>
                </c:pt>
                <c:pt idx="308">
                  <c:v>0.35680352323256936</c:v>
                </c:pt>
                <c:pt idx="309">
                  <c:v>0.58206649433108149</c:v>
                </c:pt>
                <c:pt idx="310">
                  <c:v>1.0013541252521974</c:v>
                </c:pt>
                <c:pt idx="311">
                  <c:v>3.723436348856997</c:v>
                </c:pt>
                <c:pt idx="312">
                  <c:v>1.9525072337704594</c:v>
                </c:pt>
                <c:pt idx="313">
                  <c:v>14.996278724324613</c:v>
                </c:pt>
                <c:pt idx="314">
                  <c:v>0.80587081560659191</c:v>
                </c:pt>
                <c:pt idx="315">
                  <c:v>0.20032500755400878</c:v>
                </c:pt>
                <c:pt idx="316">
                  <c:v>6.1248373032203499E-2</c:v>
                </c:pt>
                <c:pt idx="317">
                  <c:v>0.10817105334752462</c:v>
                </c:pt>
                <c:pt idx="318">
                  <c:v>0.34795146430714857</c:v>
                </c:pt>
                <c:pt idx="319">
                  <c:v>0.98909224354059533</c:v>
                </c:pt>
                <c:pt idx="320">
                  <c:v>2.7187101179987319</c:v>
                </c:pt>
                <c:pt idx="321">
                  <c:v>2.0271677482608417</c:v>
                </c:pt>
                <c:pt idx="322">
                  <c:v>1.6703264848865176</c:v>
                </c:pt>
                <c:pt idx="323">
                  <c:v>1.1338257973756745</c:v>
                </c:pt>
                <c:pt idx="324">
                  <c:v>0.50432411863754112</c:v>
                </c:pt>
                <c:pt idx="325">
                  <c:v>0.32514095109972513</c:v>
                </c:pt>
                <c:pt idx="326">
                  <c:v>0.21707663357280682</c:v>
                </c:pt>
                <c:pt idx="327">
                  <c:v>0.40738537424504484</c:v>
                </c:pt>
                <c:pt idx="328">
                  <c:v>0.58824905778949355</c:v>
                </c:pt>
                <c:pt idx="329">
                  <c:v>1.1503339242611978</c:v>
                </c:pt>
                <c:pt idx="330">
                  <c:v>36.620328950243668</c:v>
                </c:pt>
                <c:pt idx="331">
                  <c:v>3.6880540324022948</c:v>
                </c:pt>
                <c:pt idx="332">
                  <c:v>1.8253659221843563</c:v>
                </c:pt>
                <c:pt idx="333">
                  <c:v>2.877791674885803</c:v>
                </c:pt>
                <c:pt idx="334">
                  <c:v>0.51386454930496483</c:v>
                </c:pt>
                <c:pt idx="335">
                  <c:v>0.13669199119020842</c:v>
                </c:pt>
                <c:pt idx="336">
                  <c:v>2.2132508623785515E-2</c:v>
                </c:pt>
                <c:pt idx="337">
                  <c:v>0.40649667158247432</c:v>
                </c:pt>
                <c:pt idx="338">
                  <c:v>0.81417343387788821</c:v>
                </c:pt>
                <c:pt idx="339">
                  <c:v>0.22419952616975719</c:v>
                </c:pt>
                <c:pt idx="340">
                  <c:v>0.2589642125820763</c:v>
                </c:pt>
                <c:pt idx="341">
                  <c:v>1.8178182838330987</c:v>
                </c:pt>
                <c:pt idx="342">
                  <c:v>12.042532501756661</c:v>
                </c:pt>
                <c:pt idx="343">
                  <c:v>2.2747693344805571</c:v>
                </c:pt>
                <c:pt idx="344">
                  <c:v>2.9761467028498756</c:v>
                </c:pt>
                <c:pt idx="345">
                  <c:v>2.045708299213544</c:v>
                </c:pt>
                <c:pt idx="346">
                  <c:v>3.3953290767861453</c:v>
                </c:pt>
                <c:pt idx="347">
                  <c:v>17.839504155536837</c:v>
                </c:pt>
                <c:pt idx="348">
                  <c:v>0.33401238110059572</c:v>
                </c:pt>
                <c:pt idx="349">
                  <c:v>0.56359246699479748</c:v>
                </c:pt>
                <c:pt idx="350">
                  <c:v>7.1800945754050313E-2</c:v>
                </c:pt>
                <c:pt idx="351">
                  <c:v>0.27513887205009679</c:v>
                </c:pt>
                <c:pt idx="352">
                  <c:v>1.6230737840756972</c:v>
                </c:pt>
                <c:pt idx="353">
                  <c:v>8.3634154212411005</c:v>
                </c:pt>
                <c:pt idx="354">
                  <c:v>93.815249594750483</c:v>
                </c:pt>
                <c:pt idx="355">
                  <c:v>0.92403762342363738</c:v>
                </c:pt>
                <c:pt idx="356">
                  <c:v>0.67172938202890187</c:v>
                </c:pt>
                <c:pt idx="357">
                  <c:v>0.71370242881477697</c:v>
                </c:pt>
                <c:pt idx="358">
                  <c:v>0.70807114814572036</c:v>
                </c:pt>
                <c:pt idx="359">
                  <c:v>0.53496069803962398</c:v>
                </c:pt>
                <c:pt idx="360">
                  <c:v>0.3979633957198484</c:v>
                </c:pt>
                <c:pt idx="361">
                  <c:v>0.26254971771428054</c:v>
                </c:pt>
                <c:pt idx="362">
                  <c:v>0.17443504060695109</c:v>
                </c:pt>
                <c:pt idx="363">
                  <c:v>0.1029762675746534</c:v>
                </c:pt>
                <c:pt idx="364">
                  <c:v>0.15980178135512371</c:v>
                </c:pt>
                <c:pt idx="365">
                  <c:v>0.17480021956157352</c:v>
                </c:pt>
                <c:pt idx="366">
                  <c:v>0.15580546685429356</c:v>
                </c:pt>
                <c:pt idx="367">
                  <c:v>0.14294701889214637</c:v>
                </c:pt>
                <c:pt idx="368">
                  <c:v>0.1517474387648351</c:v>
                </c:pt>
                <c:pt idx="369">
                  <c:v>0.16332117326068946</c:v>
                </c:pt>
                <c:pt idx="370">
                  <c:v>0.19336329648054179</c:v>
                </c:pt>
                <c:pt idx="371">
                  <c:v>0.22628143934845873</c:v>
                </c:pt>
                <c:pt idx="372">
                  <c:v>0.25536582341559777</c:v>
                </c:pt>
                <c:pt idx="373">
                  <c:v>3.9611702466232787E-2</c:v>
                </c:pt>
                <c:pt idx="374">
                  <c:v>4.1583263352759241E-2</c:v>
                </c:pt>
                <c:pt idx="375">
                  <c:v>4.3941623158081373E-2</c:v>
                </c:pt>
                <c:pt idx="376">
                  <c:v>5.1415145426135775E-2</c:v>
                </c:pt>
                <c:pt idx="377">
                  <c:v>4.5598136426484748E-2</c:v>
                </c:pt>
                <c:pt idx="378">
                  <c:v>3.587856421618945E-2</c:v>
                </c:pt>
                <c:pt idx="379">
                  <c:v>3.6771735699738239E-2</c:v>
                </c:pt>
                <c:pt idx="380">
                  <c:v>3.5131961956161382E-2</c:v>
                </c:pt>
                <c:pt idx="381">
                  <c:v>3.0212899411009728E-2</c:v>
                </c:pt>
                <c:pt idx="382">
                  <c:v>6.1215968220398348E-2</c:v>
                </c:pt>
                <c:pt idx="383">
                  <c:v>6.0307555700037298E-2</c:v>
                </c:pt>
                <c:pt idx="384">
                  <c:v>4.1127937054166515E-2</c:v>
                </c:pt>
                <c:pt idx="385">
                  <c:v>2.3402148136290723E-2</c:v>
                </c:pt>
                <c:pt idx="386">
                  <c:v>1.0551203377766679E-2</c:v>
                </c:pt>
                <c:pt idx="387">
                  <c:v>6.13323425424099E-2</c:v>
                </c:pt>
                <c:pt idx="388">
                  <c:v>9.3504191514401694E-4</c:v>
                </c:pt>
                <c:pt idx="389">
                  <c:v>2.4132618359273866E-2</c:v>
                </c:pt>
                <c:pt idx="390">
                  <c:v>7.9046084220647204E-3</c:v>
                </c:pt>
                <c:pt idx="391">
                  <c:v>0.17460742552408895</c:v>
                </c:pt>
                <c:pt idx="392">
                  <c:v>0.13360802125898463</c:v>
                </c:pt>
                <c:pt idx="393">
                  <c:v>0.11476609010588935</c:v>
                </c:pt>
                <c:pt idx="394">
                  <c:v>6.4402064702744566E-2</c:v>
                </c:pt>
                <c:pt idx="395">
                  <c:v>5.2017312299572981E-2</c:v>
                </c:pt>
                <c:pt idx="396">
                  <c:v>2.5165710359337051E-2</c:v>
                </c:pt>
                <c:pt idx="397">
                  <c:v>1.2750343976173589E-2</c:v>
                </c:pt>
                <c:pt idx="398">
                  <c:v>7.9957220998950855E-4</c:v>
                </c:pt>
                <c:pt idx="399">
                  <c:v>4.2950510752149567E-4</c:v>
                </c:pt>
                <c:pt idx="400">
                  <c:v>3.2924397276688902E-2</c:v>
                </c:pt>
                <c:pt idx="401">
                  <c:v>5.146495272061035E-2</c:v>
                </c:pt>
                <c:pt idx="402">
                  <c:v>1.8747195556161729E-2</c:v>
                </c:pt>
                <c:pt idx="403">
                  <c:v>3.5809473792032954E-2</c:v>
                </c:pt>
                <c:pt idx="404">
                  <c:v>5.013410762518921E-2</c:v>
                </c:pt>
                <c:pt idx="405">
                  <c:v>4.1298412711497631E-2</c:v>
                </c:pt>
                <c:pt idx="406">
                  <c:v>6.1191434436065895E-2</c:v>
                </c:pt>
                <c:pt idx="407">
                  <c:v>4.4657795315611121E-2</c:v>
                </c:pt>
                <c:pt idx="408">
                  <c:v>1.9494991054803606E-2</c:v>
                </c:pt>
                <c:pt idx="409">
                  <c:v>1.2669453157587397E-2</c:v>
                </c:pt>
                <c:pt idx="410">
                  <c:v>2.2304149250541453E-3</c:v>
                </c:pt>
                <c:pt idx="411">
                  <c:v>1.2580935533385658</c:v>
                </c:pt>
                <c:pt idx="412">
                  <c:v>1.3693809130117784</c:v>
                </c:pt>
                <c:pt idx="413">
                  <c:v>3.1571427148114042</c:v>
                </c:pt>
                <c:pt idx="414">
                  <c:v>5.4839682484603269</c:v>
                </c:pt>
                <c:pt idx="415">
                  <c:v>1.6909930327608897</c:v>
                </c:pt>
                <c:pt idx="416">
                  <c:v>1.5871597404664533</c:v>
                </c:pt>
                <c:pt idx="417">
                  <c:v>2.7658505559951525</c:v>
                </c:pt>
                <c:pt idx="418">
                  <c:v>28.991060231035554</c:v>
                </c:pt>
                <c:pt idx="419">
                  <c:v>1.0261655391180526</c:v>
                </c:pt>
                <c:pt idx="420">
                  <c:v>0.43813735554201172</c:v>
                </c:pt>
                <c:pt idx="421">
                  <c:v>0.26522760212559632</c:v>
                </c:pt>
                <c:pt idx="422">
                  <c:v>0.17942358576941919</c:v>
                </c:pt>
                <c:pt idx="423">
                  <c:v>9.7146618840360924E-2</c:v>
                </c:pt>
                <c:pt idx="424">
                  <c:v>4.9483388197034343E-2</c:v>
                </c:pt>
                <c:pt idx="425">
                  <c:v>0.2121742034573415</c:v>
                </c:pt>
                <c:pt idx="426">
                  <c:v>0.21951586857312247</c:v>
                </c:pt>
                <c:pt idx="427">
                  <c:v>0.14060476890963994</c:v>
                </c:pt>
                <c:pt idx="428">
                  <c:v>2.6717677186954628E-2</c:v>
                </c:pt>
                <c:pt idx="429">
                  <c:v>6.1938853125605257E-3</c:v>
                </c:pt>
                <c:pt idx="430">
                  <c:v>1.4161416092018818E-4</c:v>
                </c:pt>
                <c:pt idx="431">
                  <c:v>7.5766642278225202E-2</c:v>
                </c:pt>
                <c:pt idx="432">
                  <c:v>0.24787557697039422</c:v>
                </c:pt>
                <c:pt idx="433">
                  <c:v>0.2820535979046811</c:v>
                </c:pt>
                <c:pt idx="434">
                  <c:v>0.39952404995320678</c:v>
                </c:pt>
                <c:pt idx="435">
                  <c:v>0.39496057521773792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CD0-4EFF-9851-D6AC1E6B0A1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1952"/>
        <c:axId val="658457792"/>
      </c:scatterChart>
      <c:valAx>
        <c:axId val="65846195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Theoretical</a:t>
                </a:r>
                <a:r>
                  <a:rPr lang="hu-HU" baseline="0"/>
                  <a:t> mean</a:t>
                </a:r>
                <a:endParaRPr lang="hu-H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57792"/>
        <c:crosses val="autoZero"/>
        <c:crossBetween val="midCat"/>
      </c:valAx>
      <c:valAx>
        <c:axId val="65845779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Mean</a:t>
                </a:r>
                <a:r>
                  <a:rPr lang="hu-HU" baseline="0"/>
                  <a:t> relative error</a:t>
                </a:r>
                <a:endParaRPr lang="hu-H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1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intercept val="0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MT2_2!$AO$2:$AO$437</c:f>
              <c:numCache>
                <c:formatCode>General</c:formatCode>
                <c:ptCount val="436"/>
                <c:pt idx="0">
                  <c:v>337.57274104000004</c:v>
                </c:pt>
                <c:pt idx="1">
                  <c:v>354.24305531999994</c:v>
                </c:pt>
                <c:pt idx="2">
                  <c:v>396.02544020000005</c:v>
                </c:pt>
                <c:pt idx="3">
                  <c:v>397.80733541999996</c:v>
                </c:pt>
                <c:pt idx="4">
                  <c:v>393.22674482000002</c:v>
                </c:pt>
                <c:pt idx="5">
                  <c:v>413.60954712</c:v>
                </c:pt>
                <c:pt idx="6">
                  <c:v>422.24547742999994</c:v>
                </c:pt>
                <c:pt idx="7">
                  <c:v>454.57254923999994</c:v>
                </c:pt>
                <c:pt idx="8">
                  <c:v>444.12988359000002</c:v>
                </c:pt>
                <c:pt idx="9">
                  <c:v>314.03808138099998</c:v>
                </c:pt>
                <c:pt idx="10">
                  <c:v>141.21354238900003</c:v>
                </c:pt>
                <c:pt idx="11">
                  <c:v>55.606291540800008</c:v>
                </c:pt>
                <c:pt idx="12">
                  <c:v>61.059763408000009</c:v>
                </c:pt>
                <c:pt idx="13">
                  <c:v>23.210569145999997</c:v>
                </c:pt>
                <c:pt idx="14">
                  <c:v>12.3786793416</c:v>
                </c:pt>
                <c:pt idx="15">
                  <c:v>9.4477987889999984</c:v>
                </c:pt>
                <c:pt idx="16">
                  <c:v>6.7176573087999989</c:v>
                </c:pt>
                <c:pt idx="17">
                  <c:v>7.8339142863899989</c:v>
                </c:pt>
                <c:pt idx="18">
                  <c:v>4.0192867295800001</c:v>
                </c:pt>
                <c:pt idx="19">
                  <c:v>2.6386165544000004</c:v>
                </c:pt>
                <c:pt idx="20">
                  <c:v>0.32819645555500004</c:v>
                </c:pt>
                <c:pt idx="21">
                  <c:v>6.8462723458999992</c:v>
                </c:pt>
                <c:pt idx="22">
                  <c:v>8.191464946</c:v>
                </c:pt>
                <c:pt idx="23">
                  <c:v>10.515343671</c:v>
                </c:pt>
                <c:pt idx="24">
                  <c:v>13.583044975499998</c:v>
                </c:pt>
                <c:pt idx="25">
                  <c:v>11.571610702100001</c:v>
                </c:pt>
                <c:pt idx="26">
                  <c:v>21.475186601600001</c:v>
                </c:pt>
                <c:pt idx="27">
                  <c:v>25.603267698799996</c:v>
                </c:pt>
                <c:pt idx="28">
                  <c:v>29.003193080400003</c:v>
                </c:pt>
                <c:pt idx="29">
                  <c:v>35.084128284000002</c:v>
                </c:pt>
                <c:pt idx="30">
                  <c:v>41.929867434400002</c:v>
                </c:pt>
                <c:pt idx="31">
                  <c:v>49.165166704899995</c:v>
                </c:pt>
                <c:pt idx="32">
                  <c:v>63.710191347000006</c:v>
                </c:pt>
                <c:pt idx="33">
                  <c:v>81.187919574000006</c:v>
                </c:pt>
                <c:pt idx="34">
                  <c:v>92.061064024999993</c:v>
                </c:pt>
                <c:pt idx="35">
                  <c:v>122.93099319</c:v>
                </c:pt>
                <c:pt idx="36">
                  <c:v>151.27329043199998</c:v>
                </c:pt>
                <c:pt idx="37">
                  <c:v>176.92987672000001</c:v>
                </c:pt>
                <c:pt idx="38">
                  <c:v>240.310902924</c:v>
                </c:pt>
                <c:pt idx="39">
                  <c:v>286.23533573000003</c:v>
                </c:pt>
                <c:pt idx="40">
                  <c:v>422.47491360000004</c:v>
                </c:pt>
                <c:pt idx="41">
                  <c:v>547.62142080000001</c:v>
                </c:pt>
                <c:pt idx="42">
                  <c:v>767.33346340000003</c:v>
                </c:pt>
                <c:pt idx="43">
                  <c:v>725.66728499999999</c:v>
                </c:pt>
                <c:pt idx="44">
                  <c:v>1070.2430216600001</c:v>
                </c:pt>
                <c:pt idx="45">
                  <c:v>1073.9713177800002</c:v>
                </c:pt>
                <c:pt idx="46">
                  <c:v>468.15688239999997</c:v>
                </c:pt>
                <c:pt idx="47">
                  <c:v>-3716.4156976000004</c:v>
                </c:pt>
                <c:pt idx="48">
                  <c:v>548.98096157999998</c:v>
                </c:pt>
                <c:pt idx="49">
                  <c:v>288.68369984999998</c:v>
                </c:pt>
                <c:pt idx="50">
                  <c:v>257.31709611000002</c:v>
                </c:pt>
                <c:pt idx="51">
                  <c:v>303.71012721</c:v>
                </c:pt>
                <c:pt idx="52">
                  <c:v>352.97207634000006</c:v>
                </c:pt>
                <c:pt idx="53">
                  <c:v>127.8236366</c:v>
                </c:pt>
                <c:pt idx="54">
                  <c:v>126.53711855099999</c:v>
                </c:pt>
                <c:pt idx="55">
                  <c:v>142.998511608</c:v>
                </c:pt>
                <c:pt idx="56">
                  <c:v>134.896366108</c:v>
                </c:pt>
                <c:pt idx="57">
                  <c:v>141.95226396000001</c:v>
                </c:pt>
                <c:pt idx="58">
                  <c:v>139.282482918</c:v>
                </c:pt>
                <c:pt idx="59">
                  <c:v>146.50997699999999</c:v>
                </c:pt>
                <c:pt idx="60">
                  <c:v>142.07374056</c:v>
                </c:pt>
                <c:pt idx="61">
                  <c:v>149.70006024999998</c:v>
                </c:pt>
                <c:pt idx="62">
                  <c:v>161.96073564999998</c:v>
                </c:pt>
                <c:pt idx="63">
                  <c:v>143.728816819</c:v>
                </c:pt>
                <c:pt idx="64">
                  <c:v>157.70121387199998</c:v>
                </c:pt>
                <c:pt idx="65">
                  <c:v>166.69128339</c:v>
                </c:pt>
                <c:pt idx="66">
                  <c:v>208.76329370999997</c:v>
                </c:pt>
                <c:pt idx="67">
                  <c:v>279.86971457999999</c:v>
                </c:pt>
                <c:pt idx="68">
                  <c:v>309.72038157399999</c:v>
                </c:pt>
                <c:pt idx="69">
                  <c:v>303.92667431299998</c:v>
                </c:pt>
                <c:pt idx="70">
                  <c:v>273.80741356499999</c:v>
                </c:pt>
                <c:pt idx="71">
                  <c:v>274.47335300000003</c:v>
                </c:pt>
                <c:pt idx="72">
                  <c:v>232.90107280000001</c:v>
                </c:pt>
                <c:pt idx="73">
                  <c:v>198.68478100200002</c:v>
                </c:pt>
                <c:pt idx="74">
                  <c:v>152.94671013199999</c:v>
                </c:pt>
                <c:pt idx="75">
                  <c:v>123.534191892</c:v>
                </c:pt>
                <c:pt idx="76">
                  <c:v>99.044119488000007</c:v>
                </c:pt>
                <c:pt idx="77">
                  <c:v>74.313959728</c:v>
                </c:pt>
                <c:pt idx="78">
                  <c:v>62.941212695000004</c:v>
                </c:pt>
                <c:pt idx="79">
                  <c:v>48.484581586999994</c:v>
                </c:pt>
                <c:pt idx="80">
                  <c:v>32.709278906599998</c:v>
                </c:pt>
                <c:pt idx="81">
                  <c:v>30.294022566000002</c:v>
                </c:pt>
                <c:pt idx="82">
                  <c:v>15.1491858308</c:v>
                </c:pt>
                <c:pt idx="83">
                  <c:v>11.943396812400001</c:v>
                </c:pt>
                <c:pt idx="84">
                  <c:v>12.863551490699999</c:v>
                </c:pt>
                <c:pt idx="85">
                  <c:v>10.3979178462</c:v>
                </c:pt>
                <c:pt idx="86">
                  <c:v>10.178652252300001</c:v>
                </c:pt>
                <c:pt idx="87">
                  <c:v>11.446120300999999</c:v>
                </c:pt>
                <c:pt idx="88">
                  <c:v>11.711435079999999</c:v>
                </c:pt>
                <c:pt idx="89">
                  <c:v>92.058392325</c:v>
                </c:pt>
                <c:pt idx="90">
                  <c:v>103.56429212800002</c:v>
                </c:pt>
                <c:pt idx="91">
                  <c:v>117.29845472</c:v>
                </c:pt>
                <c:pt idx="92">
                  <c:v>117.97277136000001</c:v>
                </c:pt>
                <c:pt idx="93">
                  <c:v>118.30321026</c:v>
                </c:pt>
                <c:pt idx="94">
                  <c:v>174.73349863999999</c:v>
                </c:pt>
                <c:pt idx="95">
                  <c:v>182.87288228400001</c:v>
                </c:pt>
                <c:pt idx="96">
                  <c:v>174.58125258200002</c:v>
                </c:pt>
                <c:pt idx="97">
                  <c:v>204.196966487</c:v>
                </c:pt>
                <c:pt idx="98">
                  <c:v>201.70854592499998</c:v>
                </c:pt>
                <c:pt idx="99">
                  <c:v>190.460077665</c:v>
                </c:pt>
                <c:pt idx="100">
                  <c:v>210.758057216</c:v>
                </c:pt>
                <c:pt idx="101">
                  <c:v>194.24958193500001</c:v>
                </c:pt>
                <c:pt idx="102">
                  <c:v>214.22355754799997</c:v>
                </c:pt>
                <c:pt idx="103">
                  <c:v>194.52952414000001</c:v>
                </c:pt>
                <c:pt idx="104">
                  <c:v>176.68579199999999</c:v>
                </c:pt>
                <c:pt idx="105">
                  <c:v>185.011949558</c:v>
                </c:pt>
                <c:pt idx="106">
                  <c:v>186.06694267</c:v>
                </c:pt>
                <c:pt idx="107">
                  <c:v>176.09571069200001</c:v>
                </c:pt>
                <c:pt idx="108">
                  <c:v>160.14456964999999</c:v>
                </c:pt>
                <c:pt idx="109">
                  <c:v>135.98563579500001</c:v>
                </c:pt>
                <c:pt idx="110">
                  <c:v>127.45525478400002</c:v>
                </c:pt>
                <c:pt idx="111">
                  <c:v>116.071135246</c:v>
                </c:pt>
                <c:pt idx="112">
                  <c:v>105.68427409799999</c:v>
                </c:pt>
                <c:pt idx="113">
                  <c:v>89.022778459999998</c:v>
                </c:pt>
                <c:pt idx="114">
                  <c:v>80.948737940000001</c:v>
                </c:pt>
                <c:pt idx="115">
                  <c:v>63.501600623999998</c:v>
                </c:pt>
                <c:pt idx="116">
                  <c:v>49.663825228</c:v>
                </c:pt>
                <c:pt idx="117">
                  <c:v>38.395213478500004</c:v>
                </c:pt>
                <c:pt idx="118">
                  <c:v>38.362022951999997</c:v>
                </c:pt>
                <c:pt idx="119">
                  <c:v>30.959840665600002</c:v>
                </c:pt>
                <c:pt idx="120">
                  <c:v>19.7253407135</c:v>
                </c:pt>
                <c:pt idx="121">
                  <c:v>14.220696584399999</c:v>
                </c:pt>
                <c:pt idx="122">
                  <c:v>11.542045449</c:v>
                </c:pt>
                <c:pt idx="123">
                  <c:v>11.5018989138</c:v>
                </c:pt>
                <c:pt idx="124">
                  <c:v>10.0754331678</c:v>
                </c:pt>
                <c:pt idx="125">
                  <c:v>99.674765499999992</c:v>
                </c:pt>
                <c:pt idx="126">
                  <c:v>100.574103616</c:v>
                </c:pt>
                <c:pt idx="127">
                  <c:v>100.82504341399999</c:v>
                </c:pt>
                <c:pt idx="128">
                  <c:v>100.24492762199999</c:v>
                </c:pt>
                <c:pt idx="129">
                  <c:v>76.61873636</c:v>
                </c:pt>
                <c:pt idx="130">
                  <c:v>90.746517158000003</c:v>
                </c:pt>
                <c:pt idx="131">
                  <c:v>92.768584672000003</c:v>
                </c:pt>
                <c:pt idx="132">
                  <c:v>70.432551095999997</c:v>
                </c:pt>
                <c:pt idx="133">
                  <c:v>80.385145280000003</c:v>
                </c:pt>
                <c:pt idx="134">
                  <c:v>63.405784434999994</c:v>
                </c:pt>
                <c:pt idx="135">
                  <c:v>75.175839882000005</c:v>
                </c:pt>
                <c:pt idx="136">
                  <c:v>53.382187352000003</c:v>
                </c:pt>
                <c:pt idx="137">
                  <c:v>68.404224935999991</c:v>
                </c:pt>
                <c:pt idx="138">
                  <c:v>109.48802557499999</c:v>
                </c:pt>
                <c:pt idx="139">
                  <c:v>126.65465883499999</c:v>
                </c:pt>
                <c:pt idx="140">
                  <c:v>155.39327491200001</c:v>
                </c:pt>
                <c:pt idx="141">
                  <c:v>147.16426713999999</c:v>
                </c:pt>
                <c:pt idx="142">
                  <c:v>147.76923449999998</c:v>
                </c:pt>
                <c:pt idx="143">
                  <c:v>154.90021891999999</c:v>
                </c:pt>
                <c:pt idx="144">
                  <c:v>165.056736</c:v>
                </c:pt>
                <c:pt idx="145">
                  <c:v>147.43023245000001</c:v>
                </c:pt>
                <c:pt idx="146">
                  <c:v>145.78802238</c:v>
                </c:pt>
                <c:pt idx="147">
                  <c:v>133.339165337</c:v>
                </c:pt>
                <c:pt idx="148">
                  <c:v>133.958981808</c:v>
                </c:pt>
                <c:pt idx="149">
                  <c:v>121.41200204800001</c:v>
                </c:pt>
                <c:pt idx="150">
                  <c:v>113.90750644000001</c:v>
                </c:pt>
                <c:pt idx="151">
                  <c:v>100.34162534399999</c:v>
                </c:pt>
                <c:pt idx="152">
                  <c:v>96.425285336000002</c:v>
                </c:pt>
                <c:pt idx="153">
                  <c:v>90.126178695000007</c:v>
                </c:pt>
                <c:pt idx="154">
                  <c:v>78.639166692000003</c:v>
                </c:pt>
                <c:pt idx="155">
                  <c:v>71.456087324999999</c:v>
                </c:pt>
                <c:pt idx="156">
                  <c:v>64.946961263999995</c:v>
                </c:pt>
                <c:pt idx="157">
                  <c:v>58.237498972200001</c:v>
                </c:pt>
                <c:pt idx="158">
                  <c:v>56.6629771582</c:v>
                </c:pt>
                <c:pt idx="159">
                  <c:v>46.183749620900002</c:v>
                </c:pt>
                <c:pt idx="160">
                  <c:v>40.120004349700004</c:v>
                </c:pt>
                <c:pt idx="161">
                  <c:v>86.577689538000016</c:v>
                </c:pt>
                <c:pt idx="162">
                  <c:v>86.443868839999993</c:v>
                </c:pt>
                <c:pt idx="163">
                  <c:v>84.123536039999991</c:v>
                </c:pt>
                <c:pt idx="164">
                  <c:v>76.836589951999997</c:v>
                </c:pt>
                <c:pt idx="165">
                  <c:v>91.331100167999992</c:v>
                </c:pt>
                <c:pt idx="166">
                  <c:v>105.55941753900001</c:v>
                </c:pt>
                <c:pt idx="167">
                  <c:v>114.454274187</c:v>
                </c:pt>
                <c:pt idx="168">
                  <c:v>128.01019455000002</c:v>
                </c:pt>
                <c:pt idx="169">
                  <c:v>122.23210801599998</c:v>
                </c:pt>
                <c:pt idx="170">
                  <c:v>128.87506444799999</c:v>
                </c:pt>
                <c:pt idx="171">
                  <c:v>122.75965795200001</c:v>
                </c:pt>
                <c:pt idx="172">
                  <c:v>135.20727170399999</c:v>
                </c:pt>
                <c:pt idx="173">
                  <c:v>140.38285937999999</c:v>
                </c:pt>
                <c:pt idx="174">
                  <c:v>135.05099034</c:v>
                </c:pt>
                <c:pt idx="175">
                  <c:v>137.517907149</c:v>
                </c:pt>
                <c:pt idx="176">
                  <c:v>136.89382434000001</c:v>
                </c:pt>
                <c:pt idx="177">
                  <c:v>123.02333178799998</c:v>
                </c:pt>
                <c:pt idx="178">
                  <c:v>127.48253009999999</c:v>
                </c:pt>
                <c:pt idx="179">
                  <c:v>131.05804879999999</c:v>
                </c:pt>
                <c:pt idx="180">
                  <c:v>121.6704867</c:v>
                </c:pt>
                <c:pt idx="181">
                  <c:v>130.10761525000001</c:v>
                </c:pt>
                <c:pt idx="182">
                  <c:v>137.37886902</c:v>
                </c:pt>
                <c:pt idx="183">
                  <c:v>131.07460280999999</c:v>
                </c:pt>
                <c:pt idx="184">
                  <c:v>124.52585816</c:v>
                </c:pt>
                <c:pt idx="185">
                  <c:v>113.08564102000001</c:v>
                </c:pt>
                <c:pt idx="186">
                  <c:v>120.49397795099999</c:v>
                </c:pt>
                <c:pt idx="187">
                  <c:v>114.417284976</c:v>
                </c:pt>
                <c:pt idx="188">
                  <c:v>110.98534469399999</c:v>
                </c:pt>
                <c:pt idx="189">
                  <c:v>102.21174600000001</c:v>
                </c:pt>
                <c:pt idx="190">
                  <c:v>94.390025514000001</c:v>
                </c:pt>
                <c:pt idx="191">
                  <c:v>91.62402523099999</c:v>
                </c:pt>
                <c:pt idx="192">
                  <c:v>82.601591282000001</c:v>
                </c:pt>
                <c:pt idx="193">
                  <c:v>75.463305903999995</c:v>
                </c:pt>
                <c:pt idx="194">
                  <c:v>59.458791603199991</c:v>
                </c:pt>
                <c:pt idx="195">
                  <c:v>59.963892170699992</c:v>
                </c:pt>
                <c:pt idx="196">
                  <c:v>55.432111627300003</c:v>
                </c:pt>
                <c:pt idx="197">
                  <c:v>4.8755879594999998</c:v>
                </c:pt>
                <c:pt idx="198">
                  <c:v>15.316920908</c:v>
                </c:pt>
                <c:pt idx="199">
                  <c:v>16.91545241</c:v>
                </c:pt>
                <c:pt idx="200">
                  <c:v>23.175610127999999</c:v>
                </c:pt>
                <c:pt idx="201">
                  <c:v>31.126824637999995</c:v>
                </c:pt>
                <c:pt idx="202">
                  <c:v>43.302675800000003</c:v>
                </c:pt>
                <c:pt idx="203">
                  <c:v>65.544171942000006</c:v>
                </c:pt>
                <c:pt idx="204">
                  <c:v>91.441512392999996</c:v>
                </c:pt>
                <c:pt idx="205">
                  <c:v>111.814894864</c:v>
                </c:pt>
                <c:pt idx="206">
                  <c:v>119.82388010800001</c:v>
                </c:pt>
                <c:pt idx="207">
                  <c:v>108.99592861500001</c:v>
                </c:pt>
                <c:pt idx="208">
                  <c:v>101.01979908</c:v>
                </c:pt>
                <c:pt idx="209">
                  <c:v>77.814154852000001</c:v>
                </c:pt>
                <c:pt idx="210">
                  <c:v>73.287506817999997</c:v>
                </c:pt>
                <c:pt idx="211">
                  <c:v>54.007269824999995</c:v>
                </c:pt>
                <c:pt idx="212">
                  <c:v>45.284163023000005</c:v>
                </c:pt>
                <c:pt idx="213">
                  <c:v>24.209899797999999</c:v>
                </c:pt>
                <c:pt idx="214">
                  <c:v>22.549808376000001</c:v>
                </c:pt>
                <c:pt idx="215">
                  <c:v>15.422254729</c:v>
                </c:pt>
                <c:pt idx="216">
                  <c:v>5.0206188692999998</c:v>
                </c:pt>
                <c:pt idx="217">
                  <c:v>7.2163595175999991</c:v>
                </c:pt>
                <c:pt idx="218">
                  <c:v>14.669705646000001</c:v>
                </c:pt>
                <c:pt idx="219">
                  <c:v>23.090869894000001</c:v>
                </c:pt>
                <c:pt idx="220">
                  <c:v>39.157163890000007</c:v>
                </c:pt>
                <c:pt idx="221">
                  <c:v>63.867196265000004</c:v>
                </c:pt>
                <c:pt idx="222">
                  <c:v>82.372139737999987</c:v>
                </c:pt>
                <c:pt idx="223">
                  <c:v>144.10289558099998</c:v>
                </c:pt>
                <c:pt idx="224">
                  <c:v>176.40152930400001</c:v>
                </c:pt>
                <c:pt idx="225">
                  <c:v>180.15054384000001</c:v>
                </c:pt>
                <c:pt idx="226">
                  <c:v>183.649070722</c:v>
                </c:pt>
                <c:pt idx="227">
                  <c:v>151.28030226799999</c:v>
                </c:pt>
                <c:pt idx="228">
                  <c:v>102.11056924799999</c:v>
                </c:pt>
                <c:pt idx="229">
                  <c:v>83.12154765599999</c:v>
                </c:pt>
                <c:pt idx="230">
                  <c:v>66.419451448000004</c:v>
                </c:pt>
                <c:pt idx="231">
                  <c:v>38.757109311999997</c:v>
                </c:pt>
                <c:pt idx="232">
                  <c:v>27.128202270999999</c:v>
                </c:pt>
                <c:pt idx="233">
                  <c:v>19.013101275</c:v>
                </c:pt>
                <c:pt idx="234">
                  <c:v>20.379708431999997</c:v>
                </c:pt>
                <c:pt idx="235">
                  <c:v>24.292258774</c:v>
                </c:pt>
                <c:pt idx="236">
                  <c:v>32.950223651999998</c:v>
                </c:pt>
                <c:pt idx="237">
                  <c:v>44.552197495000001</c:v>
                </c:pt>
                <c:pt idx="238">
                  <c:v>76.719480558000001</c:v>
                </c:pt>
                <c:pt idx="239">
                  <c:v>107.120469392</c:v>
                </c:pt>
                <c:pt idx="240">
                  <c:v>134.67124378399998</c:v>
                </c:pt>
                <c:pt idx="241">
                  <c:v>140.59547197699999</c:v>
                </c:pt>
                <c:pt idx="242">
                  <c:v>123.040023745</c:v>
                </c:pt>
                <c:pt idx="243">
                  <c:v>77.596828991999999</c:v>
                </c:pt>
                <c:pt idx="244">
                  <c:v>70.345246751999994</c:v>
                </c:pt>
                <c:pt idx="245">
                  <c:v>77.222647936000001</c:v>
                </c:pt>
                <c:pt idx="246">
                  <c:v>84.809234601999989</c:v>
                </c:pt>
                <c:pt idx="247">
                  <c:v>75.597398511000009</c:v>
                </c:pt>
                <c:pt idx="248">
                  <c:v>52.353531177999997</c:v>
                </c:pt>
                <c:pt idx="249">
                  <c:v>43.873592176000002</c:v>
                </c:pt>
                <c:pt idx="250">
                  <c:v>31.866982589999996</c:v>
                </c:pt>
                <c:pt idx="251">
                  <c:v>25.284784639999998</c:v>
                </c:pt>
                <c:pt idx="252">
                  <c:v>21.069636556999999</c:v>
                </c:pt>
                <c:pt idx="253">
                  <c:v>21.079743799999999</c:v>
                </c:pt>
                <c:pt idx="254">
                  <c:v>23.627070536000005</c:v>
                </c:pt>
                <c:pt idx="255">
                  <c:v>29.936818916</c:v>
                </c:pt>
                <c:pt idx="256">
                  <c:v>39.721510924</c:v>
                </c:pt>
                <c:pt idx="257">
                  <c:v>59.234296897999997</c:v>
                </c:pt>
                <c:pt idx="258">
                  <c:v>77.053397145999995</c:v>
                </c:pt>
                <c:pt idx="259">
                  <c:v>94.408709489999993</c:v>
                </c:pt>
                <c:pt idx="260">
                  <c:v>98.874743490000014</c:v>
                </c:pt>
                <c:pt idx="261">
                  <c:v>106.808758172</c:v>
                </c:pt>
                <c:pt idx="262">
                  <c:v>64.108987584000005</c:v>
                </c:pt>
                <c:pt idx="263">
                  <c:v>80.507536156</c:v>
                </c:pt>
                <c:pt idx="264">
                  <c:v>81.508648815000001</c:v>
                </c:pt>
                <c:pt idx="265">
                  <c:v>71.859414119999997</c:v>
                </c:pt>
                <c:pt idx="266">
                  <c:v>61.662103864999999</c:v>
                </c:pt>
                <c:pt idx="267">
                  <c:v>56.66700282</c:v>
                </c:pt>
                <c:pt idx="268">
                  <c:v>44.110597035000005</c:v>
                </c:pt>
                <c:pt idx="269">
                  <c:v>39.498014808000001</c:v>
                </c:pt>
                <c:pt idx="270">
                  <c:v>28.239840319999999</c:v>
                </c:pt>
                <c:pt idx="271">
                  <c:v>20.242366302000001</c:v>
                </c:pt>
                <c:pt idx="272">
                  <c:v>11.5483908176</c:v>
                </c:pt>
                <c:pt idx="273">
                  <c:v>18.557027924999996</c:v>
                </c:pt>
                <c:pt idx="274">
                  <c:v>20.554188662999998</c:v>
                </c:pt>
                <c:pt idx="275">
                  <c:v>27.956787022499999</c:v>
                </c:pt>
                <c:pt idx="276">
                  <c:v>45.132396185200001</c:v>
                </c:pt>
                <c:pt idx="277">
                  <c:v>71.805556950400003</c:v>
                </c:pt>
                <c:pt idx="278">
                  <c:v>115.75588468800001</c:v>
                </c:pt>
                <c:pt idx="279">
                  <c:v>172.97907868000001</c:v>
                </c:pt>
                <c:pt idx="280">
                  <c:v>163.94982853900001</c:v>
                </c:pt>
                <c:pt idx="281">
                  <c:v>151.80248567699999</c:v>
                </c:pt>
                <c:pt idx="282">
                  <c:v>134.14704628500002</c:v>
                </c:pt>
                <c:pt idx="283">
                  <c:v>86.536760974999993</c:v>
                </c:pt>
                <c:pt idx="284">
                  <c:v>58.132109006999997</c:v>
                </c:pt>
                <c:pt idx="285">
                  <c:v>30.319877928</c:v>
                </c:pt>
                <c:pt idx="286">
                  <c:v>13.646011198</c:v>
                </c:pt>
                <c:pt idx="287">
                  <c:v>10.6326155</c:v>
                </c:pt>
                <c:pt idx="288">
                  <c:v>9.6649252752000017</c:v>
                </c:pt>
                <c:pt idx="289">
                  <c:v>-2.0266395493500001E-2</c:v>
                </c:pt>
                <c:pt idx="290">
                  <c:v>-2.30085002799E-2</c:v>
                </c:pt>
                <c:pt idx="291">
                  <c:v>-3.4745608621499995E-2</c:v>
                </c:pt>
                <c:pt idx="292">
                  <c:v>3.5630807794999995</c:v>
                </c:pt>
                <c:pt idx="293">
                  <c:v>8.3205226236000005</c:v>
                </c:pt>
                <c:pt idx="294">
                  <c:v>14.768477438000001</c:v>
                </c:pt>
                <c:pt idx="295">
                  <c:v>14.2418579273</c:v>
                </c:pt>
                <c:pt idx="296">
                  <c:v>30.508602375499997</c:v>
                </c:pt>
                <c:pt idx="297">
                  <c:v>59.518414493999998</c:v>
                </c:pt>
                <c:pt idx="298">
                  <c:v>93.088423096</c:v>
                </c:pt>
                <c:pt idx="299">
                  <c:v>140.81782144499999</c:v>
                </c:pt>
                <c:pt idx="300">
                  <c:v>211.41193577999999</c:v>
                </c:pt>
                <c:pt idx="301">
                  <c:v>235.76291663999999</c:v>
                </c:pt>
                <c:pt idx="302">
                  <c:v>235.52285952</c:v>
                </c:pt>
                <c:pt idx="303">
                  <c:v>187.97030899999999</c:v>
                </c:pt>
                <c:pt idx="304">
                  <c:v>129.70427122800001</c:v>
                </c:pt>
                <c:pt idx="305">
                  <c:v>81.878452050600004</c:v>
                </c:pt>
                <c:pt idx="306">
                  <c:v>40.504460445400007</c:v>
                </c:pt>
                <c:pt idx="307">
                  <c:v>22.721641272000003</c:v>
                </c:pt>
                <c:pt idx="308">
                  <c:v>12.186485435</c:v>
                </c:pt>
                <c:pt idx="309">
                  <c:v>6.1942516461000006</c:v>
                </c:pt>
                <c:pt idx="310">
                  <c:v>-1.8924341257800001E-2</c:v>
                </c:pt>
                <c:pt idx="311">
                  <c:v>46.810312767999996</c:v>
                </c:pt>
                <c:pt idx="312">
                  <c:v>21.577114418000001</c:v>
                </c:pt>
                <c:pt idx="313">
                  <c:v>36.8631677427</c:v>
                </c:pt>
                <c:pt idx="314">
                  <c:v>183.89624864699999</c:v>
                </c:pt>
                <c:pt idx="315">
                  <c:v>411.37114130399999</c:v>
                </c:pt>
                <c:pt idx="316">
                  <c:v>736.76950536000004</c:v>
                </c:pt>
                <c:pt idx="317">
                  <c:v>698.75072871999998</c:v>
                </c:pt>
                <c:pt idx="318">
                  <c:v>339.13739570199999</c:v>
                </c:pt>
                <c:pt idx="319">
                  <c:v>142.46235504100002</c:v>
                </c:pt>
                <c:pt idx="320">
                  <c:v>67.896799745999999</c:v>
                </c:pt>
                <c:pt idx="321">
                  <c:v>24.137454625700002</c:v>
                </c:pt>
                <c:pt idx="322">
                  <c:v>98.748164751999994</c:v>
                </c:pt>
                <c:pt idx="323">
                  <c:v>148.34772436</c:v>
                </c:pt>
                <c:pt idx="324">
                  <c:v>296.44226205000001</c:v>
                </c:pt>
                <c:pt idx="325">
                  <c:v>413.50655119999999</c:v>
                </c:pt>
                <c:pt idx="326">
                  <c:v>348.63095592999997</c:v>
                </c:pt>
                <c:pt idx="327">
                  <c:v>328.27060749999998</c:v>
                </c:pt>
                <c:pt idx="328">
                  <c:v>249.62435315999997</c:v>
                </c:pt>
                <c:pt idx="329">
                  <c:v>127.03068300000001</c:v>
                </c:pt>
                <c:pt idx="330">
                  <c:v>45.910703795000003</c:v>
                </c:pt>
                <c:pt idx="331">
                  <c:v>43.589922389999998</c:v>
                </c:pt>
                <c:pt idx="332">
                  <c:v>8.4609276372000011</c:v>
                </c:pt>
                <c:pt idx="333">
                  <c:v>70.468992882999999</c:v>
                </c:pt>
                <c:pt idx="334">
                  <c:v>205.48595020799999</c:v>
                </c:pt>
                <c:pt idx="335">
                  <c:v>587.07331725500001</c:v>
                </c:pt>
                <c:pt idx="336">
                  <c:v>1280.2967567399999</c:v>
                </c:pt>
                <c:pt idx="337">
                  <c:v>1669.94962227</c:v>
                </c:pt>
                <c:pt idx="338">
                  <c:v>649.52620731000002</c:v>
                </c:pt>
                <c:pt idx="339">
                  <c:v>1009.1976426000001</c:v>
                </c:pt>
                <c:pt idx="340">
                  <c:v>324.909476192</c:v>
                </c:pt>
                <c:pt idx="341">
                  <c:v>126.2244141</c:v>
                </c:pt>
                <c:pt idx="342">
                  <c:v>42.646823544</c:v>
                </c:pt>
                <c:pt idx="343">
                  <c:v>30.889315579999998</c:v>
                </c:pt>
                <c:pt idx="344">
                  <c:v>35.762724958</c:v>
                </c:pt>
                <c:pt idx="345">
                  <c:v>32.048390550000001</c:v>
                </c:pt>
                <c:pt idx="346">
                  <c:v>45.553416044000002</c:v>
                </c:pt>
                <c:pt idx="347">
                  <c:v>80.109022527000008</c:v>
                </c:pt>
                <c:pt idx="348">
                  <c:v>335.56041377299999</c:v>
                </c:pt>
                <c:pt idx="349">
                  <c:v>571.02634602000001</c:v>
                </c:pt>
                <c:pt idx="350">
                  <c:v>995.12865705000002</c:v>
                </c:pt>
                <c:pt idx="351">
                  <c:v>396.52298454999999</c:v>
                </c:pt>
                <c:pt idx="352">
                  <c:v>162.49733295999999</c:v>
                </c:pt>
                <c:pt idx="353">
                  <c:v>68.062313258999993</c:v>
                </c:pt>
                <c:pt idx="354">
                  <c:v>73.647202355999994</c:v>
                </c:pt>
                <c:pt idx="355">
                  <c:v>234.79332156000004</c:v>
                </c:pt>
                <c:pt idx="356">
                  <c:v>257.86611368000001</c:v>
                </c:pt>
                <c:pt idx="357">
                  <c:v>282.35415083999999</c:v>
                </c:pt>
                <c:pt idx="358">
                  <c:v>295.2108288</c:v>
                </c:pt>
                <c:pt idx="359">
                  <c:v>363.85447868</c:v>
                </c:pt>
                <c:pt idx="360">
                  <c:v>432.39350129999997</c:v>
                </c:pt>
                <c:pt idx="361">
                  <c:v>558.07806108</c:v>
                </c:pt>
                <c:pt idx="362">
                  <c:v>772.09788232999995</c:v>
                </c:pt>
                <c:pt idx="363">
                  <c:v>1174.8002629499999</c:v>
                </c:pt>
                <c:pt idx="364">
                  <c:v>755.41833362</c:v>
                </c:pt>
                <c:pt idx="365">
                  <c:v>740.38344170000005</c:v>
                </c:pt>
                <c:pt idx="366">
                  <c:v>836.20557245999998</c:v>
                </c:pt>
                <c:pt idx="367">
                  <c:v>810.01266711999995</c:v>
                </c:pt>
                <c:pt idx="368">
                  <c:v>830.41888607999999</c:v>
                </c:pt>
                <c:pt idx="369">
                  <c:v>777.58603447999997</c:v>
                </c:pt>
                <c:pt idx="370">
                  <c:v>749.46837416000005</c:v>
                </c:pt>
                <c:pt idx="371">
                  <c:v>651.27999390000002</c:v>
                </c:pt>
                <c:pt idx="372">
                  <c:v>601.83994655999993</c:v>
                </c:pt>
                <c:pt idx="373">
                  <c:v>456.11381704000001</c:v>
                </c:pt>
                <c:pt idx="374">
                  <c:v>467.96121426000008</c:v>
                </c:pt>
                <c:pt idx="375">
                  <c:v>453.06693997000002</c:v>
                </c:pt>
                <c:pt idx="376">
                  <c:v>440.94209101000007</c:v>
                </c:pt>
                <c:pt idx="377">
                  <c:v>437.64118748999999</c:v>
                </c:pt>
                <c:pt idx="378">
                  <c:v>457.79918676500006</c:v>
                </c:pt>
                <c:pt idx="379">
                  <c:v>455.228765334</c:v>
                </c:pt>
                <c:pt idx="380">
                  <c:v>440.37871076700003</c:v>
                </c:pt>
                <c:pt idx="381">
                  <c:v>418.68211559999997</c:v>
                </c:pt>
                <c:pt idx="382">
                  <c:v>304.6394373</c:v>
                </c:pt>
                <c:pt idx="383">
                  <c:v>296.45492730000001</c:v>
                </c:pt>
                <c:pt idx="384">
                  <c:v>324.00970056000006</c:v>
                </c:pt>
                <c:pt idx="385">
                  <c:v>284.52352110000004</c:v>
                </c:pt>
                <c:pt idx="386">
                  <c:v>269.58278287999997</c:v>
                </c:pt>
                <c:pt idx="387">
                  <c:v>239.45157699000001</c:v>
                </c:pt>
                <c:pt idx="388">
                  <c:v>273.93088155999999</c:v>
                </c:pt>
                <c:pt idx="389">
                  <c:v>239.14695834000003</c:v>
                </c:pt>
                <c:pt idx="390">
                  <c:v>250.02559186000002</c:v>
                </c:pt>
                <c:pt idx="391">
                  <c:v>103.996552896</c:v>
                </c:pt>
                <c:pt idx="392">
                  <c:v>117.27886534</c:v>
                </c:pt>
                <c:pt idx="393">
                  <c:v>123.59143215100001</c:v>
                </c:pt>
                <c:pt idx="394">
                  <c:v>126.42817323499999</c:v>
                </c:pt>
                <c:pt idx="395">
                  <c:v>141.539293665</c:v>
                </c:pt>
                <c:pt idx="396">
                  <c:v>150.03887677200001</c:v>
                </c:pt>
                <c:pt idx="397">
                  <c:v>156.476002016</c:v>
                </c:pt>
                <c:pt idx="398">
                  <c:v>170.890586496</c:v>
                </c:pt>
                <c:pt idx="399">
                  <c:v>180.44293960000002</c:v>
                </c:pt>
                <c:pt idx="400">
                  <c:v>196.37462853000002</c:v>
                </c:pt>
                <c:pt idx="401">
                  <c:v>214.32267343000001</c:v>
                </c:pt>
                <c:pt idx="402">
                  <c:v>216.01348675</c:v>
                </c:pt>
                <c:pt idx="403">
                  <c:v>240.58528208000001</c:v>
                </c:pt>
                <c:pt idx="404">
                  <c:v>293.18065660000002</c:v>
                </c:pt>
                <c:pt idx="405">
                  <c:v>315.94030485000002</c:v>
                </c:pt>
                <c:pt idx="406">
                  <c:v>350.18689019999999</c:v>
                </c:pt>
                <c:pt idx="407">
                  <c:v>390.19451679999997</c:v>
                </c:pt>
                <c:pt idx="408">
                  <c:v>454.24938672000002</c:v>
                </c:pt>
                <c:pt idx="409">
                  <c:v>537.70100634000005</c:v>
                </c:pt>
                <c:pt idx="410">
                  <c:v>595.13426044800008</c:v>
                </c:pt>
                <c:pt idx="411">
                  <c:v>42.705469490000006</c:v>
                </c:pt>
                <c:pt idx="412">
                  <c:v>46.646307837000002</c:v>
                </c:pt>
                <c:pt idx="413">
                  <c:v>119.83523582800001</c:v>
                </c:pt>
                <c:pt idx="414">
                  <c:v>192.46486071699999</c:v>
                </c:pt>
                <c:pt idx="415">
                  <c:v>230.44997811000002</c:v>
                </c:pt>
                <c:pt idx="416">
                  <c:v>155.50007911000003</c:v>
                </c:pt>
                <c:pt idx="417">
                  <c:v>19.724625830000001</c:v>
                </c:pt>
                <c:pt idx="418">
                  <c:v>27.432728233999999</c:v>
                </c:pt>
                <c:pt idx="419">
                  <c:v>43.08567472499999</c:v>
                </c:pt>
                <c:pt idx="420">
                  <c:v>75.351680146999996</c:v>
                </c:pt>
                <c:pt idx="421">
                  <c:v>103.809922337</c:v>
                </c:pt>
                <c:pt idx="422">
                  <c:v>126.088814543</c:v>
                </c:pt>
                <c:pt idx="423">
                  <c:v>138.02144079300001</c:v>
                </c:pt>
                <c:pt idx="424">
                  <c:v>121.11234170100001</c:v>
                </c:pt>
                <c:pt idx="425">
                  <c:v>63.452981394000005</c:v>
                </c:pt>
                <c:pt idx="426">
                  <c:v>59.574754921</c:v>
                </c:pt>
                <c:pt idx="427">
                  <c:v>83.320425819999997</c:v>
                </c:pt>
                <c:pt idx="428">
                  <c:v>71.958978139999999</c:v>
                </c:pt>
                <c:pt idx="429">
                  <c:v>64.997509212799997</c:v>
                </c:pt>
                <c:pt idx="430">
                  <c:v>51.864360018600003</c:v>
                </c:pt>
                <c:pt idx="431">
                  <c:v>43.292537617200004</c:v>
                </c:pt>
                <c:pt idx="432">
                  <c:v>24.636680004000002</c:v>
                </c:pt>
                <c:pt idx="433">
                  <c:v>22.114590651999997</c:v>
                </c:pt>
                <c:pt idx="434">
                  <c:v>20.742804917999997</c:v>
                </c:pt>
                <c:pt idx="435">
                  <c:v>18.779449159999999</c:v>
                </c:pt>
              </c:numCache>
            </c:numRef>
          </c:xVal>
          <c:yVal>
            <c:numRef>
              <c:f>MT2_2!$AR$2:$AR$437</c:f>
              <c:numCache>
                <c:formatCode>General</c:formatCode>
                <c:ptCount val="436"/>
                <c:pt idx="0">
                  <c:v>304.84608236731964</c:v>
                </c:pt>
                <c:pt idx="1">
                  <c:v>321.77237623168742</c:v>
                </c:pt>
                <c:pt idx="2">
                  <c:v>363.33417383113556</c:v>
                </c:pt>
                <c:pt idx="3">
                  <c:v>366.49568322916321</c:v>
                </c:pt>
                <c:pt idx="4">
                  <c:v>360.01544215818421</c:v>
                </c:pt>
                <c:pt idx="5">
                  <c:v>382.96921473629703</c:v>
                </c:pt>
                <c:pt idx="6">
                  <c:v>390.31848120786208</c:v>
                </c:pt>
                <c:pt idx="7">
                  <c:v>424.1018288515138</c:v>
                </c:pt>
                <c:pt idx="8">
                  <c:v>413.17718071234276</c:v>
                </c:pt>
                <c:pt idx="9">
                  <c:v>291.53979351767219</c:v>
                </c:pt>
                <c:pt idx="10">
                  <c:v>120.61220643254894</c:v>
                </c:pt>
                <c:pt idx="11">
                  <c:v>36.244422395279393</c:v>
                </c:pt>
                <c:pt idx="12">
                  <c:v>47.7088733845737</c:v>
                </c:pt>
                <c:pt idx="13">
                  <c:v>13.627760041030694</c:v>
                </c:pt>
                <c:pt idx="14">
                  <c:v>3.2104380928318328</c:v>
                </c:pt>
                <c:pt idx="15">
                  <c:v>1.2377987634464738</c:v>
                </c:pt>
                <c:pt idx="16">
                  <c:v>-2.5869198784999057</c:v>
                </c:pt>
                <c:pt idx="17">
                  <c:v>-3.2926767519946409</c:v>
                </c:pt>
                <c:pt idx="18">
                  <c:v>-2.6722768818152982</c:v>
                </c:pt>
                <c:pt idx="19">
                  <c:v>-6.5348389718984716</c:v>
                </c:pt>
                <c:pt idx="20">
                  <c:v>-6.6784722570757467</c:v>
                </c:pt>
                <c:pt idx="21">
                  <c:v>-2.6786662076807701</c:v>
                </c:pt>
                <c:pt idx="22">
                  <c:v>-1.0773926945179824</c:v>
                </c:pt>
                <c:pt idx="23">
                  <c:v>2.2173537107306327</c:v>
                </c:pt>
                <c:pt idx="24">
                  <c:v>4.0949399672867628</c:v>
                </c:pt>
                <c:pt idx="25">
                  <c:v>4.7266893249278432</c:v>
                </c:pt>
                <c:pt idx="26">
                  <c:v>12.28256679741342</c:v>
                </c:pt>
                <c:pt idx="27">
                  <c:v>16.915270549499038</c:v>
                </c:pt>
                <c:pt idx="28">
                  <c:v>19.411352751807556</c:v>
                </c:pt>
                <c:pt idx="29">
                  <c:v>25.476866109693521</c:v>
                </c:pt>
                <c:pt idx="30">
                  <c:v>30.589955527391364</c:v>
                </c:pt>
                <c:pt idx="31">
                  <c:v>36.37645072234119</c:v>
                </c:pt>
                <c:pt idx="32">
                  <c:v>49.631067878806377</c:v>
                </c:pt>
                <c:pt idx="33">
                  <c:v>65.002180902436663</c:v>
                </c:pt>
                <c:pt idx="34">
                  <c:v>76.705459694283633</c:v>
                </c:pt>
                <c:pt idx="35">
                  <c:v>108.23536248997108</c:v>
                </c:pt>
                <c:pt idx="36">
                  <c:v>137.76587158377689</c:v>
                </c:pt>
                <c:pt idx="37">
                  <c:v>164.19975042420754</c:v>
                </c:pt>
                <c:pt idx="38">
                  <c:v>230.7600708669178</c:v>
                </c:pt>
                <c:pt idx="39">
                  <c:v>278.83338693571432</c:v>
                </c:pt>
                <c:pt idx="40">
                  <c:v>424.88813603763157</c:v>
                </c:pt>
                <c:pt idx="41">
                  <c:v>569.71901815789568</c:v>
                </c:pt>
                <c:pt idx="42">
                  <c:v>817.2037038854545</c:v>
                </c:pt>
                <c:pt idx="43">
                  <c:v>1020.1381313196227</c:v>
                </c:pt>
                <c:pt idx="44">
                  <c:v>1016.1288702231514</c:v>
                </c:pt>
                <c:pt idx="45">
                  <c:v>1325.7184637171713</c:v>
                </c:pt>
                <c:pt idx="46">
                  <c:v>1971.1859940621698</c:v>
                </c:pt>
                <c:pt idx="47">
                  <c:v>4163.8610388025299</c:v>
                </c:pt>
                <c:pt idx="48">
                  <c:v>504.44066898238748</c:v>
                </c:pt>
                <c:pt idx="49">
                  <c:v>213.11070318455916</c:v>
                </c:pt>
                <c:pt idx="50">
                  <c:v>209.5309307791315</c:v>
                </c:pt>
                <c:pt idx="51">
                  <c:v>243.19431435552576</c:v>
                </c:pt>
                <c:pt idx="52">
                  <c:v>293.90467384696649</c:v>
                </c:pt>
                <c:pt idx="53">
                  <c:v>132.83956705069366</c:v>
                </c:pt>
                <c:pt idx="54">
                  <c:v>130.13500153642818</c:v>
                </c:pt>
                <c:pt idx="55">
                  <c:v>143.49561655113797</c:v>
                </c:pt>
                <c:pt idx="56">
                  <c:v>135.13753546100094</c:v>
                </c:pt>
                <c:pt idx="57">
                  <c:v>138.29236672216541</c:v>
                </c:pt>
                <c:pt idx="58">
                  <c:v>136.73389140877697</c:v>
                </c:pt>
                <c:pt idx="59">
                  <c:v>145.86768098067137</c:v>
                </c:pt>
                <c:pt idx="60">
                  <c:v>154.27170406498911</c:v>
                </c:pt>
                <c:pt idx="61">
                  <c:v>149.14593048286008</c:v>
                </c:pt>
                <c:pt idx="62">
                  <c:v>165.10169273759857</c:v>
                </c:pt>
                <c:pt idx="63">
                  <c:v>145.76055790546317</c:v>
                </c:pt>
                <c:pt idx="64">
                  <c:v>164.2680565903793</c:v>
                </c:pt>
                <c:pt idx="65">
                  <c:v>180.08714286038037</c:v>
                </c:pt>
                <c:pt idx="66">
                  <c:v>219.62681442951273</c:v>
                </c:pt>
                <c:pt idx="67">
                  <c:v>269.8067053632318</c:v>
                </c:pt>
                <c:pt idx="68">
                  <c:v>306.28766042095037</c:v>
                </c:pt>
                <c:pt idx="69">
                  <c:v>305.1516834750505</c:v>
                </c:pt>
                <c:pt idx="70">
                  <c:v>278.17416344899698</c:v>
                </c:pt>
                <c:pt idx="71">
                  <c:v>282.32298341264527</c:v>
                </c:pt>
                <c:pt idx="72">
                  <c:v>238.9742094893785</c:v>
                </c:pt>
                <c:pt idx="73">
                  <c:v>203.68870820273321</c:v>
                </c:pt>
                <c:pt idx="74">
                  <c:v>154.47964837576734</c:v>
                </c:pt>
                <c:pt idx="75">
                  <c:v>123.132679888876</c:v>
                </c:pt>
                <c:pt idx="76">
                  <c:v>97.247210797594661</c:v>
                </c:pt>
                <c:pt idx="77">
                  <c:v>70.204264804807622</c:v>
                </c:pt>
                <c:pt idx="78">
                  <c:v>58.747493922151818</c:v>
                </c:pt>
                <c:pt idx="79">
                  <c:v>49.656644039093095</c:v>
                </c:pt>
                <c:pt idx="80">
                  <c:v>34.059832879207008</c:v>
                </c:pt>
                <c:pt idx="81">
                  <c:v>30.848324161167866</c:v>
                </c:pt>
                <c:pt idx="82">
                  <c:v>20.777912873217215</c:v>
                </c:pt>
                <c:pt idx="83">
                  <c:v>16.29365419478729</c:v>
                </c:pt>
                <c:pt idx="84">
                  <c:v>17.910219033748898</c:v>
                </c:pt>
                <c:pt idx="85">
                  <c:v>8.5211953306443036</c:v>
                </c:pt>
                <c:pt idx="86">
                  <c:v>6.1642539087896289</c:v>
                </c:pt>
                <c:pt idx="87">
                  <c:v>5.086391986644017</c:v>
                </c:pt>
                <c:pt idx="88">
                  <c:v>0.68315449881186652</c:v>
                </c:pt>
                <c:pt idx="89">
                  <c:v>109.11291219839998</c:v>
                </c:pt>
                <c:pt idx="90">
                  <c:v>117.23583833127535</c:v>
                </c:pt>
                <c:pt idx="91">
                  <c:v>126.55961623180032</c:v>
                </c:pt>
                <c:pt idx="92">
                  <c:v>125.69507478658869</c:v>
                </c:pt>
                <c:pt idx="93">
                  <c:v>124.70112834548686</c:v>
                </c:pt>
                <c:pt idx="94">
                  <c:v>171.22058442861527</c:v>
                </c:pt>
                <c:pt idx="95">
                  <c:v>180.41781258017653</c:v>
                </c:pt>
                <c:pt idx="96">
                  <c:v>172.55833948592266</c:v>
                </c:pt>
                <c:pt idx="97">
                  <c:v>203.50548097787805</c:v>
                </c:pt>
                <c:pt idx="98">
                  <c:v>202.11467959601791</c:v>
                </c:pt>
                <c:pt idx="99">
                  <c:v>190.91639748912644</c:v>
                </c:pt>
                <c:pt idx="100">
                  <c:v>213.04242579693891</c:v>
                </c:pt>
                <c:pt idx="101">
                  <c:v>198.06663317560529</c:v>
                </c:pt>
                <c:pt idx="102">
                  <c:v>217.27698453574607</c:v>
                </c:pt>
                <c:pt idx="103">
                  <c:v>198.50073497175208</c:v>
                </c:pt>
                <c:pt idx="104">
                  <c:v>181.71555943077965</c:v>
                </c:pt>
                <c:pt idx="105">
                  <c:v>189.71900419069203</c:v>
                </c:pt>
                <c:pt idx="106">
                  <c:v>214.40081492228774</c:v>
                </c:pt>
                <c:pt idx="107">
                  <c:v>185.55056606690806</c:v>
                </c:pt>
                <c:pt idx="108">
                  <c:v>169.0645643876102</c:v>
                </c:pt>
                <c:pt idx="109">
                  <c:v>143.93225302871312</c:v>
                </c:pt>
                <c:pt idx="110">
                  <c:v>134.88499015989927</c:v>
                </c:pt>
                <c:pt idx="111">
                  <c:v>123.30673078246326</c:v>
                </c:pt>
                <c:pt idx="112">
                  <c:v>112.58066007614721</c:v>
                </c:pt>
                <c:pt idx="113">
                  <c:v>94.64949881321597</c:v>
                </c:pt>
                <c:pt idx="114">
                  <c:v>86.918854407590104</c:v>
                </c:pt>
                <c:pt idx="115">
                  <c:v>74.685205500825802</c:v>
                </c:pt>
                <c:pt idx="116">
                  <c:v>63.48394267852715</c:v>
                </c:pt>
                <c:pt idx="117">
                  <c:v>52.39754425821107</c:v>
                </c:pt>
                <c:pt idx="118">
                  <c:v>52.655739588926039</c:v>
                </c:pt>
                <c:pt idx="119">
                  <c:v>44.74940490927149</c:v>
                </c:pt>
                <c:pt idx="120">
                  <c:v>36.332008643699339</c:v>
                </c:pt>
                <c:pt idx="121">
                  <c:v>37.196061295632404</c:v>
                </c:pt>
                <c:pt idx="122">
                  <c:v>28.557788085514147</c:v>
                </c:pt>
                <c:pt idx="123">
                  <c:v>29.93962885758523</c:v>
                </c:pt>
                <c:pt idx="124">
                  <c:v>26.253462946049762</c:v>
                </c:pt>
                <c:pt idx="125">
                  <c:v>88.434152090387258</c:v>
                </c:pt>
                <c:pt idx="126">
                  <c:v>86.995933081212129</c:v>
                </c:pt>
                <c:pt idx="127">
                  <c:v>76.959641397996094</c:v>
                </c:pt>
                <c:pt idx="128">
                  <c:v>76.181229820622477</c:v>
                </c:pt>
                <c:pt idx="129">
                  <c:v>72.58927843323886</c:v>
                </c:pt>
                <c:pt idx="130">
                  <c:v>71.738588358112338</c:v>
                </c:pt>
                <c:pt idx="131">
                  <c:v>68.944863147313541</c:v>
                </c:pt>
                <c:pt idx="132">
                  <c:v>69.323483604808416</c:v>
                </c:pt>
                <c:pt idx="133">
                  <c:v>71.410181335318072</c:v>
                </c:pt>
                <c:pt idx="134">
                  <c:v>79.437052492471423</c:v>
                </c:pt>
                <c:pt idx="135">
                  <c:v>88.173476868911408</c:v>
                </c:pt>
                <c:pt idx="136">
                  <c:v>92.745731023279887</c:v>
                </c:pt>
                <c:pt idx="137">
                  <c:v>92.346029090228882</c:v>
                </c:pt>
                <c:pt idx="138">
                  <c:v>112.64115485314399</c:v>
                </c:pt>
                <c:pt idx="139">
                  <c:v>145.24787976729633</c:v>
                </c:pt>
                <c:pt idx="140">
                  <c:v>162.89826630572566</c:v>
                </c:pt>
                <c:pt idx="141">
                  <c:v>169.86480353231337</c:v>
                </c:pt>
                <c:pt idx="142">
                  <c:v>175.6666020564291</c:v>
                </c:pt>
                <c:pt idx="143">
                  <c:v>178.62725864253261</c:v>
                </c:pt>
                <c:pt idx="144">
                  <c:v>171.09467057280787</c:v>
                </c:pt>
                <c:pt idx="145">
                  <c:v>154.31397115167488</c:v>
                </c:pt>
                <c:pt idx="146">
                  <c:v>151.95458709385329</c:v>
                </c:pt>
                <c:pt idx="147">
                  <c:v>140.98031812816862</c:v>
                </c:pt>
                <c:pt idx="148">
                  <c:v>142.87464520696238</c:v>
                </c:pt>
                <c:pt idx="149">
                  <c:v>131.25178366783047</c:v>
                </c:pt>
                <c:pt idx="150">
                  <c:v>124.76381793904682</c:v>
                </c:pt>
                <c:pt idx="151">
                  <c:v>112.98721990416811</c:v>
                </c:pt>
                <c:pt idx="152">
                  <c:v>113.58752469089188</c:v>
                </c:pt>
                <c:pt idx="153">
                  <c:v>108.96261340778771</c:v>
                </c:pt>
                <c:pt idx="154">
                  <c:v>96.373412565089879</c:v>
                </c:pt>
                <c:pt idx="155">
                  <c:v>90.344488096459855</c:v>
                </c:pt>
                <c:pt idx="156">
                  <c:v>84.675409236387296</c:v>
                </c:pt>
                <c:pt idx="157">
                  <c:v>78.88171160107791</c:v>
                </c:pt>
                <c:pt idx="158">
                  <c:v>79.021753717763659</c:v>
                </c:pt>
                <c:pt idx="159">
                  <c:v>68.099207923044588</c:v>
                </c:pt>
                <c:pt idx="160">
                  <c:v>69.605015726440371</c:v>
                </c:pt>
                <c:pt idx="161">
                  <c:v>114.08143706389427</c:v>
                </c:pt>
                <c:pt idx="162">
                  <c:v>103.76401096388432</c:v>
                </c:pt>
                <c:pt idx="163">
                  <c:v>104.27807578634801</c:v>
                </c:pt>
                <c:pt idx="164">
                  <c:v>93.143855383201611</c:v>
                </c:pt>
                <c:pt idx="165">
                  <c:v>121.23318614912036</c:v>
                </c:pt>
                <c:pt idx="166">
                  <c:v>138.0694390729418</c:v>
                </c:pt>
                <c:pt idx="167">
                  <c:v>151.79480551524915</c:v>
                </c:pt>
                <c:pt idx="168">
                  <c:v>160.19849274861406</c:v>
                </c:pt>
                <c:pt idx="169">
                  <c:v>157.44896952999011</c:v>
                </c:pt>
                <c:pt idx="170">
                  <c:v>171.67498453422536</c:v>
                </c:pt>
                <c:pt idx="171">
                  <c:v>170.90461500302189</c:v>
                </c:pt>
                <c:pt idx="172">
                  <c:v>188.51926943625961</c:v>
                </c:pt>
                <c:pt idx="173">
                  <c:v>191.7791914321943</c:v>
                </c:pt>
                <c:pt idx="174">
                  <c:v>182.95442728441168</c:v>
                </c:pt>
                <c:pt idx="175">
                  <c:v>187.34733121710471</c:v>
                </c:pt>
                <c:pt idx="176">
                  <c:v>201.27415035063942</c:v>
                </c:pt>
                <c:pt idx="177">
                  <c:v>188.69227057628848</c:v>
                </c:pt>
                <c:pt idx="178">
                  <c:v>200.57310365595214</c:v>
                </c:pt>
                <c:pt idx="179">
                  <c:v>192.00511329972608</c:v>
                </c:pt>
                <c:pt idx="180">
                  <c:v>184.79883453157058</c:v>
                </c:pt>
                <c:pt idx="181">
                  <c:v>169.7499730672742</c:v>
                </c:pt>
                <c:pt idx="182">
                  <c:v>175.04976358624251</c:v>
                </c:pt>
                <c:pt idx="183">
                  <c:v>163.29997493299993</c:v>
                </c:pt>
                <c:pt idx="184">
                  <c:v>155.67796573883939</c:v>
                </c:pt>
                <c:pt idx="185">
                  <c:v>161.55302406069387</c:v>
                </c:pt>
                <c:pt idx="186">
                  <c:v>151.43185047089352</c:v>
                </c:pt>
                <c:pt idx="187">
                  <c:v>150.39544182800398</c:v>
                </c:pt>
                <c:pt idx="188">
                  <c:v>143.04340207780831</c:v>
                </c:pt>
                <c:pt idx="189">
                  <c:v>138.49973653535938</c:v>
                </c:pt>
                <c:pt idx="190">
                  <c:v>134.80215300911073</c:v>
                </c:pt>
                <c:pt idx="191">
                  <c:v>130.50403531835565</c:v>
                </c:pt>
                <c:pt idx="192">
                  <c:v>117.50070129170371</c:v>
                </c:pt>
                <c:pt idx="193">
                  <c:v>107.01680921454978</c:v>
                </c:pt>
                <c:pt idx="194">
                  <c:v>123.6034713812371</c:v>
                </c:pt>
                <c:pt idx="195">
                  <c:v>101.21483394588894</c:v>
                </c:pt>
                <c:pt idx="196">
                  <c:v>91.203026465284893</c:v>
                </c:pt>
                <c:pt idx="197">
                  <c:v>27.782491423143441</c:v>
                </c:pt>
                <c:pt idx="198">
                  <c:v>29.80027511841606</c:v>
                </c:pt>
                <c:pt idx="199">
                  <c:v>31.907469204265382</c:v>
                </c:pt>
                <c:pt idx="200">
                  <c:v>42.681131081501512</c:v>
                </c:pt>
                <c:pt idx="201">
                  <c:v>52.422208431171789</c:v>
                </c:pt>
                <c:pt idx="202">
                  <c:v>61.843290031488898</c:v>
                </c:pt>
                <c:pt idx="203">
                  <c:v>85.825463744312785</c:v>
                </c:pt>
                <c:pt idx="204">
                  <c:v>112.56731252716938</c:v>
                </c:pt>
                <c:pt idx="205">
                  <c:v>136.46870361316417</c:v>
                </c:pt>
                <c:pt idx="206">
                  <c:v>149.90102526200786</c:v>
                </c:pt>
                <c:pt idx="207">
                  <c:v>132.38000085914672</c:v>
                </c:pt>
                <c:pt idx="208">
                  <c:v>126.63232464211896</c:v>
                </c:pt>
                <c:pt idx="209">
                  <c:v>108.27248688789012</c:v>
                </c:pt>
                <c:pt idx="210">
                  <c:v>105.56151606767332</c:v>
                </c:pt>
                <c:pt idx="211">
                  <c:v>89.454479460987855</c:v>
                </c:pt>
                <c:pt idx="212">
                  <c:v>78.860500257359291</c:v>
                </c:pt>
                <c:pt idx="213">
                  <c:v>56.480582950720091</c:v>
                </c:pt>
                <c:pt idx="214">
                  <c:v>57.361155920159511</c:v>
                </c:pt>
                <c:pt idx="215">
                  <c:v>52.072706514828354</c:v>
                </c:pt>
                <c:pt idx="216">
                  <c:v>37.269846215269453</c:v>
                </c:pt>
                <c:pt idx="217">
                  <c:v>29.253858097482478</c:v>
                </c:pt>
                <c:pt idx="218">
                  <c:v>29.123196884723797</c:v>
                </c:pt>
                <c:pt idx="219">
                  <c:v>46.144627331283068</c:v>
                </c:pt>
                <c:pt idx="220">
                  <c:v>57.322862565902803</c:v>
                </c:pt>
                <c:pt idx="221">
                  <c:v>79.036475106645881</c:v>
                </c:pt>
                <c:pt idx="222">
                  <c:v>100.64678462346775</c:v>
                </c:pt>
                <c:pt idx="223">
                  <c:v>154.81241011287938</c:v>
                </c:pt>
                <c:pt idx="224">
                  <c:v>188.44725708848608</c:v>
                </c:pt>
                <c:pt idx="225">
                  <c:v>200.67164789729412</c:v>
                </c:pt>
                <c:pt idx="226">
                  <c:v>205.31161323608819</c:v>
                </c:pt>
                <c:pt idx="227">
                  <c:v>169.2331084759042</c:v>
                </c:pt>
                <c:pt idx="228">
                  <c:v>124.80286685343455</c:v>
                </c:pt>
                <c:pt idx="229">
                  <c:v>112.8360764687767</c:v>
                </c:pt>
                <c:pt idx="230">
                  <c:v>94.168979854549974</c:v>
                </c:pt>
                <c:pt idx="231">
                  <c:v>67.924209421607344</c:v>
                </c:pt>
                <c:pt idx="232">
                  <c:v>66.916483048016559</c:v>
                </c:pt>
                <c:pt idx="233">
                  <c:v>55.268088314931759</c:v>
                </c:pt>
                <c:pt idx="234">
                  <c:v>60.656620136009963</c:v>
                </c:pt>
                <c:pt idx="235">
                  <c:v>55.25752895742491</c:v>
                </c:pt>
                <c:pt idx="236">
                  <c:v>63.277569944328775</c:v>
                </c:pt>
                <c:pt idx="237">
                  <c:v>77.191121688186769</c:v>
                </c:pt>
                <c:pt idx="238">
                  <c:v>102.28687437192013</c:v>
                </c:pt>
                <c:pt idx="239">
                  <c:v>132.64347278445075</c:v>
                </c:pt>
                <c:pt idx="240">
                  <c:v>160.78106356522821</c:v>
                </c:pt>
                <c:pt idx="241">
                  <c:v>166.80665292741764</c:v>
                </c:pt>
                <c:pt idx="242">
                  <c:v>160.73645074585909</c:v>
                </c:pt>
                <c:pt idx="243">
                  <c:v>117.74593383165247</c:v>
                </c:pt>
                <c:pt idx="244">
                  <c:v>122.09284526754318</c:v>
                </c:pt>
                <c:pt idx="245">
                  <c:v>118.08771756684519</c:v>
                </c:pt>
                <c:pt idx="246">
                  <c:v>120.19164534699058</c:v>
                </c:pt>
                <c:pt idx="247">
                  <c:v>115.07479235566842</c:v>
                </c:pt>
                <c:pt idx="248">
                  <c:v>90.157446273697502</c:v>
                </c:pt>
                <c:pt idx="249">
                  <c:v>79.6841910933978</c:v>
                </c:pt>
                <c:pt idx="250">
                  <c:v>71.508657506060388</c:v>
                </c:pt>
                <c:pt idx="251">
                  <c:v>70.103665175493447</c:v>
                </c:pt>
                <c:pt idx="252">
                  <c:v>63.074574440036201</c:v>
                </c:pt>
                <c:pt idx="253">
                  <c:v>65.713218571323978</c:v>
                </c:pt>
                <c:pt idx="254">
                  <c:v>55.665643010175927</c:v>
                </c:pt>
                <c:pt idx="255">
                  <c:v>61.777483230258611</c:v>
                </c:pt>
                <c:pt idx="256">
                  <c:v>70.084825932027869</c:v>
                </c:pt>
                <c:pt idx="257">
                  <c:v>91.258329963498426</c:v>
                </c:pt>
                <c:pt idx="258">
                  <c:v>104.38262915866781</c:v>
                </c:pt>
                <c:pt idx="259">
                  <c:v>119.72788489154628</c:v>
                </c:pt>
                <c:pt idx="260">
                  <c:v>135.18834341549868</c:v>
                </c:pt>
                <c:pt idx="261">
                  <c:v>143.49146567675561</c:v>
                </c:pt>
                <c:pt idx="262">
                  <c:v>143.16131480570203</c:v>
                </c:pt>
                <c:pt idx="263">
                  <c:v>119.63827049366486</c:v>
                </c:pt>
                <c:pt idx="264">
                  <c:v>116.08072540970743</c:v>
                </c:pt>
                <c:pt idx="265">
                  <c:v>117.19204334595142</c:v>
                </c:pt>
                <c:pt idx="266">
                  <c:v>103.96112045031515</c:v>
                </c:pt>
                <c:pt idx="267">
                  <c:v>98.089770184971385</c:v>
                </c:pt>
                <c:pt idx="268">
                  <c:v>88.29378423790925</c:v>
                </c:pt>
                <c:pt idx="269">
                  <c:v>89.307339346950357</c:v>
                </c:pt>
                <c:pt idx="270">
                  <c:v>82.689673576990373</c:v>
                </c:pt>
                <c:pt idx="271">
                  <c:v>71.204343920298555</c:v>
                </c:pt>
                <c:pt idx="272">
                  <c:v>70.252938987012357</c:v>
                </c:pt>
                <c:pt idx="273">
                  <c:v>7.0330325262136739</c:v>
                </c:pt>
                <c:pt idx="274">
                  <c:v>9.7764176271695007</c:v>
                </c:pt>
                <c:pt idx="275">
                  <c:v>20.172572407281557</c:v>
                </c:pt>
                <c:pt idx="276">
                  <c:v>37.023330831655002</c:v>
                </c:pt>
                <c:pt idx="277">
                  <c:v>65.664539691311191</c:v>
                </c:pt>
                <c:pt idx="278">
                  <c:v>104.20998398254268</c:v>
                </c:pt>
                <c:pt idx="279">
                  <c:v>165.78334989053235</c:v>
                </c:pt>
                <c:pt idx="280">
                  <c:v>177.93522565435208</c:v>
                </c:pt>
                <c:pt idx="281">
                  <c:v>164.39968015580587</c:v>
                </c:pt>
                <c:pt idx="282">
                  <c:v>132.66419383415013</c:v>
                </c:pt>
                <c:pt idx="283">
                  <c:v>88.777604425887588</c:v>
                </c:pt>
                <c:pt idx="284">
                  <c:v>55.966677195141713</c:v>
                </c:pt>
                <c:pt idx="285">
                  <c:v>32.506601383615703</c:v>
                </c:pt>
                <c:pt idx="286">
                  <c:v>15.495169516638677</c:v>
                </c:pt>
                <c:pt idx="287">
                  <c:v>8.4575594426145422</c:v>
                </c:pt>
                <c:pt idx="288">
                  <c:v>8.4195383923703204</c:v>
                </c:pt>
                <c:pt idx="289">
                  <c:v>5.6476921603409345</c:v>
                </c:pt>
                <c:pt idx="290">
                  <c:v>9.1330629858427717</c:v>
                </c:pt>
                <c:pt idx="291">
                  <c:v>8.7333235053494942</c:v>
                </c:pt>
                <c:pt idx="292">
                  <c:v>8.4551082720286956</c:v>
                </c:pt>
                <c:pt idx="293">
                  <c:v>7.1980416413395947</c:v>
                </c:pt>
                <c:pt idx="294">
                  <c:v>16.565668749908429</c:v>
                </c:pt>
                <c:pt idx="295">
                  <c:v>18.81504546091503</c:v>
                </c:pt>
                <c:pt idx="296">
                  <c:v>33.04060642603001</c:v>
                </c:pt>
                <c:pt idx="297">
                  <c:v>59.826974610528659</c:v>
                </c:pt>
                <c:pt idx="298">
                  <c:v>93.695113909342268</c:v>
                </c:pt>
                <c:pt idx="299">
                  <c:v>132.51453584180013</c:v>
                </c:pt>
                <c:pt idx="300">
                  <c:v>202.03696904500737</c:v>
                </c:pt>
                <c:pt idx="301">
                  <c:v>226.41732528765326</c:v>
                </c:pt>
                <c:pt idx="302">
                  <c:v>226.27545775637677</c:v>
                </c:pt>
                <c:pt idx="303">
                  <c:v>180.6465211598051</c:v>
                </c:pt>
                <c:pt idx="304">
                  <c:v>127.522979763557</c:v>
                </c:pt>
                <c:pt idx="305">
                  <c:v>87.880148781683943</c:v>
                </c:pt>
                <c:pt idx="306">
                  <c:v>52.661069014552766</c:v>
                </c:pt>
                <c:pt idx="307">
                  <c:v>34.33879897912967</c:v>
                </c:pt>
                <c:pt idx="308">
                  <c:v>18.94675402490806</c:v>
                </c:pt>
                <c:pt idx="309">
                  <c:v>14.821141550223075</c:v>
                </c:pt>
                <c:pt idx="310">
                  <c:v>13.975325566886351</c:v>
                </c:pt>
                <c:pt idx="311">
                  <c:v>-17.187959170643325</c:v>
                </c:pt>
                <c:pt idx="312">
                  <c:v>-22.652966458415136</c:v>
                </c:pt>
                <c:pt idx="313">
                  <c:v>2.3044839601753324</c:v>
                </c:pt>
                <c:pt idx="314">
                  <c:v>101.83244950731941</c:v>
                </c:pt>
                <c:pt idx="315">
                  <c:v>342.71646322047513</c:v>
                </c:pt>
                <c:pt idx="316">
                  <c:v>694.24794806035743</c:v>
                </c:pt>
                <c:pt idx="317">
                  <c:v>630.54410833890495</c:v>
                </c:pt>
                <c:pt idx="318">
                  <c:v>251.59466396389703</c:v>
                </c:pt>
                <c:pt idx="319">
                  <c:v>71.621794063917434</c:v>
                </c:pt>
                <c:pt idx="320">
                  <c:v>18.25815876784165</c:v>
                </c:pt>
                <c:pt idx="321">
                  <c:v>-23.499038659039428</c:v>
                </c:pt>
                <c:pt idx="322">
                  <c:v>36.9798095142649</c:v>
                </c:pt>
                <c:pt idx="323">
                  <c:v>69.521947172280051</c:v>
                </c:pt>
                <c:pt idx="324">
                  <c:v>197.06010053105197</c:v>
                </c:pt>
                <c:pt idx="325">
                  <c:v>312.04722098191428</c:v>
                </c:pt>
                <c:pt idx="326">
                  <c:v>286.44946941966288</c:v>
                </c:pt>
                <c:pt idx="327">
                  <c:v>233.24855686815147</c:v>
                </c:pt>
                <c:pt idx="328">
                  <c:v>157.16952699309277</c:v>
                </c:pt>
                <c:pt idx="329">
                  <c:v>59.074863474353009</c:v>
                </c:pt>
                <c:pt idx="330">
                  <c:v>1.2203695468936786</c:v>
                </c:pt>
                <c:pt idx="331">
                  <c:v>9.2980844693172742</c:v>
                </c:pt>
                <c:pt idx="332">
                  <c:v>-10.251123059221896</c:v>
                </c:pt>
                <c:pt idx="333">
                  <c:v>18.172454528536591</c:v>
                </c:pt>
                <c:pt idx="334">
                  <c:v>135.73602096854788</c:v>
                </c:pt>
                <c:pt idx="335">
                  <c:v>516.47528249080631</c:v>
                </c:pt>
                <c:pt idx="336">
                  <c:v>1252.5741485943056</c:v>
                </c:pt>
                <c:pt idx="337">
                  <c:v>2813.7156816333832</c:v>
                </c:pt>
                <c:pt idx="338">
                  <c:v>3495.3355748024669</c:v>
                </c:pt>
                <c:pt idx="339">
                  <c:v>1300.846901546013</c:v>
                </c:pt>
                <c:pt idx="340">
                  <c:v>258.07681659641935</c:v>
                </c:pt>
                <c:pt idx="341">
                  <c:v>44.795086618678624</c:v>
                </c:pt>
                <c:pt idx="342">
                  <c:v>-3.8620509866931059</c:v>
                </c:pt>
                <c:pt idx="343">
                  <c:v>-24.231297964652384</c:v>
                </c:pt>
                <c:pt idx="344">
                  <c:v>-18.097201440776246</c:v>
                </c:pt>
                <c:pt idx="345">
                  <c:v>-30.647543463222917</c:v>
                </c:pt>
                <c:pt idx="346">
                  <c:v>-19.017602418587018</c:v>
                </c:pt>
                <c:pt idx="347">
                  <c:v>4.252183171363157</c:v>
                </c:pt>
                <c:pt idx="348">
                  <c:v>251.54220345103073</c:v>
                </c:pt>
                <c:pt idx="349">
                  <c:v>1308.4704154572707</c:v>
                </c:pt>
                <c:pt idx="350">
                  <c:v>928.46405948064489</c:v>
                </c:pt>
                <c:pt idx="351">
                  <c:v>310.96454922787552</c:v>
                </c:pt>
                <c:pt idx="352">
                  <c:v>61.949204001236211</c:v>
                </c:pt>
                <c:pt idx="353">
                  <c:v>-9.2433075366985236</c:v>
                </c:pt>
                <c:pt idx="354">
                  <c:v>0.77674427553347414</c:v>
                </c:pt>
                <c:pt idx="355">
                  <c:v>122.03156461265462</c:v>
                </c:pt>
                <c:pt idx="356">
                  <c:v>154.25111052785329</c:v>
                </c:pt>
                <c:pt idx="357">
                  <c:v>164.76264845774915</c:v>
                </c:pt>
                <c:pt idx="358">
                  <c:v>172.8328642050306</c:v>
                </c:pt>
                <c:pt idx="359">
                  <c:v>237.04481759350384</c:v>
                </c:pt>
                <c:pt idx="360">
                  <c:v>309.30244856472018</c:v>
                </c:pt>
                <c:pt idx="361">
                  <c:v>442.02462148607049</c:v>
                </c:pt>
                <c:pt idx="362">
                  <c:v>657.42067941959374</c:v>
                </c:pt>
                <c:pt idx="363">
                  <c:v>1065.1183506724774</c:v>
                </c:pt>
                <c:pt idx="364">
                  <c:v>651.3340001404049</c:v>
                </c:pt>
                <c:pt idx="365">
                  <c:v>630.22072125276372</c:v>
                </c:pt>
                <c:pt idx="366">
                  <c:v>723.48297048279676</c:v>
                </c:pt>
                <c:pt idx="367">
                  <c:v>708.7053500565072</c:v>
                </c:pt>
                <c:pt idx="368">
                  <c:v>721.00779921904018</c:v>
                </c:pt>
                <c:pt idx="369">
                  <c:v>668.41905086322208</c:v>
                </c:pt>
                <c:pt idx="370">
                  <c:v>628.03035452014205</c:v>
                </c:pt>
                <c:pt idx="371">
                  <c:v>531.10156690134249</c:v>
                </c:pt>
                <c:pt idx="372">
                  <c:v>479.41399656915507</c:v>
                </c:pt>
                <c:pt idx="373">
                  <c:v>438.73478526451549</c:v>
                </c:pt>
                <c:pt idx="374">
                  <c:v>449.27873817180648</c:v>
                </c:pt>
                <c:pt idx="375">
                  <c:v>433.99643229034587</c:v>
                </c:pt>
                <c:pt idx="376">
                  <c:v>419.37962652353406</c:v>
                </c:pt>
                <c:pt idx="377">
                  <c:v>418.55582201563175</c:v>
                </c:pt>
                <c:pt idx="378">
                  <c:v>441.94290969945843</c:v>
                </c:pt>
                <c:pt idx="379">
                  <c:v>439.08292409877174</c:v>
                </c:pt>
                <c:pt idx="380">
                  <c:v>425.43243465768899</c:v>
                </c:pt>
                <c:pt idx="381">
                  <c:v>406.40348789979981</c:v>
                </c:pt>
                <c:pt idx="382">
                  <c:v>287.06639027573607</c:v>
                </c:pt>
                <c:pt idx="383">
                  <c:v>279.59333658079447</c:v>
                </c:pt>
                <c:pt idx="384">
                  <c:v>311.21026439533807</c:v>
                </c:pt>
                <c:pt idx="385">
                  <c:v>278.01731862508154</c:v>
                </c:pt>
                <c:pt idx="386">
                  <c:v>266.76805883652378</c:v>
                </c:pt>
                <c:pt idx="387">
                  <c:v>255.09729145090807</c:v>
                </c:pt>
                <c:pt idx="388">
                  <c:v>274.18725813895833</c:v>
                </c:pt>
                <c:pt idx="389">
                  <c:v>245.06091999706166</c:v>
                </c:pt>
                <c:pt idx="390">
                  <c:v>252.01769303890467</c:v>
                </c:pt>
                <c:pt idx="391">
                  <c:v>125.9964726021837</c:v>
                </c:pt>
                <c:pt idx="392">
                  <c:v>135.36467120854701</c:v>
                </c:pt>
                <c:pt idx="393">
                  <c:v>139.61443497547862</c:v>
                </c:pt>
                <c:pt idx="394">
                  <c:v>135.1308809748833</c:v>
                </c:pt>
                <c:pt idx="395">
                  <c:v>149.30577899933968</c:v>
                </c:pt>
                <c:pt idx="396">
                  <c:v>153.91218627250623</c:v>
                </c:pt>
                <c:pt idx="397">
                  <c:v>158.49689190696824</c:v>
                </c:pt>
                <c:pt idx="398">
                  <c:v>170.75405629784126</c:v>
                </c:pt>
                <c:pt idx="399">
                  <c:v>180.5204740656234</c:v>
                </c:pt>
                <c:pt idx="400">
                  <c:v>190.11520015186287</c:v>
                </c:pt>
                <c:pt idx="401">
                  <c:v>203.83244622224578</c:v>
                </c:pt>
                <c:pt idx="402">
                  <c:v>212.03836211011347</c:v>
                </c:pt>
                <c:pt idx="403">
                  <c:v>232.26789112020043</c:v>
                </c:pt>
                <c:pt idx="404">
                  <c:v>279.18401513784676</c:v>
                </c:pt>
                <c:pt idx="405">
                  <c:v>303.40995529543221</c:v>
                </c:pt>
                <c:pt idx="406">
                  <c:v>329.99407914189857</c:v>
                </c:pt>
                <c:pt idx="407">
                  <c:v>373.51419627526423</c:v>
                </c:pt>
                <c:pt idx="408">
                  <c:v>445.56313734314517</c:v>
                </c:pt>
                <c:pt idx="409">
                  <c:v>530.97385791918941</c:v>
                </c:pt>
                <c:pt idx="410">
                  <c:v>596.46462404774297</c:v>
                </c:pt>
                <c:pt idx="411">
                  <c:v>-165.4650762778999</c:v>
                </c:pt>
                <c:pt idx="412">
                  <c:v>-126.28239899204698</c:v>
                </c:pt>
                <c:pt idx="413">
                  <c:v>-55.552761996313734</c:v>
                </c:pt>
                <c:pt idx="414">
                  <c:v>29.683189883402406</c:v>
                </c:pt>
                <c:pt idx="415">
                  <c:v>85.637523139019152</c:v>
                </c:pt>
                <c:pt idx="416">
                  <c:v>60.104552756361329</c:v>
                </c:pt>
                <c:pt idx="417">
                  <c:v>-11.170042540142422</c:v>
                </c:pt>
                <c:pt idx="418">
                  <c:v>0.9146968470828476</c:v>
                </c:pt>
                <c:pt idx="419">
                  <c:v>21.26463701665476</c:v>
                </c:pt>
                <c:pt idx="420">
                  <c:v>52.395329178137587</c:v>
                </c:pt>
                <c:pt idx="421">
                  <c:v>82.048417346095036</c:v>
                </c:pt>
                <c:pt idx="422">
                  <c:v>106.90715029303368</c:v>
                </c:pt>
                <c:pt idx="423">
                  <c:v>125.80036106649358</c:v>
                </c:pt>
                <c:pt idx="424">
                  <c:v>115.40186634975291</c:v>
                </c:pt>
                <c:pt idx="425">
                  <c:v>80.541893490237101</c:v>
                </c:pt>
                <c:pt idx="426">
                  <c:v>76.330514000439322</c:v>
                </c:pt>
                <c:pt idx="427">
                  <c:v>73.049340219443479</c:v>
                </c:pt>
                <c:pt idx="428">
                  <c:v>70.086431488309728</c:v>
                </c:pt>
                <c:pt idx="429">
                  <c:v>65.402605450100566</c:v>
                </c:pt>
                <c:pt idx="430">
                  <c:v>51.8570163307445</c:v>
                </c:pt>
                <c:pt idx="431">
                  <c:v>46.841565775028549</c:v>
                </c:pt>
                <c:pt idx="432">
                  <c:v>32.756122856324573</c:v>
                </c:pt>
                <c:pt idx="433">
                  <c:v>30.802564909384323</c:v>
                </c:pt>
                <c:pt idx="434">
                  <c:v>34.543939547260095</c:v>
                </c:pt>
                <c:pt idx="435">
                  <c:v>31.038389220269792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42D-4634-866F-8130979BB4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797871"/>
        <c:axId val="734798703"/>
      </c:scatterChart>
      <c:valAx>
        <c:axId val="734797871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98703"/>
        <c:crosses val="autoZero"/>
        <c:crossBetween val="midCat"/>
      </c:valAx>
      <c:valAx>
        <c:axId val="7347987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4797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20000"/>
                </a:schemeClr>
              </a:solidFill>
              <a:ln w="9525">
                <a:solidFill>
                  <a:schemeClr val="accent1">
                    <a:alpha val="20000"/>
                  </a:schemeClr>
                </a:solidFill>
              </a:ln>
              <a:effectLst/>
            </c:spPr>
          </c:marker>
          <c:xVal>
            <c:numRef>
              <c:f>MT2_3!$AO$2:$AO$437</c:f>
              <c:numCache>
                <c:formatCode>General</c:formatCode>
                <c:ptCount val="436"/>
                <c:pt idx="0">
                  <c:v>323.41025748582462</c:v>
                </c:pt>
                <c:pt idx="1">
                  <c:v>339.50241784139399</c:v>
                </c:pt>
                <c:pt idx="2">
                  <c:v>380.23008193204373</c:v>
                </c:pt>
                <c:pt idx="3">
                  <c:v>382.55745782127298</c:v>
                </c:pt>
                <c:pt idx="4">
                  <c:v>375.24308324149558</c:v>
                </c:pt>
                <c:pt idx="5">
                  <c:v>397.36272231081006</c:v>
                </c:pt>
                <c:pt idx="6">
                  <c:v>403.8778552735767</c:v>
                </c:pt>
                <c:pt idx="7">
                  <c:v>436.82706940843002</c:v>
                </c:pt>
                <c:pt idx="8">
                  <c:v>425.06828776046063</c:v>
                </c:pt>
                <c:pt idx="9">
                  <c:v>302.59676705699161</c:v>
                </c:pt>
                <c:pt idx="10">
                  <c:v>130.83504646307</c:v>
                </c:pt>
                <c:pt idx="11">
                  <c:v>45.633128917002054</c:v>
                </c:pt>
                <c:pt idx="12">
                  <c:v>52.461268290890622</c:v>
                </c:pt>
                <c:pt idx="13">
                  <c:v>18.214582008791183</c:v>
                </c:pt>
                <c:pt idx="14">
                  <c:v>7.6316871220358848</c:v>
                </c:pt>
                <c:pt idx="15">
                  <c:v>5.4934748540940905</c:v>
                </c:pt>
                <c:pt idx="16">
                  <c:v>1.5031832735912758</c:v>
                </c:pt>
                <c:pt idx="17">
                  <c:v>0.63185346154010702</c:v>
                </c:pt>
                <c:pt idx="18">
                  <c:v>1.0866803931630145</c:v>
                </c:pt>
                <c:pt idx="19">
                  <c:v>-2.9414546354765942</c:v>
                </c:pt>
                <c:pt idx="20">
                  <c:v>-3.2506608592103028</c:v>
                </c:pt>
                <c:pt idx="21">
                  <c:v>0.58357225162823845</c:v>
                </c:pt>
                <c:pt idx="22">
                  <c:v>2.0192728262345927</c:v>
                </c:pt>
                <c:pt idx="23">
                  <c:v>5.1484462929267725</c:v>
                </c:pt>
                <c:pt idx="24">
                  <c:v>6.8604596109264673</c:v>
                </c:pt>
                <c:pt idx="25">
                  <c:v>7.3266360300111124</c:v>
                </c:pt>
                <c:pt idx="26">
                  <c:v>14.716940563940256</c:v>
                </c:pt>
                <c:pt idx="27">
                  <c:v>19.184071377469436</c:v>
                </c:pt>
                <c:pt idx="28">
                  <c:v>21.789255222449931</c:v>
                </c:pt>
                <c:pt idx="29">
                  <c:v>27.414521060551053</c:v>
                </c:pt>
                <c:pt idx="30">
                  <c:v>36.09096954083342</c:v>
                </c:pt>
                <c:pt idx="31">
                  <c:v>41.79865888088289</c:v>
                </c:pt>
                <c:pt idx="32">
                  <c:v>54.974470182447718</c:v>
                </c:pt>
                <c:pt idx="33">
                  <c:v>70.266777351177637</c:v>
                </c:pt>
                <c:pt idx="34">
                  <c:v>81.89125028812424</c:v>
                </c:pt>
                <c:pt idx="35">
                  <c:v>113.34234722891134</c:v>
                </c:pt>
                <c:pt idx="36">
                  <c:v>142.79405046781679</c:v>
                </c:pt>
                <c:pt idx="37">
                  <c:v>169.14912345334707</c:v>
                </c:pt>
                <c:pt idx="38">
                  <c:v>235.630638041157</c:v>
                </c:pt>
                <c:pt idx="39">
                  <c:v>283.62514825505315</c:v>
                </c:pt>
                <c:pt idx="40">
                  <c:v>429.60109150207001</c:v>
                </c:pt>
                <c:pt idx="41">
                  <c:v>574.35316776743377</c:v>
                </c:pt>
                <c:pt idx="48">
                  <c:v>550.48702943368426</c:v>
                </c:pt>
                <c:pt idx="49">
                  <c:v>255.50562508337623</c:v>
                </c:pt>
                <c:pt idx="50">
                  <c:v>248.27441412546887</c:v>
                </c:pt>
                <c:pt idx="51">
                  <c:v>278.28635914938349</c:v>
                </c:pt>
                <c:pt idx="52">
                  <c:v>325.34528008834457</c:v>
                </c:pt>
                <c:pt idx="53">
                  <c:v>135.41401377639372</c:v>
                </c:pt>
                <c:pt idx="54">
                  <c:v>135.61965386673251</c:v>
                </c:pt>
                <c:pt idx="55">
                  <c:v>149.93598603694102</c:v>
                </c:pt>
                <c:pt idx="56">
                  <c:v>142.5281485359213</c:v>
                </c:pt>
                <c:pt idx="57">
                  <c:v>145.07294054317711</c:v>
                </c:pt>
                <c:pt idx="58">
                  <c:v>142.51360106619205</c:v>
                </c:pt>
                <c:pt idx="59">
                  <c:v>150.05532194404756</c:v>
                </c:pt>
                <c:pt idx="60">
                  <c:v>158.82840602589994</c:v>
                </c:pt>
                <c:pt idx="61">
                  <c:v>153.87834333998583</c:v>
                </c:pt>
                <c:pt idx="62">
                  <c:v>167.65637925433654</c:v>
                </c:pt>
                <c:pt idx="63">
                  <c:v>148.69222016544168</c:v>
                </c:pt>
                <c:pt idx="64">
                  <c:v>162.85833718076171</c:v>
                </c:pt>
                <c:pt idx="65">
                  <c:v>180.42826874755175</c:v>
                </c:pt>
                <c:pt idx="66">
                  <c:v>217.59207280920944</c:v>
                </c:pt>
                <c:pt idx="67">
                  <c:v>266.57614881958347</c:v>
                </c:pt>
                <c:pt idx="68">
                  <c:v>300.28759127744183</c:v>
                </c:pt>
                <c:pt idx="69">
                  <c:v>296.7799697470802</c:v>
                </c:pt>
                <c:pt idx="70">
                  <c:v>268.21397377233006</c:v>
                </c:pt>
                <c:pt idx="71">
                  <c:v>268.42715303534715</c:v>
                </c:pt>
                <c:pt idx="72">
                  <c:v>227.21047444042091</c:v>
                </c:pt>
                <c:pt idx="73">
                  <c:v>192.68792739585214</c:v>
                </c:pt>
                <c:pt idx="74">
                  <c:v>145.8040137313973</c:v>
                </c:pt>
                <c:pt idx="75">
                  <c:v>115.21530630330477</c:v>
                </c:pt>
                <c:pt idx="76">
                  <c:v>89.497264616902953</c:v>
                </c:pt>
                <c:pt idx="77">
                  <c:v>63.800373992342344</c:v>
                </c:pt>
                <c:pt idx="78">
                  <c:v>53.493437992948458</c:v>
                </c:pt>
                <c:pt idx="79">
                  <c:v>43.785603924259753</c:v>
                </c:pt>
                <c:pt idx="80">
                  <c:v>29.535107936289378</c:v>
                </c:pt>
                <c:pt idx="81">
                  <c:v>26.684868981361873</c:v>
                </c:pt>
                <c:pt idx="82">
                  <c:v>15.996997817049373</c:v>
                </c:pt>
                <c:pt idx="83">
                  <c:v>13.249113016465696</c:v>
                </c:pt>
                <c:pt idx="84">
                  <c:v>12.086206573329243</c:v>
                </c:pt>
                <c:pt idx="85">
                  <c:v>6.9896128308334582</c:v>
                </c:pt>
                <c:pt idx="86">
                  <c:v>3.4213862619646314</c:v>
                </c:pt>
                <c:pt idx="87">
                  <c:v>2.3138720360769849</c:v>
                </c:pt>
                <c:pt idx="88">
                  <c:v>0.43186897741063568</c:v>
                </c:pt>
                <c:pt idx="89">
                  <c:v>98.739808316586732</c:v>
                </c:pt>
                <c:pt idx="90">
                  <c:v>108.13373010936527</c:v>
                </c:pt>
                <c:pt idx="91">
                  <c:v>116.57893796786657</c:v>
                </c:pt>
                <c:pt idx="92">
                  <c:v>117.18299841506578</c:v>
                </c:pt>
                <c:pt idx="93">
                  <c:v>113.73720175073659</c:v>
                </c:pt>
                <c:pt idx="94">
                  <c:v>162.50836960888839</c:v>
                </c:pt>
                <c:pt idx="95">
                  <c:v>170.43009184479288</c:v>
                </c:pt>
                <c:pt idx="96">
                  <c:v>162.07643761558774</c:v>
                </c:pt>
                <c:pt idx="97">
                  <c:v>192.33770738871436</c:v>
                </c:pt>
                <c:pt idx="98">
                  <c:v>190.64749960176104</c:v>
                </c:pt>
                <c:pt idx="99">
                  <c:v>179.54834265831178</c:v>
                </c:pt>
                <c:pt idx="100">
                  <c:v>200.00255072766458</c:v>
                </c:pt>
                <c:pt idx="101">
                  <c:v>182.96762492102567</c:v>
                </c:pt>
                <c:pt idx="102">
                  <c:v>204.0385236322771</c:v>
                </c:pt>
                <c:pt idx="103">
                  <c:v>183.7878070745742</c:v>
                </c:pt>
                <c:pt idx="104">
                  <c:v>165.72505428650129</c:v>
                </c:pt>
                <c:pt idx="105">
                  <c:v>174.80535553860292</c:v>
                </c:pt>
                <c:pt idx="106">
                  <c:v>171.74496507080508</c:v>
                </c:pt>
                <c:pt idx="107">
                  <c:v>165.63658641995721</c:v>
                </c:pt>
                <c:pt idx="108">
                  <c:v>149.50626723070576</c:v>
                </c:pt>
                <c:pt idx="109">
                  <c:v>124.91754870441011</c:v>
                </c:pt>
                <c:pt idx="110">
                  <c:v>116.22854532531476</c:v>
                </c:pt>
                <c:pt idx="111">
                  <c:v>104.61288982887342</c:v>
                </c:pt>
                <c:pt idx="112">
                  <c:v>93.649476984164721</c:v>
                </c:pt>
                <c:pt idx="113">
                  <c:v>76.661094967627619</c:v>
                </c:pt>
                <c:pt idx="114">
                  <c:v>68.496676759644259</c:v>
                </c:pt>
                <c:pt idx="115">
                  <c:v>55.631930750184807</c:v>
                </c:pt>
                <c:pt idx="116">
                  <c:v>44.784624788715597</c:v>
                </c:pt>
                <c:pt idx="117">
                  <c:v>33.074570463280274</c:v>
                </c:pt>
                <c:pt idx="118">
                  <c:v>32.900610927548954</c:v>
                </c:pt>
                <c:pt idx="119">
                  <c:v>25.736979960340648</c:v>
                </c:pt>
                <c:pt idx="120">
                  <c:v>16.693970441016951</c:v>
                </c:pt>
                <c:pt idx="121">
                  <c:v>14.966386267600994</c:v>
                </c:pt>
                <c:pt idx="122">
                  <c:v>7.8638914213375735</c:v>
                </c:pt>
                <c:pt idx="123">
                  <c:v>7.6334901662112973</c:v>
                </c:pt>
                <c:pt idx="124">
                  <c:v>4.8918581295034738</c:v>
                </c:pt>
                <c:pt idx="125">
                  <c:v>113.65907713654813</c:v>
                </c:pt>
                <c:pt idx="126">
                  <c:v>113.02580559941603</c:v>
                </c:pt>
                <c:pt idx="127">
                  <c:v>109.06129892495063</c:v>
                </c:pt>
                <c:pt idx="128">
                  <c:v>107.96354566132791</c:v>
                </c:pt>
                <c:pt idx="129">
                  <c:v>106.24808815893513</c:v>
                </c:pt>
                <c:pt idx="130">
                  <c:v>105.19466545639769</c:v>
                </c:pt>
                <c:pt idx="131">
                  <c:v>99.957712180716413</c:v>
                </c:pt>
                <c:pt idx="132">
                  <c:v>100.68064699159108</c:v>
                </c:pt>
                <c:pt idx="133">
                  <c:v>100.4771562365827</c:v>
                </c:pt>
                <c:pt idx="134">
                  <c:v>104.59633858677613</c:v>
                </c:pt>
                <c:pt idx="135">
                  <c:v>110.42963564827167</c:v>
                </c:pt>
                <c:pt idx="136">
                  <c:v>107.52337419735444</c:v>
                </c:pt>
                <c:pt idx="137">
                  <c:v>108.93012442731067</c:v>
                </c:pt>
                <c:pt idx="138">
                  <c:v>123.33901270837502</c:v>
                </c:pt>
                <c:pt idx="139">
                  <c:v>147.91306567337966</c:v>
                </c:pt>
                <c:pt idx="140">
                  <c:v>162.03615939905558</c:v>
                </c:pt>
                <c:pt idx="141">
                  <c:v>165.2707634188003</c:v>
                </c:pt>
                <c:pt idx="142">
                  <c:v>165.85056916531499</c:v>
                </c:pt>
                <c:pt idx="143">
                  <c:v>167.1198323606811</c:v>
                </c:pt>
                <c:pt idx="144">
                  <c:v>162.55390667542488</c:v>
                </c:pt>
                <c:pt idx="145">
                  <c:v>145.05541649525205</c:v>
                </c:pt>
                <c:pt idx="146">
                  <c:v>142.95979150093024</c:v>
                </c:pt>
                <c:pt idx="147">
                  <c:v>131.07977253081845</c:v>
                </c:pt>
                <c:pt idx="148">
                  <c:v>131.49107353552935</c:v>
                </c:pt>
                <c:pt idx="149">
                  <c:v>119.36122462852484</c:v>
                </c:pt>
                <c:pt idx="150">
                  <c:v>112.16531705927267</c:v>
                </c:pt>
                <c:pt idx="151">
                  <c:v>99.31084824716001</c:v>
                </c:pt>
                <c:pt idx="152">
                  <c:v>95.889404293959188</c:v>
                </c:pt>
                <c:pt idx="153">
                  <c:v>89.588971499113228</c:v>
                </c:pt>
                <c:pt idx="154">
                  <c:v>77.872445464928575</c:v>
                </c:pt>
                <c:pt idx="155">
                  <c:v>69.966190043339338</c:v>
                </c:pt>
                <c:pt idx="156">
                  <c:v>62.83352384018869</c:v>
                </c:pt>
                <c:pt idx="157">
                  <c:v>54.974468910431582</c:v>
                </c:pt>
                <c:pt idx="158">
                  <c:v>53.245150574646502</c:v>
                </c:pt>
                <c:pt idx="159">
                  <c:v>42.028799911804455</c:v>
                </c:pt>
                <c:pt idx="160">
                  <c:v>40.495179664092838</c:v>
                </c:pt>
                <c:pt idx="161">
                  <c:v>110.77719765732391</c:v>
                </c:pt>
                <c:pt idx="162">
                  <c:v>102.28611155569708</c:v>
                </c:pt>
                <c:pt idx="163">
                  <c:v>103.06274096532029</c:v>
                </c:pt>
                <c:pt idx="164">
                  <c:v>103.93492732928203</c:v>
                </c:pt>
                <c:pt idx="165">
                  <c:v>120.93144042109236</c:v>
                </c:pt>
                <c:pt idx="166">
                  <c:v>139.96971432813729</c:v>
                </c:pt>
                <c:pt idx="167">
                  <c:v>146.12108930509163</c:v>
                </c:pt>
                <c:pt idx="168">
                  <c:v>160.06473066940146</c:v>
                </c:pt>
                <c:pt idx="169">
                  <c:v>156.38225846608168</c:v>
                </c:pt>
                <c:pt idx="170">
                  <c:v>169.49663590493017</c:v>
                </c:pt>
                <c:pt idx="171">
                  <c:v>166.82203727376768</c:v>
                </c:pt>
                <c:pt idx="172">
                  <c:v>179.2158045376149</c:v>
                </c:pt>
                <c:pt idx="173">
                  <c:v>180.96689739163031</c:v>
                </c:pt>
                <c:pt idx="174">
                  <c:v>171.40267808202535</c:v>
                </c:pt>
                <c:pt idx="175">
                  <c:v>174.0929633390796</c:v>
                </c:pt>
                <c:pt idx="176">
                  <c:v>180.85202675022381</c:v>
                </c:pt>
                <c:pt idx="177">
                  <c:v>164.8117230900796</c:v>
                </c:pt>
                <c:pt idx="178">
                  <c:v>170.70000996327749</c:v>
                </c:pt>
                <c:pt idx="179">
                  <c:v>170.69741297391082</c:v>
                </c:pt>
                <c:pt idx="180">
                  <c:v>161.41818639409485</c:v>
                </c:pt>
                <c:pt idx="181">
                  <c:v>152.45452960495464</c:v>
                </c:pt>
                <c:pt idx="182">
                  <c:v>158.68058705690726</c:v>
                </c:pt>
                <c:pt idx="183">
                  <c:v>146.87898207159253</c:v>
                </c:pt>
                <c:pt idx="184">
                  <c:v>137.45772354626698</c:v>
                </c:pt>
                <c:pt idx="185">
                  <c:v>135.72801141156438</c:v>
                </c:pt>
                <c:pt idx="186">
                  <c:v>129.22000996413874</c:v>
                </c:pt>
                <c:pt idx="187">
                  <c:v>123.87392104764594</c:v>
                </c:pt>
                <c:pt idx="188">
                  <c:v>116.84391273213728</c:v>
                </c:pt>
                <c:pt idx="189">
                  <c:v>109.5370625844735</c:v>
                </c:pt>
                <c:pt idx="190">
                  <c:v>102.87954901535929</c:v>
                </c:pt>
                <c:pt idx="191">
                  <c:v>97.538741094221308</c:v>
                </c:pt>
                <c:pt idx="192">
                  <c:v>86.189718570107743</c:v>
                </c:pt>
                <c:pt idx="193">
                  <c:v>75.4249927063196</c:v>
                </c:pt>
                <c:pt idx="194">
                  <c:v>80.245256750848824</c:v>
                </c:pt>
                <c:pt idx="195">
                  <c:v>64.845282181290457</c:v>
                </c:pt>
                <c:pt idx="196">
                  <c:v>56.634459595254178</c:v>
                </c:pt>
                <c:pt idx="197">
                  <c:v>6.9443020411307561</c:v>
                </c:pt>
                <c:pt idx="198">
                  <c:v>11.202619790317453</c:v>
                </c:pt>
                <c:pt idx="199">
                  <c:v>14.222673874160652</c:v>
                </c:pt>
                <c:pt idx="200">
                  <c:v>27.026630850808786</c:v>
                </c:pt>
                <c:pt idx="201">
                  <c:v>37.276375234043215</c:v>
                </c:pt>
                <c:pt idx="202">
                  <c:v>48.52222176695966</c:v>
                </c:pt>
                <c:pt idx="203">
                  <c:v>72.613509377939835</c:v>
                </c:pt>
                <c:pt idx="204">
                  <c:v>100.60509245795467</c:v>
                </c:pt>
                <c:pt idx="205">
                  <c:v>122.71178019647787</c:v>
                </c:pt>
                <c:pt idx="206">
                  <c:v>133.97407114484355</c:v>
                </c:pt>
                <c:pt idx="207">
                  <c:v>122.57866715781272</c:v>
                </c:pt>
                <c:pt idx="208">
                  <c:v>110.69083105419692</c:v>
                </c:pt>
                <c:pt idx="209">
                  <c:v>89.387636701461034</c:v>
                </c:pt>
                <c:pt idx="210">
                  <c:v>84.496777256584437</c:v>
                </c:pt>
                <c:pt idx="211">
                  <c:v>63.378638651222865</c:v>
                </c:pt>
                <c:pt idx="212">
                  <c:v>50.407877766127704</c:v>
                </c:pt>
                <c:pt idx="213">
                  <c:v>25.840368692102231</c:v>
                </c:pt>
                <c:pt idx="214">
                  <c:v>23.410817182752986</c:v>
                </c:pt>
                <c:pt idx="215">
                  <c:v>15.371722558453346</c:v>
                </c:pt>
                <c:pt idx="216">
                  <c:v>2.94008808243502</c:v>
                </c:pt>
                <c:pt idx="217">
                  <c:v>-8.9481083042350917E-2</c:v>
                </c:pt>
                <c:pt idx="218">
                  <c:v>1.3831961380221642</c:v>
                </c:pt>
                <c:pt idx="219">
                  <c:v>15.702503917543174</c:v>
                </c:pt>
                <c:pt idx="220">
                  <c:v>35.006433197947104</c:v>
                </c:pt>
                <c:pt idx="221">
                  <c:v>56.801781132472755</c:v>
                </c:pt>
                <c:pt idx="222">
                  <c:v>80.360730357405657</c:v>
                </c:pt>
                <c:pt idx="223">
                  <c:v>136.28787865889214</c:v>
                </c:pt>
                <c:pt idx="224">
                  <c:v>165.33245973477045</c:v>
                </c:pt>
                <c:pt idx="225">
                  <c:v>174.47582311781761</c:v>
                </c:pt>
                <c:pt idx="226">
                  <c:v>178.62746088361411</c:v>
                </c:pt>
                <c:pt idx="227">
                  <c:v>147.06316233080457</c:v>
                </c:pt>
                <c:pt idx="228">
                  <c:v>100.6594514209901</c:v>
                </c:pt>
                <c:pt idx="229">
                  <c:v>83.182222485066859</c:v>
                </c:pt>
                <c:pt idx="230">
                  <c:v>64.211266391532845</c:v>
                </c:pt>
                <c:pt idx="231">
                  <c:v>32.097223203832094</c:v>
                </c:pt>
                <c:pt idx="232">
                  <c:v>23.200078697679103</c:v>
                </c:pt>
                <c:pt idx="233">
                  <c:v>12.348658112175073</c:v>
                </c:pt>
                <c:pt idx="234">
                  <c:v>11.509269866783887</c:v>
                </c:pt>
                <c:pt idx="235">
                  <c:v>19.996824697318296</c:v>
                </c:pt>
                <c:pt idx="236">
                  <c:v>30.907128336623952</c:v>
                </c:pt>
                <c:pt idx="237">
                  <c:v>45.304305799089249</c:v>
                </c:pt>
                <c:pt idx="238">
                  <c:v>72.731626200377875</c:v>
                </c:pt>
                <c:pt idx="239">
                  <c:v>101.91116553635111</c:v>
                </c:pt>
                <c:pt idx="240">
                  <c:v>132.01229132411515</c:v>
                </c:pt>
                <c:pt idx="241">
                  <c:v>138.34127684819478</c:v>
                </c:pt>
                <c:pt idx="242">
                  <c:v>132.76027739391859</c:v>
                </c:pt>
                <c:pt idx="243">
                  <c:v>102.26218564606705</c:v>
                </c:pt>
                <c:pt idx="244">
                  <c:v>99.529927538077146</c:v>
                </c:pt>
                <c:pt idx="245">
                  <c:v>91.57800195473439</c:v>
                </c:pt>
                <c:pt idx="246">
                  <c:v>82.541364057780484</c:v>
                </c:pt>
                <c:pt idx="247">
                  <c:v>73.479378174563877</c:v>
                </c:pt>
                <c:pt idx="248">
                  <c:v>49.794905822461835</c:v>
                </c:pt>
                <c:pt idx="249">
                  <c:v>37.220381307187147</c:v>
                </c:pt>
                <c:pt idx="250">
                  <c:v>29.907839219953338</c:v>
                </c:pt>
                <c:pt idx="251">
                  <c:v>27.333009980112742</c:v>
                </c:pt>
                <c:pt idx="252">
                  <c:v>21.349637114106265</c:v>
                </c:pt>
                <c:pt idx="253">
                  <c:v>20.774832316629045</c:v>
                </c:pt>
                <c:pt idx="254">
                  <c:v>17.507317369745177</c:v>
                </c:pt>
                <c:pt idx="255">
                  <c:v>26.071863367917011</c:v>
                </c:pt>
                <c:pt idx="256">
                  <c:v>37.202516456436584</c:v>
                </c:pt>
                <c:pt idx="257">
                  <c:v>58.237805794892289</c:v>
                </c:pt>
                <c:pt idx="258">
                  <c:v>74.001184728534966</c:v>
                </c:pt>
                <c:pt idx="259">
                  <c:v>89.400632144636404</c:v>
                </c:pt>
                <c:pt idx="260">
                  <c:v>105.09392579756397</c:v>
                </c:pt>
                <c:pt idx="261">
                  <c:v>109.927204250646</c:v>
                </c:pt>
                <c:pt idx="262">
                  <c:v>110.21464801010757</c:v>
                </c:pt>
                <c:pt idx="263">
                  <c:v>95.247463566870053</c:v>
                </c:pt>
                <c:pt idx="264">
                  <c:v>88.233160172288109</c:v>
                </c:pt>
                <c:pt idx="265">
                  <c:v>81.808731155423871</c:v>
                </c:pt>
                <c:pt idx="266">
                  <c:v>64.373691051069883</c:v>
                </c:pt>
                <c:pt idx="267">
                  <c:v>58.178799173547645</c:v>
                </c:pt>
                <c:pt idx="268">
                  <c:v>46.221554869081473</c:v>
                </c:pt>
                <c:pt idx="269">
                  <c:v>43.21215137842605</c:v>
                </c:pt>
                <c:pt idx="270">
                  <c:v>32.393655563499877</c:v>
                </c:pt>
                <c:pt idx="271">
                  <c:v>22.811090541615329</c:v>
                </c:pt>
                <c:pt idx="272">
                  <c:v>17.091047260930075</c:v>
                </c:pt>
                <c:pt idx="273">
                  <c:v>18.259267205936183</c:v>
                </c:pt>
                <c:pt idx="274">
                  <c:v>18.726163733582641</c:v>
                </c:pt>
                <c:pt idx="275">
                  <c:v>26.994427153442317</c:v>
                </c:pt>
                <c:pt idx="276">
                  <c:v>43.548479227097687</c:v>
                </c:pt>
                <c:pt idx="277">
                  <c:v>73.203360926935133</c:v>
                </c:pt>
                <c:pt idx="278">
                  <c:v>111.07329987902905</c:v>
                </c:pt>
                <c:pt idx="279">
                  <c:v>173.28807453659655</c:v>
                </c:pt>
                <c:pt idx="280">
                  <c:v>185.32510873644338</c:v>
                </c:pt>
                <c:pt idx="281">
                  <c:v>171.67677501976914</c:v>
                </c:pt>
                <c:pt idx="282">
                  <c:v>136.4584160666183</c:v>
                </c:pt>
                <c:pt idx="283">
                  <c:v>91.709230892227168</c:v>
                </c:pt>
                <c:pt idx="284">
                  <c:v>56.535422032822183</c:v>
                </c:pt>
                <c:pt idx="285">
                  <c:v>30.158113553626382</c:v>
                </c:pt>
                <c:pt idx="286">
                  <c:v>12.093726774498307</c:v>
                </c:pt>
                <c:pt idx="287">
                  <c:v>3.2605364625033655</c:v>
                </c:pt>
                <c:pt idx="288">
                  <c:v>2.544897932796097</c:v>
                </c:pt>
                <c:pt idx="292">
                  <c:v>1.1929396206576346</c:v>
                </c:pt>
                <c:pt idx="293">
                  <c:v>1.4371663293497026</c:v>
                </c:pt>
                <c:pt idx="294">
                  <c:v>7.6269339074615559</c:v>
                </c:pt>
                <c:pt idx="295">
                  <c:v>13.239132042881367</c:v>
                </c:pt>
                <c:pt idx="296">
                  <c:v>28.400181039508553</c:v>
                </c:pt>
                <c:pt idx="297">
                  <c:v>54.623489029566457</c:v>
                </c:pt>
                <c:pt idx="298">
                  <c:v>87.739034137802747</c:v>
                </c:pt>
                <c:pt idx="299">
                  <c:v>129.72439774849556</c:v>
                </c:pt>
                <c:pt idx="300">
                  <c:v>198.87138549464356</c:v>
                </c:pt>
                <c:pt idx="301">
                  <c:v>222.87106398537276</c:v>
                </c:pt>
                <c:pt idx="302">
                  <c:v>222.54249239963502</c:v>
                </c:pt>
                <c:pt idx="303">
                  <c:v>175.41368137464403</c:v>
                </c:pt>
                <c:pt idx="304">
                  <c:v>120.79012999592645</c:v>
                </c:pt>
                <c:pt idx="305">
                  <c:v>76.674368000716129</c:v>
                </c:pt>
                <c:pt idx="306">
                  <c:v>38.279992744953461</c:v>
                </c:pt>
                <c:pt idx="307">
                  <c:v>21.630464971804994</c:v>
                </c:pt>
                <c:pt idx="308">
                  <c:v>5.8527698133762662</c:v>
                </c:pt>
                <c:pt idx="309">
                  <c:v>0.60347106109637316</c:v>
                </c:pt>
                <c:pt idx="311">
                  <c:v>23.127022931445197</c:v>
                </c:pt>
                <c:pt idx="312">
                  <c:v>18.579631243999174</c:v>
                </c:pt>
                <c:pt idx="313">
                  <c:v>44.454697262915417</c:v>
                </c:pt>
                <c:pt idx="314">
                  <c:v>144.90027841038528</c:v>
                </c:pt>
                <c:pt idx="315">
                  <c:v>386.70190772386673</c:v>
                </c:pt>
                <c:pt idx="316">
                  <c:v>739.15100816407482</c:v>
                </c:pt>
                <c:pt idx="317">
                  <c:v>676.36478404294814</c:v>
                </c:pt>
                <c:pt idx="318">
                  <c:v>298.33295526826601</c:v>
                </c:pt>
                <c:pt idx="319">
                  <c:v>119.27770096861219</c:v>
                </c:pt>
                <c:pt idx="320">
                  <c:v>66.831681272862198</c:v>
                </c:pt>
                <c:pt idx="321">
                  <c:v>25.992099446306909</c:v>
                </c:pt>
                <c:pt idx="322">
                  <c:v>86.470947619611223</c:v>
                </c:pt>
                <c:pt idx="323">
                  <c:v>118.39821922547583</c:v>
                </c:pt>
                <c:pt idx="324">
                  <c:v>245.32150653209723</c:v>
                </c:pt>
                <c:pt idx="325">
                  <c:v>359.69376093080899</c:v>
                </c:pt>
                <c:pt idx="326">
                  <c:v>333.48114331640704</c:v>
                </c:pt>
                <c:pt idx="327">
                  <c:v>279.66536471274514</c:v>
                </c:pt>
                <c:pt idx="328">
                  <c:v>202.97146878553588</c:v>
                </c:pt>
                <c:pt idx="329">
                  <c:v>104.26193921464557</c:v>
                </c:pt>
                <c:pt idx="330">
                  <c:v>45.792579235035703</c:v>
                </c:pt>
                <c:pt idx="331">
                  <c:v>53.255428105308766</c:v>
                </c:pt>
                <c:pt idx="332">
                  <c:v>33.091354524619049</c:v>
                </c:pt>
                <c:pt idx="333">
                  <c:v>64.127427939978418</c:v>
                </c:pt>
                <c:pt idx="334">
                  <c:v>182.72634436100196</c:v>
                </c:pt>
                <c:pt idx="335">
                  <c:v>564.50095586427267</c:v>
                </c:pt>
                <c:pt idx="336">
                  <c:v>1301.6351719487841</c:v>
                </c:pt>
                <c:pt idx="340">
                  <c:v>311.27923987494688</c:v>
                </c:pt>
                <c:pt idx="341">
                  <c:v>99.032859878218346</c:v>
                </c:pt>
                <c:pt idx="342">
                  <c:v>51.411072253858862</c:v>
                </c:pt>
                <c:pt idx="343">
                  <c:v>32.077175256911829</c:v>
                </c:pt>
                <c:pt idx="344">
                  <c:v>43.442823421693262</c:v>
                </c:pt>
                <c:pt idx="345">
                  <c:v>31.78445791338919</c:v>
                </c:pt>
                <c:pt idx="346">
                  <c:v>44.306375472167701</c:v>
                </c:pt>
                <c:pt idx="347">
                  <c:v>68.468137576260489</c:v>
                </c:pt>
                <c:pt idx="348">
                  <c:v>316.65013437007065</c:v>
                </c:pt>
                <c:pt idx="351">
                  <c:v>378.74840968934325</c:v>
                </c:pt>
                <c:pt idx="352">
                  <c:v>130.62504097684655</c:v>
                </c:pt>
                <c:pt idx="353">
                  <c:v>60.324505953054398</c:v>
                </c:pt>
                <c:pt idx="354">
                  <c:v>71.23653427942898</c:v>
                </c:pt>
                <c:pt idx="355">
                  <c:v>195.1715680552137</c:v>
                </c:pt>
                <c:pt idx="356">
                  <c:v>228.02205649630287</c:v>
                </c:pt>
                <c:pt idx="357">
                  <c:v>239.16453695208929</c:v>
                </c:pt>
                <c:pt idx="358">
                  <c:v>247.86569522526122</c:v>
                </c:pt>
                <c:pt idx="359">
                  <c:v>312.70859113962501</c:v>
                </c:pt>
                <c:pt idx="360">
                  <c:v>385.5971646367318</c:v>
                </c:pt>
                <c:pt idx="361">
                  <c:v>518.95028008397264</c:v>
                </c:pt>
                <c:pt idx="362">
                  <c:v>734.97728054338643</c:v>
                </c:pt>
                <c:pt idx="363">
                  <c:v>1143.3058943221604</c:v>
                </c:pt>
                <c:pt idx="364">
                  <c:v>730.15248631597854</c:v>
                </c:pt>
                <c:pt idx="365">
                  <c:v>709.67014995422801</c:v>
                </c:pt>
                <c:pt idx="366">
                  <c:v>803.56334171015158</c:v>
                </c:pt>
                <c:pt idx="367">
                  <c:v>789.41666380975244</c:v>
                </c:pt>
                <c:pt idx="368">
                  <c:v>802.35005549817595</c:v>
                </c:pt>
                <c:pt idx="369">
                  <c:v>750.39224966824838</c:v>
                </c:pt>
                <c:pt idx="370">
                  <c:v>710.63449585105889</c:v>
                </c:pt>
                <c:pt idx="371">
                  <c:v>614.33665075814986</c:v>
                </c:pt>
                <c:pt idx="372">
                  <c:v>563.28002295185297</c:v>
                </c:pt>
                <c:pt idx="373">
                  <c:v>441.76138578110647</c:v>
                </c:pt>
                <c:pt idx="374">
                  <c:v>454.96793555787178</c:v>
                </c:pt>
                <c:pt idx="375">
                  <c:v>440.66958960555559</c:v>
                </c:pt>
                <c:pt idx="376">
                  <c:v>426.47722766103516</c:v>
                </c:pt>
                <c:pt idx="377">
                  <c:v>426.0934526155749</c:v>
                </c:pt>
                <c:pt idx="378">
                  <c:v>446.94357539024384</c:v>
                </c:pt>
                <c:pt idx="379">
                  <c:v>444.53228723836139</c:v>
                </c:pt>
                <c:pt idx="380">
                  <c:v>430.58011242150496</c:v>
                </c:pt>
                <c:pt idx="381">
                  <c:v>408.64727582217682</c:v>
                </c:pt>
                <c:pt idx="382">
                  <c:v>288.26129509698205</c:v>
                </c:pt>
                <c:pt idx="383">
                  <c:v>280.13279890756615</c:v>
                </c:pt>
                <c:pt idx="384">
                  <c:v>308.28193340975162</c:v>
                </c:pt>
                <c:pt idx="385">
                  <c:v>273.30722151408736</c:v>
                </c:pt>
                <c:pt idx="386">
                  <c:v>259.35395200442002</c:v>
                </c:pt>
                <c:pt idx="387">
                  <c:v>245.9061797028167</c:v>
                </c:pt>
                <c:pt idx="388">
                  <c:v>259.68017092559518</c:v>
                </c:pt>
                <c:pt idx="389">
                  <c:v>231.00659858856216</c:v>
                </c:pt>
                <c:pt idx="390">
                  <c:v>234.88528284082017</c:v>
                </c:pt>
                <c:pt idx="391">
                  <c:v>116.30642410845068</c:v>
                </c:pt>
                <c:pt idx="392">
                  <c:v>128.22010140657008</c:v>
                </c:pt>
                <c:pt idx="393">
                  <c:v>131.84921160539403</c:v>
                </c:pt>
                <c:pt idx="394">
                  <c:v>128.59900302467747</c:v>
                </c:pt>
                <c:pt idx="395">
                  <c:v>141.58941218774999</c:v>
                </c:pt>
                <c:pt idx="396">
                  <c:v>148.17604058864109</c:v>
                </c:pt>
                <c:pt idx="397">
                  <c:v>152.5075167971724</c:v>
                </c:pt>
                <c:pt idx="398">
                  <c:v>165.44344949239814</c:v>
                </c:pt>
                <c:pt idx="399">
                  <c:v>175.88457991065226</c:v>
                </c:pt>
                <c:pt idx="400">
                  <c:v>184.85834300789492</c:v>
                </c:pt>
                <c:pt idx="401">
                  <c:v>197.1936815372234</c:v>
                </c:pt>
                <c:pt idx="402">
                  <c:v>205.3319251799997</c:v>
                </c:pt>
                <c:pt idx="403">
                  <c:v>226.60908628501889</c:v>
                </c:pt>
                <c:pt idx="404">
                  <c:v>271.029927315598</c:v>
                </c:pt>
                <c:pt idx="405">
                  <c:v>290.16134228027192</c:v>
                </c:pt>
                <c:pt idx="406">
                  <c:v>322.45314334618894</c:v>
                </c:pt>
                <c:pt idx="407">
                  <c:v>359.56665768329998</c:v>
                </c:pt>
                <c:pt idx="408">
                  <c:v>432.66610302272085</c:v>
                </c:pt>
                <c:pt idx="409">
                  <c:v>519.68624702570173</c:v>
                </c:pt>
                <c:pt idx="410">
                  <c:v>584.54079920051367</c:v>
                </c:pt>
                <c:pt idx="411">
                  <c:v>7.1488303541196387</c:v>
                </c:pt>
                <c:pt idx="412">
                  <c:v>27.986881040859373</c:v>
                </c:pt>
                <c:pt idx="413">
                  <c:v>80.371891437479405</c:v>
                </c:pt>
                <c:pt idx="414">
                  <c:v>147.26321671808228</c:v>
                </c:pt>
                <c:pt idx="415">
                  <c:v>184.87292337458578</c:v>
                </c:pt>
                <c:pt idx="416">
                  <c:v>140.99532639281472</c:v>
                </c:pt>
                <c:pt idx="417">
                  <c:v>20.076683686387994</c:v>
                </c:pt>
                <c:pt idx="418">
                  <c:v>31.705938783856716</c:v>
                </c:pt>
                <c:pt idx="419">
                  <c:v>50.639832695126742</c:v>
                </c:pt>
                <c:pt idx="420">
                  <c:v>81.115506134581821</c:v>
                </c:pt>
                <c:pt idx="421">
                  <c:v>107.45201115477563</c:v>
                </c:pt>
                <c:pt idx="422">
                  <c:v>131.65897750462437</c:v>
                </c:pt>
                <c:pt idx="423">
                  <c:v>147.98487463696773</c:v>
                </c:pt>
                <c:pt idx="424">
                  <c:v>136.73232810182202</c:v>
                </c:pt>
                <c:pt idx="425">
                  <c:v>106.92759691420275</c:v>
                </c:pt>
                <c:pt idx="426">
                  <c:v>102.05727678271312</c:v>
                </c:pt>
                <c:pt idx="427">
                  <c:v>93.153429827115787</c:v>
                </c:pt>
                <c:pt idx="428">
                  <c:v>77.152418961190691</c:v>
                </c:pt>
                <c:pt idx="429">
                  <c:v>66.28012663701567</c:v>
                </c:pt>
                <c:pt idx="430">
                  <c:v>50.545146131126259</c:v>
                </c:pt>
                <c:pt idx="431">
                  <c:v>39.341071865323926</c:v>
                </c:pt>
                <c:pt idx="432">
                  <c:v>26.30608007420134</c:v>
                </c:pt>
                <c:pt idx="433">
                  <c:v>23.485921444608174</c:v>
                </c:pt>
                <c:pt idx="434">
                  <c:v>21.797549515076582</c:v>
                </c:pt>
                <c:pt idx="435">
                  <c:v>15.717982732129773</c:v>
                </c:pt>
              </c:numCache>
            </c:numRef>
          </c:xVal>
          <c:yVal>
            <c:numRef>
              <c:f>MT2_3!$AP$2:$AP$437</c:f>
              <c:numCache>
                <c:formatCode>General</c:formatCode>
                <c:ptCount val="436"/>
                <c:pt idx="0">
                  <c:v>4.3791077204148911E-2</c:v>
                </c:pt>
                <c:pt idx="1">
                  <c:v>4.3418357878948481E-2</c:v>
                </c:pt>
                <c:pt idx="2">
                  <c:v>4.1541579739551825E-2</c:v>
                </c:pt>
                <c:pt idx="3">
                  <c:v>3.986297296510051E-2</c:v>
                </c:pt>
                <c:pt idx="4">
                  <c:v>4.7925364601406055E-2</c:v>
                </c:pt>
                <c:pt idx="5">
                  <c:v>4.0886635552295138E-2</c:v>
                </c:pt>
                <c:pt idx="6">
                  <c:v>4.5478161074172962E-2</c:v>
                </c:pt>
                <c:pt idx="7">
                  <c:v>4.0623580987326664E-2</c:v>
                </c:pt>
                <c:pt idx="8">
                  <c:v>4.4843608376358562E-2</c:v>
                </c:pt>
                <c:pt idx="9">
                  <c:v>3.7810431470516992E-2</c:v>
                </c:pt>
                <c:pt idx="10">
                  <c:v>7.9325044829326355E-2</c:v>
                </c:pt>
                <c:pt idx="11">
                  <c:v>0.21855092693593797</c:v>
                </c:pt>
                <c:pt idx="12">
                  <c:v>0.16390177739188266</c:v>
                </c:pt>
                <c:pt idx="13">
                  <c:v>0.27428502805046662</c:v>
                </c:pt>
                <c:pt idx="14">
                  <c:v>0.6220108533875236</c:v>
                </c:pt>
                <c:pt idx="15">
                  <c:v>0.71982197787960955</c:v>
                </c:pt>
                <c:pt idx="16">
                  <c:v>3.4689542697948945</c:v>
                </c:pt>
                <c:pt idx="17">
                  <c:v>11.398308726987546</c:v>
                </c:pt>
                <c:pt idx="18">
                  <c:v>2.6986833984194849</c:v>
                </c:pt>
                <c:pt idx="19">
                  <c:v>1.8970447895323308</c:v>
                </c:pt>
                <c:pt idx="20">
                  <c:v>1.1009629948399877</c:v>
                </c:pt>
                <c:pt idx="21">
                  <c:v>10.73166189241873</c:v>
                </c:pt>
                <c:pt idx="22">
                  <c:v>3.0566410044129131</c:v>
                </c:pt>
                <c:pt idx="23">
                  <c:v>1.0424304873193639</c:v>
                </c:pt>
                <c:pt idx="24">
                  <c:v>0.97990305982804016</c:v>
                </c:pt>
                <c:pt idx="25">
                  <c:v>0.57938932065149285</c:v>
                </c:pt>
                <c:pt idx="26">
                  <c:v>0.45921541969252333</c:v>
                </c:pt>
                <c:pt idx="27">
                  <c:v>0.33461074007833019</c:v>
                </c:pt>
                <c:pt idx="28">
                  <c:v>0.33107776214936424</c:v>
                </c:pt>
                <c:pt idx="29">
                  <c:v>0.27976440684515042</c:v>
                </c:pt>
                <c:pt idx="30">
                  <c:v>0.16178279408538573</c:v>
                </c:pt>
                <c:pt idx="31">
                  <c:v>0.17623789904384385</c:v>
                </c:pt>
                <c:pt idx="32">
                  <c:v>0.15890505421080775</c:v>
                </c:pt>
                <c:pt idx="33">
                  <c:v>0.1554239803576154</c:v>
                </c:pt>
                <c:pt idx="34">
                  <c:v>0.1241868172862732</c:v>
                </c:pt>
                <c:pt idx="35">
                  <c:v>8.4598971130560724E-2</c:v>
                </c:pt>
                <c:pt idx="36">
                  <c:v>5.9380905131578024E-2</c:v>
                </c:pt>
                <c:pt idx="37">
                  <c:v>4.5999370897118141E-2</c:v>
                </c:pt>
                <c:pt idx="38">
                  <c:v>1.9862717861102237E-2</c:v>
                </c:pt>
                <c:pt idx="39">
                  <c:v>9.2029479438108311E-3</c:v>
                </c:pt>
                <c:pt idx="40">
                  <c:v>1.6587895242895657E-2</c:v>
                </c:pt>
                <c:pt idx="41">
                  <c:v>4.6542351409573739E-2</c:v>
                </c:pt>
                <c:pt idx="48">
                  <c:v>2.7358825424708823E-3</c:v>
                </c:pt>
                <c:pt idx="49">
                  <c:v>0.12985261970571932</c:v>
                </c:pt>
                <c:pt idx="50">
                  <c:v>3.6422125962449411E-2</c:v>
                </c:pt>
                <c:pt idx="51">
                  <c:v>9.1358297756050227E-2</c:v>
                </c:pt>
                <c:pt idx="52">
                  <c:v>8.4915312876688062E-2</c:v>
                </c:pt>
                <c:pt idx="53">
                  <c:v>5.6053114184530003E-2</c:v>
                </c:pt>
                <c:pt idx="54">
                  <c:v>6.6970642209849052E-2</c:v>
                </c:pt>
                <c:pt idx="55">
                  <c:v>4.6269575518926929E-2</c:v>
                </c:pt>
                <c:pt idx="56">
                  <c:v>5.3545790823192191E-2</c:v>
                </c:pt>
                <c:pt idx="57">
                  <c:v>2.1511086571298348E-2</c:v>
                </c:pt>
                <c:pt idx="58">
                  <c:v>2.2672349333810769E-2</c:v>
                </c:pt>
                <c:pt idx="59">
                  <c:v>2.3626919046360478E-2</c:v>
                </c:pt>
                <c:pt idx="60">
                  <c:v>0.10548909911724337</c:v>
                </c:pt>
                <c:pt idx="61">
                  <c:v>2.7153158783066469E-2</c:v>
                </c:pt>
                <c:pt idx="62">
                  <c:v>3.3972125782915863E-2</c:v>
                </c:pt>
                <c:pt idx="63">
                  <c:v>3.3380383593164281E-2</c:v>
                </c:pt>
                <c:pt idx="64">
                  <c:v>3.1666314405738215E-2</c:v>
                </c:pt>
                <c:pt idx="65">
                  <c:v>7.6135438492579102E-2</c:v>
                </c:pt>
                <c:pt idx="66">
                  <c:v>4.0574911508613552E-2</c:v>
                </c:pt>
                <c:pt idx="67">
                  <c:v>4.9867798823267952E-2</c:v>
                </c:pt>
                <c:pt idx="68">
                  <c:v>3.1412521098292755E-2</c:v>
                </c:pt>
                <c:pt idx="69">
                  <c:v>2.4080818432626341E-2</c:v>
                </c:pt>
                <c:pt idx="70">
                  <c:v>2.0854393654440407E-2</c:v>
                </c:pt>
                <c:pt idx="71">
                  <c:v>2.2524546776594941E-2</c:v>
                </c:pt>
                <c:pt idx="72">
                  <c:v>2.504549305481639E-2</c:v>
                </c:pt>
                <c:pt idx="73">
                  <c:v>3.1122103430113339E-2</c:v>
                </c:pt>
                <c:pt idx="74">
                  <c:v>4.8988338645883152E-2</c:v>
                </c:pt>
                <c:pt idx="75">
                  <c:v>7.2202955107333766E-2</c:v>
                </c:pt>
                <c:pt idx="76">
                  <c:v>0.10667202972026903</c:v>
                </c:pt>
                <c:pt idx="77">
                  <c:v>0.16478877908959519</c:v>
                </c:pt>
                <c:pt idx="78">
                  <c:v>0.17661558233174243</c:v>
                </c:pt>
                <c:pt idx="79">
                  <c:v>0.10731786801133364</c:v>
                </c:pt>
                <c:pt idx="80">
                  <c:v>0.10747111461917359</c:v>
                </c:pt>
                <c:pt idx="81">
                  <c:v>0.13525093891819193</c:v>
                </c:pt>
                <c:pt idx="82">
                  <c:v>5.2998193532650617E-2</c:v>
                </c:pt>
                <c:pt idx="83">
                  <c:v>9.8551216405428813E-2</c:v>
                </c:pt>
                <c:pt idx="84">
                  <c:v>6.4316699590931337E-2</c:v>
                </c:pt>
                <c:pt idx="85">
                  <c:v>0.48762429305546068</c:v>
                </c:pt>
                <c:pt idx="86">
                  <c:v>1.9750082197545291</c:v>
                </c:pt>
                <c:pt idx="87">
                  <c:v>3.9467386798131368</c:v>
                </c:pt>
                <c:pt idx="88">
                  <c:v>26.118028134871956</c:v>
                </c:pt>
                <c:pt idx="89">
                  <c:v>6.7666892467162704E-2</c:v>
                </c:pt>
                <c:pt idx="90">
                  <c:v>4.2257286202406735E-2</c:v>
                </c:pt>
                <c:pt idx="91">
                  <c:v>6.1719274911541484E-3</c:v>
                </c:pt>
                <c:pt idx="92">
                  <c:v>6.7396546906644929E-3</c:v>
                </c:pt>
                <c:pt idx="93">
                  <c:v>4.0145250973117434E-2</c:v>
                </c:pt>
                <c:pt idx="94">
                  <c:v>7.522768864480045E-2</c:v>
                </c:pt>
                <c:pt idx="95">
                  <c:v>7.3008177749141381E-2</c:v>
                </c:pt>
                <c:pt idx="96">
                  <c:v>7.7153811808667427E-2</c:v>
                </c:pt>
                <c:pt idx="97">
                  <c:v>6.1658523746038418E-2</c:v>
                </c:pt>
                <c:pt idx="98">
                  <c:v>5.8018313097964007E-2</c:v>
                </c:pt>
                <c:pt idx="99">
                  <c:v>6.0773242710759623E-2</c:v>
                </c:pt>
                <c:pt idx="100">
                  <c:v>5.3776846591225495E-2</c:v>
                </c:pt>
                <c:pt idx="101">
                  <c:v>6.1660946950827869E-2</c:v>
                </c:pt>
                <c:pt idx="102">
                  <c:v>4.9917210409141023E-2</c:v>
                </c:pt>
                <c:pt idx="103">
                  <c:v>5.8446298676751808E-2</c:v>
                </c:pt>
                <c:pt idx="104">
                  <c:v>6.6138084918349493E-2</c:v>
                </c:pt>
                <c:pt idx="105">
                  <c:v>5.8388337061807655E-2</c:v>
                </c:pt>
                <c:pt idx="106">
                  <c:v>8.3390960505249273E-2</c:v>
                </c:pt>
                <c:pt idx="107">
                  <c:v>6.3145012210796214E-2</c:v>
                </c:pt>
                <c:pt idx="108">
                  <c:v>7.1156230547031726E-2</c:v>
                </c:pt>
                <c:pt idx="109">
                  <c:v>8.860314027439084E-2</c:v>
                </c:pt>
                <c:pt idx="110">
                  <c:v>9.6591671411378061E-2</c:v>
                </c:pt>
                <c:pt idx="111">
                  <c:v>0.10952995788444486</c:v>
                </c:pt>
                <c:pt idx="112">
                  <c:v>0.12850896237114323</c:v>
                </c:pt>
                <c:pt idx="113">
                  <c:v>0.16125106871474323</c:v>
                </c:pt>
                <c:pt idx="114">
                  <c:v>0.18179073452059855</c:v>
                </c:pt>
                <c:pt idx="115">
                  <c:v>0.14145958566769765</c:v>
                </c:pt>
                <c:pt idx="116">
                  <c:v>0.10894811472248435</c:v>
                </c:pt>
                <c:pt idx="117">
                  <c:v>0.1608680911253787</c:v>
                </c:pt>
                <c:pt idx="118">
                  <c:v>0.16599728304370154</c:v>
                </c:pt>
                <c:pt idx="119">
                  <c:v>0.20293215106463586</c:v>
                </c:pt>
                <c:pt idx="120">
                  <c:v>0.18158473942394171</c:v>
                </c:pt>
                <c:pt idx="121">
                  <c:v>4.9824297587137162E-2</c:v>
                </c:pt>
                <c:pt idx="122">
                  <c:v>0.46772695992244601</c:v>
                </c:pt>
                <c:pt idx="123">
                  <c:v>0.50676802659833597</c:v>
                </c:pt>
                <c:pt idx="124">
                  <c:v>1.0596331498318947</c:v>
                </c:pt>
                <c:pt idx="125">
                  <c:v>0.12303734984358197</c:v>
                </c:pt>
                <c:pt idx="126">
                  <c:v>0.11016689434222766</c:v>
                </c:pt>
                <c:pt idx="127">
                  <c:v>7.5519506847413695E-2</c:v>
                </c:pt>
                <c:pt idx="128">
                  <c:v>7.14928172472266E-2</c:v>
                </c:pt>
                <c:pt idx="129">
                  <c:v>0.27886950544101058</c:v>
                </c:pt>
                <c:pt idx="130">
                  <c:v>0.13734677738374784</c:v>
                </c:pt>
                <c:pt idx="131">
                  <c:v>7.1921689201119174E-2</c:v>
                </c:pt>
                <c:pt idx="132">
                  <c:v>0.30043605001979595</c:v>
                </c:pt>
                <c:pt idx="133">
                  <c:v>0.19996595951893992</c:v>
                </c:pt>
                <c:pt idx="134">
                  <c:v>0.39380493340694966</c:v>
                </c:pt>
                <c:pt idx="135">
                  <c:v>0.31924216320479565</c:v>
                </c:pt>
                <c:pt idx="136">
                  <c:v>0.50352946277504895</c:v>
                </c:pt>
                <c:pt idx="137">
                  <c:v>0.37203574038285164</c:v>
                </c:pt>
                <c:pt idx="138">
                  <c:v>0.11230012977422278</c:v>
                </c:pt>
                <c:pt idx="139">
                  <c:v>0.14372230567732466</c:v>
                </c:pt>
                <c:pt idx="140">
                  <c:v>4.0996309167608457E-2</c:v>
                </c:pt>
                <c:pt idx="141">
                  <c:v>0.10955655981885912</c:v>
                </c:pt>
                <c:pt idx="142">
                  <c:v>0.10902184271247249</c:v>
                </c:pt>
                <c:pt idx="143">
                  <c:v>7.3118870860931218E-2</c:v>
                </c:pt>
                <c:pt idx="144">
                  <c:v>1.5396918940696848E-2</c:v>
                </c:pt>
                <c:pt idx="145">
                  <c:v>1.6371784054170023E-2</c:v>
                </c:pt>
                <c:pt idx="146">
                  <c:v>1.9783400978528713E-2</c:v>
                </c:pt>
                <c:pt idx="147">
                  <c:v>1.7236776983652006E-2</c:v>
                </c:pt>
                <c:pt idx="148">
                  <c:v>1.8768637338745387E-2</c:v>
                </c:pt>
                <c:pt idx="149">
                  <c:v>1.7181269929640742E-2</c:v>
                </c:pt>
                <c:pt idx="150">
                  <c:v>1.5532335898508593E-2</c:v>
                </c:pt>
                <c:pt idx="151">
                  <c:v>1.0379300096950494E-2</c:v>
                </c:pt>
                <c:pt idx="152">
                  <c:v>5.5885323929848688E-3</c:v>
                </c:pt>
                <c:pt idx="153">
                  <c:v>5.996354092446486E-3</c:v>
                </c:pt>
                <c:pt idx="154">
                  <c:v>9.845860400219961E-3</c:v>
                </c:pt>
                <c:pt idx="155">
                  <c:v>2.1294532126699614E-2</c:v>
                </c:pt>
                <c:pt idx="156">
                  <c:v>3.3635506886206791E-2</c:v>
                </c:pt>
                <c:pt idx="157">
                  <c:v>5.9355372165300679E-2</c:v>
                </c:pt>
                <c:pt idx="158">
                  <c:v>6.4190382535624743E-2</c:v>
                </c:pt>
                <c:pt idx="159">
                  <c:v>9.8859584804099135E-2</c:v>
                </c:pt>
                <c:pt idx="160">
                  <c:v>9.264690699113079E-3</c:v>
                </c:pt>
                <c:pt idx="161">
                  <c:v>0.21845206984006038</c:v>
                </c:pt>
                <c:pt idx="162">
                  <c:v>0.1548816596383237</c:v>
                </c:pt>
                <c:pt idx="163">
                  <c:v>0.18376383888036874</c:v>
                </c:pt>
                <c:pt idx="164">
                  <c:v>0.2607240710471686</c:v>
                </c:pt>
                <c:pt idx="165">
                  <c:v>0.24476959961794684</c:v>
                </c:pt>
                <c:pt idx="166">
                  <c:v>0.24584101606771644</c:v>
                </c:pt>
                <c:pt idx="167">
                  <c:v>0.21671625409233924</c:v>
                </c:pt>
                <c:pt idx="168">
                  <c:v>0.20025983229001923</c:v>
                </c:pt>
                <c:pt idx="169">
                  <c:v>0.21837611750241251</c:v>
                </c:pt>
                <c:pt idx="170">
                  <c:v>0.23966004540476321</c:v>
                </c:pt>
                <c:pt idx="171">
                  <c:v>0.26412804951816971</c:v>
                </c:pt>
                <c:pt idx="172">
                  <c:v>0.24556167324170414</c:v>
                </c:pt>
                <c:pt idx="173">
                  <c:v>0.22426221920466727</c:v>
                </c:pt>
                <c:pt idx="174">
                  <c:v>0.21208354588619158</c:v>
                </c:pt>
                <c:pt idx="175">
                  <c:v>0.21008922755161927</c:v>
                </c:pt>
                <c:pt idx="176">
                  <c:v>0.24306170740864758</c:v>
                </c:pt>
                <c:pt idx="177">
                  <c:v>0.25355229906333621</c:v>
                </c:pt>
                <c:pt idx="178">
                  <c:v>0.25317795747390309</c:v>
                </c:pt>
                <c:pt idx="179">
                  <c:v>0.23222006404964821</c:v>
                </c:pt>
                <c:pt idx="180">
                  <c:v>0.24624052953396913</c:v>
                </c:pt>
                <c:pt idx="181">
                  <c:v>0.14658084881348371</c:v>
                </c:pt>
                <c:pt idx="182">
                  <c:v>0.13424274784960225</c:v>
                </c:pt>
                <c:pt idx="183">
                  <c:v>0.10760136704848001</c:v>
                </c:pt>
                <c:pt idx="184">
                  <c:v>9.407885604852341E-2</c:v>
                </c:pt>
                <c:pt idx="185">
                  <c:v>0.16682164688102977</c:v>
                </c:pt>
                <c:pt idx="186">
                  <c:v>6.7528488935733752E-2</c:v>
                </c:pt>
                <c:pt idx="187">
                  <c:v>7.634081485164744E-2</c:v>
                </c:pt>
                <c:pt idx="188">
                  <c:v>5.0140121989649233E-2</c:v>
                </c:pt>
                <c:pt idx="189">
                  <c:v>6.6875233018270072E-2</c:v>
                </c:pt>
                <c:pt idx="190">
                  <c:v>8.2519058283312005E-2</c:v>
                </c:pt>
                <c:pt idx="191">
                  <c:v>6.0639657605461299E-2</c:v>
                </c:pt>
                <c:pt idx="192">
                  <c:v>4.1630572040783687E-2</c:v>
                </c:pt>
                <c:pt idx="193">
                  <c:v>5.0796422121741978E-4</c:v>
                </c:pt>
                <c:pt idx="194">
                  <c:v>0.25903668315484524</c:v>
                </c:pt>
                <c:pt idx="195">
                  <c:v>7.5277488914974183E-2</c:v>
                </c:pt>
                <c:pt idx="196">
                  <c:v>2.1229971585266592E-2</c:v>
                </c:pt>
                <c:pt idx="197">
                  <c:v>0.29790093653442284</c:v>
                </c:pt>
                <c:pt idx="198">
                  <c:v>0.36726240778416697</c:v>
                </c:pt>
                <c:pt idx="199">
                  <c:v>0.18932997829131917</c:v>
                </c:pt>
                <c:pt idx="200">
                  <c:v>0.14248985543433149</c:v>
                </c:pt>
                <c:pt idx="201">
                  <c:v>0.16497179667906792</c:v>
                </c:pt>
                <c:pt idx="202">
                  <c:v>0.10757021786899737</c:v>
                </c:pt>
                <c:pt idx="203">
                  <c:v>9.7355677979220651E-2</c:v>
                </c:pt>
                <c:pt idx="204">
                  <c:v>9.1084654276167548E-2</c:v>
                </c:pt>
                <c:pt idx="205">
                  <c:v>8.8800645830665298E-2</c:v>
                </c:pt>
                <c:pt idx="206">
                  <c:v>0.10561887771213076</c:v>
                </c:pt>
                <c:pt idx="207">
                  <c:v>0.11080833931181305</c:v>
                </c:pt>
                <c:pt idx="208">
                  <c:v>8.7369765698676063E-2</c:v>
                </c:pt>
                <c:pt idx="209">
                  <c:v>0.12947519675583799</c:v>
                </c:pt>
                <c:pt idx="210">
                  <c:v>0.13265914751453972</c:v>
                </c:pt>
                <c:pt idx="211">
                  <c:v>0.14786320794604277</c:v>
                </c:pt>
                <c:pt idx="212">
                  <c:v>0.10164511917957897</c:v>
                </c:pt>
                <c:pt idx="213">
                  <c:v>6.3097741117005196E-2</c:v>
                </c:pt>
                <c:pt idx="214">
                  <c:v>3.6778246570021461E-2</c:v>
                </c:pt>
                <c:pt idx="215">
                  <c:v>3.2873459922593729E-3</c:v>
                </c:pt>
                <c:pt idx="216">
                  <c:v>0.70764233197457693</c:v>
                </c:pt>
                <c:pt idx="217">
                  <c:v>81.646760993991705</c:v>
                </c:pt>
                <c:pt idx="218">
                  <c:v>9.6056583319963948</c:v>
                </c:pt>
                <c:pt idx="219">
                  <c:v>0.47052151779452106</c:v>
                </c:pt>
                <c:pt idx="220">
                  <c:v>0.11857051155661058</c:v>
                </c:pt>
                <c:pt idx="221">
                  <c:v>0.12438721095821507</c:v>
                </c:pt>
                <c:pt idx="222">
                  <c:v>2.5029754852258734E-2</c:v>
                </c:pt>
                <c:pt idx="223">
                  <c:v>5.734198080570059E-2</c:v>
                </c:pt>
                <c:pt idx="224">
                  <c:v>6.6950371312365226E-2</c:v>
                </c:pt>
                <c:pt idx="225">
                  <c:v>3.252439576313363E-2</c:v>
                </c:pt>
                <c:pt idx="226">
                  <c:v>2.8112194024063085E-2</c:v>
                </c:pt>
                <c:pt idx="227">
                  <c:v>2.8675705529229392E-2</c:v>
                </c:pt>
                <c:pt idx="228">
                  <c:v>1.4416111021118675E-2</c:v>
                </c:pt>
                <c:pt idx="229">
                  <c:v>7.2942062924276384E-4</c:v>
                </c:pt>
                <c:pt idx="230">
                  <c:v>3.4389370908877427E-2</c:v>
                </c:pt>
                <c:pt idx="231">
                  <c:v>0.20749103640132888</c:v>
                </c:pt>
                <c:pt idx="232">
                  <c:v>0.16931509692309185</c:v>
                </c:pt>
                <c:pt idx="233">
                  <c:v>0.53968966524825612</c:v>
                </c:pt>
                <c:pt idx="234">
                  <c:v>0.77072122453366687</c:v>
                </c:pt>
                <c:pt idx="235">
                  <c:v>0.21480580750691636</c:v>
                </c:pt>
                <c:pt idx="236">
                  <c:v>6.610433985078594E-2</c:v>
                </c:pt>
                <c:pt idx="237">
                  <c:v>1.6601254358131395E-2</c:v>
                </c:pt>
                <c:pt idx="238">
                  <c:v>5.4829715296554268E-2</c:v>
                </c:pt>
                <c:pt idx="239">
                  <c:v>5.1116124795872048E-2</c:v>
                </c:pt>
                <c:pt idx="240">
                  <c:v>2.0141703724819066E-2</c:v>
                </c:pt>
                <c:pt idx="241">
                  <c:v>1.6294450797058858E-2</c:v>
                </c:pt>
                <c:pt idx="242">
                  <c:v>7.3216581342905859E-2</c:v>
                </c:pt>
                <c:pt idx="243">
                  <c:v>0.24119723726064982</c:v>
                </c:pt>
                <c:pt idx="244">
                  <c:v>0.29322517867715692</c:v>
                </c:pt>
                <c:pt idx="245">
                  <c:v>0.15675548398435271</c:v>
                </c:pt>
                <c:pt idx="246">
                  <c:v>2.7475564162375048E-2</c:v>
                </c:pt>
                <c:pt idx="247">
                  <c:v>2.8824690532959902E-2</c:v>
                </c:pt>
                <c:pt idx="248">
                  <c:v>5.1383275322593319E-2</c:v>
                </c:pt>
                <c:pt idx="249">
                  <c:v>0.17875181916871283</c:v>
                </c:pt>
                <c:pt idx="250">
                  <c:v>6.5506015183457111E-2</c:v>
                </c:pt>
                <c:pt idx="251">
                  <c:v>7.4935959910855568E-2</c:v>
                </c:pt>
                <c:pt idx="252">
                  <c:v>1.3115003108004236E-2</c:v>
                </c:pt>
                <c:pt idx="253">
                  <c:v>1.4676964835325801E-2</c:v>
                </c:pt>
                <c:pt idx="254">
                  <c:v>0.34955402001396985</c:v>
                </c:pt>
                <c:pt idx="255">
                  <c:v>0.14824239808034007</c:v>
                </c:pt>
                <c:pt idx="256">
                  <c:v>6.7710324663470267E-2</c:v>
                </c:pt>
                <c:pt idx="257">
                  <c:v>1.7110725404340433E-2</c:v>
                </c:pt>
                <c:pt idx="258">
                  <c:v>4.12454534162085E-2</c:v>
                </c:pt>
                <c:pt idx="259">
                  <c:v>5.6018366148253777E-2</c:v>
                </c:pt>
                <c:pt idx="260">
                  <c:v>5.9177371673635897E-2</c:v>
                </c:pt>
                <c:pt idx="261">
                  <c:v>2.836828335537039E-2</c:v>
                </c:pt>
                <c:pt idx="262">
                  <c:v>0.41832606879876172</c:v>
                </c:pt>
                <c:pt idx="263">
                  <c:v>0.15475401505596675</c:v>
                </c:pt>
                <c:pt idx="264">
                  <c:v>7.6212971904865687E-2</c:v>
                </c:pt>
                <c:pt idx="265">
                  <c:v>0.12161681149316103</c:v>
                </c:pt>
                <c:pt idx="266">
                  <c:v>4.2122599182928447E-2</c:v>
                </c:pt>
                <c:pt idx="267">
                  <c:v>2.5985348185650049E-2</c:v>
                </c:pt>
                <c:pt idx="268">
                  <c:v>4.5670420219756175E-2</c:v>
                </c:pt>
                <c:pt idx="269">
                  <c:v>8.5951207055160794E-2</c:v>
                </c:pt>
                <c:pt idx="270">
                  <c:v>0.1282292835199576</c:v>
                </c:pt>
                <c:pt idx="271">
                  <c:v>0.1126085679651784</c:v>
                </c:pt>
                <c:pt idx="272">
                  <c:v>0.32430174457480559</c:v>
                </c:pt>
                <c:pt idx="273">
                  <c:v>1.6307375082774932E-2</c:v>
                </c:pt>
                <c:pt idx="274">
                  <c:v>9.7618762466498171E-2</c:v>
                </c:pt>
                <c:pt idx="275">
                  <c:v>3.5650316400026381E-2</c:v>
                </c:pt>
                <c:pt idx="276">
                  <c:v>3.6371349498623473E-2</c:v>
                </c:pt>
                <c:pt idx="277">
                  <c:v>1.9094806014853461E-2</c:v>
                </c:pt>
                <c:pt idx="278">
                  <c:v>4.21576095611709E-2</c:v>
                </c:pt>
                <c:pt idx="279">
                  <c:v>1.7831339947820956E-3</c:v>
                </c:pt>
                <c:pt idx="280">
                  <c:v>0.11533936412168427</c:v>
                </c:pt>
                <c:pt idx="281">
                  <c:v>0.11576574257339443</c:v>
                </c:pt>
                <c:pt idx="282">
                  <c:v>1.6938272099610796E-2</c:v>
                </c:pt>
                <c:pt idx="283">
                  <c:v>5.640075559357427E-2</c:v>
                </c:pt>
                <c:pt idx="284">
                  <c:v>2.8242240294073368E-2</c:v>
                </c:pt>
                <c:pt idx="285">
                  <c:v>5.3638757638461996E-3</c:v>
                </c:pt>
                <c:pt idx="286">
                  <c:v>0.12835451407542545</c:v>
                </c:pt>
                <c:pt idx="287">
                  <c:v>2.2610018695624463</c:v>
                </c:pt>
                <c:pt idx="288">
                  <c:v>2.7977653840840215</c:v>
                </c:pt>
                <c:pt idx="292">
                  <c:v>1.9868073101099379</c:v>
                </c:pt>
                <c:pt idx="293">
                  <c:v>4.7895335102687238</c:v>
                </c:pt>
                <c:pt idx="294">
                  <c:v>0.93635838689407747</c:v>
                </c:pt>
                <c:pt idx="295">
                  <c:v>7.5739548572430357E-2</c:v>
                </c:pt>
                <c:pt idx="296">
                  <c:v>7.4239714636267301E-2</c:v>
                </c:pt>
                <c:pt idx="297">
                  <c:v>8.9612098227266831E-2</c:v>
                </c:pt>
                <c:pt idx="298">
                  <c:v>6.0969316687433703E-2</c:v>
                </c:pt>
                <c:pt idx="299">
                  <c:v>8.551532239919829E-2</c:v>
                </c:pt>
                <c:pt idx="300">
                  <c:v>6.3058595655503188E-2</c:v>
                </c:pt>
                <c:pt idx="301">
                  <c:v>5.7844443437813593E-2</c:v>
                </c:pt>
                <c:pt idx="302">
                  <c:v>5.832758939832141E-2</c:v>
                </c:pt>
                <c:pt idx="303">
                  <c:v>7.1582943399596269E-2</c:v>
                </c:pt>
                <c:pt idx="304">
                  <c:v>7.3798589606403966E-2</c:v>
                </c:pt>
                <c:pt idx="305">
                  <c:v>6.7872539227649964E-2</c:v>
                </c:pt>
                <c:pt idx="306">
                  <c:v>5.811045250889716E-2</c:v>
                </c:pt>
                <c:pt idx="307">
                  <c:v>5.0446271109629043E-2</c:v>
                </c:pt>
                <c:pt idx="308">
                  <c:v>1.0821740515316842</c:v>
                </c:pt>
                <c:pt idx="309">
                  <c:v>9.2643723045251214</c:v>
                </c:pt>
                <c:pt idx="311">
                  <c:v>1.0240526810025885</c:v>
                </c:pt>
                <c:pt idx="312">
                  <c:v>0.16133168277863158</c:v>
                </c:pt>
                <c:pt idx="313">
                  <c:v>0.17077001953960785</c:v>
                </c:pt>
                <c:pt idx="314">
                  <c:v>0.26912281097328655</c:v>
                </c:pt>
                <c:pt idx="315">
                  <c:v>6.3793927796572683E-2</c:v>
                </c:pt>
                <c:pt idx="316">
                  <c:v>3.2219435240845198E-3</c:v>
                </c:pt>
                <c:pt idx="317">
                  <c:v>3.30974426894916E-2</c:v>
                </c:pt>
                <c:pt idx="318">
                  <c:v>0.13677483400062843</c:v>
                </c:pt>
                <c:pt idx="319">
                  <c:v>0.19437542712605474</c:v>
                </c:pt>
                <c:pt idx="320">
                  <c:v>1.5937328716736997E-2</c:v>
                </c:pt>
                <c:pt idx="321">
                  <c:v>7.1354175311545476E-2</c:v>
                </c:pt>
                <c:pt idx="322">
                  <c:v>0.1419808325265115</c:v>
                </c:pt>
                <c:pt idx="323">
                  <c:v>0.25295570601014511</c:v>
                </c:pt>
                <c:pt idx="324">
                  <c:v>0.20838269029305131</c:v>
                </c:pt>
                <c:pt idx="325">
                  <c:v>0.14960723847401533</c:v>
                </c:pt>
                <c:pt idx="326">
                  <c:v>4.542929313163227E-2</c:v>
                </c:pt>
                <c:pt idx="327">
                  <c:v>0.17379786316113588</c:v>
                </c:pt>
                <c:pt idx="328">
                  <c:v>0.22984946925598967</c:v>
                </c:pt>
                <c:pt idx="329">
                  <c:v>0.21838020620813606</c:v>
                </c:pt>
                <c:pt idx="330">
                  <c:v>2.5795568176671738E-3</c:v>
                </c:pt>
                <c:pt idx="331">
                  <c:v>0.18149334366810324</c:v>
                </c:pt>
                <c:pt idx="332">
                  <c:v>0.74431606808644524</c:v>
                </c:pt>
                <c:pt idx="333">
                  <c:v>9.8890056045240399E-2</c:v>
                </c:pt>
                <c:pt idx="334">
                  <c:v>0.12455568969317954</c:v>
                </c:pt>
                <c:pt idx="335">
                  <c:v>3.9986400653951391E-2</c:v>
                </c:pt>
                <c:pt idx="336">
                  <c:v>1.6393545341001153E-2</c:v>
                </c:pt>
                <c:pt idx="340">
                  <c:v>4.3787810335597456E-2</c:v>
                </c:pt>
                <c:pt idx="341">
                  <c:v>0.27457102880013129</c:v>
                </c:pt>
                <c:pt idx="342">
                  <c:v>0.17047395289836667</c:v>
                </c:pt>
                <c:pt idx="343">
                  <c:v>3.703130551234797E-2</c:v>
                </c:pt>
                <c:pt idx="344">
                  <c:v>0.176786356382587</c:v>
                </c:pt>
                <c:pt idx="345">
                  <c:v>8.3038268996127595E-3</c:v>
                </c:pt>
                <c:pt idx="346">
                  <c:v>2.8145849407511667E-2</c:v>
                </c:pt>
                <c:pt idx="347">
                  <c:v>0.17001900975871859</c:v>
                </c:pt>
                <c:pt idx="348">
                  <c:v>5.971978960485394E-2</c:v>
                </c:pt>
                <c:pt idx="351">
                  <c:v>4.6929767639779109E-2</c:v>
                </c:pt>
                <c:pt idx="352">
                  <c:v>0.24399833098466051</c:v>
                </c:pt>
                <c:pt idx="353">
                  <c:v>0.12826971698644815</c:v>
                </c:pt>
                <c:pt idx="354">
                  <c:v>3.384033348836208E-2</c:v>
                </c:pt>
                <c:pt idx="355">
                  <c:v>0.2030098640882847</c:v>
                </c:pt>
                <c:pt idx="356">
                  <c:v>0.13088232621996826</c:v>
                </c:pt>
                <c:pt idx="357">
                  <c:v>0.18058535951156784</c:v>
                </c:pt>
                <c:pt idx="358">
                  <c:v>0.19101123909749332</c:v>
                </c:pt>
                <c:pt idx="359">
                  <c:v>0.16355766675287231</c:v>
                </c:pt>
                <c:pt idx="360">
                  <c:v>0.12136068663096795</c:v>
                </c:pt>
                <c:pt idx="361">
                  <c:v>7.5397937909766594E-2</c:v>
                </c:pt>
                <c:pt idx="362">
                  <c:v>5.0505781293224958E-2</c:v>
                </c:pt>
                <c:pt idx="363">
                  <c:v>2.7546756108094615E-2</c:v>
                </c:pt>
                <c:pt idx="364">
                  <c:v>3.4603521562326767E-2</c:v>
                </c:pt>
                <c:pt idx="365">
                  <c:v>4.3278263497137329E-2</c:v>
                </c:pt>
                <c:pt idx="366">
                  <c:v>4.0621851515001771E-2</c:v>
                </c:pt>
                <c:pt idx="367">
                  <c:v>2.609015524305058E-2</c:v>
                </c:pt>
                <c:pt idx="368">
                  <c:v>3.4983272437609819E-2</c:v>
                </c:pt>
                <c:pt idx="369">
                  <c:v>3.6239426544949091E-2</c:v>
                </c:pt>
                <c:pt idx="370">
                  <c:v>5.4646767833066628E-2</c:v>
                </c:pt>
                <c:pt idx="371">
                  <c:v>6.0135339632200954E-2</c:v>
                </c:pt>
                <c:pt idx="372">
                  <c:v>6.8456046791922021E-2</c:v>
                </c:pt>
                <c:pt idx="373">
                  <c:v>3.2489103214659872E-2</c:v>
                </c:pt>
                <c:pt idx="374">
                  <c:v>2.8558669054768043E-2</c:v>
                </c:pt>
                <c:pt idx="375">
                  <c:v>2.813298366138978E-2</c:v>
                </c:pt>
                <c:pt idx="376">
                  <c:v>3.3917082579756425E-2</c:v>
                </c:pt>
                <c:pt idx="377">
                  <c:v>2.710141355972337E-2</c:v>
                </c:pt>
                <c:pt idx="378">
                  <c:v>2.428854999264228E-2</c:v>
                </c:pt>
                <c:pt idx="379">
                  <c:v>2.4062319887021125E-2</c:v>
                </c:pt>
                <c:pt idx="380">
                  <c:v>2.2756736929602981E-2</c:v>
                </c:pt>
                <c:pt idx="381">
                  <c:v>2.4556238035928619E-2</c:v>
                </c:pt>
                <c:pt idx="382">
                  <c:v>5.6817000692055156E-2</c:v>
                </c:pt>
                <c:pt idx="383">
                  <c:v>5.8265681334300219E-2</c:v>
                </c:pt>
                <c:pt idx="384">
                  <c:v>5.1017479280383082E-2</c:v>
                </c:pt>
                <c:pt idx="385">
                  <c:v>4.1039162901645269E-2</c:v>
                </c:pt>
                <c:pt idx="386">
                  <c:v>3.9439656872495316E-2</c:v>
                </c:pt>
                <c:pt idx="387">
                  <c:v>2.6248233048137427E-2</c:v>
                </c:pt>
                <c:pt idx="388">
                  <c:v>5.4877931509402747E-2</c:v>
                </c:pt>
                <c:pt idx="389">
                  <c:v>3.5238646000482363E-2</c:v>
                </c:pt>
                <c:pt idx="390">
                  <c:v>6.4458312739160917E-2</c:v>
                </c:pt>
                <c:pt idx="391">
                  <c:v>0.10583999385083208</c:v>
                </c:pt>
                <c:pt idx="392">
                  <c:v>8.5331675350004424E-2</c:v>
                </c:pt>
                <c:pt idx="393">
                  <c:v>6.2630480333158059E-2</c:v>
                </c:pt>
                <c:pt idx="394">
                  <c:v>1.6880611347048415E-2</c:v>
                </c:pt>
                <c:pt idx="395">
                  <c:v>3.5397083705330428E-4</c:v>
                </c:pt>
                <c:pt idx="396">
                  <c:v>1.2571777299208818E-2</c:v>
                </c:pt>
                <c:pt idx="397">
                  <c:v>2.6021571278388122E-2</c:v>
                </c:pt>
                <c:pt idx="398">
                  <c:v>3.2924464645257168E-2</c:v>
                </c:pt>
                <c:pt idx="399">
                  <c:v>2.5916767073403239E-2</c:v>
                </c:pt>
                <c:pt idx="400">
                  <c:v>6.2297894348286302E-2</c:v>
                </c:pt>
                <c:pt idx="401">
                  <c:v>8.6863796848091424E-2</c:v>
                </c:pt>
                <c:pt idx="402">
                  <c:v>5.2020948815614247E-2</c:v>
                </c:pt>
                <c:pt idx="403">
                  <c:v>6.1675354788741713E-2</c:v>
                </c:pt>
                <c:pt idx="404">
                  <c:v>8.1727982971448135E-2</c:v>
                </c:pt>
                <c:pt idx="405">
                  <c:v>8.8843546032495752E-2</c:v>
                </c:pt>
                <c:pt idx="406">
                  <c:v>8.6008610634121893E-2</c:v>
                </c:pt>
                <c:pt idx="407">
                  <c:v>8.5179919945960275E-2</c:v>
                </c:pt>
                <c:pt idx="408">
                  <c:v>4.9884387860506273E-2</c:v>
                </c:pt>
                <c:pt idx="409">
                  <c:v>3.4664683580528495E-2</c:v>
                </c:pt>
                <c:pt idx="410">
                  <c:v>1.8122706339703334E-2</c:v>
                </c:pt>
                <c:pt idx="411">
                  <c:v>4.9737701658272293</c:v>
                </c:pt>
                <c:pt idx="412">
                  <c:v>0.66672048124615413</c:v>
                </c:pt>
                <c:pt idx="413">
                  <c:v>0.49100927805361899</c:v>
                </c:pt>
                <c:pt idx="414">
                  <c:v>0.30694456501959227</c:v>
                </c:pt>
                <c:pt idx="415">
                  <c:v>0.24653180089042531</c:v>
                </c:pt>
                <c:pt idx="416">
                  <c:v>0.10287399652364995</c:v>
                </c:pt>
                <c:pt idx="417">
                  <c:v>1.7535657874945213E-2</c:v>
                </c:pt>
                <c:pt idx="418">
                  <c:v>0.13477634518213508</c:v>
                </c:pt>
                <c:pt idx="419">
                  <c:v>0.14917422843013692</c:v>
                </c:pt>
                <c:pt idx="420">
                  <c:v>7.1057018099829672E-2</c:v>
                </c:pt>
                <c:pt idx="421">
                  <c:v>3.3895026985856093E-2</c:v>
                </c:pt>
                <c:pt idx="422">
                  <c:v>4.2307505854879746E-2</c:v>
                </c:pt>
                <c:pt idx="423">
                  <c:v>6.7327379696132672E-2</c:v>
                </c:pt>
                <c:pt idx="424">
                  <c:v>0.11423769797286053</c:v>
                </c:pt>
                <c:pt idx="425">
                  <c:v>0.4065799360953205</c:v>
                </c:pt>
                <c:pt idx="426">
                  <c:v>0.41626156606315584</c:v>
                </c:pt>
                <c:pt idx="427">
                  <c:v>0.10555707959830295</c:v>
                </c:pt>
                <c:pt idx="428">
                  <c:v>6.7314037474354535E-2</c:v>
                </c:pt>
                <c:pt idx="429">
                  <c:v>1.9351463089983974E-2</c:v>
                </c:pt>
                <c:pt idx="430">
                  <c:v>2.6099714580929016E-2</c:v>
                </c:pt>
                <c:pt idx="431">
                  <c:v>0.10044123264874708</c:v>
                </c:pt>
                <c:pt idx="432">
                  <c:v>6.3460616917932089E-2</c:v>
                </c:pt>
                <c:pt idx="433">
                  <c:v>5.8389482219911061E-2</c:v>
                </c:pt>
                <c:pt idx="434">
                  <c:v>4.838821888428587E-2</c:v>
                </c:pt>
                <c:pt idx="435">
                  <c:v>0.19477476722328729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610-4560-AA2C-6F008A8142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1952"/>
        <c:axId val="658457792"/>
      </c:scatterChart>
      <c:valAx>
        <c:axId val="658461952"/>
        <c:scaling>
          <c:logBase val="10"/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Theoretical</a:t>
                </a:r>
                <a:r>
                  <a:rPr lang="hu-HU" baseline="0"/>
                  <a:t> mean</a:t>
                </a:r>
                <a:endParaRPr lang="hu-H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57792"/>
        <c:crosses val="autoZero"/>
        <c:crossBetween val="midCat"/>
      </c:valAx>
      <c:valAx>
        <c:axId val="658457792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Mean</a:t>
                </a:r>
                <a:r>
                  <a:rPr lang="hu-HU" baseline="0"/>
                  <a:t> relative error</a:t>
                </a:r>
                <a:endParaRPr lang="hu-H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1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20000"/>
                </a:schemeClr>
              </a:solidFill>
              <a:ln w="9525">
                <a:solidFill>
                  <a:schemeClr val="accent1">
                    <a:alpha val="20000"/>
                  </a:schemeClr>
                </a:solidFill>
              </a:ln>
              <a:effectLst/>
            </c:spPr>
          </c:marker>
          <c:xVal>
            <c:numRef>
              <c:f>MT2_3!$AO$2:$AO$437</c:f>
              <c:numCache>
                <c:formatCode>General</c:formatCode>
                <c:ptCount val="436"/>
                <c:pt idx="0">
                  <c:v>323.41025748582462</c:v>
                </c:pt>
                <c:pt idx="1">
                  <c:v>339.50241784139399</c:v>
                </c:pt>
                <c:pt idx="2">
                  <c:v>380.23008193204373</c:v>
                </c:pt>
                <c:pt idx="3">
                  <c:v>382.55745782127298</c:v>
                </c:pt>
                <c:pt idx="4">
                  <c:v>375.24308324149558</c:v>
                </c:pt>
                <c:pt idx="5">
                  <c:v>397.36272231081006</c:v>
                </c:pt>
                <c:pt idx="6">
                  <c:v>403.8778552735767</c:v>
                </c:pt>
                <c:pt idx="7">
                  <c:v>436.82706940843002</c:v>
                </c:pt>
                <c:pt idx="8">
                  <c:v>425.06828776046063</c:v>
                </c:pt>
                <c:pt idx="9">
                  <c:v>302.59676705699161</c:v>
                </c:pt>
                <c:pt idx="10">
                  <c:v>130.83504646307</c:v>
                </c:pt>
                <c:pt idx="11">
                  <c:v>45.633128917002054</c:v>
                </c:pt>
                <c:pt idx="12">
                  <c:v>52.461268290890622</c:v>
                </c:pt>
                <c:pt idx="13">
                  <c:v>18.214582008791183</c:v>
                </c:pt>
                <c:pt idx="14">
                  <c:v>7.6316871220358848</c:v>
                </c:pt>
                <c:pt idx="15">
                  <c:v>5.4934748540940905</c:v>
                </c:pt>
                <c:pt idx="16">
                  <c:v>1.5031832735912758</c:v>
                </c:pt>
                <c:pt idx="17">
                  <c:v>0.63185346154010702</c:v>
                </c:pt>
                <c:pt idx="18">
                  <c:v>1.0866803931630145</c:v>
                </c:pt>
                <c:pt idx="19">
                  <c:v>-2.9414546354765942</c:v>
                </c:pt>
                <c:pt idx="20">
                  <c:v>-3.2506608592103028</c:v>
                </c:pt>
                <c:pt idx="21">
                  <c:v>0.58357225162823845</c:v>
                </c:pt>
                <c:pt idx="22">
                  <c:v>2.0192728262345927</c:v>
                </c:pt>
                <c:pt idx="23">
                  <c:v>5.1484462929267725</c:v>
                </c:pt>
                <c:pt idx="24">
                  <c:v>6.8604596109264673</c:v>
                </c:pt>
                <c:pt idx="25">
                  <c:v>7.3266360300111124</c:v>
                </c:pt>
                <c:pt idx="26">
                  <c:v>14.716940563940256</c:v>
                </c:pt>
                <c:pt idx="27">
                  <c:v>19.184071377469436</c:v>
                </c:pt>
                <c:pt idx="28">
                  <c:v>21.789255222449931</c:v>
                </c:pt>
                <c:pt idx="29">
                  <c:v>27.414521060551053</c:v>
                </c:pt>
                <c:pt idx="30">
                  <c:v>36.09096954083342</c:v>
                </c:pt>
                <c:pt idx="31">
                  <c:v>41.79865888088289</c:v>
                </c:pt>
                <c:pt idx="32">
                  <c:v>54.974470182447718</c:v>
                </c:pt>
                <c:pt idx="33">
                  <c:v>70.266777351177637</c:v>
                </c:pt>
                <c:pt idx="34">
                  <c:v>81.89125028812424</c:v>
                </c:pt>
                <c:pt idx="35">
                  <c:v>113.34234722891134</c:v>
                </c:pt>
                <c:pt idx="36">
                  <c:v>142.79405046781679</c:v>
                </c:pt>
                <c:pt idx="37">
                  <c:v>169.14912345334707</c:v>
                </c:pt>
                <c:pt idx="38">
                  <c:v>235.630638041157</c:v>
                </c:pt>
                <c:pt idx="39">
                  <c:v>283.62514825505315</c:v>
                </c:pt>
                <c:pt idx="40">
                  <c:v>429.60109150207001</c:v>
                </c:pt>
                <c:pt idx="41">
                  <c:v>574.35316776743377</c:v>
                </c:pt>
                <c:pt idx="48">
                  <c:v>550.48702943368426</c:v>
                </c:pt>
                <c:pt idx="49">
                  <c:v>255.50562508337623</c:v>
                </c:pt>
                <c:pt idx="50">
                  <c:v>248.27441412546887</c:v>
                </c:pt>
                <c:pt idx="51">
                  <c:v>278.28635914938349</c:v>
                </c:pt>
                <c:pt idx="52">
                  <c:v>325.34528008834457</c:v>
                </c:pt>
                <c:pt idx="53">
                  <c:v>135.41401377639372</c:v>
                </c:pt>
                <c:pt idx="54">
                  <c:v>135.61965386673251</c:v>
                </c:pt>
                <c:pt idx="55">
                  <c:v>149.93598603694102</c:v>
                </c:pt>
                <c:pt idx="56">
                  <c:v>142.5281485359213</c:v>
                </c:pt>
                <c:pt idx="57">
                  <c:v>145.07294054317711</c:v>
                </c:pt>
                <c:pt idx="58">
                  <c:v>142.51360106619205</c:v>
                </c:pt>
                <c:pt idx="59">
                  <c:v>150.05532194404756</c:v>
                </c:pt>
                <c:pt idx="60">
                  <c:v>158.82840602589994</c:v>
                </c:pt>
                <c:pt idx="61">
                  <c:v>153.87834333998583</c:v>
                </c:pt>
                <c:pt idx="62">
                  <c:v>167.65637925433654</c:v>
                </c:pt>
                <c:pt idx="63">
                  <c:v>148.69222016544168</c:v>
                </c:pt>
                <c:pt idx="64">
                  <c:v>162.85833718076171</c:v>
                </c:pt>
                <c:pt idx="65">
                  <c:v>180.42826874755175</c:v>
                </c:pt>
                <c:pt idx="66">
                  <c:v>217.59207280920944</c:v>
                </c:pt>
                <c:pt idx="67">
                  <c:v>266.57614881958347</c:v>
                </c:pt>
                <c:pt idx="68">
                  <c:v>300.28759127744183</c:v>
                </c:pt>
                <c:pt idx="69">
                  <c:v>296.7799697470802</c:v>
                </c:pt>
                <c:pt idx="70">
                  <c:v>268.21397377233006</c:v>
                </c:pt>
                <c:pt idx="71">
                  <c:v>268.42715303534715</c:v>
                </c:pt>
                <c:pt idx="72">
                  <c:v>227.21047444042091</c:v>
                </c:pt>
                <c:pt idx="73">
                  <c:v>192.68792739585214</c:v>
                </c:pt>
                <c:pt idx="74">
                  <c:v>145.8040137313973</c:v>
                </c:pt>
                <c:pt idx="75">
                  <c:v>115.21530630330477</c:v>
                </c:pt>
                <c:pt idx="76">
                  <c:v>89.497264616902953</c:v>
                </c:pt>
                <c:pt idx="77">
                  <c:v>63.800373992342344</c:v>
                </c:pt>
                <c:pt idx="78">
                  <c:v>53.493437992948458</c:v>
                </c:pt>
                <c:pt idx="79">
                  <c:v>43.785603924259753</c:v>
                </c:pt>
                <c:pt idx="80">
                  <c:v>29.535107936289378</c:v>
                </c:pt>
                <c:pt idx="81">
                  <c:v>26.684868981361873</c:v>
                </c:pt>
                <c:pt idx="82">
                  <c:v>15.996997817049373</c:v>
                </c:pt>
                <c:pt idx="83">
                  <c:v>13.249113016465696</c:v>
                </c:pt>
                <c:pt idx="84">
                  <c:v>12.086206573329243</c:v>
                </c:pt>
                <c:pt idx="85">
                  <c:v>6.9896128308334582</c:v>
                </c:pt>
                <c:pt idx="86">
                  <c:v>3.4213862619646314</c:v>
                </c:pt>
                <c:pt idx="87">
                  <c:v>2.3138720360769849</c:v>
                </c:pt>
                <c:pt idx="88">
                  <c:v>0.43186897741063568</c:v>
                </c:pt>
                <c:pt idx="89">
                  <c:v>98.739808316586732</c:v>
                </c:pt>
                <c:pt idx="90">
                  <c:v>108.13373010936527</c:v>
                </c:pt>
                <c:pt idx="91">
                  <c:v>116.57893796786657</c:v>
                </c:pt>
                <c:pt idx="92">
                  <c:v>117.18299841506578</c:v>
                </c:pt>
                <c:pt idx="93">
                  <c:v>113.73720175073659</c:v>
                </c:pt>
                <c:pt idx="94">
                  <c:v>162.50836960888839</c:v>
                </c:pt>
                <c:pt idx="95">
                  <c:v>170.43009184479288</c:v>
                </c:pt>
                <c:pt idx="96">
                  <c:v>162.07643761558774</c:v>
                </c:pt>
                <c:pt idx="97">
                  <c:v>192.33770738871436</c:v>
                </c:pt>
                <c:pt idx="98">
                  <c:v>190.64749960176104</c:v>
                </c:pt>
                <c:pt idx="99">
                  <c:v>179.54834265831178</c:v>
                </c:pt>
                <c:pt idx="100">
                  <c:v>200.00255072766458</c:v>
                </c:pt>
                <c:pt idx="101">
                  <c:v>182.96762492102567</c:v>
                </c:pt>
                <c:pt idx="102">
                  <c:v>204.0385236322771</c:v>
                </c:pt>
                <c:pt idx="103">
                  <c:v>183.7878070745742</c:v>
                </c:pt>
                <c:pt idx="104">
                  <c:v>165.72505428650129</c:v>
                </c:pt>
                <c:pt idx="105">
                  <c:v>174.80535553860292</c:v>
                </c:pt>
                <c:pt idx="106">
                  <c:v>171.74496507080508</c:v>
                </c:pt>
                <c:pt idx="107">
                  <c:v>165.63658641995721</c:v>
                </c:pt>
                <c:pt idx="108">
                  <c:v>149.50626723070576</c:v>
                </c:pt>
                <c:pt idx="109">
                  <c:v>124.91754870441011</c:v>
                </c:pt>
                <c:pt idx="110">
                  <c:v>116.22854532531476</c:v>
                </c:pt>
                <c:pt idx="111">
                  <c:v>104.61288982887342</c:v>
                </c:pt>
                <c:pt idx="112">
                  <c:v>93.649476984164721</c:v>
                </c:pt>
                <c:pt idx="113">
                  <c:v>76.661094967627619</c:v>
                </c:pt>
                <c:pt idx="114">
                  <c:v>68.496676759644259</c:v>
                </c:pt>
                <c:pt idx="115">
                  <c:v>55.631930750184807</c:v>
                </c:pt>
                <c:pt idx="116">
                  <c:v>44.784624788715597</c:v>
                </c:pt>
                <c:pt idx="117">
                  <c:v>33.074570463280274</c:v>
                </c:pt>
                <c:pt idx="118">
                  <c:v>32.900610927548954</c:v>
                </c:pt>
                <c:pt idx="119">
                  <c:v>25.736979960340648</c:v>
                </c:pt>
                <c:pt idx="120">
                  <c:v>16.693970441016951</c:v>
                </c:pt>
                <c:pt idx="121">
                  <c:v>14.966386267600994</c:v>
                </c:pt>
                <c:pt idx="122">
                  <c:v>7.8638914213375735</c:v>
                </c:pt>
                <c:pt idx="123">
                  <c:v>7.6334901662112973</c:v>
                </c:pt>
                <c:pt idx="124">
                  <c:v>4.8918581295034738</c:v>
                </c:pt>
                <c:pt idx="125">
                  <c:v>113.65907713654813</c:v>
                </c:pt>
                <c:pt idx="126">
                  <c:v>113.02580559941603</c:v>
                </c:pt>
                <c:pt idx="127">
                  <c:v>109.06129892495063</c:v>
                </c:pt>
                <c:pt idx="128">
                  <c:v>107.96354566132791</c:v>
                </c:pt>
                <c:pt idx="129">
                  <c:v>106.24808815893513</c:v>
                </c:pt>
                <c:pt idx="130">
                  <c:v>105.19466545639769</c:v>
                </c:pt>
                <c:pt idx="131">
                  <c:v>99.957712180716413</c:v>
                </c:pt>
                <c:pt idx="132">
                  <c:v>100.68064699159108</c:v>
                </c:pt>
                <c:pt idx="133">
                  <c:v>100.4771562365827</c:v>
                </c:pt>
                <c:pt idx="134">
                  <c:v>104.59633858677613</c:v>
                </c:pt>
                <c:pt idx="135">
                  <c:v>110.42963564827167</c:v>
                </c:pt>
                <c:pt idx="136">
                  <c:v>107.52337419735444</c:v>
                </c:pt>
                <c:pt idx="137">
                  <c:v>108.93012442731067</c:v>
                </c:pt>
                <c:pt idx="138">
                  <c:v>123.33901270837502</c:v>
                </c:pt>
                <c:pt idx="139">
                  <c:v>147.91306567337966</c:v>
                </c:pt>
                <c:pt idx="140">
                  <c:v>162.03615939905558</c:v>
                </c:pt>
                <c:pt idx="141">
                  <c:v>165.2707634188003</c:v>
                </c:pt>
                <c:pt idx="142">
                  <c:v>165.85056916531499</c:v>
                </c:pt>
                <c:pt idx="143">
                  <c:v>167.1198323606811</c:v>
                </c:pt>
                <c:pt idx="144">
                  <c:v>162.55390667542488</c:v>
                </c:pt>
                <c:pt idx="145">
                  <c:v>145.05541649525205</c:v>
                </c:pt>
                <c:pt idx="146">
                  <c:v>142.95979150093024</c:v>
                </c:pt>
                <c:pt idx="147">
                  <c:v>131.07977253081845</c:v>
                </c:pt>
                <c:pt idx="148">
                  <c:v>131.49107353552935</c:v>
                </c:pt>
                <c:pt idx="149">
                  <c:v>119.36122462852484</c:v>
                </c:pt>
                <c:pt idx="150">
                  <c:v>112.16531705927267</c:v>
                </c:pt>
                <c:pt idx="151">
                  <c:v>99.31084824716001</c:v>
                </c:pt>
                <c:pt idx="152">
                  <c:v>95.889404293959188</c:v>
                </c:pt>
                <c:pt idx="153">
                  <c:v>89.588971499113228</c:v>
                </c:pt>
                <c:pt idx="154">
                  <c:v>77.872445464928575</c:v>
                </c:pt>
                <c:pt idx="155">
                  <c:v>69.966190043339338</c:v>
                </c:pt>
                <c:pt idx="156">
                  <c:v>62.83352384018869</c:v>
                </c:pt>
                <c:pt idx="157">
                  <c:v>54.974468910431582</c:v>
                </c:pt>
                <c:pt idx="158">
                  <c:v>53.245150574646502</c:v>
                </c:pt>
                <c:pt idx="159">
                  <c:v>42.028799911804455</c:v>
                </c:pt>
                <c:pt idx="160">
                  <c:v>40.495179664092838</c:v>
                </c:pt>
                <c:pt idx="161">
                  <c:v>110.77719765732391</c:v>
                </c:pt>
                <c:pt idx="162">
                  <c:v>102.28611155569708</c:v>
                </c:pt>
                <c:pt idx="163">
                  <c:v>103.06274096532029</c:v>
                </c:pt>
                <c:pt idx="164">
                  <c:v>103.93492732928203</c:v>
                </c:pt>
                <c:pt idx="165">
                  <c:v>120.93144042109236</c:v>
                </c:pt>
                <c:pt idx="166">
                  <c:v>139.96971432813729</c:v>
                </c:pt>
                <c:pt idx="167">
                  <c:v>146.12108930509163</c:v>
                </c:pt>
                <c:pt idx="168">
                  <c:v>160.06473066940146</c:v>
                </c:pt>
                <c:pt idx="169">
                  <c:v>156.38225846608168</c:v>
                </c:pt>
                <c:pt idx="170">
                  <c:v>169.49663590493017</c:v>
                </c:pt>
                <c:pt idx="171">
                  <c:v>166.82203727376768</c:v>
                </c:pt>
                <c:pt idx="172">
                  <c:v>179.2158045376149</c:v>
                </c:pt>
                <c:pt idx="173">
                  <c:v>180.96689739163031</c:v>
                </c:pt>
                <c:pt idx="174">
                  <c:v>171.40267808202535</c:v>
                </c:pt>
                <c:pt idx="175">
                  <c:v>174.0929633390796</c:v>
                </c:pt>
                <c:pt idx="176">
                  <c:v>180.85202675022381</c:v>
                </c:pt>
                <c:pt idx="177">
                  <c:v>164.8117230900796</c:v>
                </c:pt>
                <c:pt idx="178">
                  <c:v>170.70000996327749</c:v>
                </c:pt>
                <c:pt idx="179">
                  <c:v>170.69741297391082</c:v>
                </c:pt>
                <c:pt idx="180">
                  <c:v>161.41818639409485</c:v>
                </c:pt>
                <c:pt idx="181">
                  <c:v>152.45452960495464</c:v>
                </c:pt>
                <c:pt idx="182">
                  <c:v>158.68058705690726</c:v>
                </c:pt>
                <c:pt idx="183">
                  <c:v>146.87898207159253</c:v>
                </c:pt>
                <c:pt idx="184">
                  <c:v>137.45772354626698</c:v>
                </c:pt>
                <c:pt idx="185">
                  <c:v>135.72801141156438</c:v>
                </c:pt>
                <c:pt idx="186">
                  <c:v>129.22000996413874</c:v>
                </c:pt>
                <c:pt idx="187">
                  <c:v>123.87392104764594</c:v>
                </c:pt>
                <c:pt idx="188">
                  <c:v>116.84391273213728</c:v>
                </c:pt>
                <c:pt idx="189">
                  <c:v>109.5370625844735</c:v>
                </c:pt>
                <c:pt idx="190">
                  <c:v>102.87954901535929</c:v>
                </c:pt>
                <c:pt idx="191">
                  <c:v>97.538741094221308</c:v>
                </c:pt>
                <c:pt idx="192">
                  <c:v>86.189718570107743</c:v>
                </c:pt>
                <c:pt idx="193">
                  <c:v>75.4249927063196</c:v>
                </c:pt>
                <c:pt idx="194">
                  <c:v>80.245256750848824</c:v>
                </c:pt>
                <c:pt idx="195">
                  <c:v>64.845282181290457</c:v>
                </c:pt>
                <c:pt idx="196">
                  <c:v>56.634459595254178</c:v>
                </c:pt>
                <c:pt idx="197">
                  <c:v>6.9443020411307561</c:v>
                </c:pt>
                <c:pt idx="198">
                  <c:v>11.202619790317453</c:v>
                </c:pt>
                <c:pt idx="199">
                  <c:v>14.222673874160652</c:v>
                </c:pt>
                <c:pt idx="200">
                  <c:v>27.026630850808786</c:v>
                </c:pt>
                <c:pt idx="201">
                  <c:v>37.276375234043215</c:v>
                </c:pt>
                <c:pt idx="202">
                  <c:v>48.52222176695966</c:v>
                </c:pt>
                <c:pt idx="203">
                  <c:v>72.613509377939835</c:v>
                </c:pt>
                <c:pt idx="204">
                  <c:v>100.60509245795467</c:v>
                </c:pt>
                <c:pt idx="205">
                  <c:v>122.71178019647787</c:v>
                </c:pt>
                <c:pt idx="206">
                  <c:v>133.97407114484355</c:v>
                </c:pt>
                <c:pt idx="207">
                  <c:v>122.57866715781272</c:v>
                </c:pt>
                <c:pt idx="208">
                  <c:v>110.69083105419692</c:v>
                </c:pt>
                <c:pt idx="209">
                  <c:v>89.387636701461034</c:v>
                </c:pt>
                <c:pt idx="210">
                  <c:v>84.496777256584437</c:v>
                </c:pt>
                <c:pt idx="211">
                  <c:v>63.378638651222865</c:v>
                </c:pt>
                <c:pt idx="212">
                  <c:v>50.407877766127704</c:v>
                </c:pt>
                <c:pt idx="213">
                  <c:v>25.840368692102231</c:v>
                </c:pt>
                <c:pt idx="214">
                  <c:v>23.410817182752986</c:v>
                </c:pt>
                <c:pt idx="215">
                  <c:v>15.371722558453346</c:v>
                </c:pt>
                <c:pt idx="216">
                  <c:v>2.94008808243502</c:v>
                </c:pt>
                <c:pt idx="217">
                  <c:v>-8.9481083042350917E-2</c:v>
                </c:pt>
                <c:pt idx="218">
                  <c:v>1.3831961380221642</c:v>
                </c:pt>
                <c:pt idx="219">
                  <c:v>15.702503917543174</c:v>
                </c:pt>
                <c:pt idx="220">
                  <c:v>35.006433197947104</c:v>
                </c:pt>
                <c:pt idx="221">
                  <c:v>56.801781132472755</c:v>
                </c:pt>
                <c:pt idx="222">
                  <c:v>80.360730357405657</c:v>
                </c:pt>
                <c:pt idx="223">
                  <c:v>136.28787865889214</c:v>
                </c:pt>
                <c:pt idx="224">
                  <c:v>165.33245973477045</c:v>
                </c:pt>
                <c:pt idx="225">
                  <c:v>174.47582311781761</c:v>
                </c:pt>
                <c:pt idx="226">
                  <c:v>178.62746088361411</c:v>
                </c:pt>
                <c:pt idx="227">
                  <c:v>147.06316233080457</c:v>
                </c:pt>
                <c:pt idx="228">
                  <c:v>100.6594514209901</c:v>
                </c:pt>
                <c:pt idx="229">
                  <c:v>83.182222485066859</c:v>
                </c:pt>
                <c:pt idx="230">
                  <c:v>64.211266391532845</c:v>
                </c:pt>
                <c:pt idx="231">
                  <c:v>32.097223203832094</c:v>
                </c:pt>
                <c:pt idx="232">
                  <c:v>23.200078697679103</c:v>
                </c:pt>
                <c:pt idx="233">
                  <c:v>12.348658112175073</c:v>
                </c:pt>
                <c:pt idx="234">
                  <c:v>11.509269866783887</c:v>
                </c:pt>
                <c:pt idx="235">
                  <c:v>19.996824697318296</c:v>
                </c:pt>
                <c:pt idx="236">
                  <c:v>30.907128336623952</c:v>
                </c:pt>
                <c:pt idx="237">
                  <c:v>45.304305799089249</c:v>
                </c:pt>
                <c:pt idx="238">
                  <c:v>72.731626200377875</c:v>
                </c:pt>
                <c:pt idx="239">
                  <c:v>101.91116553635111</c:v>
                </c:pt>
                <c:pt idx="240">
                  <c:v>132.01229132411515</c:v>
                </c:pt>
                <c:pt idx="241">
                  <c:v>138.34127684819478</c:v>
                </c:pt>
                <c:pt idx="242">
                  <c:v>132.76027739391859</c:v>
                </c:pt>
                <c:pt idx="243">
                  <c:v>102.26218564606705</c:v>
                </c:pt>
                <c:pt idx="244">
                  <c:v>99.529927538077146</c:v>
                </c:pt>
                <c:pt idx="245">
                  <c:v>91.57800195473439</c:v>
                </c:pt>
                <c:pt idx="246">
                  <c:v>82.541364057780484</c:v>
                </c:pt>
                <c:pt idx="247">
                  <c:v>73.479378174563877</c:v>
                </c:pt>
                <c:pt idx="248">
                  <c:v>49.794905822461835</c:v>
                </c:pt>
                <c:pt idx="249">
                  <c:v>37.220381307187147</c:v>
                </c:pt>
                <c:pt idx="250">
                  <c:v>29.907839219953338</c:v>
                </c:pt>
                <c:pt idx="251">
                  <c:v>27.333009980112742</c:v>
                </c:pt>
                <c:pt idx="252">
                  <c:v>21.349637114106265</c:v>
                </c:pt>
                <c:pt idx="253">
                  <c:v>20.774832316629045</c:v>
                </c:pt>
                <c:pt idx="254">
                  <c:v>17.507317369745177</c:v>
                </c:pt>
                <c:pt idx="255">
                  <c:v>26.071863367917011</c:v>
                </c:pt>
                <c:pt idx="256">
                  <c:v>37.202516456436584</c:v>
                </c:pt>
                <c:pt idx="257">
                  <c:v>58.237805794892289</c:v>
                </c:pt>
                <c:pt idx="258">
                  <c:v>74.001184728534966</c:v>
                </c:pt>
                <c:pt idx="259">
                  <c:v>89.400632144636404</c:v>
                </c:pt>
                <c:pt idx="260">
                  <c:v>105.09392579756397</c:v>
                </c:pt>
                <c:pt idx="261">
                  <c:v>109.927204250646</c:v>
                </c:pt>
                <c:pt idx="262">
                  <c:v>110.21464801010757</c:v>
                </c:pt>
                <c:pt idx="263">
                  <c:v>95.247463566870053</c:v>
                </c:pt>
                <c:pt idx="264">
                  <c:v>88.233160172288109</c:v>
                </c:pt>
                <c:pt idx="265">
                  <c:v>81.808731155423871</c:v>
                </c:pt>
                <c:pt idx="266">
                  <c:v>64.373691051069883</c:v>
                </c:pt>
                <c:pt idx="267">
                  <c:v>58.178799173547645</c:v>
                </c:pt>
                <c:pt idx="268">
                  <c:v>46.221554869081473</c:v>
                </c:pt>
                <c:pt idx="269">
                  <c:v>43.21215137842605</c:v>
                </c:pt>
                <c:pt idx="270">
                  <c:v>32.393655563499877</c:v>
                </c:pt>
                <c:pt idx="271">
                  <c:v>22.811090541615329</c:v>
                </c:pt>
                <c:pt idx="272">
                  <c:v>17.091047260930075</c:v>
                </c:pt>
                <c:pt idx="273">
                  <c:v>18.259267205936183</c:v>
                </c:pt>
                <c:pt idx="274">
                  <c:v>18.726163733582641</c:v>
                </c:pt>
                <c:pt idx="275">
                  <c:v>26.994427153442317</c:v>
                </c:pt>
                <c:pt idx="276">
                  <c:v>43.548479227097687</c:v>
                </c:pt>
                <c:pt idx="277">
                  <c:v>73.203360926935133</c:v>
                </c:pt>
                <c:pt idx="278">
                  <c:v>111.07329987902905</c:v>
                </c:pt>
                <c:pt idx="279">
                  <c:v>173.28807453659655</c:v>
                </c:pt>
                <c:pt idx="280">
                  <c:v>185.32510873644338</c:v>
                </c:pt>
                <c:pt idx="281">
                  <c:v>171.67677501976914</c:v>
                </c:pt>
                <c:pt idx="282">
                  <c:v>136.4584160666183</c:v>
                </c:pt>
                <c:pt idx="283">
                  <c:v>91.709230892227168</c:v>
                </c:pt>
                <c:pt idx="284">
                  <c:v>56.535422032822183</c:v>
                </c:pt>
                <c:pt idx="285">
                  <c:v>30.158113553626382</c:v>
                </c:pt>
                <c:pt idx="286">
                  <c:v>12.093726774498307</c:v>
                </c:pt>
                <c:pt idx="287">
                  <c:v>3.2605364625033655</c:v>
                </c:pt>
                <c:pt idx="288">
                  <c:v>2.544897932796097</c:v>
                </c:pt>
                <c:pt idx="292">
                  <c:v>1.1929396206576346</c:v>
                </c:pt>
                <c:pt idx="293">
                  <c:v>1.4371663293497026</c:v>
                </c:pt>
                <c:pt idx="294">
                  <c:v>7.6269339074615559</c:v>
                </c:pt>
                <c:pt idx="295">
                  <c:v>13.239132042881367</c:v>
                </c:pt>
                <c:pt idx="296">
                  <c:v>28.400181039508553</c:v>
                </c:pt>
                <c:pt idx="297">
                  <c:v>54.623489029566457</c:v>
                </c:pt>
                <c:pt idx="298">
                  <c:v>87.739034137802747</c:v>
                </c:pt>
                <c:pt idx="299">
                  <c:v>129.72439774849556</c:v>
                </c:pt>
                <c:pt idx="300">
                  <c:v>198.87138549464356</c:v>
                </c:pt>
                <c:pt idx="301">
                  <c:v>222.87106398537276</c:v>
                </c:pt>
                <c:pt idx="302">
                  <c:v>222.54249239963502</c:v>
                </c:pt>
                <c:pt idx="303">
                  <c:v>175.41368137464403</c:v>
                </c:pt>
                <c:pt idx="304">
                  <c:v>120.79012999592645</c:v>
                </c:pt>
                <c:pt idx="305">
                  <c:v>76.674368000716129</c:v>
                </c:pt>
                <c:pt idx="306">
                  <c:v>38.279992744953461</c:v>
                </c:pt>
                <c:pt idx="307">
                  <c:v>21.630464971804994</c:v>
                </c:pt>
                <c:pt idx="308">
                  <c:v>5.8527698133762662</c:v>
                </c:pt>
                <c:pt idx="309">
                  <c:v>0.60347106109637316</c:v>
                </c:pt>
                <c:pt idx="311">
                  <c:v>23.127022931445197</c:v>
                </c:pt>
                <c:pt idx="312">
                  <c:v>18.579631243999174</c:v>
                </c:pt>
                <c:pt idx="313">
                  <c:v>44.454697262915417</c:v>
                </c:pt>
                <c:pt idx="314">
                  <c:v>144.90027841038528</c:v>
                </c:pt>
                <c:pt idx="315">
                  <c:v>386.70190772386673</c:v>
                </c:pt>
                <c:pt idx="316">
                  <c:v>739.15100816407482</c:v>
                </c:pt>
                <c:pt idx="317">
                  <c:v>676.36478404294814</c:v>
                </c:pt>
                <c:pt idx="318">
                  <c:v>298.33295526826601</c:v>
                </c:pt>
                <c:pt idx="319">
                  <c:v>119.27770096861219</c:v>
                </c:pt>
                <c:pt idx="320">
                  <c:v>66.831681272862198</c:v>
                </c:pt>
                <c:pt idx="321">
                  <c:v>25.992099446306909</c:v>
                </c:pt>
                <c:pt idx="322">
                  <c:v>86.470947619611223</c:v>
                </c:pt>
                <c:pt idx="323">
                  <c:v>118.39821922547583</c:v>
                </c:pt>
                <c:pt idx="324">
                  <c:v>245.32150653209723</c:v>
                </c:pt>
                <c:pt idx="325">
                  <c:v>359.69376093080899</c:v>
                </c:pt>
                <c:pt idx="326">
                  <c:v>333.48114331640704</c:v>
                </c:pt>
                <c:pt idx="327">
                  <c:v>279.66536471274514</c:v>
                </c:pt>
                <c:pt idx="328">
                  <c:v>202.97146878553588</c:v>
                </c:pt>
                <c:pt idx="329">
                  <c:v>104.26193921464557</c:v>
                </c:pt>
                <c:pt idx="330">
                  <c:v>45.792579235035703</c:v>
                </c:pt>
                <c:pt idx="331">
                  <c:v>53.255428105308766</c:v>
                </c:pt>
                <c:pt idx="332">
                  <c:v>33.091354524619049</c:v>
                </c:pt>
                <c:pt idx="333">
                  <c:v>64.127427939978418</c:v>
                </c:pt>
                <c:pt idx="334">
                  <c:v>182.72634436100196</c:v>
                </c:pt>
                <c:pt idx="335">
                  <c:v>564.50095586427267</c:v>
                </c:pt>
                <c:pt idx="336">
                  <c:v>1301.6351719487841</c:v>
                </c:pt>
                <c:pt idx="340">
                  <c:v>311.27923987494688</c:v>
                </c:pt>
                <c:pt idx="341">
                  <c:v>99.032859878218346</c:v>
                </c:pt>
                <c:pt idx="342">
                  <c:v>51.411072253858862</c:v>
                </c:pt>
                <c:pt idx="343">
                  <c:v>32.077175256911829</c:v>
                </c:pt>
                <c:pt idx="344">
                  <c:v>43.442823421693262</c:v>
                </c:pt>
                <c:pt idx="345">
                  <c:v>31.78445791338919</c:v>
                </c:pt>
                <c:pt idx="346">
                  <c:v>44.306375472167701</c:v>
                </c:pt>
                <c:pt idx="347">
                  <c:v>68.468137576260489</c:v>
                </c:pt>
                <c:pt idx="348">
                  <c:v>316.65013437007065</c:v>
                </c:pt>
                <c:pt idx="351">
                  <c:v>378.74840968934325</c:v>
                </c:pt>
                <c:pt idx="352">
                  <c:v>130.62504097684655</c:v>
                </c:pt>
                <c:pt idx="353">
                  <c:v>60.324505953054398</c:v>
                </c:pt>
                <c:pt idx="354">
                  <c:v>71.23653427942898</c:v>
                </c:pt>
                <c:pt idx="355">
                  <c:v>195.1715680552137</c:v>
                </c:pt>
                <c:pt idx="356">
                  <c:v>228.02205649630287</c:v>
                </c:pt>
                <c:pt idx="357">
                  <c:v>239.16453695208929</c:v>
                </c:pt>
                <c:pt idx="358">
                  <c:v>247.86569522526122</c:v>
                </c:pt>
                <c:pt idx="359">
                  <c:v>312.70859113962501</c:v>
                </c:pt>
                <c:pt idx="360">
                  <c:v>385.5971646367318</c:v>
                </c:pt>
                <c:pt idx="361">
                  <c:v>518.95028008397264</c:v>
                </c:pt>
                <c:pt idx="362">
                  <c:v>734.97728054338643</c:v>
                </c:pt>
                <c:pt idx="363">
                  <c:v>1143.3058943221604</c:v>
                </c:pt>
                <c:pt idx="364">
                  <c:v>730.15248631597854</c:v>
                </c:pt>
                <c:pt idx="365">
                  <c:v>709.67014995422801</c:v>
                </c:pt>
                <c:pt idx="366">
                  <c:v>803.56334171015158</c:v>
                </c:pt>
                <c:pt idx="367">
                  <c:v>789.41666380975244</c:v>
                </c:pt>
                <c:pt idx="368">
                  <c:v>802.35005549817595</c:v>
                </c:pt>
                <c:pt idx="369">
                  <c:v>750.39224966824838</c:v>
                </c:pt>
                <c:pt idx="370">
                  <c:v>710.63449585105889</c:v>
                </c:pt>
                <c:pt idx="371">
                  <c:v>614.33665075814986</c:v>
                </c:pt>
                <c:pt idx="372">
                  <c:v>563.28002295185297</c:v>
                </c:pt>
                <c:pt idx="373">
                  <c:v>441.76138578110647</c:v>
                </c:pt>
                <c:pt idx="374">
                  <c:v>454.96793555787178</c:v>
                </c:pt>
                <c:pt idx="375">
                  <c:v>440.66958960555559</c:v>
                </c:pt>
                <c:pt idx="376">
                  <c:v>426.47722766103516</c:v>
                </c:pt>
                <c:pt idx="377">
                  <c:v>426.0934526155749</c:v>
                </c:pt>
                <c:pt idx="378">
                  <c:v>446.94357539024384</c:v>
                </c:pt>
                <c:pt idx="379">
                  <c:v>444.53228723836139</c:v>
                </c:pt>
                <c:pt idx="380">
                  <c:v>430.58011242150496</c:v>
                </c:pt>
                <c:pt idx="381">
                  <c:v>408.64727582217682</c:v>
                </c:pt>
                <c:pt idx="382">
                  <c:v>288.26129509698205</c:v>
                </c:pt>
                <c:pt idx="383">
                  <c:v>280.13279890756615</c:v>
                </c:pt>
                <c:pt idx="384">
                  <c:v>308.28193340975162</c:v>
                </c:pt>
                <c:pt idx="385">
                  <c:v>273.30722151408736</c:v>
                </c:pt>
                <c:pt idx="386">
                  <c:v>259.35395200442002</c:v>
                </c:pt>
                <c:pt idx="387">
                  <c:v>245.9061797028167</c:v>
                </c:pt>
                <c:pt idx="388">
                  <c:v>259.68017092559518</c:v>
                </c:pt>
                <c:pt idx="389">
                  <c:v>231.00659858856216</c:v>
                </c:pt>
                <c:pt idx="390">
                  <c:v>234.88528284082017</c:v>
                </c:pt>
                <c:pt idx="391">
                  <c:v>116.30642410845068</c:v>
                </c:pt>
                <c:pt idx="392">
                  <c:v>128.22010140657008</c:v>
                </c:pt>
                <c:pt idx="393">
                  <c:v>131.84921160539403</c:v>
                </c:pt>
                <c:pt idx="394">
                  <c:v>128.59900302467747</c:v>
                </c:pt>
                <c:pt idx="395">
                  <c:v>141.58941218774999</c:v>
                </c:pt>
                <c:pt idx="396">
                  <c:v>148.17604058864109</c:v>
                </c:pt>
                <c:pt idx="397">
                  <c:v>152.5075167971724</c:v>
                </c:pt>
                <c:pt idx="398">
                  <c:v>165.44344949239814</c:v>
                </c:pt>
                <c:pt idx="399">
                  <c:v>175.88457991065226</c:v>
                </c:pt>
                <c:pt idx="400">
                  <c:v>184.85834300789492</c:v>
                </c:pt>
                <c:pt idx="401">
                  <c:v>197.1936815372234</c:v>
                </c:pt>
                <c:pt idx="402">
                  <c:v>205.3319251799997</c:v>
                </c:pt>
                <c:pt idx="403">
                  <c:v>226.60908628501889</c:v>
                </c:pt>
                <c:pt idx="404">
                  <c:v>271.029927315598</c:v>
                </c:pt>
                <c:pt idx="405">
                  <c:v>290.16134228027192</c:v>
                </c:pt>
                <c:pt idx="406">
                  <c:v>322.45314334618894</c:v>
                </c:pt>
                <c:pt idx="407">
                  <c:v>359.56665768329998</c:v>
                </c:pt>
                <c:pt idx="408">
                  <c:v>432.66610302272085</c:v>
                </c:pt>
                <c:pt idx="409">
                  <c:v>519.68624702570173</c:v>
                </c:pt>
                <c:pt idx="410">
                  <c:v>584.54079920051367</c:v>
                </c:pt>
                <c:pt idx="411">
                  <c:v>7.1488303541196387</c:v>
                </c:pt>
                <c:pt idx="412">
                  <c:v>27.986881040859373</c:v>
                </c:pt>
                <c:pt idx="413">
                  <c:v>80.371891437479405</c:v>
                </c:pt>
                <c:pt idx="414">
                  <c:v>147.26321671808228</c:v>
                </c:pt>
                <c:pt idx="415">
                  <c:v>184.87292337458578</c:v>
                </c:pt>
                <c:pt idx="416">
                  <c:v>140.99532639281472</c:v>
                </c:pt>
                <c:pt idx="417">
                  <c:v>20.076683686387994</c:v>
                </c:pt>
                <c:pt idx="418">
                  <c:v>31.705938783856716</c:v>
                </c:pt>
                <c:pt idx="419">
                  <c:v>50.639832695126742</c:v>
                </c:pt>
                <c:pt idx="420">
                  <c:v>81.115506134581821</c:v>
                </c:pt>
                <c:pt idx="421">
                  <c:v>107.45201115477563</c:v>
                </c:pt>
                <c:pt idx="422">
                  <c:v>131.65897750462437</c:v>
                </c:pt>
                <c:pt idx="423">
                  <c:v>147.98487463696773</c:v>
                </c:pt>
                <c:pt idx="424">
                  <c:v>136.73232810182202</c:v>
                </c:pt>
                <c:pt idx="425">
                  <c:v>106.92759691420275</c:v>
                </c:pt>
                <c:pt idx="426">
                  <c:v>102.05727678271312</c:v>
                </c:pt>
                <c:pt idx="427">
                  <c:v>93.153429827115787</c:v>
                </c:pt>
                <c:pt idx="428">
                  <c:v>77.152418961190691</c:v>
                </c:pt>
                <c:pt idx="429">
                  <c:v>66.28012663701567</c:v>
                </c:pt>
                <c:pt idx="430">
                  <c:v>50.545146131126259</c:v>
                </c:pt>
                <c:pt idx="431">
                  <c:v>39.341071865323926</c:v>
                </c:pt>
                <c:pt idx="432">
                  <c:v>26.30608007420134</c:v>
                </c:pt>
                <c:pt idx="433">
                  <c:v>23.485921444608174</c:v>
                </c:pt>
                <c:pt idx="434">
                  <c:v>21.797549515076582</c:v>
                </c:pt>
                <c:pt idx="435">
                  <c:v>15.717982732129773</c:v>
                </c:pt>
              </c:numCache>
            </c:numRef>
          </c:xVal>
          <c:yVal>
            <c:numRef>
              <c:f>MT2_3!$AQ$2:$AQ$437</c:f>
              <c:numCache>
                <c:formatCode>General</c:formatCode>
                <c:ptCount val="436"/>
                <c:pt idx="0">
                  <c:v>14.162483554175424</c:v>
                </c:pt>
                <c:pt idx="1">
                  <c:v>14.740637478605947</c:v>
                </c:pt>
                <c:pt idx="2">
                  <c:v>15.795358267956317</c:v>
                </c:pt>
                <c:pt idx="3">
                  <c:v>15.249877598726982</c:v>
                </c:pt>
                <c:pt idx="4">
                  <c:v>17.983661578504439</c:v>
                </c:pt>
                <c:pt idx="5">
                  <c:v>16.246824809189945</c:v>
                </c:pt>
                <c:pt idx="6">
                  <c:v>18.367622156423238</c:v>
                </c:pt>
                <c:pt idx="7">
                  <c:v>17.745479831569924</c:v>
                </c:pt>
                <c:pt idx="8">
                  <c:v>19.061595829539385</c:v>
                </c:pt>
                <c:pt idx="9">
                  <c:v>11.441314324008374</c:v>
                </c:pt>
                <c:pt idx="10">
                  <c:v>10.378495925930025</c:v>
                </c:pt>
                <c:pt idx="11">
                  <c:v>9.973162623797954</c:v>
                </c:pt>
                <c:pt idx="12">
                  <c:v>8.5984951171093869</c:v>
                </c:pt>
                <c:pt idx="13">
                  <c:v>4.9959871372088145</c:v>
                </c:pt>
                <c:pt idx="14">
                  <c:v>4.746992219564115</c:v>
                </c:pt>
                <c:pt idx="15">
                  <c:v>3.9543239349059078</c:v>
                </c:pt>
                <c:pt idx="16">
                  <c:v>5.2144740352087231</c:v>
                </c:pt>
                <c:pt idx="17">
                  <c:v>7.2020608248498919</c:v>
                </c:pt>
                <c:pt idx="18">
                  <c:v>2.9326063364169856</c:v>
                </c:pt>
                <c:pt idx="19">
                  <c:v>5.5800711898765947</c:v>
                </c:pt>
                <c:pt idx="20">
                  <c:v>3.5788573147653029</c:v>
                </c:pt>
                <c:pt idx="21">
                  <c:v>6.2627000942717608</c:v>
                </c:pt>
                <c:pt idx="22">
                  <c:v>6.1721921197654073</c:v>
                </c:pt>
                <c:pt idx="23">
                  <c:v>5.3668973780732276</c:v>
                </c:pt>
                <c:pt idx="24">
                  <c:v>6.722585364573531</c:v>
                </c:pt>
                <c:pt idx="25">
                  <c:v>4.2449746720888886</c:v>
                </c:pt>
                <c:pt idx="26">
                  <c:v>6.7582460376597453</c:v>
                </c:pt>
                <c:pt idx="27">
                  <c:v>6.4191963213305598</c:v>
                </c:pt>
                <c:pt idx="28">
                  <c:v>7.2139378579500715</c:v>
                </c:pt>
                <c:pt idx="29">
                  <c:v>7.6696072234489492</c:v>
                </c:pt>
                <c:pt idx="30">
                  <c:v>5.8388978935665818</c:v>
                </c:pt>
                <c:pt idx="31">
                  <c:v>7.3665078240171056</c:v>
                </c:pt>
                <c:pt idx="32">
                  <c:v>8.7357211645522881</c:v>
                </c:pt>
                <c:pt idx="33">
                  <c:v>10.921142222822368</c:v>
                </c:pt>
                <c:pt idx="34">
                  <c:v>10.169813736875753</c:v>
                </c:pt>
                <c:pt idx="35">
                  <c:v>9.588645961088659</c:v>
                </c:pt>
                <c:pt idx="36">
                  <c:v>8.4792399641831935</c:v>
                </c:pt>
                <c:pt idx="37">
                  <c:v>7.7807532666529369</c:v>
                </c:pt>
                <c:pt idx="38">
                  <c:v>4.6802648828430051</c:v>
                </c:pt>
                <c:pt idx="39">
                  <c:v>2.6101874749468834</c:v>
                </c:pt>
                <c:pt idx="40">
                  <c:v>7.1261779020699692</c:v>
                </c:pt>
                <c:pt idx="41">
                  <c:v>26.731746967433764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1.5060678536842715</c:v>
                </c:pt>
                <c:pt idx="49">
                  <c:v>33.178074766623752</c:v>
                </c:pt>
                <c:pt idx="50">
                  <c:v>9.042681984531157</c:v>
                </c:pt>
                <c:pt idx="51">
                  <c:v>25.42376806061651</c:v>
                </c:pt>
                <c:pt idx="52">
                  <c:v>27.626796251655492</c:v>
                </c:pt>
                <c:pt idx="53">
                  <c:v>7.5903771763937158</c:v>
                </c:pt>
                <c:pt idx="54">
                  <c:v>9.0825353157325139</c:v>
                </c:pt>
                <c:pt idx="55">
                  <c:v>6.937474428941016</c:v>
                </c:pt>
                <c:pt idx="56">
                  <c:v>7.6317824279213085</c:v>
                </c:pt>
                <c:pt idx="57">
                  <c:v>3.1206765831771008</c:v>
                </c:pt>
                <c:pt idx="58">
                  <c:v>3.2311181481920528</c:v>
                </c:pt>
                <c:pt idx="59">
                  <c:v>3.5453449440475708</c:v>
                </c:pt>
                <c:pt idx="60">
                  <c:v>16.754665465899933</c:v>
                </c:pt>
                <c:pt idx="61">
                  <c:v>4.1782830899858538</c:v>
                </c:pt>
                <c:pt idx="62">
                  <c:v>5.695643604336567</c:v>
                </c:pt>
                <c:pt idx="63">
                  <c:v>4.9634033464416802</c:v>
                </c:pt>
                <c:pt idx="64">
                  <c:v>5.1571233087617259</c:v>
                </c:pt>
                <c:pt idx="65">
                  <c:v>13.73698535755176</c:v>
                </c:pt>
                <c:pt idx="66">
                  <c:v>8.8287790992094699</c:v>
                </c:pt>
                <c:pt idx="67">
                  <c:v>13.293565760416527</c:v>
                </c:pt>
                <c:pt idx="68">
                  <c:v>9.4327902965581529</c:v>
                </c:pt>
                <c:pt idx="69">
                  <c:v>7.1467045659197765</c:v>
                </c:pt>
                <c:pt idx="70">
                  <c:v>5.5934397926699262</c:v>
                </c:pt>
                <c:pt idx="71">
                  <c:v>6.0461999646528852</c:v>
                </c:pt>
                <c:pt idx="72">
                  <c:v>5.6905983595790985</c:v>
                </c:pt>
                <c:pt idx="73">
                  <c:v>5.9968536061478801</c:v>
                </c:pt>
                <c:pt idx="74">
                  <c:v>7.1426964006026878</c:v>
                </c:pt>
                <c:pt idx="75">
                  <c:v>8.318885588695224</c:v>
                </c:pt>
                <c:pt idx="76">
                  <c:v>9.5468548710970538</c:v>
                </c:pt>
                <c:pt idx="77">
                  <c:v>10.513585735657657</c:v>
                </c:pt>
                <c:pt idx="78">
                  <c:v>9.4477747020515466</c:v>
                </c:pt>
                <c:pt idx="79">
                  <c:v>4.6989776627402406</c:v>
                </c:pt>
                <c:pt idx="80">
                  <c:v>3.1741709703106196</c:v>
                </c:pt>
                <c:pt idx="81">
                  <c:v>3.6091535846381291</c:v>
                </c:pt>
                <c:pt idx="82">
                  <c:v>0.84781198624937204</c:v>
                </c:pt>
                <c:pt idx="83">
                  <c:v>1.3057162040656944</c:v>
                </c:pt>
                <c:pt idx="84">
                  <c:v>0.77734491737075651</c:v>
                </c:pt>
                <c:pt idx="85">
                  <c:v>3.4083050153665422</c:v>
                </c:pt>
                <c:pt idx="86">
                  <c:v>6.7572659903353696</c:v>
                </c:pt>
                <c:pt idx="87">
                  <c:v>9.1322482649230139</c:v>
                </c:pt>
                <c:pt idx="88">
                  <c:v>11.279566102589364</c:v>
                </c:pt>
                <c:pt idx="89">
                  <c:v>6.6814159915867322</c:v>
                </c:pt>
                <c:pt idx="90">
                  <c:v>4.5694379813652546</c:v>
                </c:pt>
                <c:pt idx="91">
                  <c:v>0.7195167521334298</c:v>
                </c:pt>
                <c:pt idx="92">
                  <c:v>0.78977294493422789</c:v>
                </c:pt>
                <c:pt idx="93">
                  <c:v>4.566008509263412</c:v>
                </c:pt>
                <c:pt idx="94">
                  <c:v>12.225129031111607</c:v>
                </c:pt>
                <c:pt idx="95">
                  <c:v>12.44279043920713</c:v>
                </c:pt>
                <c:pt idx="96">
                  <c:v>12.504814966412283</c:v>
                </c:pt>
                <c:pt idx="97">
                  <c:v>11.859259098285634</c:v>
                </c:pt>
                <c:pt idx="98">
                  <c:v>11.061046323238941</c:v>
                </c:pt>
                <c:pt idx="99">
                  <c:v>10.911735006688218</c:v>
                </c:pt>
                <c:pt idx="100">
                  <c:v>10.755506488335413</c:v>
                </c:pt>
                <c:pt idx="101">
                  <c:v>11.281957013974335</c:v>
                </c:pt>
                <c:pt idx="102">
                  <c:v>10.185033915722869</c:v>
                </c:pt>
                <c:pt idx="103">
                  <c:v>10.741717065425803</c:v>
                </c:pt>
                <c:pt idx="104">
                  <c:v>10.960737713498702</c:v>
                </c:pt>
                <c:pt idx="105">
                  <c:v>10.206594019397073</c:v>
                </c:pt>
                <c:pt idx="106">
                  <c:v>14.321977599194923</c:v>
                </c:pt>
                <c:pt idx="107">
                  <c:v>10.4591242720428</c:v>
                </c:pt>
                <c:pt idx="108">
                  <c:v>10.638302419294234</c:v>
                </c:pt>
                <c:pt idx="109">
                  <c:v>11.068087090589898</c:v>
                </c:pt>
                <c:pt idx="110">
                  <c:v>11.226709458685264</c:v>
                </c:pt>
                <c:pt idx="111">
                  <c:v>11.458245417126577</c:v>
                </c:pt>
                <c:pt idx="112">
                  <c:v>12.034797113835268</c:v>
                </c:pt>
                <c:pt idx="113">
                  <c:v>12.361683492372379</c:v>
                </c:pt>
                <c:pt idx="114">
                  <c:v>12.452061180355741</c:v>
                </c:pt>
                <c:pt idx="115">
                  <c:v>7.8696698738151909</c:v>
                </c:pt>
                <c:pt idx="116">
                  <c:v>4.8792004392844035</c:v>
                </c:pt>
                <c:pt idx="117">
                  <c:v>5.3206430152197299</c:v>
                </c:pt>
                <c:pt idx="118">
                  <c:v>5.4614120244510431</c:v>
                </c:pt>
                <c:pt idx="119">
                  <c:v>5.2228607052593539</c:v>
                </c:pt>
                <c:pt idx="120">
                  <c:v>3.0313702724830485</c:v>
                </c:pt>
                <c:pt idx="121">
                  <c:v>0.74568968320099493</c:v>
                </c:pt>
                <c:pt idx="122">
                  <c:v>3.6781540276624263</c:v>
                </c:pt>
                <c:pt idx="123">
                  <c:v>3.8684087475887026</c:v>
                </c:pt>
                <c:pt idx="124">
                  <c:v>5.1835750382965262</c:v>
                </c:pt>
                <c:pt idx="125">
                  <c:v>13.984311636548142</c:v>
                </c:pt>
                <c:pt idx="126">
                  <c:v>12.451701983416029</c:v>
                </c:pt>
                <c:pt idx="127">
                  <c:v>8.2362555109506417</c:v>
                </c:pt>
                <c:pt idx="128">
                  <c:v>7.7186180393279216</c:v>
                </c:pt>
                <c:pt idx="129">
                  <c:v>29.629351798935133</c:v>
                </c:pt>
                <c:pt idx="130">
                  <c:v>14.448148298397683</c:v>
                </c:pt>
                <c:pt idx="131">
                  <c:v>7.1891275087164104</c:v>
                </c:pt>
                <c:pt idx="132">
                  <c:v>30.248095895591078</c:v>
                </c:pt>
                <c:pt idx="133">
                  <c:v>20.092010956582698</c:v>
                </c:pt>
                <c:pt idx="134">
                  <c:v>41.190554151776134</c:v>
                </c:pt>
                <c:pt idx="135">
                  <c:v>35.253795766271665</c:v>
                </c:pt>
                <c:pt idx="136">
                  <c:v>54.14118684535444</c:v>
                </c:pt>
                <c:pt idx="137">
                  <c:v>40.525899491310682</c:v>
                </c:pt>
                <c:pt idx="138">
                  <c:v>13.850987133375028</c:v>
                </c:pt>
                <c:pt idx="139">
                  <c:v>21.25840683837967</c:v>
                </c:pt>
                <c:pt idx="140">
                  <c:v>6.6428844870555679</c:v>
                </c:pt>
                <c:pt idx="141">
                  <c:v>18.106496278800307</c:v>
                </c:pt>
                <c:pt idx="142">
                  <c:v>18.081334665315012</c:v>
                </c:pt>
                <c:pt idx="143">
                  <c:v>12.219613440681115</c:v>
                </c:pt>
                <c:pt idx="144">
                  <c:v>2.5028293245751172</c:v>
                </c:pt>
                <c:pt idx="145">
                  <c:v>2.3748159547479588</c:v>
                </c:pt>
                <c:pt idx="146">
                  <c:v>2.8282308790697641</c:v>
                </c:pt>
                <c:pt idx="147">
                  <c:v>2.2593928061815518</c:v>
                </c:pt>
                <c:pt idx="148">
                  <c:v>2.4679082724706518</c:v>
                </c:pt>
                <c:pt idx="149">
                  <c:v>2.0507774194751676</c:v>
                </c:pt>
                <c:pt idx="150">
                  <c:v>1.7421893807273392</c:v>
                </c:pt>
                <c:pt idx="151">
                  <c:v>1.0307770968399836</c:v>
                </c:pt>
                <c:pt idx="152">
                  <c:v>0.53588104204081333</c:v>
                </c:pt>
                <c:pt idx="153">
                  <c:v>0.53720719588677923</c:v>
                </c:pt>
                <c:pt idx="154">
                  <c:v>0.76672122707142876</c:v>
                </c:pt>
                <c:pt idx="155">
                  <c:v>1.4898972816606602</c:v>
                </c:pt>
                <c:pt idx="156">
                  <c:v>2.1134374238113054</c:v>
                </c:pt>
                <c:pt idx="157">
                  <c:v>3.2630300617684185</c:v>
                </c:pt>
                <c:pt idx="158">
                  <c:v>3.4178265835534987</c:v>
                </c:pt>
                <c:pt idx="159">
                  <c:v>4.154949709095547</c:v>
                </c:pt>
                <c:pt idx="160">
                  <c:v>0.37517531439283403</c:v>
                </c:pt>
                <c:pt idx="161">
                  <c:v>24.199508119323895</c:v>
                </c:pt>
                <c:pt idx="162">
                  <c:v>15.842242715697083</c:v>
                </c:pt>
                <c:pt idx="163">
                  <c:v>18.939204925320297</c:v>
                </c:pt>
                <c:pt idx="164">
                  <c:v>27.098337377282036</c:v>
                </c:pt>
                <c:pt idx="165">
                  <c:v>29.600340253092369</c:v>
                </c:pt>
                <c:pt idx="166">
                  <c:v>34.410296789137277</c:v>
                </c:pt>
                <c:pt idx="167">
                  <c:v>31.666815118091634</c:v>
                </c:pt>
                <c:pt idx="168">
                  <c:v>32.054536119401433</c:v>
                </c:pt>
                <c:pt idx="169">
                  <c:v>34.150150450081696</c:v>
                </c:pt>
                <c:pt idx="170">
                  <c:v>40.621571456930184</c:v>
                </c:pt>
                <c:pt idx="171">
                  <c:v>44.062379321767665</c:v>
                </c:pt>
                <c:pt idx="172">
                  <c:v>44.008532833614908</c:v>
                </c:pt>
                <c:pt idx="173">
                  <c:v>40.584038011630327</c:v>
                </c:pt>
                <c:pt idx="174">
                  <c:v>36.351687742025348</c:v>
                </c:pt>
                <c:pt idx="175">
                  <c:v>36.575056190079607</c:v>
                </c:pt>
                <c:pt idx="176">
                  <c:v>43.958202410223805</c:v>
                </c:pt>
                <c:pt idx="177">
                  <c:v>41.788391302079617</c:v>
                </c:pt>
                <c:pt idx="178">
                  <c:v>43.217479863277504</c:v>
                </c:pt>
                <c:pt idx="179">
                  <c:v>39.63936417391082</c:v>
                </c:pt>
                <c:pt idx="180">
                  <c:v>39.747699694094848</c:v>
                </c:pt>
                <c:pt idx="181">
                  <c:v>22.346914354954635</c:v>
                </c:pt>
                <c:pt idx="182">
                  <c:v>21.301718036907261</c:v>
                </c:pt>
                <c:pt idx="183">
                  <c:v>15.804379261592544</c:v>
                </c:pt>
                <c:pt idx="184">
                  <c:v>12.931865386266978</c:v>
                </c:pt>
                <c:pt idx="185">
                  <c:v>22.64237039156437</c:v>
                </c:pt>
                <c:pt idx="186">
                  <c:v>8.7260320131387488</c:v>
                </c:pt>
                <c:pt idx="187">
                  <c:v>9.4566360716459315</c:v>
                </c:pt>
                <c:pt idx="188">
                  <c:v>5.8585680381372924</c:v>
                </c:pt>
                <c:pt idx="189">
                  <c:v>7.325316584473498</c:v>
                </c:pt>
                <c:pt idx="190">
                  <c:v>8.4895235013592867</c:v>
                </c:pt>
                <c:pt idx="191">
                  <c:v>5.9147158632213177</c:v>
                </c:pt>
                <c:pt idx="192">
                  <c:v>3.5881272881077422</c:v>
                </c:pt>
                <c:pt idx="193">
                  <c:v>3.8313197680395206E-2</c:v>
                </c:pt>
                <c:pt idx="194">
                  <c:v>20.786465147648833</c:v>
                </c:pt>
                <c:pt idx="195">
                  <c:v>4.8813900105904651</c:v>
                </c:pt>
                <c:pt idx="196">
                  <c:v>1.2023479679541751</c:v>
                </c:pt>
                <c:pt idx="197">
                  <c:v>2.0687140816307563</c:v>
                </c:pt>
                <c:pt idx="198">
                  <c:v>4.1143011176825475</c:v>
                </c:pt>
                <c:pt idx="199">
                  <c:v>2.6927785358393486</c:v>
                </c:pt>
                <c:pt idx="200">
                  <c:v>3.8510207228087872</c:v>
                </c:pt>
                <c:pt idx="201">
                  <c:v>6.1495505960432197</c:v>
                </c:pt>
                <c:pt idx="202">
                  <c:v>5.2195459669596573</c:v>
                </c:pt>
                <c:pt idx="203">
                  <c:v>7.0693374359398291</c:v>
                </c:pt>
                <c:pt idx="204">
                  <c:v>9.1635800649546724</c:v>
                </c:pt>
                <c:pt idx="205">
                  <c:v>10.896885332477879</c:v>
                </c:pt>
                <c:pt idx="206">
                  <c:v>14.150191036843538</c:v>
                </c:pt>
                <c:pt idx="207">
                  <c:v>13.582738542812706</c:v>
                </c:pt>
                <c:pt idx="208">
                  <c:v>9.6710319741969215</c:v>
                </c:pt>
                <c:pt idx="209">
                  <c:v>11.573481849461032</c:v>
                </c:pt>
                <c:pt idx="210">
                  <c:v>11.20927043858444</c:v>
                </c:pt>
                <c:pt idx="211">
                  <c:v>9.37136882622287</c:v>
                </c:pt>
                <c:pt idx="212">
                  <c:v>5.1237147431276995</c:v>
                </c:pt>
                <c:pt idx="213">
                  <c:v>1.6304688941022327</c:v>
                </c:pt>
                <c:pt idx="214">
                  <c:v>0.86100880675298441</c:v>
                </c:pt>
                <c:pt idx="215">
                  <c:v>5.0532170546654598E-2</c:v>
                </c:pt>
                <c:pt idx="216">
                  <c:v>2.0805307868649798</c:v>
                </c:pt>
                <c:pt idx="217">
                  <c:v>7.30584060064235</c:v>
                </c:pt>
                <c:pt idx="218">
                  <c:v>13.286509507977836</c:v>
                </c:pt>
                <c:pt idx="219">
                  <c:v>7.3883659764568268</c:v>
                </c:pt>
                <c:pt idx="220">
                  <c:v>4.1507306920529032</c:v>
                </c:pt>
                <c:pt idx="221">
                  <c:v>7.0654151325272494</c:v>
                </c:pt>
                <c:pt idx="222">
                  <c:v>2.0114093805943298</c:v>
                </c:pt>
                <c:pt idx="223">
                  <c:v>7.8150169221078443</c:v>
                </c:pt>
                <c:pt idx="224">
                  <c:v>11.069069569229555</c:v>
                </c:pt>
                <c:pt idx="225">
                  <c:v>5.6747207221823999</c:v>
                </c:pt>
                <c:pt idx="226">
                  <c:v>5.0216098383858991</c:v>
                </c:pt>
                <c:pt idx="227">
                  <c:v>4.2171399371954124</c:v>
                </c:pt>
                <c:pt idx="228">
                  <c:v>1.4511178270098952</c:v>
                </c:pt>
                <c:pt idx="229">
                  <c:v>6.0674829066869052E-2</c:v>
                </c:pt>
                <c:pt idx="230">
                  <c:v>2.2081850564671583</c:v>
                </c:pt>
                <c:pt idx="231">
                  <c:v>6.6598861081679033</c:v>
                </c:pt>
                <c:pt idx="232">
                  <c:v>3.9281235733208959</c:v>
                </c:pt>
                <c:pt idx="233">
                  <c:v>6.6644431628249272</c:v>
                </c:pt>
                <c:pt idx="234">
                  <c:v>8.8704385652161104</c:v>
                </c:pt>
                <c:pt idx="235">
                  <c:v>4.2954340766817047</c:v>
                </c:pt>
                <c:pt idx="236">
                  <c:v>2.0430953153760463</c:v>
                </c:pt>
                <c:pt idx="237">
                  <c:v>0.75210830408924778</c:v>
                </c:pt>
                <c:pt idx="238">
                  <c:v>3.9878543576221261</c:v>
                </c:pt>
                <c:pt idx="239">
                  <c:v>5.2093038556488978</c:v>
                </c:pt>
                <c:pt idx="240">
                  <c:v>2.65895245988483</c:v>
                </c:pt>
                <c:pt idx="241">
                  <c:v>2.2541951288052076</c:v>
                </c:pt>
                <c:pt idx="242">
                  <c:v>9.720253648918586</c:v>
                </c:pt>
                <c:pt idx="243">
                  <c:v>24.665356654067054</c:v>
                </c:pt>
                <c:pt idx="244">
                  <c:v>29.184680786077152</c:v>
                </c:pt>
                <c:pt idx="245">
                  <c:v>14.355354018734388</c:v>
                </c:pt>
                <c:pt idx="246">
                  <c:v>2.2678705442195053</c:v>
                </c:pt>
                <c:pt idx="247">
                  <c:v>2.1180203364361319</c:v>
                </c:pt>
                <c:pt idx="248">
                  <c:v>2.5586253555381617</c:v>
                </c:pt>
                <c:pt idx="249">
                  <c:v>6.6532108688128559</c:v>
                </c:pt>
                <c:pt idx="250">
                  <c:v>1.9591433700466574</c:v>
                </c:pt>
                <c:pt idx="251">
                  <c:v>2.0482253401127437</c:v>
                </c:pt>
                <c:pt idx="252">
                  <c:v>0.28000055710626626</c:v>
                </c:pt>
                <c:pt idx="253">
                  <c:v>0.30491148337095453</c:v>
                </c:pt>
                <c:pt idx="254">
                  <c:v>6.1197531662548279</c:v>
                </c:pt>
                <c:pt idx="255">
                  <c:v>3.8649555480829889</c:v>
                </c:pt>
                <c:pt idx="256">
                  <c:v>2.5189944675634166</c:v>
                </c:pt>
                <c:pt idx="257">
                  <c:v>0.99649110310770794</c:v>
                </c:pt>
                <c:pt idx="258">
                  <c:v>3.0522124174650287</c:v>
                </c:pt>
                <c:pt idx="259">
                  <c:v>5.0080773453635885</c:v>
                </c:pt>
                <c:pt idx="260">
                  <c:v>6.2191823075639547</c:v>
                </c:pt>
                <c:pt idx="261">
                  <c:v>3.1184460786460022</c:v>
                </c:pt>
                <c:pt idx="262">
                  <c:v>46.105660426107562</c:v>
                </c:pt>
                <c:pt idx="263">
                  <c:v>14.739927410870052</c:v>
                </c:pt>
                <c:pt idx="264">
                  <c:v>6.7245113572881081</c:v>
                </c:pt>
                <c:pt idx="265">
                  <c:v>9.9493170354238742</c:v>
                </c:pt>
                <c:pt idx="266">
                  <c:v>2.7115871860698846</c:v>
                </c:pt>
                <c:pt idx="267">
                  <c:v>1.5117963535476449</c:v>
                </c:pt>
                <c:pt idx="268">
                  <c:v>2.1109578340814679</c:v>
                </c:pt>
                <c:pt idx="269">
                  <c:v>3.7141365704260494</c:v>
                </c:pt>
                <c:pt idx="270">
                  <c:v>4.1538152434998779</c:v>
                </c:pt>
                <c:pt idx="271">
                  <c:v>2.568724239615328</c:v>
                </c:pt>
                <c:pt idx="272">
                  <c:v>5.5426564433300758</c:v>
                </c:pt>
                <c:pt idx="273">
                  <c:v>0.29776071906381318</c:v>
                </c:pt>
                <c:pt idx="274">
                  <c:v>1.8280249294173565</c:v>
                </c:pt>
                <c:pt idx="275">
                  <c:v>0.962359869057682</c:v>
                </c:pt>
                <c:pt idx="276">
                  <c:v>1.5839169581023143</c:v>
                </c:pt>
                <c:pt idx="277">
                  <c:v>1.3978039765351298</c:v>
                </c:pt>
                <c:pt idx="278">
                  <c:v>4.6825848089709581</c:v>
                </c:pt>
                <c:pt idx="279">
                  <c:v>0.30899585659653894</c:v>
                </c:pt>
                <c:pt idx="280">
                  <c:v>21.375280197443374</c:v>
                </c:pt>
                <c:pt idx="281">
                  <c:v>19.874289342769146</c:v>
                </c:pt>
                <c:pt idx="282">
                  <c:v>2.3113697816182821</c:v>
                </c:pt>
                <c:pt idx="283">
                  <c:v>5.1724699172271755</c:v>
                </c:pt>
                <c:pt idx="284">
                  <c:v>1.596686974177814</c:v>
                </c:pt>
                <c:pt idx="285">
                  <c:v>0.16176437437361812</c:v>
                </c:pt>
                <c:pt idx="286">
                  <c:v>1.5522844235016926</c:v>
                </c:pt>
                <c:pt idx="287">
                  <c:v>7.3720790374966345</c:v>
                </c:pt>
                <c:pt idx="288">
                  <c:v>7.1200273424039047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2.3701411588423649</c:v>
                </c:pt>
                <c:pt idx="293">
                  <c:v>6.8833562942502979</c:v>
                </c:pt>
                <c:pt idx="294">
                  <c:v>7.1415435305384456</c:v>
                </c:pt>
                <c:pt idx="295">
                  <c:v>1.0027258844186324</c:v>
                </c:pt>
                <c:pt idx="296">
                  <c:v>2.1084213359914443</c:v>
                </c:pt>
                <c:pt idx="297">
                  <c:v>4.8949254644335412</c:v>
                </c:pt>
                <c:pt idx="298">
                  <c:v>5.3493889581972525</c:v>
                </c:pt>
                <c:pt idx="299">
                  <c:v>11.093423696504431</c:v>
                </c:pt>
                <c:pt idx="300">
                  <c:v>12.540550285356431</c:v>
                </c:pt>
                <c:pt idx="301">
                  <c:v>12.891852654627229</c:v>
                </c:pt>
                <c:pt idx="302">
                  <c:v>12.980367120364974</c:v>
                </c:pt>
                <c:pt idx="303">
                  <c:v>12.556627625355958</c:v>
                </c:pt>
                <c:pt idx="304">
                  <c:v>8.9141412320735611</c:v>
                </c:pt>
                <c:pt idx="305">
                  <c:v>5.2040840498838747</c:v>
                </c:pt>
                <c:pt idx="306">
                  <c:v>2.2244677004465458</c:v>
                </c:pt>
                <c:pt idx="307">
                  <c:v>1.0911763001950092</c:v>
                </c:pt>
                <c:pt idx="308">
                  <c:v>6.3337156216237336</c:v>
                </c:pt>
                <c:pt idx="309">
                  <c:v>5.5907805850036274</c:v>
                </c:pt>
                <c:pt idx="310">
                  <c:v>0</c:v>
                </c:pt>
                <c:pt idx="311">
                  <c:v>23.683289836554799</c:v>
                </c:pt>
                <c:pt idx="312">
                  <c:v>2.997483174000827</c:v>
                </c:pt>
                <c:pt idx="313">
                  <c:v>7.5915295202154169</c:v>
                </c:pt>
                <c:pt idx="314">
                  <c:v>38.99597023661471</c:v>
                </c:pt>
                <c:pt idx="315">
                  <c:v>24.669233580133266</c:v>
                </c:pt>
                <c:pt idx="316">
                  <c:v>2.3815028040747848</c:v>
                </c:pt>
                <c:pt idx="317">
                  <c:v>22.385944677051839</c:v>
                </c:pt>
                <c:pt idx="318">
                  <c:v>40.804440433733987</c:v>
                </c:pt>
                <c:pt idx="319">
                  <c:v>23.184654072387829</c:v>
                </c:pt>
                <c:pt idx="320">
                  <c:v>1.0651184731378009</c:v>
                </c:pt>
                <c:pt idx="321">
                  <c:v>1.8546448206069073</c:v>
                </c:pt>
                <c:pt idx="322">
                  <c:v>12.27721713238877</c:v>
                </c:pt>
                <c:pt idx="323">
                  <c:v>29.949505134524173</c:v>
                </c:pt>
                <c:pt idx="324">
                  <c:v>51.120755517902779</c:v>
                </c:pt>
                <c:pt idx="325">
                  <c:v>53.812790269190998</c:v>
                </c:pt>
                <c:pt idx="326">
                  <c:v>15.149812613592928</c:v>
                </c:pt>
                <c:pt idx="327">
                  <c:v>48.605242787254838</c:v>
                </c:pt>
                <c:pt idx="328">
                  <c:v>46.652884374464094</c:v>
                </c:pt>
                <c:pt idx="329">
                  <c:v>22.768743785354445</c:v>
                </c:pt>
                <c:pt idx="330">
                  <c:v>0.1181245599643006</c:v>
                </c:pt>
                <c:pt idx="331">
                  <c:v>9.6655057153087682</c:v>
                </c:pt>
                <c:pt idx="332">
                  <c:v>24.630426887419048</c:v>
                </c:pt>
                <c:pt idx="333">
                  <c:v>6.3415649430215808</c:v>
                </c:pt>
                <c:pt idx="334">
                  <c:v>22.759605846998028</c:v>
                </c:pt>
                <c:pt idx="335">
                  <c:v>22.572361390727337</c:v>
                </c:pt>
                <c:pt idx="336">
                  <c:v>21.338415208784227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13.630236317053118</c:v>
                </c:pt>
                <c:pt idx="341">
                  <c:v>27.191554221781658</c:v>
                </c:pt>
                <c:pt idx="342">
                  <c:v>8.7642487098588617</c:v>
                </c:pt>
                <c:pt idx="343">
                  <c:v>1.187859676911831</c:v>
                </c:pt>
                <c:pt idx="344">
                  <c:v>7.6800984636932625</c:v>
                </c:pt>
                <c:pt idx="345">
                  <c:v>0.26393263661081079</c:v>
                </c:pt>
                <c:pt idx="346">
                  <c:v>1.2470405718323008</c:v>
                </c:pt>
                <c:pt idx="347">
                  <c:v>11.640884950739519</c:v>
                </c:pt>
                <c:pt idx="348">
                  <c:v>18.910279402929348</c:v>
                </c:pt>
                <c:pt idx="349">
                  <c:v>0</c:v>
                </c:pt>
                <c:pt idx="350">
                  <c:v>0</c:v>
                </c:pt>
                <c:pt idx="351">
                  <c:v>17.774574860656742</c:v>
                </c:pt>
                <c:pt idx="352">
                  <c:v>31.872291983153445</c:v>
                </c:pt>
                <c:pt idx="353">
                  <c:v>7.7378073059455943</c:v>
                </c:pt>
                <c:pt idx="354">
                  <c:v>2.4106680765710138</c:v>
                </c:pt>
                <c:pt idx="355">
                  <c:v>39.621753504786341</c:v>
                </c:pt>
                <c:pt idx="356">
                  <c:v>29.844057183697146</c:v>
                </c:pt>
                <c:pt idx="357">
                  <c:v>43.189613887910696</c:v>
                </c:pt>
                <c:pt idx="358">
                  <c:v>47.345133574738782</c:v>
                </c:pt>
                <c:pt idx="359">
                  <c:v>51.145887540374986</c:v>
                </c:pt>
                <c:pt idx="360">
                  <c:v>46.796336663268164</c:v>
                </c:pt>
                <c:pt idx="361">
                  <c:v>39.127780996027354</c:v>
                </c:pt>
                <c:pt idx="362">
                  <c:v>37.12060178661352</c:v>
                </c:pt>
                <c:pt idx="363">
                  <c:v>31.494368627839549</c:v>
                </c:pt>
                <c:pt idx="364">
                  <c:v>25.265847304021463</c:v>
                </c:pt>
                <c:pt idx="365">
                  <c:v>30.71329174577204</c:v>
                </c:pt>
                <c:pt idx="366">
                  <c:v>32.642230749848409</c:v>
                </c:pt>
                <c:pt idx="367">
                  <c:v>20.596003310247511</c:v>
                </c:pt>
                <c:pt idx="368">
                  <c:v>28.068830581824045</c:v>
                </c:pt>
                <c:pt idx="369">
                  <c:v>27.193784811751584</c:v>
                </c:pt>
                <c:pt idx="370">
                  <c:v>38.833878308941166</c:v>
                </c:pt>
                <c:pt idx="371">
                  <c:v>36.943343141850164</c:v>
                </c:pt>
                <c:pt idx="372">
                  <c:v>38.55992360814696</c:v>
                </c:pt>
                <c:pt idx="373">
                  <c:v>14.352431258893546</c:v>
                </c:pt>
                <c:pt idx="374">
                  <c:v>12.993278702128293</c:v>
                </c:pt>
                <c:pt idx="375">
                  <c:v>12.397350364444435</c:v>
                </c:pt>
                <c:pt idx="376">
                  <c:v>14.464863348964911</c:v>
                </c:pt>
                <c:pt idx="377">
                  <c:v>11.547734874425089</c:v>
                </c:pt>
                <c:pt idx="378">
                  <c:v>10.855611374756222</c:v>
                </c:pt>
                <c:pt idx="379">
                  <c:v>10.696478095638611</c:v>
                </c:pt>
                <c:pt idx="380">
                  <c:v>9.7985983454950656</c:v>
                </c:pt>
                <c:pt idx="381">
                  <c:v>10.034839777823152</c:v>
                </c:pt>
                <c:pt idx="382">
                  <c:v>16.378142203017944</c:v>
                </c:pt>
                <c:pt idx="383">
                  <c:v>16.322128392433854</c:v>
                </c:pt>
                <c:pt idx="384">
                  <c:v>15.72776715024844</c:v>
                </c:pt>
                <c:pt idx="385">
                  <c:v>11.21629958591268</c:v>
                </c:pt>
                <c:pt idx="386">
                  <c:v>10.228830875579945</c:v>
                </c:pt>
                <c:pt idx="387">
                  <c:v>6.4546027128166941</c:v>
                </c:pt>
                <c:pt idx="388">
                  <c:v>14.250710634404811</c:v>
                </c:pt>
                <c:pt idx="389">
                  <c:v>8.1403597514378703</c:v>
                </c:pt>
                <c:pt idx="390">
                  <c:v>15.140309019179853</c:v>
                </c:pt>
                <c:pt idx="391">
                  <c:v>12.309871212450687</c:v>
                </c:pt>
                <c:pt idx="392">
                  <c:v>10.941236066570085</c:v>
                </c:pt>
                <c:pt idx="393">
                  <c:v>8.2577794543940257</c:v>
                </c:pt>
                <c:pt idx="394">
                  <c:v>2.1708297896774837</c:v>
                </c:pt>
                <c:pt idx="395">
                  <c:v>5.0118522749983185E-2</c:v>
                </c:pt>
                <c:pt idx="396">
                  <c:v>1.8628361833589224</c:v>
                </c:pt>
                <c:pt idx="397">
                  <c:v>3.9684852188275954</c:v>
                </c:pt>
                <c:pt idx="398">
                  <c:v>5.4471370036018527</c:v>
                </c:pt>
                <c:pt idx="399">
                  <c:v>4.5583596893477534</c:v>
                </c:pt>
                <c:pt idx="400">
                  <c:v>11.516285522105107</c:v>
                </c:pt>
                <c:pt idx="401">
                  <c:v>17.128991892776611</c:v>
                </c:pt>
                <c:pt idx="402">
                  <c:v>10.681561570000298</c:v>
                </c:pt>
                <c:pt idx="403">
                  <c:v>13.976195794981123</c:v>
                </c:pt>
                <c:pt idx="404">
                  <c:v>22.150729284402018</c:v>
                </c:pt>
                <c:pt idx="405">
                  <c:v>25.778962569728094</c:v>
                </c:pt>
                <c:pt idx="406">
                  <c:v>27.733746853811056</c:v>
                </c:pt>
                <c:pt idx="407">
                  <c:v>30.627859116699995</c:v>
                </c:pt>
                <c:pt idx="408">
                  <c:v>21.583283697279171</c:v>
                </c:pt>
                <c:pt idx="409">
                  <c:v>18.014759314298317</c:v>
                </c:pt>
                <c:pt idx="410">
                  <c:v>10.593461247486402</c:v>
                </c:pt>
                <c:pt idx="411">
                  <c:v>35.556639135880367</c:v>
                </c:pt>
                <c:pt idx="412">
                  <c:v>18.659426796140629</c:v>
                </c:pt>
                <c:pt idx="413">
                  <c:v>39.463344390520604</c:v>
                </c:pt>
                <c:pt idx="414">
                  <c:v>45.201643998917717</c:v>
                </c:pt>
                <c:pt idx="415">
                  <c:v>45.577054735414237</c:v>
                </c:pt>
                <c:pt idx="416">
                  <c:v>14.504752717185312</c:v>
                </c:pt>
                <c:pt idx="417">
                  <c:v>0.3520578563879937</c:v>
                </c:pt>
                <c:pt idx="418">
                  <c:v>4.2732105498567172</c:v>
                </c:pt>
                <c:pt idx="419">
                  <c:v>7.5541579701267523</c:v>
                </c:pt>
                <c:pt idx="420">
                  <c:v>5.763825987581825</c:v>
                </c:pt>
                <c:pt idx="421">
                  <c:v>3.6420888177756296</c:v>
                </c:pt>
                <c:pt idx="422">
                  <c:v>5.5701629616243764</c:v>
                </c:pt>
                <c:pt idx="423">
                  <c:v>9.9634338439677208</c:v>
                </c:pt>
                <c:pt idx="424">
                  <c:v>15.619986400822015</c:v>
                </c:pt>
                <c:pt idx="425">
                  <c:v>43.474615520202747</c:v>
                </c:pt>
                <c:pt idx="426">
                  <c:v>42.482521861713117</c:v>
                </c:pt>
                <c:pt idx="427">
                  <c:v>9.8330040071157896</c:v>
                </c:pt>
                <c:pt idx="428">
                  <c:v>5.1934408211906913</c:v>
                </c:pt>
                <c:pt idx="429">
                  <c:v>1.2826174242156725</c:v>
                </c:pt>
                <c:pt idx="430">
                  <c:v>1.3192138874737438</c:v>
                </c:pt>
                <c:pt idx="431">
                  <c:v>3.9514657518760785</c:v>
                </c:pt>
                <c:pt idx="432">
                  <c:v>1.6694000702013376</c:v>
                </c:pt>
                <c:pt idx="433">
                  <c:v>1.3713307926081768</c:v>
                </c:pt>
                <c:pt idx="434">
                  <c:v>1.054744597076585</c:v>
                </c:pt>
                <c:pt idx="435">
                  <c:v>3.0614664278702257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00-4D4C-8EBF-89CB9B6C39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8461952"/>
        <c:axId val="658457792"/>
      </c:scatterChart>
      <c:valAx>
        <c:axId val="6584619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Theoretical</a:t>
                </a:r>
                <a:r>
                  <a:rPr lang="hu-HU" baseline="0"/>
                  <a:t> mean</a:t>
                </a:r>
                <a:endParaRPr lang="hu-H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57792"/>
        <c:crosses val="autoZero"/>
        <c:crossBetween val="midCat"/>
      </c:valAx>
      <c:valAx>
        <c:axId val="658457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hu-HU"/>
                  <a:t>Mean</a:t>
                </a:r>
                <a:r>
                  <a:rPr lang="hu-HU" baseline="0"/>
                  <a:t> absolute error</a:t>
                </a:r>
                <a:endParaRPr lang="hu-HU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8461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20000"/>
                </a:schemeClr>
              </a:solidFill>
              <a:ln w="9525">
                <a:solidFill>
                  <a:schemeClr val="accent1">
                    <a:alpha val="20000"/>
                  </a:schemeClr>
                </a:solidFill>
              </a:ln>
              <a:effectLst/>
            </c:spPr>
          </c:marker>
          <c:xVal>
            <c:numRef>
              <c:f>MT2_3!$AO$2:$AO$437</c:f>
              <c:numCache>
                <c:formatCode>General</c:formatCode>
                <c:ptCount val="436"/>
                <c:pt idx="0">
                  <c:v>323.41025748582462</c:v>
                </c:pt>
                <c:pt idx="1">
                  <c:v>339.50241784139399</c:v>
                </c:pt>
                <c:pt idx="2">
                  <c:v>380.23008193204373</c:v>
                </c:pt>
                <c:pt idx="3">
                  <c:v>382.55745782127298</c:v>
                </c:pt>
                <c:pt idx="4">
                  <c:v>375.24308324149558</c:v>
                </c:pt>
                <c:pt idx="5">
                  <c:v>397.36272231081006</c:v>
                </c:pt>
                <c:pt idx="6">
                  <c:v>403.8778552735767</c:v>
                </c:pt>
                <c:pt idx="7">
                  <c:v>436.82706940843002</c:v>
                </c:pt>
                <c:pt idx="8">
                  <c:v>425.06828776046063</c:v>
                </c:pt>
                <c:pt idx="9">
                  <c:v>302.59676705699161</c:v>
                </c:pt>
                <c:pt idx="10">
                  <c:v>130.83504646307</c:v>
                </c:pt>
                <c:pt idx="11">
                  <c:v>45.633128917002054</c:v>
                </c:pt>
                <c:pt idx="12">
                  <c:v>52.461268290890622</c:v>
                </c:pt>
                <c:pt idx="13">
                  <c:v>18.214582008791183</c:v>
                </c:pt>
                <c:pt idx="14">
                  <c:v>7.6316871220358848</c:v>
                </c:pt>
                <c:pt idx="15">
                  <c:v>5.4934748540940905</c:v>
                </c:pt>
                <c:pt idx="16">
                  <c:v>1.5031832735912758</c:v>
                </c:pt>
                <c:pt idx="17">
                  <c:v>0.63185346154010702</c:v>
                </c:pt>
                <c:pt idx="18">
                  <c:v>1.0866803931630145</c:v>
                </c:pt>
                <c:pt idx="19">
                  <c:v>-2.9414546354765942</c:v>
                </c:pt>
                <c:pt idx="20">
                  <c:v>-3.2506608592103028</c:v>
                </c:pt>
                <c:pt idx="21">
                  <c:v>0.58357225162823845</c:v>
                </c:pt>
                <c:pt idx="22">
                  <c:v>2.0192728262345927</c:v>
                </c:pt>
                <c:pt idx="23">
                  <c:v>5.1484462929267725</c:v>
                </c:pt>
                <c:pt idx="24">
                  <c:v>6.8604596109264673</c:v>
                </c:pt>
                <c:pt idx="25">
                  <c:v>7.3266360300111124</c:v>
                </c:pt>
                <c:pt idx="26">
                  <c:v>14.716940563940256</c:v>
                </c:pt>
                <c:pt idx="27">
                  <c:v>19.184071377469436</c:v>
                </c:pt>
                <c:pt idx="28">
                  <c:v>21.789255222449931</c:v>
                </c:pt>
                <c:pt idx="29">
                  <c:v>27.414521060551053</c:v>
                </c:pt>
                <c:pt idx="30">
                  <c:v>36.09096954083342</c:v>
                </c:pt>
                <c:pt idx="31">
                  <c:v>41.79865888088289</c:v>
                </c:pt>
                <c:pt idx="32">
                  <c:v>54.974470182447718</c:v>
                </c:pt>
                <c:pt idx="33">
                  <c:v>70.266777351177637</c:v>
                </c:pt>
                <c:pt idx="34">
                  <c:v>81.89125028812424</c:v>
                </c:pt>
                <c:pt idx="35">
                  <c:v>113.34234722891134</c:v>
                </c:pt>
                <c:pt idx="36">
                  <c:v>142.79405046781679</c:v>
                </c:pt>
                <c:pt idx="37">
                  <c:v>169.14912345334707</c:v>
                </c:pt>
                <c:pt idx="38">
                  <c:v>235.630638041157</c:v>
                </c:pt>
                <c:pt idx="39">
                  <c:v>283.62514825505315</c:v>
                </c:pt>
                <c:pt idx="40">
                  <c:v>429.60109150207001</c:v>
                </c:pt>
                <c:pt idx="41">
                  <c:v>574.35316776743377</c:v>
                </c:pt>
                <c:pt idx="48">
                  <c:v>550.48702943368426</c:v>
                </c:pt>
                <c:pt idx="49">
                  <c:v>255.50562508337623</c:v>
                </c:pt>
                <c:pt idx="50">
                  <c:v>248.27441412546887</c:v>
                </c:pt>
                <c:pt idx="51">
                  <c:v>278.28635914938349</c:v>
                </c:pt>
                <c:pt idx="52">
                  <c:v>325.34528008834457</c:v>
                </c:pt>
                <c:pt idx="53">
                  <c:v>135.41401377639372</c:v>
                </c:pt>
                <c:pt idx="54">
                  <c:v>135.61965386673251</c:v>
                </c:pt>
                <c:pt idx="55">
                  <c:v>149.93598603694102</c:v>
                </c:pt>
                <c:pt idx="56">
                  <c:v>142.5281485359213</c:v>
                </c:pt>
                <c:pt idx="57">
                  <c:v>145.07294054317711</c:v>
                </c:pt>
                <c:pt idx="58">
                  <c:v>142.51360106619205</c:v>
                </c:pt>
                <c:pt idx="59">
                  <c:v>150.05532194404756</c:v>
                </c:pt>
                <c:pt idx="60">
                  <c:v>158.82840602589994</c:v>
                </c:pt>
                <c:pt idx="61">
                  <c:v>153.87834333998583</c:v>
                </c:pt>
                <c:pt idx="62">
                  <c:v>167.65637925433654</c:v>
                </c:pt>
                <c:pt idx="63">
                  <c:v>148.69222016544168</c:v>
                </c:pt>
                <c:pt idx="64">
                  <c:v>162.85833718076171</c:v>
                </c:pt>
                <c:pt idx="65">
                  <c:v>180.42826874755175</c:v>
                </c:pt>
                <c:pt idx="66">
                  <c:v>217.59207280920944</c:v>
                </c:pt>
                <c:pt idx="67">
                  <c:v>266.57614881958347</c:v>
                </c:pt>
                <c:pt idx="68">
                  <c:v>300.28759127744183</c:v>
                </c:pt>
                <c:pt idx="69">
                  <c:v>296.7799697470802</c:v>
                </c:pt>
                <c:pt idx="70">
                  <c:v>268.21397377233006</c:v>
                </c:pt>
                <c:pt idx="71">
                  <c:v>268.42715303534715</c:v>
                </c:pt>
                <c:pt idx="72">
                  <c:v>227.21047444042091</c:v>
                </c:pt>
                <c:pt idx="73">
                  <c:v>192.68792739585214</c:v>
                </c:pt>
                <c:pt idx="74">
                  <c:v>145.8040137313973</c:v>
                </c:pt>
                <c:pt idx="75">
                  <c:v>115.21530630330477</c:v>
                </c:pt>
                <c:pt idx="76">
                  <c:v>89.497264616902953</c:v>
                </c:pt>
                <c:pt idx="77">
                  <c:v>63.800373992342344</c:v>
                </c:pt>
                <c:pt idx="78">
                  <c:v>53.493437992948458</c:v>
                </c:pt>
                <c:pt idx="79">
                  <c:v>43.785603924259753</c:v>
                </c:pt>
                <c:pt idx="80">
                  <c:v>29.535107936289378</c:v>
                </c:pt>
                <c:pt idx="81">
                  <c:v>26.684868981361873</c:v>
                </c:pt>
                <c:pt idx="82">
                  <c:v>15.996997817049373</c:v>
                </c:pt>
                <c:pt idx="83">
                  <c:v>13.249113016465696</c:v>
                </c:pt>
                <c:pt idx="84">
                  <c:v>12.086206573329243</c:v>
                </c:pt>
                <c:pt idx="85">
                  <c:v>6.9896128308334582</c:v>
                </c:pt>
                <c:pt idx="86">
                  <c:v>3.4213862619646314</c:v>
                </c:pt>
                <c:pt idx="87">
                  <c:v>2.3138720360769849</c:v>
                </c:pt>
                <c:pt idx="88">
                  <c:v>0.43186897741063568</c:v>
                </c:pt>
                <c:pt idx="89">
                  <c:v>98.739808316586732</c:v>
                </c:pt>
                <c:pt idx="90">
                  <c:v>108.13373010936527</c:v>
                </c:pt>
                <c:pt idx="91">
                  <c:v>116.57893796786657</c:v>
                </c:pt>
                <c:pt idx="92">
                  <c:v>117.18299841506578</c:v>
                </c:pt>
                <c:pt idx="93">
                  <c:v>113.73720175073659</c:v>
                </c:pt>
                <c:pt idx="94">
                  <c:v>162.50836960888839</c:v>
                </c:pt>
                <c:pt idx="95">
                  <c:v>170.43009184479288</c:v>
                </c:pt>
                <c:pt idx="96">
                  <c:v>162.07643761558774</c:v>
                </c:pt>
                <c:pt idx="97">
                  <c:v>192.33770738871436</c:v>
                </c:pt>
                <c:pt idx="98">
                  <c:v>190.64749960176104</c:v>
                </c:pt>
                <c:pt idx="99">
                  <c:v>179.54834265831178</c:v>
                </c:pt>
                <c:pt idx="100">
                  <c:v>200.00255072766458</c:v>
                </c:pt>
                <c:pt idx="101">
                  <c:v>182.96762492102567</c:v>
                </c:pt>
                <c:pt idx="102">
                  <c:v>204.0385236322771</c:v>
                </c:pt>
                <c:pt idx="103">
                  <c:v>183.7878070745742</c:v>
                </c:pt>
                <c:pt idx="104">
                  <c:v>165.72505428650129</c:v>
                </c:pt>
                <c:pt idx="105">
                  <c:v>174.80535553860292</c:v>
                </c:pt>
                <c:pt idx="106">
                  <c:v>171.74496507080508</c:v>
                </c:pt>
                <c:pt idx="107">
                  <c:v>165.63658641995721</c:v>
                </c:pt>
                <c:pt idx="108">
                  <c:v>149.50626723070576</c:v>
                </c:pt>
                <c:pt idx="109">
                  <c:v>124.91754870441011</c:v>
                </c:pt>
                <c:pt idx="110">
                  <c:v>116.22854532531476</c:v>
                </c:pt>
                <c:pt idx="111">
                  <c:v>104.61288982887342</c:v>
                </c:pt>
                <c:pt idx="112">
                  <c:v>93.649476984164721</c:v>
                </c:pt>
                <c:pt idx="113">
                  <c:v>76.661094967627619</c:v>
                </c:pt>
                <c:pt idx="114">
                  <c:v>68.496676759644259</c:v>
                </c:pt>
                <c:pt idx="115">
                  <c:v>55.631930750184807</c:v>
                </c:pt>
                <c:pt idx="116">
                  <c:v>44.784624788715597</c:v>
                </c:pt>
                <c:pt idx="117">
                  <c:v>33.074570463280274</c:v>
                </c:pt>
                <c:pt idx="118">
                  <c:v>32.900610927548954</c:v>
                </c:pt>
                <c:pt idx="119">
                  <c:v>25.736979960340648</c:v>
                </c:pt>
                <c:pt idx="120">
                  <c:v>16.693970441016951</c:v>
                </c:pt>
                <c:pt idx="121">
                  <c:v>14.966386267600994</c:v>
                </c:pt>
                <c:pt idx="122">
                  <c:v>7.8638914213375735</c:v>
                </c:pt>
                <c:pt idx="123">
                  <c:v>7.6334901662112973</c:v>
                </c:pt>
                <c:pt idx="124">
                  <c:v>4.8918581295034738</c:v>
                </c:pt>
                <c:pt idx="125">
                  <c:v>113.65907713654813</c:v>
                </c:pt>
                <c:pt idx="126">
                  <c:v>113.02580559941603</c:v>
                </c:pt>
                <c:pt idx="127">
                  <c:v>109.06129892495063</c:v>
                </c:pt>
                <c:pt idx="128">
                  <c:v>107.96354566132791</c:v>
                </c:pt>
                <c:pt idx="129">
                  <c:v>106.24808815893513</c:v>
                </c:pt>
                <c:pt idx="130">
                  <c:v>105.19466545639769</c:v>
                </c:pt>
                <c:pt idx="131">
                  <c:v>99.957712180716413</c:v>
                </c:pt>
                <c:pt idx="132">
                  <c:v>100.68064699159108</c:v>
                </c:pt>
                <c:pt idx="133">
                  <c:v>100.4771562365827</c:v>
                </c:pt>
                <c:pt idx="134">
                  <c:v>104.59633858677613</c:v>
                </c:pt>
                <c:pt idx="135">
                  <c:v>110.42963564827167</c:v>
                </c:pt>
                <c:pt idx="136">
                  <c:v>107.52337419735444</c:v>
                </c:pt>
                <c:pt idx="137">
                  <c:v>108.93012442731067</c:v>
                </c:pt>
                <c:pt idx="138">
                  <c:v>123.33901270837502</c:v>
                </c:pt>
                <c:pt idx="139">
                  <c:v>147.91306567337966</c:v>
                </c:pt>
                <c:pt idx="140">
                  <c:v>162.03615939905558</c:v>
                </c:pt>
                <c:pt idx="141">
                  <c:v>165.2707634188003</c:v>
                </c:pt>
                <c:pt idx="142">
                  <c:v>165.85056916531499</c:v>
                </c:pt>
                <c:pt idx="143">
                  <c:v>167.1198323606811</c:v>
                </c:pt>
                <c:pt idx="144">
                  <c:v>162.55390667542488</c:v>
                </c:pt>
                <c:pt idx="145">
                  <c:v>145.05541649525205</c:v>
                </c:pt>
                <c:pt idx="146">
                  <c:v>142.95979150093024</c:v>
                </c:pt>
                <c:pt idx="147">
                  <c:v>131.07977253081845</c:v>
                </c:pt>
                <c:pt idx="148">
                  <c:v>131.49107353552935</c:v>
                </c:pt>
                <c:pt idx="149">
                  <c:v>119.36122462852484</c:v>
                </c:pt>
                <c:pt idx="150">
                  <c:v>112.16531705927267</c:v>
                </c:pt>
                <c:pt idx="151">
                  <c:v>99.31084824716001</c:v>
                </c:pt>
                <c:pt idx="152">
                  <c:v>95.889404293959188</c:v>
                </c:pt>
                <c:pt idx="153">
                  <c:v>89.588971499113228</c:v>
                </c:pt>
                <c:pt idx="154">
                  <c:v>77.872445464928575</c:v>
                </c:pt>
                <c:pt idx="155">
                  <c:v>69.966190043339338</c:v>
                </c:pt>
                <c:pt idx="156">
                  <c:v>62.83352384018869</c:v>
                </c:pt>
                <c:pt idx="157">
                  <c:v>54.974468910431582</c:v>
                </c:pt>
                <c:pt idx="158">
                  <c:v>53.245150574646502</c:v>
                </c:pt>
                <c:pt idx="159">
                  <c:v>42.028799911804455</c:v>
                </c:pt>
                <c:pt idx="160">
                  <c:v>40.495179664092838</c:v>
                </c:pt>
                <c:pt idx="161">
                  <c:v>110.77719765732391</c:v>
                </c:pt>
                <c:pt idx="162">
                  <c:v>102.28611155569708</c:v>
                </c:pt>
                <c:pt idx="163">
                  <c:v>103.06274096532029</c:v>
                </c:pt>
                <c:pt idx="164">
                  <c:v>103.93492732928203</c:v>
                </c:pt>
                <c:pt idx="165">
                  <c:v>120.93144042109236</c:v>
                </c:pt>
                <c:pt idx="166">
                  <c:v>139.96971432813729</c:v>
                </c:pt>
                <c:pt idx="167">
                  <c:v>146.12108930509163</c:v>
                </c:pt>
                <c:pt idx="168">
                  <c:v>160.06473066940146</c:v>
                </c:pt>
                <c:pt idx="169">
                  <c:v>156.38225846608168</c:v>
                </c:pt>
                <c:pt idx="170">
                  <c:v>169.49663590493017</c:v>
                </c:pt>
                <c:pt idx="171">
                  <c:v>166.82203727376768</c:v>
                </c:pt>
                <c:pt idx="172">
                  <c:v>179.2158045376149</c:v>
                </c:pt>
                <c:pt idx="173">
                  <c:v>180.96689739163031</c:v>
                </c:pt>
                <c:pt idx="174">
                  <c:v>171.40267808202535</c:v>
                </c:pt>
                <c:pt idx="175">
                  <c:v>174.0929633390796</c:v>
                </c:pt>
                <c:pt idx="176">
                  <c:v>180.85202675022381</c:v>
                </c:pt>
                <c:pt idx="177">
                  <c:v>164.8117230900796</c:v>
                </c:pt>
                <c:pt idx="178">
                  <c:v>170.70000996327749</c:v>
                </c:pt>
                <c:pt idx="179">
                  <c:v>170.69741297391082</c:v>
                </c:pt>
                <c:pt idx="180">
                  <c:v>161.41818639409485</c:v>
                </c:pt>
                <c:pt idx="181">
                  <c:v>152.45452960495464</c:v>
                </c:pt>
                <c:pt idx="182">
                  <c:v>158.68058705690726</c:v>
                </c:pt>
                <c:pt idx="183">
                  <c:v>146.87898207159253</c:v>
                </c:pt>
                <c:pt idx="184">
                  <c:v>137.45772354626698</c:v>
                </c:pt>
                <c:pt idx="185">
                  <c:v>135.72801141156438</c:v>
                </c:pt>
                <c:pt idx="186">
                  <c:v>129.22000996413874</c:v>
                </c:pt>
                <c:pt idx="187">
                  <c:v>123.87392104764594</c:v>
                </c:pt>
                <c:pt idx="188">
                  <c:v>116.84391273213728</c:v>
                </c:pt>
                <c:pt idx="189">
                  <c:v>109.5370625844735</c:v>
                </c:pt>
                <c:pt idx="190">
                  <c:v>102.87954901535929</c:v>
                </c:pt>
                <c:pt idx="191">
                  <c:v>97.538741094221308</c:v>
                </c:pt>
                <c:pt idx="192">
                  <c:v>86.189718570107743</c:v>
                </c:pt>
                <c:pt idx="193">
                  <c:v>75.4249927063196</c:v>
                </c:pt>
                <c:pt idx="194">
                  <c:v>80.245256750848824</c:v>
                </c:pt>
                <c:pt idx="195">
                  <c:v>64.845282181290457</c:v>
                </c:pt>
                <c:pt idx="196">
                  <c:v>56.634459595254178</c:v>
                </c:pt>
                <c:pt idx="197">
                  <c:v>6.9443020411307561</c:v>
                </c:pt>
                <c:pt idx="198">
                  <c:v>11.202619790317453</c:v>
                </c:pt>
                <c:pt idx="199">
                  <c:v>14.222673874160652</c:v>
                </c:pt>
                <c:pt idx="200">
                  <c:v>27.026630850808786</c:v>
                </c:pt>
                <c:pt idx="201">
                  <c:v>37.276375234043215</c:v>
                </c:pt>
                <c:pt idx="202">
                  <c:v>48.52222176695966</c:v>
                </c:pt>
                <c:pt idx="203">
                  <c:v>72.613509377939835</c:v>
                </c:pt>
                <c:pt idx="204">
                  <c:v>100.60509245795467</c:v>
                </c:pt>
                <c:pt idx="205">
                  <c:v>122.71178019647787</c:v>
                </c:pt>
                <c:pt idx="206">
                  <c:v>133.97407114484355</c:v>
                </c:pt>
                <c:pt idx="207">
                  <c:v>122.57866715781272</c:v>
                </c:pt>
                <c:pt idx="208">
                  <c:v>110.69083105419692</c:v>
                </c:pt>
                <c:pt idx="209">
                  <c:v>89.387636701461034</c:v>
                </c:pt>
                <c:pt idx="210">
                  <c:v>84.496777256584437</c:v>
                </c:pt>
                <c:pt idx="211">
                  <c:v>63.378638651222865</c:v>
                </c:pt>
                <c:pt idx="212">
                  <c:v>50.407877766127704</c:v>
                </c:pt>
                <c:pt idx="213">
                  <c:v>25.840368692102231</c:v>
                </c:pt>
                <c:pt idx="214">
                  <c:v>23.410817182752986</c:v>
                </c:pt>
                <c:pt idx="215">
                  <c:v>15.371722558453346</c:v>
                </c:pt>
                <c:pt idx="216">
                  <c:v>2.94008808243502</c:v>
                </c:pt>
                <c:pt idx="217">
                  <c:v>-8.9481083042350917E-2</c:v>
                </c:pt>
                <c:pt idx="218">
                  <c:v>1.3831961380221642</c:v>
                </c:pt>
                <c:pt idx="219">
                  <c:v>15.702503917543174</c:v>
                </c:pt>
                <c:pt idx="220">
                  <c:v>35.006433197947104</c:v>
                </c:pt>
                <c:pt idx="221">
                  <c:v>56.801781132472755</c:v>
                </c:pt>
                <c:pt idx="222">
                  <c:v>80.360730357405657</c:v>
                </c:pt>
                <c:pt idx="223">
                  <c:v>136.28787865889214</c:v>
                </c:pt>
                <c:pt idx="224">
                  <c:v>165.33245973477045</c:v>
                </c:pt>
                <c:pt idx="225">
                  <c:v>174.47582311781761</c:v>
                </c:pt>
                <c:pt idx="226">
                  <c:v>178.62746088361411</c:v>
                </c:pt>
                <c:pt idx="227">
                  <c:v>147.06316233080457</c:v>
                </c:pt>
                <c:pt idx="228">
                  <c:v>100.6594514209901</c:v>
                </c:pt>
                <c:pt idx="229">
                  <c:v>83.182222485066859</c:v>
                </c:pt>
                <c:pt idx="230">
                  <c:v>64.211266391532845</c:v>
                </c:pt>
                <c:pt idx="231">
                  <c:v>32.097223203832094</c:v>
                </c:pt>
                <c:pt idx="232">
                  <c:v>23.200078697679103</c:v>
                </c:pt>
                <c:pt idx="233">
                  <c:v>12.348658112175073</c:v>
                </c:pt>
                <c:pt idx="234">
                  <c:v>11.509269866783887</c:v>
                </c:pt>
                <c:pt idx="235">
                  <c:v>19.996824697318296</c:v>
                </c:pt>
                <c:pt idx="236">
                  <c:v>30.907128336623952</c:v>
                </c:pt>
                <c:pt idx="237">
                  <c:v>45.304305799089249</c:v>
                </c:pt>
                <c:pt idx="238">
                  <c:v>72.731626200377875</c:v>
                </c:pt>
                <c:pt idx="239">
                  <c:v>101.91116553635111</c:v>
                </c:pt>
                <c:pt idx="240">
                  <c:v>132.01229132411515</c:v>
                </c:pt>
                <c:pt idx="241">
                  <c:v>138.34127684819478</c:v>
                </c:pt>
                <c:pt idx="242">
                  <c:v>132.76027739391859</c:v>
                </c:pt>
                <c:pt idx="243">
                  <c:v>102.26218564606705</c:v>
                </c:pt>
                <c:pt idx="244">
                  <c:v>99.529927538077146</c:v>
                </c:pt>
                <c:pt idx="245">
                  <c:v>91.57800195473439</c:v>
                </c:pt>
                <c:pt idx="246">
                  <c:v>82.541364057780484</c:v>
                </c:pt>
                <c:pt idx="247">
                  <c:v>73.479378174563877</c:v>
                </c:pt>
                <c:pt idx="248">
                  <c:v>49.794905822461835</c:v>
                </c:pt>
                <c:pt idx="249">
                  <c:v>37.220381307187147</c:v>
                </c:pt>
                <c:pt idx="250">
                  <c:v>29.907839219953338</c:v>
                </c:pt>
                <c:pt idx="251">
                  <c:v>27.333009980112742</c:v>
                </c:pt>
                <c:pt idx="252">
                  <c:v>21.349637114106265</c:v>
                </c:pt>
                <c:pt idx="253">
                  <c:v>20.774832316629045</c:v>
                </c:pt>
                <c:pt idx="254">
                  <c:v>17.507317369745177</c:v>
                </c:pt>
                <c:pt idx="255">
                  <c:v>26.071863367917011</c:v>
                </c:pt>
                <c:pt idx="256">
                  <c:v>37.202516456436584</c:v>
                </c:pt>
                <c:pt idx="257">
                  <c:v>58.237805794892289</c:v>
                </c:pt>
                <c:pt idx="258">
                  <c:v>74.001184728534966</c:v>
                </c:pt>
                <c:pt idx="259">
                  <c:v>89.400632144636404</c:v>
                </c:pt>
                <c:pt idx="260">
                  <c:v>105.09392579756397</c:v>
                </c:pt>
                <c:pt idx="261">
                  <c:v>109.927204250646</c:v>
                </c:pt>
                <c:pt idx="262">
                  <c:v>110.21464801010757</c:v>
                </c:pt>
                <c:pt idx="263">
                  <c:v>95.247463566870053</c:v>
                </c:pt>
                <c:pt idx="264">
                  <c:v>88.233160172288109</c:v>
                </c:pt>
                <c:pt idx="265">
                  <c:v>81.808731155423871</c:v>
                </c:pt>
                <c:pt idx="266">
                  <c:v>64.373691051069883</c:v>
                </c:pt>
                <c:pt idx="267">
                  <c:v>58.178799173547645</c:v>
                </c:pt>
                <c:pt idx="268">
                  <c:v>46.221554869081473</c:v>
                </c:pt>
                <c:pt idx="269">
                  <c:v>43.21215137842605</c:v>
                </c:pt>
                <c:pt idx="270">
                  <c:v>32.393655563499877</c:v>
                </c:pt>
                <c:pt idx="271">
                  <c:v>22.811090541615329</c:v>
                </c:pt>
                <c:pt idx="272">
                  <c:v>17.091047260930075</c:v>
                </c:pt>
                <c:pt idx="273">
                  <c:v>18.259267205936183</c:v>
                </c:pt>
                <c:pt idx="274">
                  <c:v>18.726163733582641</c:v>
                </c:pt>
                <c:pt idx="275">
                  <c:v>26.994427153442317</c:v>
                </c:pt>
                <c:pt idx="276">
                  <c:v>43.548479227097687</c:v>
                </c:pt>
                <c:pt idx="277">
                  <c:v>73.203360926935133</c:v>
                </c:pt>
                <c:pt idx="278">
                  <c:v>111.07329987902905</c:v>
                </c:pt>
                <c:pt idx="279">
                  <c:v>173.28807453659655</c:v>
                </c:pt>
                <c:pt idx="280">
                  <c:v>185.32510873644338</c:v>
                </c:pt>
                <c:pt idx="281">
                  <c:v>171.67677501976914</c:v>
                </c:pt>
                <c:pt idx="282">
                  <c:v>136.4584160666183</c:v>
                </c:pt>
                <c:pt idx="283">
                  <c:v>91.709230892227168</c:v>
                </c:pt>
                <c:pt idx="284">
                  <c:v>56.535422032822183</c:v>
                </c:pt>
                <c:pt idx="285">
                  <c:v>30.158113553626382</c:v>
                </c:pt>
                <c:pt idx="286">
                  <c:v>12.093726774498307</c:v>
                </c:pt>
                <c:pt idx="287">
                  <c:v>3.2605364625033655</c:v>
                </c:pt>
                <c:pt idx="288">
                  <c:v>2.544897932796097</c:v>
                </c:pt>
                <c:pt idx="292">
                  <c:v>1.1929396206576346</c:v>
                </c:pt>
                <c:pt idx="293">
                  <c:v>1.4371663293497026</c:v>
                </c:pt>
                <c:pt idx="294">
                  <c:v>7.6269339074615559</c:v>
                </c:pt>
                <c:pt idx="295">
                  <c:v>13.239132042881367</c:v>
                </c:pt>
                <c:pt idx="296">
                  <c:v>28.400181039508553</c:v>
                </c:pt>
                <c:pt idx="297">
                  <c:v>54.623489029566457</c:v>
                </c:pt>
                <c:pt idx="298">
                  <c:v>87.739034137802747</c:v>
                </c:pt>
                <c:pt idx="299">
                  <c:v>129.72439774849556</c:v>
                </c:pt>
                <c:pt idx="300">
                  <c:v>198.87138549464356</c:v>
                </c:pt>
                <c:pt idx="301">
                  <c:v>222.87106398537276</c:v>
                </c:pt>
                <c:pt idx="302">
                  <c:v>222.54249239963502</c:v>
                </c:pt>
                <c:pt idx="303">
                  <c:v>175.41368137464403</c:v>
                </c:pt>
                <c:pt idx="304">
                  <c:v>120.79012999592645</c:v>
                </c:pt>
                <c:pt idx="305">
                  <c:v>76.674368000716129</c:v>
                </c:pt>
                <c:pt idx="306">
                  <c:v>38.279992744953461</c:v>
                </c:pt>
                <c:pt idx="307">
                  <c:v>21.630464971804994</c:v>
                </c:pt>
                <c:pt idx="308">
                  <c:v>5.8527698133762662</c:v>
                </c:pt>
                <c:pt idx="309">
                  <c:v>0.60347106109637316</c:v>
                </c:pt>
                <c:pt idx="311">
                  <c:v>23.127022931445197</c:v>
                </c:pt>
                <c:pt idx="312">
                  <c:v>18.579631243999174</c:v>
                </c:pt>
                <c:pt idx="313">
                  <c:v>44.454697262915417</c:v>
                </c:pt>
                <c:pt idx="314">
                  <c:v>144.90027841038528</c:v>
                </c:pt>
                <c:pt idx="315">
                  <c:v>386.70190772386673</c:v>
                </c:pt>
                <c:pt idx="316">
                  <c:v>739.15100816407482</c:v>
                </c:pt>
                <c:pt idx="317">
                  <c:v>676.36478404294814</c:v>
                </c:pt>
                <c:pt idx="318">
                  <c:v>298.33295526826601</c:v>
                </c:pt>
                <c:pt idx="319">
                  <c:v>119.27770096861219</c:v>
                </c:pt>
                <c:pt idx="320">
                  <c:v>66.831681272862198</c:v>
                </c:pt>
                <c:pt idx="321">
                  <c:v>25.992099446306909</c:v>
                </c:pt>
                <c:pt idx="322">
                  <c:v>86.470947619611223</c:v>
                </c:pt>
                <c:pt idx="323">
                  <c:v>118.39821922547583</c:v>
                </c:pt>
                <c:pt idx="324">
                  <c:v>245.32150653209723</c:v>
                </c:pt>
                <c:pt idx="325">
                  <c:v>359.69376093080899</c:v>
                </c:pt>
                <c:pt idx="326">
                  <c:v>333.48114331640704</c:v>
                </c:pt>
                <c:pt idx="327">
                  <c:v>279.66536471274514</c:v>
                </c:pt>
                <c:pt idx="328">
                  <c:v>202.97146878553588</c:v>
                </c:pt>
                <c:pt idx="329">
                  <c:v>104.26193921464557</c:v>
                </c:pt>
                <c:pt idx="330">
                  <c:v>45.792579235035703</c:v>
                </c:pt>
                <c:pt idx="331">
                  <c:v>53.255428105308766</c:v>
                </c:pt>
                <c:pt idx="332">
                  <c:v>33.091354524619049</c:v>
                </c:pt>
                <c:pt idx="333">
                  <c:v>64.127427939978418</c:v>
                </c:pt>
                <c:pt idx="334">
                  <c:v>182.72634436100196</c:v>
                </c:pt>
                <c:pt idx="335">
                  <c:v>564.50095586427267</c:v>
                </c:pt>
                <c:pt idx="336">
                  <c:v>1301.6351719487841</c:v>
                </c:pt>
                <c:pt idx="340">
                  <c:v>311.27923987494688</c:v>
                </c:pt>
                <c:pt idx="341">
                  <c:v>99.032859878218346</c:v>
                </c:pt>
                <c:pt idx="342">
                  <c:v>51.411072253858862</c:v>
                </c:pt>
                <c:pt idx="343">
                  <c:v>32.077175256911829</c:v>
                </c:pt>
                <c:pt idx="344">
                  <c:v>43.442823421693262</c:v>
                </c:pt>
                <c:pt idx="345">
                  <c:v>31.78445791338919</c:v>
                </c:pt>
                <c:pt idx="346">
                  <c:v>44.306375472167701</c:v>
                </c:pt>
                <c:pt idx="347">
                  <c:v>68.468137576260489</c:v>
                </c:pt>
                <c:pt idx="348">
                  <c:v>316.65013437007065</c:v>
                </c:pt>
                <c:pt idx="351">
                  <c:v>378.74840968934325</c:v>
                </c:pt>
                <c:pt idx="352">
                  <c:v>130.62504097684655</c:v>
                </c:pt>
                <c:pt idx="353">
                  <c:v>60.324505953054398</c:v>
                </c:pt>
                <c:pt idx="354">
                  <c:v>71.23653427942898</c:v>
                </c:pt>
                <c:pt idx="355">
                  <c:v>195.1715680552137</c:v>
                </c:pt>
                <c:pt idx="356">
                  <c:v>228.02205649630287</c:v>
                </c:pt>
                <c:pt idx="357">
                  <c:v>239.16453695208929</c:v>
                </c:pt>
                <c:pt idx="358">
                  <c:v>247.86569522526122</c:v>
                </c:pt>
                <c:pt idx="359">
                  <c:v>312.70859113962501</c:v>
                </c:pt>
                <c:pt idx="360">
                  <c:v>385.5971646367318</c:v>
                </c:pt>
                <c:pt idx="361">
                  <c:v>518.95028008397264</c:v>
                </c:pt>
                <c:pt idx="362">
                  <c:v>734.97728054338643</c:v>
                </c:pt>
                <c:pt idx="363">
                  <c:v>1143.3058943221604</c:v>
                </c:pt>
                <c:pt idx="364">
                  <c:v>730.15248631597854</c:v>
                </c:pt>
                <c:pt idx="365">
                  <c:v>709.67014995422801</c:v>
                </c:pt>
                <c:pt idx="366">
                  <c:v>803.56334171015158</c:v>
                </c:pt>
                <c:pt idx="367">
                  <c:v>789.41666380975244</c:v>
                </c:pt>
                <c:pt idx="368">
                  <c:v>802.35005549817595</c:v>
                </c:pt>
                <c:pt idx="369">
                  <c:v>750.39224966824838</c:v>
                </c:pt>
                <c:pt idx="370">
                  <c:v>710.63449585105889</c:v>
                </c:pt>
                <c:pt idx="371">
                  <c:v>614.33665075814986</c:v>
                </c:pt>
                <c:pt idx="372">
                  <c:v>563.28002295185297</c:v>
                </c:pt>
                <c:pt idx="373">
                  <c:v>441.76138578110647</c:v>
                </c:pt>
                <c:pt idx="374">
                  <c:v>454.96793555787178</c:v>
                </c:pt>
                <c:pt idx="375">
                  <c:v>440.66958960555559</c:v>
                </c:pt>
                <c:pt idx="376">
                  <c:v>426.47722766103516</c:v>
                </c:pt>
                <c:pt idx="377">
                  <c:v>426.0934526155749</c:v>
                </c:pt>
                <c:pt idx="378">
                  <c:v>446.94357539024384</c:v>
                </c:pt>
                <c:pt idx="379">
                  <c:v>444.53228723836139</c:v>
                </c:pt>
                <c:pt idx="380">
                  <c:v>430.58011242150496</c:v>
                </c:pt>
                <c:pt idx="381">
                  <c:v>408.64727582217682</c:v>
                </c:pt>
                <c:pt idx="382">
                  <c:v>288.26129509698205</c:v>
                </c:pt>
                <c:pt idx="383">
                  <c:v>280.13279890756615</c:v>
                </c:pt>
                <c:pt idx="384">
                  <c:v>308.28193340975162</c:v>
                </c:pt>
                <c:pt idx="385">
                  <c:v>273.30722151408736</c:v>
                </c:pt>
                <c:pt idx="386">
                  <c:v>259.35395200442002</c:v>
                </c:pt>
                <c:pt idx="387">
                  <c:v>245.9061797028167</c:v>
                </c:pt>
                <c:pt idx="388">
                  <c:v>259.68017092559518</c:v>
                </c:pt>
                <c:pt idx="389">
                  <c:v>231.00659858856216</c:v>
                </c:pt>
                <c:pt idx="390">
                  <c:v>234.88528284082017</c:v>
                </c:pt>
                <c:pt idx="391">
                  <c:v>116.30642410845068</c:v>
                </c:pt>
                <c:pt idx="392">
                  <c:v>128.22010140657008</c:v>
                </c:pt>
                <c:pt idx="393">
                  <c:v>131.84921160539403</c:v>
                </c:pt>
                <c:pt idx="394">
                  <c:v>128.59900302467747</c:v>
                </c:pt>
                <c:pt idx="395">
                  <c:v>141.58941218774999</c:v>
                </c:pt>
                <c:pt idx="396">
                  <c:v>148.17604058864109</c:v>
                </c:pt>
                <c:pt idx="397">
                  <c:v>152.5075167971724</c:v>
                </c:pt>
                <c:pt idx="398">
                  <c:v>165.44344949239814</c:v>
                </c:pt>
                <c:pt idx="399">
                  <c:v>175.88457991065226</c:v>
                </c:pt>
                <c:pt idx="400">
                  <c:v>184.85834300789492</c:v>
                </c:pt>
                <c:pt idx="401">
                  <c:v>197.1936815372234</c:v>
                </c:pt>
                <c:pt idx="402">
                  <c:v>205.3319251799997</c:v>
                </c:pt>
                <c:pt idx="403">
                  <c:v>226.60908628501889</c:v>
                </c:pt>
                <c:pt idx="404">
                  <c:v>271.029927315598</c:v>
                </c:pt>
                <c:pt idx="405">
                  <c:v>290.16134228027192</c:v>
                </c:pt>
                <c:pt idx="406">
                  <c:v>322.45314334618894</c:v>
                </c:pt>
                <c:pt idx="407">
                  <c:v>359.56665768329998</c:v>
                </c:pt>
                <c:pt idx="408">
                  <c:v>432.66610302272085</c:v>
                </c:pt>
                <c:pt idx="409">
                  <c:v>519.68624702570173</c:v>
                </c:pt>
                <c:pt idx="410">
                  <c:v>584.54079920051367</c:v>
                </c:pt>
                <c:pt idx="411">
                  <c:v>7.1488303541196387</c:v>
                </c:pt>
                <c:pt idx="412">
                  <c:v>27.986881040859373</c:v>
                </c:pt>
                <c:pt idx="413">
                  <c:v>80.371891437479405</c:v>
                </c:pt>
                <c:pt idx="414">
                  <c:v>147.26321671808228</c:v>
                </c:pt>
                <c:pt idx="415">
                  <c:v>184.87292337458578</c:v>
                </c:pt>
                <c:pt idx="416">
                  <c:v>140.99532639281472</c:v>
                </c:pt>
                <c:pt idx="417">
                  <c:v>20.076683686387994</c:v>
                </c:pt>
                <c:pt idx="418">
                  <c:v>31.705938783856716</c:v>
                </c:pt>
                <c:pt idx="419">
                  <c:v>50.639832695126742</c:v>
                </c:pt>
                <c:pt idx="420">
                  <c:v>81.115506134581821</c:v>
                </c:pt>
                <c:pt idx="421">
                  <c:v>107.45201115477563</c:v>
                </c:pt>
                <c:pt idx="422">
                  <c:v>131.65897750462437</c:v>
                </c:pt>
                <c:pt idx="423">
                  <c:v>147.98487463696773</c:v>
                </c:pt>
                <c:pt idx="424">
                  <c:v>136.73232810182202</c:v>
                </c:pt>
                <c:pt idx="425">
                  <c:v>106.92759691420275</c:v>
                </c:pt>
                <c:pt idx="426">
                  <c:v>102.05727678271312</c:v>
                </c:pt>
                <c:pt idx="427">
                  <c:v>93.153429827115787</c:v>
                </c:pt>
                <c:pt idx="428">
                  <c:v>77.152418961190691</c:v>
                </c:pt>
                <c:pt idx="429">
                  <c:v>66.28012663701567</c:v>
                </c:pt>
                <c:pt idx="430">
                  <c:v>50.545146131126259</c:v>
                </c:pt>
                <c:pt idx="431">
                  <c:v>39.341071865323926</c:v>
                </c:pt>
                <c:pt idx="432">
                  <c:v>26.30608007420134</c:v>
                </c:pt>
                <c:pt idx="433">
                  <c:v>23.485921444608174</c:v>
                </c:pt>
                <c:pt idx="434">
                  <c:v>21.797549515076582</c:v>
                </c:pt>
                <c:pt idx="435">
                  <c:v>15.717982732129773</c:v>
                </c:pt>
              </c:numCache>
            </c:numRef>
          </c:xVal>
          <c:yVal>
            <c:numRef>
              <c:f>MT2_3!$AL$2:$AL$437</c:f>
              <c:numCache>
                <c:formatCode>General</c:formatCode>
                <c:ptCount val="436"/>
                <c:pt idx="0">
                  <c:v>337.57274104000004</c:v>
                </c:pt>
                <c:pt idx="1">
                  <c:v>354.24305531999994</c:v>
                </c:pt>
                <c:pt idx="2">
                  <c:v>396.02544020000005</c:v>
                </c:pt>
                <c:pt idx="3">
                  <c:v>397.80733541999996</c:v>
                </c:pt>
                <c:pt idx="4">
                  <c:v>393.22674482000002</c:v>
                </c:pt>
                <c:pt idx="5">
                  <c:v>413.60954712</c:v>
                </c:pt>
                <c:pt idx="6">
                  <c:v>422.24547742999994</c:v>
                </c:pt>
                <c:pt idx="7">
                  <c:v>454.57254923999994</c:v>
                </c:pt>
                <c:pt idx="8">
                  <c:v>444.12988359000002</c:v>
                </c:pt>
                <c:pt idx="9">
                  <c:v>314.03808138099998</c:v>
                </c:pt>
                <c:pt idx="10">
                  <c:v>141.21354238900003</c:v>
                </c:pt>
                <c:pt idx="11">
                  <c:v>55.606291540800008</c:v>
                </c:pt>
                <c:pt idx="12">
                  <c:v>61.059763408000009</c:v>
                </c:pt>
                <c:pt idx="13">
                  <c:v>23.210569145999997</c:v>
                </c:pt>
                <c:pt idx="14">
                  <c:v>12.3786793416</c:v>
                </c:pt>
                <c:pt idx="15">
                  <c:v>9.4477987889999984</c:v>
                </c:pt>
                <c:pt idx="16">
                  <c:v>6.7176573087999989</c:v>
                </c:pt>
                <c:pt idx="17">
                  <c:v>7.8339142863899989</c:v>
                </c:pt>
                <c:pt idx="18">
                  <c:v>4.0192867295800001</c:v>
                </c:pt>
                <c:pt idx="19">
                  <c:v>2.6386165544000004</c:v>
                </c:pt>
                <c:pt idx="20">
                  <c:v>0.32819645555500004</c:v>
                </c:pt>
                <c:pt idx="21">
                  <c:v>6.8462723458999992</c:v>
                </c:pt>
                <c:pt idx="22">
                  <c:v>8.191464946</c:v>
                </c:pt>
                <c:pt idx="23">
                  <c:v>10.515343671</c:v>
                </c:pt>
                <c:pt idx="24">
                  <c:v>13.583044975499998</c:v>
                </c:pt>
                <c:pt idx="25">
                  <c:v>11.571610702100001</c:v>
                </c:pt>
                <c:pt idx="26">
                  <c:v>21.475186601600001</c:v>
                </c:pt>
                <c:pt idx="27">
                  <c:v>25.603267698799996</c:v>
                </c:pt>
                <c:pt idx="28">
                  <c:v>29.003193080400003</c:v>
                </c:pt>
                <c:pt idx="29">
                  <c:v>35.084128284000002</c:v>
                </c:pt>
                <c:pt idx="30">
                  <c:v>41.929867434400002</c:v>
                </c:pt>
                <c:pt idx="31">
                  <c:v>49.165166704899995</c:v>
                </c:pt>
                <c:pt idx="32">
                  <c:v>63.710191347000006</c:v>
                </c:pt>
                <c:pt idx="33">
                  <c:v>81.187919574000006</c:v>
                </c:pt>
                <c:pt idx="34">
                  <c:v>92.061064024999993</c:v>
                </c:pt>
                <c:pt idx="35">
                  <c:v>122.93099319</c:v>
                </c:pt>
                <c:pt idx="36">
                  <c:v>151.27329043199998</c:v>
                </c:pt>
                <c:pt idx="37">
                  <c:v>176.92987672000001</c:v>
                </c:pt>
                <c:pt idx="38">
                  <c:v>240.310902924</c:v>
                </c:pt>
                <c:pt idx="39">
                  <c:v>286.23533573000003</c:v>
                </c:pt>
                <c:pt idx="40">
                  <c:v>422.47491360000004</c:v>
                </c:pt>
                <c:pt idx="41">
                  <c:v>547.62142080000001</c:v>
                </c:pt>
                <c:pt idx="48">
                  <c:v>548.98096157999998</c:v>
                </c:pt>
                <c:pt idx="49">
                  <c:v>288.68369984999998</c:v>
                </c:pt>
                <c:pt idx="50">
                  <c:v>257.31709611000002</c:v>
                </c:pt>
                <c:pt idx="51">
                  <c:v>303.71012721</c:v>
                </c:pt>
                <c:pt idx="52">
                  <c:v>352.97207634000006</c:v>
                </c:pt>
                <c:pt idx="53">
                  <c:v>127.8236366</c:v>
                </c:pt>
                <c:pt idx="54">
                  <c:v>126.53711855099999</c:v>
                </c:pt>
                <c:pt idx="55">
                  <c:v>142.998511608</c:v>
                </c:pt>
                <c:pt idx="56">
                  <c:v>134.896366108</c:v>
                </c:pt>
                <c:pt idx="57">
                  <c:v>141.95226396000001</c:v>
                </c:pt>
                <c:pt idx="58">
                  <c:v>139.282482918</c:v>
                </c:pt>
                <c:pt idx="59">
                  <c:v>146.50997699999999</c:v>
                </c:pt>
                <c:pt idx="60">
                  <c:v>142.07374056</c:v>
                </c:pt>
                <c:pt idx="61">
                  <c:v>149.70006024999998</c:v>
                </c:pt>
                <c:pt idx="62">
                  <c:v>161.96073564999998</c:v>
                </c:pt>
                <c:pt idx="63">
                  <c:v>143.728816819</c:v>
                </c:pt>
                <c:pt idx="64">
                  <c:v>157.70121387199998</c:v>
                </c:pt>
                <c:pt idx="65">
                  <c:v>166.69128339</c:v>
                </c:pt>
                <c:pt idx="66">
                  <c:v>208.76329370999997</c:v>
                </c:pt>
                <c:pt idx="67">
                  <c:v>279.86971457999999</c:v>
                </c:pt>
                <c:pt idx="68">
                  <c:v>309.72038157399999</c:v>
                </c:pt>
                <c:pt idx="69">
                  <c:v>303.92667431299998</c:v>
                </c:pt>
                <c:pt idx="70">
                  <c:v>273.80741356499999</c:v>
                </c:pt>
                <c:pt idx="71">
                  <c:v>274.47335300000003</c:v>
                </c:pt>
                <c:pt idx="72">
                  <c:v>232.90107280000001</c:v>
                </c:pt>
                <c:pt idx="73">
                  <c:v>198.68478100200002</c:v>
                </c:pt>
                <c:pt idx="74">
                  <c:v>152.94671013199999</c:v>
                </c:pt>
                <c:pt idx="75">
                  <c:v>123.534191892</c:v>
                </c:pt>
                <c:pt idx="76">
                  <c:v>99.044119488000007</c:v>
                </c:pt>
                <c:pt idx="77">
                  <c:v>74.313959728</c:v>
                </c:pt>
                <c:pt idx="78">
                  <c:v>62.941212695000004</c:v>
                </c:pt>
                <c:pt idx="79">
                  <c:v>48.484581586999994</c:v>
                </c:pt>
                <c:pt idx="80">
                  <c:v>32.709278906599998</c:v>
                </c:pt>
                <c:pt idx="81">
                  <c:v>30.294022566000002</c:v>
                </c:pt>
                <c:pt idx="82">
                  <c:v>15.1491858308</c:v>
                </c:pt>
                <c:pt idx="83">
                  <c:v>11.943396812400001</c:v>
                </c:pt>
                <c:pt idx="84">
                  <c:v>12.863551490699999</c:v>
                </c:pt>
                <c:pt idx="85">
                  <c:v>10.3979178462</c:v>
                </c:pt>
                <c:pt idx="86">
                  <c:v>10.178652252300001</c:v>
                </c:pt>
                <c:pt idx="87">
                  <c:v>11.446120300999999</c:v>
                </c:pt>
                <c:pt idx="88">
                  <c:v>11.711435079999999</c:v>
                </c:pt>
                <c:pt idx="89">
                  <c:v>92.058392325</c:v>
                </c:pt>
                <c:pt idx="90">
                  <c:v>103.56429212800002</c:v>
                </c:pt>
                <c:pt idx="91">
                  <c:v>117.29845472</c:v>
                </c:pt>
                <c:pt idx="92">
                  <c:v>117.97277136000001</c:v>
                </c:pt>
                <c:pt idx="93">
                  <c:v>118.30321026</c:v>
                </c:pt>
                <c:pt idx="94">
                  <c:v>174.73349863999999</c:v>
                </c:pt>
                <c:pt idx="95">
                  <c:v>182.87288228400001</c:v>
                </c:pt>
                <c:pt idx="96">
                  <c:v>174.58125258200002</c:v>
                </c:pt>
                <c:pt idx="97">
                  <c:v>204.196966487</c:v>
                </c:pt>
                <c:pt idx="98">
                  <c:v>201.70854592499998</c:v>
                </c:pt>
                <c:pt idx="99">
                  <c:v>190.460077665</c:v>
                </c:pt>
                <c:pt idx="100">
                  <c:v>210.758057216</c:v>
                </c:pt>
                <c:pt idx="101">
                  <c:v>194.24958193500001</c:v>
                </c:pt>
                <c:pt idx="102">
                  <c:v>214.22355754799997</c:v>
                </c:pt>
                <c:pt idx="103">
                  <c:v>194.52952414000001</c:v>
                </c:pt>
                <c:pt idx="104">
                  <c:v>176.68579199999999</c:v>
                </c:pt>
                <c:pt idx="105">
                  <c:v>185.011949558</c:v>
                </c:pt>
                <c:pt idx="106">
                  <c:v>186.06694267</c:v>
                </c:pt>
                <c:pt idx="107">
                  <c:v>176.09571069200001</c:v>
                </c:pt>
                <c:pt idx="108">
                  <c:v>160.14456964999999</c:v>
                </c:pt>
                <c:pt idx="109">
                  <c:v>135.98563579500001</c:v>
                </c:pt>
                <c:pt idx="110">
                  <c:v>127.45525478400002</c:v>
                </c:pt>
                <c:pt idx="111">
                  <c:v>116.071135246</c:v>
                </c:pt>
                <c:pt idx="112">
                  <c:v>105.68427409799999</c:v>
                </c:pt>
                <c:pt idx="113">
                  <c:v>89.022778459999998</c:v>
                </c:pt>
                <c:pt idx="114">
                  <c:v>80.948737940000001</c:v>
                </c:pt>
                <c:pt idx="115">
                  <c:v>63.501600623999998</c:v>
                </c:pt>
                <c:pt idx="116">
                  <c:v>49.663825228</c:v>
                </c:pt>
                <c:pt idx="117">
                  <c:v>38.395213478500004</c:v>
                </c:pt>
                <c:pt idx="118">
                  <c:v>38.362022951999997</c:v>
                </c:pt>
                <c:pt idx="119">
                  <c:v>30.959840665600002</c:v>
                </c:pt>
                <c:pt idx="120">
                  <c:v>19.7253407135</c:v>
                </c:pt>
                <c:pt idx="121">
                  <c:v>14.220696584399999</c:v>
                </c:pt>
                <c:pt idx="122">
                  <c:v>11.542045449</c:v>
                </c:pt>
                <c:pt idx="123">
                  <c:v>11.5018989138</c:v>
                </c:pt>
                <c:pt idx="124">
                  <c:v>10.0754331678</c:v>
                </c:pt>
                <c:pt idx="125">
                  <c:v>99.674765499999992</c:v>
                </c:pt>
                <c:pt idx="126">
                  <c:v>100.574103616</c:v>
                </c:pt>
                <c:pt idx="127">
                  <c:v>100.82504341399999</c:v>
                </c:pt>
                <c:pt idx="128">
                  <c:v>100.24492762199999</c:v>
                </c:pt>
                <c:pt idx="129">
                  <c:v>76.61873636</c:v>
                </c:pt>
                <c:pt idx="130">
                  <c:v>90.746517158000003</c:v>
                </c:pt>
                <c:pt idx="131">
                  <c:v>92.768584672000003</c:v>
                </c:pt>
                <c:pt idx="132">
                  <c:v>70.432551095999997</c:v>
                </c:pt>
                <c:pt idx="133">
                  <c:v>80.385145280000003</c:v>
                </c:pt>
                <c:pt idx="134">
                  <c:v>63.405784434999994</c:v>
                </c:pt>
                <c:pt idx="135">
                  <c:v>75.175839882000005</c:v>
                </c:pt>
                <c:pt idx="136">
                  <c:v>53.382187352000003</c:v>
                </c:pt>
                <c:pt idx="137">
                  <c:v>68.404224935999991</c:v>
                </c:pt>
                <c:pt idx="138">
                  <c:v>109.48802557499999</c:v>
                </c:pt>
                <c:pt idx="139">
                  <c:v>126.65465883499999</c:v>
                </c:pt>
                <c:pt idx="140">
                  <c:v>155.39327491200001</c:v>
                </c:pt>
                <c:pt idx="141">
                  <c:v>147.16426713999999</c:v>
                </c:pt>
                <c:pt idx="142">
                  <c:v>147.76923449999998</c:v>
                </c:pt>
                <c:pt idx="143">
                  <c:v>154.90021891999999</c:v>
                </c:pt>
                <c:pt idx="144">
                  <c:v>165.056736</c:v>
                </c:pt>
                <c:pt idx="145">
                  <c:v>147.43023245000001</c:v>
                </c:pt>
                <c:pt idx="146">
                  <c:v>145.78802238</c:v>
                </c:pt>
                <c:pt idx="147">
                  <c:v>133.339165337</c:v>
                </c:pt>
                <c:pt idx="148">
                  <c:v>133.958981808</c:v>
                </c:pt>
                <c:pt idx="149">
                  <c:v>121.41200204800001</c:v>
                </c:pt>
                <c:pt idx="150">
                  <c:v>113.90750644000001</c:v>
                </c:pt>
                <c:pt idx="151">
                  <c:v>100.34162534399999</c:v>
                </c:pt>
                <c:pt idx="152">
                  <c:v>96.425285336000002</c:v>
                </c:pt>
                <c:pt idx="153">
                  <c:v>90.126178695000007</c:v>
                </c:pt>
                <c:pt idx="154">
                  <c:v>78.639166692000003</c:v>
                </c:pt>
                <c:pt idx="155">
                  <c:v>71.456087324999999</c:v>
                </c:pt>
                <c:pt idx="156">
                  <c:v>64.946961263999995</c:v>
                </c:pt>
                <c:pt idx="157">
                  <c:v>58.237498972200001</c:v>
                </c:pt>
                <c:pt idx="158">
                  <c:v>56.6629771582</c:v>
                </c:pt>
                <c:pt idx="159">
                  <c:v>46.183749620900002</c:v>
                </c:pt>
                <c:pt idx="160">
                  <c:v>40.120004349700004</c:v>
                </c:pt>
                <c:pt idx="161">
                  <c:v>86.577689538000016</c:v>
                </c:pt>
                <c:pt idx="162">
                  <c:v>86.443868839999993</c:v>
                </c:pt>
                <c:pt idx="163">
                  <c:v>84.123536039999991</c:v>
                </c:pt>
                <c:pt idx="164">
                  <c:v>76.836589951999997</c:v>
                </c:pt>
                <c:pt idx="165">
                  <c:v>91.331100167999992</c:v>
                </c:pt>
                <c:pt idx="166">
                  <c:v>105.55941753900001</c:v>
                </c:pt>
                <c:pt idx="167">
                  <c:v>114.454274187</c:v>
                </c:pt>
                <c:pt idx="168">
                  <c:v>128.01019455000002</c:v>
                </c:pt>
                <c:pt idx="169">
                  <c:v>122.23210801599998</c:v>
                </c:pt>
                <c:pt idx="170">
                  <c:v>128.87506444799999</c:v>
                </c:pt>
                <c:pt idx="171">
                  <c:v>122.75965795200001</c:v>
                </c:pt>
                <c:pt idx="172">
                  <c:v>135.20727170399999</c:v>
                </c:pt>
                <c:pt idx="173">
                  <c:v>140.38285937999999</c:v>
                </c:pt>
                <c:pt idx="174">
                  <c:v>135.05099034</c:v>
                </c:pt>
                <c:pt idx="175">
                  <c:v>137.517907149</c:v>
                </c:pt>
                <c:pt idx="176">
                  <c:v>136.89382434000001</c:v>
                </c:pt>
                <c:pt idx="177">
                  <c:v>123.02333178799998</c:v>
                </c:pt>
                <c:pt idx="178">
                  <c:v>127.48253009999999</c:v>
                </c:pt>
                <c:pt idx="179">
                  <c:v>131.05804879999999</c:v>
                </c:pt>
                <c:pt idx="180">
                  <c:v>121.6704867</c:v>
                </c:pt>
                <c:pt idx="181">
                  <c:v>130.10761525000001</c:v>
                </c:pt>
                <c:pt idx="182">
                  <c:v>137.37886902</c:v>
                </c:pt>
                <c:pt idx="183">
                  <c:v>131.07460280999999</c:v>
                </c:pt>
                <c:pt idx="184">
                  <c:v>124.52585816</c:v>
                </c:pt>
                <c:pt idx="185">
                  <c:v>113.08564102000001</c:v>
                </c:pt>
                <c:pt idx="186">
                  <c:v>120.49397795099999</c:v>
                </c:pt>
                <c:pt idx="187">
                  <c:v>114.417284976</c:v>
                </c:pt>
                <c:pt idx="188">
                  <c:v>110.98534469399999</c:v>
                </c:pt>
                <c:pt idx="189">
                  <c:v>102.21174600000001</c:v>
                </c:pt>
                <c:pt idx="190">
                  <c:v>94.390025514000001</c:v>
                </c:pt>
                <c:pt idx="191">
                  <c:v>91.62402523099999</c:v>
                </c:pt>
                <c:pt idx="192">
                  <c:v>82.601591282000001</c:v>
                </c:pt>
                <c:pt idx="193">
                  <c:v>75.463305903999995</c:v>
                </c:pt>
                <c:pt idx="194">
                  <c:v>59.458791603199991</c:v>
                </c:pt>
                <c:pt idx="195">
                  <c:v>59.963892170699992</c:v>
                </c:pt>
                <c:pt idx="196">
                  <c:v>55.432111627300003</c:v>
                </c:pt>
                <c:pt idx="197">
                  <c:v>4.8755879594999998</c:v>
                </c:pt>
                <c:pt idx="198">
                  <c:v>15.316920908</c:v>
                </c:pt>
                <c:pt idx="199">
                  <c:v>16.91545241</c:v>
                </c:pt>
                <c:pt idx="200">
                  <c:v>23.175610127999999</c:v>
                </c:pt>
                <c:pt idx="201">
                  <c:v>31.126824637999995</c:v>
                </c:pt>
                <c:pt idx="202">
                  <c:v>43.302675800000003</c:v>
                </c:pt>
                <c:pt idx="203">
                  <c:v>65.544171942000006</c:v>
                </c:pt>
                <c:pt idx="204">
                  <c:v>91.441512392999996</c:v>
                </c:pt>
                <c:pt idx="205">
                  <c:v>111.814894864</c:v>
                </c:pt>
                <c:pt idx="206">
                  <c:v>119.82388010800001</c:v>
                </c:pt>
                <c:pt idx="207">
                  <c:v>108.99592861500001</c:v>
                </c:pt>
                <c:pt idx="208">
                  <c:v>101.01979908</c:v>
                </c:pt>
                <c:pt idx="209">
                  <c:v>77.814154852000001</c:v>
                </c:pt>
                <c:pt idx="210">
                  <c:v>73.287506817999997</c:v>
                </c:pt>
                <c:pt idx="211">
                  <c:v>54.007269824999995</c:v>
                </c:pt>
                <c:pt idx="212">
                  <c:v>45.284163023000005</c:v>
                </c:pt>
                <c:pt idx="213">
                  <c:v>24.209899797999999</c:v>
                </c:pt>
                <c:pt idx="214">
                  <c:v>22.549808376000001</c:v>
                </c:pt>
                <c:pt idx="215">
                  <c:v>15.422254729</c:v>
                </c:pt>
                <c:pt idx="216">
                  <c:v>5.0206188692999998</c:v>
                </c:pt>
                <c:pt idx="217">
                  <c:v>7.2163595175999991</c:v>
                </c:pt>
                <c:pt idx="218">
                  <c:v>14.669705646000001</c:v>
                </c:pt>
                <c:pt idx="219">
                  <c:v>23.090869894000001</c:v>
                </c:pt>
                <c:pt idx="220">
                  <c:v>39.157163890000007</c:v>
                </c:pt>
                <c:pt idx="221">
                  <c:v>63.867196265000004</c:v>
                </c:pt>
                <c:pt idx="222">
                  <c:v>82.372139737999987</c:v>
                </c:pt>
                <c:pt idx="223">
                  <c:v>144.10289558099998</c:v>
                </c:pt>
                <c:pt idx="224">
                  <c:v>176.40152930400001</c:v>
                </c:pt>
                <c:pt idx="225">
                  <c:v>180.15054384000001</c:v>
                </c:pt>
                <c:pt idx="226">
                  <c:v>183.649070722</c:v>
                </c:pt>
                <c:pt idx="227">
                  <c:v>151.28030226799999</c:v>
                </c:pt>
                <c:pt idx="228">
                  <c:v>102.11056924799999</c:v>
                </c:pt>
                <c:pt idx="229">
                  <c:v>83.12154765599999</c:v>
                </c:pt>
                <c:pt idx="230">
                  <c:v>66.419451448000004</c:v>
                </c:pt>
                <c:pt idx="231">
                  <c:v>38.757109311999997</c:v>
                </c:pt>
                <c:pt idx="232">
                  <c:v>27.128202270999999</c:v>
                </c:pt>
                <c:pt idx="233">
                  <c:v>19.013101275</c:v>
                </c:pt>
                <c:pt idx="234">
                  <c:v>20.379708431999997</c:v>
                </c:pt>
                <c:pt idx="235">
                  <c:v>24.292258774</c:v>
                </c:pt>
                <c:pt idx="236">
                  <c:v>32.950223651999998</c:v>
                </c:pt>
                <c:pt idx="237">
                  <c:v>44.552197495000001</c:v>
                </c:pt>
                <c:pt idx="238">
                  <c:v>76.719480558000001</c:v>
                </c:pt>
                <c:pt idx="239">
                  <c:v>107.120469392</c:v>
                </c:pt>
                <c:pt idx="240">
                  <c:v>134.67124378399998</c:v>
                </c:pt>
                <c:pt idx="241">
                  <c:v>140.59547197699999</c:v>
                </c:pt>
                <c:pt idx="242">
                  <c:v>123.040023745</c:v>
                </c:pt>
                <c:pt idx="243">
                  <c:v>77.596828991999999</c:v>
                </c:pt>
                <c:pt idx="244">
                  <c:v>70.345246751999994</c:v>
                </c:pt>
                <c:pt idx="245">
                  <c:v>77.222647936000001</c:v>
                </c:pt>
                <c:pt idx="246">
                  <c:v>84.809234601999989</c:v>
                </c:pt>
                <c:pt idx="247">
                  <c:v>75.597398511000009</c:v>
                </c:pt>
                <c:pt idx="248">
                  <c:v>52.353531177999997</c:v>
                </c:pt>
                <c:pt idx="249">
                  <c:v>43.873592176000002</c:v>
                </c:pt>
                <c:pt idx="250">
                  <c:v>31.866982589999996</c:v>
                </c:pt>
                <c:pt idx="251">
                  <c:v>25.284784639999998</c:v>
                </c:pt>
                <c:pt idx="252">
                  <c:v>21.069636556999999</c:v>
                </c:pt>
                <c:pt idx="253">
                  <c:v>21.079743799999999</c:v>
                </c:pt>
                <c:pt idx="254">
                  <c:v>23.627070536000005</c:v>
                </c:pt>
                <c:pt idx="255">
                  <c:v>29.936818916</c:v>
                </c:pt>
                <c:pt idx="256">
                  <c:v>39.721510924</c:v>
                </c:pt>
                <c:pt idx="257">
                  <c:v>59.234296897999997</c:v>
                </c:pt>
                <c:pt idx="258">
                  <c:v>77.053397145999995</c:v>
                </c:pt>
                <c:pt idx="259">
                  <c:v>94.408709489999993</c:v>
                </c:pt>
                <c:pt idx="260">
                  <c:v>98.874743490000014</c:v>
                </c:pt>
                <c:pt idx="261">
                  <c:v>106.808758172</c:v>
                </c:pt>
                <c:pt idx="262">
                  <c:v>64.108987584000005</c:v>
                </c:pt>
                <c:pt idx="263">
                  <c:v>80.507536156</c:v>
                </c:pt>
                <c:pt idx="264">
                  <c:v>81.508648815000001</c:v>
                </c:pt>
                <c:pt idx="265">
                  <c:v>71.859414119999997</c:v>
                </c:pt>
                <c:pt idx="266">
                  <c:v>61.662103864999999</c:v>
                </c:pt>
                <c:pt idx="267">
                  <c:v>56.66700282</c:v>
                </c:pt>
                <c:pt idx="268">
                  <c:v>44.110597035000005</c:v>
                </c:pt>
                <c:pt idx="269">
                  <c:v>39.498014808000001</c:v>
                </c:pt>
                <c:pt idx="270">
                  <c:v>28.239840319999999</c:v>
                </c:pt>
                <c:pt idx="271">
                  <c:v>20.242366302000001</c:v>
                </c:pt>
                <c:pt idx="272">
                  <c:v>11.5483908176</c:v>
                </c:pt>
                <c:pt idx="273">
                  <c:v>18.557027924999996</c:v>
                </c:pt>
                <c:pt idx="274">
                  <c:v>20.554188662999998</c:v>
                </c:pt>
                <c:pt idx="275">
                  <c:v>27.956787022499999</c:v>
                </c:pt>
                <c:pt idx="276">
                  <c:v>45.132396185200001</c:v>
                </c:pt>
                <c:pt idx="277">
                  <c:v>71.805556950400003</c:v>
                </c:pt>
                <c:pt idx="278">
                  <c:v>115.75588468800001</c:v>
                </c:pt>
                <c:pt idx="279">
                  <c:v>172.97907868000001</c:v>
                </c:pt>
                <c:pt idx="280">
                  <c:v>163.94982853900001</c:v>
                </c:pt>
                <c:pt idx="281">
                  <c:v>151.80248567699999</c:v>
                </c:pt>
                <c:pt idx="282">
                  <c:v>134.14704628500002</c:v>
                </c:pt>
                <c:pt idx="283">
                  <c:v>86.536760974999993</c:v>
                </c:pt>
                <c:pt idx="284">
                  <c:v>58.132109006999997</c:v>
                </c:pt>
                <c:pt idx="285">
                  <c:v>30.319877928</c:v>
                </c:pt>
                <c:pt idx="286">
                  <c:v>13.646011198</c:v>
                </c:pt>
                <c:pt idx="287">
                  <c:v>10.6326155</c:v>
                </c:pt>
                <c:pt idx="288">
                  <c:v>9.6649252752000017</c:v>
                </c:pt>
                <c:pt idx="292">
                  <c:v>3.5630807794999995</c:v>
                </c:pt>
                <c:pt idx="293">
                  <c:v>8.3205226236000005</c:v>
                </c:pt>
                <c:pt idx="294">
                  <c:v>14.768477438000001</c:v>
                </c:pt>
                <c:pt idx="295">
                  <c:v>14.2418579273</c:v>
                </c:pt>
                <c:pt idx="296">
                  <c:v>30.508602375499997</c:v>
                </c:pt>
                <c:pt idx="297">
                  <c:v>59.518414493999998</c:v>
                </c:pt>
                <c:pt idx="298">
                  <c:v>93.088423096</c:v>
                </c:pt>
                <c:pt idx="299">
                  <c:v>140.81782144499999</c:v>
                </c:pt>
                <c:pt idx="300">
                  <c:v>211.41193577999999</c:v>
                </c:pt>
                <c:pt idx="301">
                  <c:v>235.76291663999999</c:v>
                </c:pt>
                <c:pt idx="302">
                  <c:v>235.52285952</c:v>
                </c:pt>
                <c:pt idx="303">
                  <c:v>187.97030899999999</c:v>
                </c:pt>
                <c:pt idx="304">
                  <c:v>129.70427122800001</c:v>
                </c:pt>
                <c:pt idx="305">
                  <c:v>81.878452050600004</c:v>
                </c:pt>
                <c:pt idx="306">
                  <c:v>40.504460445400007</c:v>
                </c:pt>
                <c:pt idx="307">
                  <c:v>22.721641272000003</c:v>
                </c:pt>
                <c:pt idx="308">
                  <c:v>12.186485435</c:v>
                </c:pt>
                <c:pt idx="309">
                  <c:v>6.1942516461000006</c:v>
                </c:pt>
                <c:pt idx="311">
                  <c:v>46.810312767999996</c:v>
                </c:pt>
                <c:pt idx="312">
                  <c:v>21.577114418000001</c:v>
                </c:pt>
                <c:pt idx="313">
                  <c:v>36.8631677427</c:v>
                </c:pt>
                <c:pt idx="314">
                  <c:v>183.89624864699999</c:v>
                </c:pt>
                <c:pt idx="315">
                  <c:v>411.37114130399999</c:v>
                </c:pt>
                <c:pt idx="316">
                  <c:v>736.76950536000004</c:v>
                </c:pt>
                <c:pt idx="317">
                  <c:v>698.75072871999998</c:v>
                </c:pt>
                <c:pt idx="318">
                  <c:v>339.13739570199999</c:v>
                </c:pt>
                <c:pt idx="319">
                  <c:v>142.46235504100002</c:v>
                </c:pt>
                <c:pt idx="320">
                  <c:v>67.896799745999999</c:v>
                </c:pt>
                <c:pt idx="321">
                  <c:v>24.137454625700002</c:v>
                </c:pt>
                <c:pt idx="322">
                  <c:v>98.748164751999994</c:v>
                </c:pt>
                <c:pt idx="323">
                  <c:v>148.34772436</c:v>
                </c:pt>
                <c:pt idx="324">
                  <c:v>296.44226205000001</c:v>
                </c:pt>
                <c:pt idx="325">
                  <c:v>413.50655119999999</c:v>
                </c:pt>
                <c:pt idx="326">
                  <c:v>348.63095592999997</c:v>
                </c:pt>
                <c:pt idx="327">
                  <c:v>328.27060749999998</c:v>
                </c:pt>
                <c:pt idx="328">
                  <c:v>249.62435315999997</c:v>
                </c:pt>
                <c:pt idx="329">
                  <c:v>127.03068300000001</c:v>
                </c:pt>
                <c:pt idx="330">
                  <c:v>45.910703795000003</c:v>
                </c:pt>
                <c:pt idx="331">
                  <c:v>43.589922389999998</c:v>
                </c:pt>
                <c:pt idx="332">
                  <c:v>8.4609276372000011</c:v>
                </c:pt>
                <c:pt idx="333">
                  <c:v>70.468992882999999</c:v>
                </c:pt>
                <c:pt idx="334">
                  <c:v>205.48595020799999</c:v>
                </c:pt>
                <c:pt idx="335">
                  <c:v>587.07331725500001</c:v>
                </c:pt>
                <c:pt idx="336">
                  <c:v>1280.2967567399999</c:v>
                </c:pt>
                <c:pt idx="340">
                  <c:v>324.909476192</c:v>
                </c:pt>
                <c:pt idx="341">
                  <c:v>126.2244141</c:v>
                </c:pt>
                <c:pt idx="342">
                  <c:v>42.646823544</c:v>
                </c:pt>
                <c:pt idx="343">
                  <c:v>30.889315579999998</c:v>
                </c:pt>
                <c:pt idx="344">
                  <c:v>35.762724958</c:v>
                </c:pt>
                <c:pt idx="345">
                  <c:v>32.048390550000001</c:v>
                </c:pt>
                <c:pt idx="346">
                  <c:v>45.553416044000002</c:v>
                </c:pt>
                <c:pt idx="347">
                  <c:v>80.109022527000008</c:v>
                </c:pt>
                <c:pt idx="348">
                  <c:v>335.56041377299999</c:v>
                </c:pt>
                <c:pt idx="351">
                  <c:v>396.52298454999999</c:v>
                </c:pt>
                <c:pt idx="352">
                  <c:v>162.49733295999999</c:v>
                </c:pt>
                <c:pt idx="353">
                  <c:v>68.062313258999993</c:v>
                </c:pt>
                <c:pt idx="354">
                  <c:v>73.647202355999994</c:v>
                </c:pt>
                <c:pt idx="355">
                  <c:v>234.79332156000004</c:v>
                </c:pt>
                <c:pt idx="356">
                  <c:v>257.86611368000001</c:v>
                </c:pt>
                <c:pt idx="357">
                  <c:v>282.35415083999999</c:v>
                </c:pt>
                <c:pt idx="358">
                  <c:v>295.2108288</c:v>
                </c:pt>
                <c:pt idx="359">
                  <c:v>363.85447868</c:v>
                </c:pt>
                <c:pt idx="360">
                  <c:v>432.39350129999997</c:v>
                </c:pt>
                <c:pt idx="361">
                  <c:v>558.07806108</c:v>
                </c:pt>
                <c:pt idx="362">
                  <c:v>772.09788232999995</c:v>
                </c:pt>
                <c:pt idx="363">
                  <c:v>1174.8002629499999</c:v>
                </c:pt>
                <c:pt idx="364">
                  <c:v>755.41833362</c:v>
                </c:pt>
                <c:pt idx="365">
                  <c:v>740.38344170000005</c:v>
                </c:pt>
                <c:pt idx="366">
                  <c:v>836.20557245999998</c:v>
                </c:pt>
                <c:pt idx="367">
                  <c:v>810.01266711999995</c:v>
                </c:pt>
                <c:pt idx="368">
                  <c:v>830.41888607999999</c:v>
                </c:pt>
                <c:pt idx="369">
                  <c:v>777.58603447999997</c:v>
                </c:pt>
                <c:pt idx="370">
                  <c:v>749.46837416000005</c:v>
                </c:pt>
                <c:pt idx="371">
                  <c:v>651.27999390000002</c:v>
                </c:pt>
                <c:pt idx="372">
                  <c:v>601.83994655999993</c:v>
                </c:pt>
                <c:pt idx="373">
                  <c:v>456.11381704000001</c:v>
                </c:pt>
                <c:pt idx="374">
                  <c:v>467.96121426000008</c:v>
                </c:pt>
                <c:pt idx="375">
                  <c:v>453.06693997000002</c:v>
                </c:pt>
                <c:pt idx="376">
                  <c:v>440.94209101000007</c:v>
                </c:pt>
                <c:pt idx="377">
                  <c:v>437.64118748999999</c:v>
                </c:pt>
                <c:pt idx="378">
                  <c:v>457.79918676500006</c:v>
                </c:pt>
                <c:pt idx="379">
                  <c:v>455.228765334</c:v>
                </c:pt>
                <c:pt idx="380">
                  <c:v>440.37871076700003</c:v>
                </c:pt>
                <c:pt idx="381">
                  <c:v>418.68211559999997</c:v>
                </c:pt>
                <c:pt idx="382">
                  <c:v>304.6394373</c:v>
                </c:pt>
                <c:pt idx="383">
                  <c:v>296.45492730000001</c:v>
                </c:pt>
                <c:pt idx="384">
                  <c:v>324.00970056000006</c:v>
                </c:pt>
                <c:pt idx="385">
                  <c:v>284.52352110000004</c:v>
                </c:pt>
                <c:pt idx="386">
                  <c:v>269.58278287999997</c:v>
                </c:pt>
                <c:pt idx="387">
                  <c:v>239.45157699000001</c:v>
                </c:pt>
                <c:pt idx="388">
                  <c:v>273.93088155999999</c:v>
                </c:pt>
                <c:pt idx="389">
                  <c:v>239.14695834000003</c:v>
                </c:pt>
                <c:pt idx="390">
                  <c:v>250.02559186000002</c:v>
                </c:pt>
                <c:pt idx="391">
                  <c:v>103.996552896</c:v>
                </c:pt>
                <c:pt idx="392">
                  <c:v>117.27886534</c:v>
                </c:pt>
                <c:pt idx="393">
                  <c:v>123.59143215100001</c:v>
                </c:pt>
                <c:pt idx="394">
                  <c:v>126.42817323499999</c:v>
                </c:pt>
                <c:pt idx="395">
                  <c:v>141.539293665</c:v>
                </c:pt>
                <c:pt idx="396">
                  <c:v>150.03887677200001</c:v>
                </c:pt>
                <c:pt idx="397">
                  <c:v>156.476002016</c:v>
                </c:pt>
                <c:pt idx="398">
                  <c:v>170.890586496</c:v>
                </c:pt>
                <c:pt idx="399">
                  <c:v>180.44293960000002</c:v>
                </c:pt>
                <c:pt idx="400">
                  <c:v>196.37462853000002</c:v>
                </c:pt>
                <c:pt idx="401">
                  <c:v>214.32267343000001</c:v>
                </c:pt>
                <c:pt idx="402">
                  <c:v>216.01348675</c:v>
                </c:pt>
                <c:pt idx="403">
                  <c:v>240.58528208000001</c:v>
                </c:pt>
                <c:pt idx="404">
                  <c:v>293.18065660000002</c:v>
                </c:pt>
                <c:pt idx="405">
                  <c:v>315.94030485000002</c:v>
                </c:pt>
                <c:pt idx="406">
                  <c:v>350.18689019999999</c:v>
                </c:pt>
                <c:pt idx="407">
                  <c:v>390.19451679999997</c:v>
                </c:pt>
                <c:pt idx="408">
                  <c:v>454.24938672000002</c:v>
                </c:pt>
                <c:pt idx="409">
                  <c:v>537.70100634000005</c:v>
                </c:pt>
                <c:pt idx="410">
                  <c:v>595.13426044800008</c:v>
                </c:pt>
                <c:pt idx="411">
                  <c:v>42.705469490000006</c:v>
                </c:pt>
                <c:pt idx="412">
                  <c:v>46.646307837000002</c:v>
                </c:pt>
                <c:pt idx="413">
                  <c:v>119.83523582800001</c:v>
                </c:pt>
                <c:pt idx="414">
                  <c:v>192.46486071699999</c:v>
                </c:pt>
                <c:pt idx="415">
                  <c:v>230.44997811000002</c:v>
                </c:pt>
                <c:pt idx="416">
                  <c:v>155.50007911000003</c:v>
                </c:pt>
                <c:pt idx="417">
                  <c:v>19.724625830000001</c:v>
                </c:pt>
                <c:pt idx="418">
                  <c:v>27.432728233999999</c:v>
                </c:pt>
                <c:pt idx="419">
                  <c:v>43.08567472499999</c:v>
                </c:pt>
                <c:pt idx="420">
                  <c:v>75.351680146999996</c:v>
                </c:pt>
                <c:pt idx="421">
                  <c:v>103.809922337</c:v>
                </c:pt>
                <c:pt idx="422">
                  <c:v>126.088814543</c:v>
                </c:pt>
                <c:pt idx="423">
                  <c:v>138.02144079300001</c:v>
                </c:pt>
                <c:pt idx="424">
                  <c:v>121.11234170100001</c:v>
                </c:pt>
                <c:pt idx="425">
                  <c:v>63.452981394000005</c:v>
                </c:pt>
                <c:pt idx="426">
                  <c:v>59.574754921</c:v>
                </c:pt>
                <c:pt idx="427">
                  <c:v>83.320425819999997</c:v>
                </c:pt>
                <c:pt idx="428">
                  <c:v>71.958978139999999</c:v>
                </c:pt>
                <c:pt idx="429">
                  <c:v>64.997509212799997</c:v>
                </c:pt>
                <c:pt idx="430">
                  <c:v>51.864360018600003</c:v>
                </c:pt>
                <c:pt idx="431">
                  <c:v>43.292537617200004</c:v>
                </c:pt>
                <c:pt idx="432">
                  <c:v>24.636680004000002</c:v>
                </c:pt>
                <c:pt idx="433">
                  <c:v>22.114590651999997</c:v>
                </c:pt>
                <c:pt idx="434">
                  <c:v>20.742804917999997</c:v>
                </c:pt>
                <c:pt idx="435">
                  <c:v>18.779449159999999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75-43D3-B102-FDEC9F803E90}"/>
            </c:ext>
          </c:extLst>
        </c:ser>
        <c:ser>
          <c:idx val="1"/>
          <c:order val="1"/>
          <c:spPr>
            <a:ln w="1270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MT2_3!$BJ$2:$BJ$132</c:f>
              <c:numCache>
                <c:formatCode>General</c:formatCode>
                <c:ptCount val="13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</c:numCache>
            </c:numRef>
          </c:xVal>
          <c:yVal>
            <c:numRef>
              <c:f>MT2_3!$BJ$2:$BJ$132</c:f>
              <c:numCache>
                <c:formatCode>General</c:formatCode>
                <c:ptCount val="13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D75-43D3-B102-FDEC9F803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797871"/>
        <c:axId val="734798703"/>
      </c:scatterChart>
      <c:valAx>
        <c:axId val="734797871"/>
        <c:scaling>
          <c:orientation val="minMax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MU Serif" panose="02000603000000000000" pitchFamily="2" charset="0"/>
                    <a:ea typeface="CMU Serif" panose="02000603000000000000" pitchFamily="2" charset="0"/>
                    <a:cs typeface="CMU Serif" panose="02000603000000000000" pitchFamily="2" charset="0"/>
                  </a:defRPr>
                </a:pPr>
                <a:r>
                  <a:rPr lang="hu-HU"/>
                  <a:t>Calculated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MU Serif" panose="02000603000000000000" pitchFamily="2" charset="0"/>
                  <a:ea typeface="CMU Serif" panose="02000603000000000000" pitchFamily="2" charset="0"/>
                  <a:cs typeface="CMU Serif" panose="02000603000000000000" pitchFamily="2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MU Serif" panose="02000603000000000000" pitchFamily="2" charset="0"/>
                <a:ea typeface="CMU Serif" panose="02000603000000000000" pitchFamily="2" charset="0"/>
                <a:cs typeface="CMU Serif" panose="02000603000000000000" pitchFamily="2" charset="0"/>
              </a:defRPr>
            </a:pPr>
            <a:endParaRPr lang="en-US"/>
          </a:p>
        </c:txPr>
        <c:crossAx val="734798703"/>
        <c:crosses val="autoZero"/>
        <c:crossBetween val="midCat"/>
      </c:valAx>
      <c:valAx>
        <c:axId val="734798703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MU Serif" panose="02000603000000000000" pitchFamily="2" charset="0"/>
                    <a:ea typeface="CMU Serif" panose="02000603000000000000" pitchFamily="2" charset="0"/>
                    <a:cs typeface="CMU Serif" panose="02000603000000000000" pitchFamily="2" charset="0"/>
                  </a:defRPr>
                </a:pPr>
                <a:r>
                  <a:rPr lang="hu-HU"/>
                  <a:t>Fitted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MU Serif" panose="02000603000000000000" pitchFamily="2" charset="0"/>
                  <a:ea typeface="CMU Serif" panose="02000603000000000000" pitchFamily="2" charset="0"/>
                  <a:cs typeface="CMU Serif" panose="02000603000000000000" pitchFamily="2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MU Serif" panose="02000603000000000000" pitchFamily="2" charset="0"/>
                <a:ea typeface="CMU Serif" panose="02000603000000000000" pitchFamily="2" charset="0"/>
                <a:cs typeface="CMU Serif" panose="02000603000000000000" pitchFamily="2" charset="0"/>
              </a:defRPr>
            </a:pPr>
            <a:endParaRPr lang="en-US"/>
          </a:p>
        </c:txPr>
        <c:crossAx val="73479787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CMU Serif" panose="02000603000000000000" pitchFamily="2" charset="0"/>
          <a:ea typeface="CMU Serif" panose="02000603000000000000" pitchFamily="2" charset="0"/>
          <a:cs typeface="CMU Serif" panose="02000603000000000000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20000"/>
                </a:schemeClr>
              </a:solidFill>
              <a:ln w="9525">
                <a:solidFill>
                  <a:schemeClr val="accent1">
                    <a:alpha val="20000"/>
                  </a:schemeClr>
                </a:solidFill>
              </a:ln>
              <a:effectLst/>
            </c:spPr>
          </c:marker>
          <c:xVal>
            <c:numRef>
              <c:f>MT2_3!$AS$2:$AS$437</c:f>
              <c:numCache>
                <c:formatCode>General</c:formatCode>
                <c:ptCount val="436"/>
                <c:pt idx="0">
                  <c:v>92536.790064848974</c:v>
                </c:pt>
                <c:pt idx="1">
                  <c:v>110414.37215574611</c:v>
                </c:pt>
                <c:pt idx="2">
                  <c:v>130157.72117613204</c:v>
                </c:pt>
                <c:pt idx="3">
                  <c:v>127101.83051070249</c:v>
                </c:pt>
                <c:pt idx="4">
                  <c:v>118446.58039444593</c:v>
                </c:pt>
                <c:pt idx="5">
                  <c:v>148511.0575984543</c:v>
                </c:pt>
                <c:pt idx="6">
                  <c:v>135199.20166378911</c:v>
                </c:pt>
                <c:pt idx="7">
                  <c:v>161615.08757639566</c:v>
                </c:pt>
                <c:pt idx="8">
                  <c:v>151732.97755957121</c:v>
                </c:pt>
                <c:pt idx="9">
                  <c:v>108716.52935520701</c:v>
                </c:pt>
                <c:pt idx="10">
                  <c:v>35611.372333200416</c:v>
                </c:pt>
                <c:pt idx="11">
                  <c:v>5559.8284234818138</c:v>
                </c:pt>
                <c:pt idx="12">
                  <c:v>7997.8520502334741</c:v>
                </c:pt>
                <c:pt idx="13">
                  <c:v>986.12424073695581</c:v>
                </c:pt>
                <c:pt idx="14">
                  <c:v>271.5535644525475</c:v>
                </c:pt>
                <c:pt idx="15">
                  <c:v>138.32144295023338</c:v>
                </c:pt>
                <c:pt idx="16">
                  <c:v>72.580256627198708</c:v>
                </c:pt>
                <c:pt idx="17">
                  <c:v>74.857516337599691</c:v>
                </c:pt>
                <c:pt idx="18">
                  <c:v>19.828025680098651</c:v>
                </c:pt>
                <c:pt idx="19">
                  <c:v>12.605093459017509</c:v>
                </c:pt>
                <c:pt idx="20">
                  <c:v>0.1437976360191455</c:v>
                </c:pt>
                <c:pt idx="21">
                  <c:v>78.828664417927172</c:v>
                </c:pt>
                <c:pt idx="22">
                  <c:v>97.507102984710997</c:v>
                </c:pt>
                <c:pt idx="23">
                  <c:v>174.75870260581738</c:v>
                </c:pt>
                <c:pt idx="24">
                  <c:v>331.77266504907521</c:v>
                </c:pt>
                <c:pt idx="25">
                  <c:v>348.37606895849285</c:v>
                </c:pt>
                <c:pt idx="26">
                  <c:v>738.50589700510227</c:v>
                </c:pt>
                <c:pt idx="27">
                  <c:v>1064.281752357258</c:v>
                </c:pt>
                <c:pt idx="28">
                  <c:v>1662.8748727102698</c:v>
                </c:pt>
                <c:pt idx="29">
                  <c:v>2261.2632866373388</c:v>
                </c:pt>
                <c:pt idx="30">
                  <c:v>3270.2948526255673</c:v>
                </c:pt>
                <c:pt idx="31">
                  <c:v>4003.8587644302702</c:v>
                </c:pt>
                <c:pt idx="32">
                  <c:v>7821.2542203317616</c:v>
                </c:pt>
                <c:pt idx="33">
                  <c:v>12039.031841950165</c:v>
                </c:pt>
                <c:pt idx="34">
                  <c:v>16343.324513166173</c:v>
                </c:pt>
                <c:pt idx="35">
                  <c:v>30968.161149458847</c:v>
                </c:pt>
                <c:pt idx="36">
                  <c:v>49778.140222844348</c:v>
                </c:pt>
                <c:pt idx="37">
                  <c:v>71169.1582612364</c:v>
                </c:pt>
                <c:pt idx="38">
                  <c:v>138995.58594033867</c:v>
                </c:pt>
                <c:pt idx="39">
                  <c:v>197895.3827696573</c:v>
                </c:pt>
                <c:pt idx="40">
                  <c:v>442838.20443551999</c:v>
                </c:pt>
                <c:pt idx="41">
                  <c:v>762781.87703232002</c:v>
                </c:pt>
                <c:pt idx="48">
                  <c:v>592998.25507948443</c:v>
                </c:pt>
                <c:pt idx="49">
                  <c:v>73205.85602646225</c:v>
                </c:pt>
                <c:pt idx="50">
                  <c:v>54437.747535935494</c:v>
                </c:pt>
                <c:pt idx="51">
                  <c:v>62118.136028388508</c:v>
                </c:pt>
                <c:pt idx="52">
                  <c:v>77818.6947544508</c:v>
                </c:pt>
                <c:pt idx="53">
                  <c:v>12912.743769332001</c:v>
                </c:pt>
                <c:pt idx="54">
                  <c:v>12473.915263350882</c:v>
                </c:pt>
                <c:pt idx="55">
                  <c:v>13288.908883136086</c:v>
                </c:pt>
                <c:pt idx="56">
                  <c:v>12365.976860393579</c:v>
                </c:pt>
                <c:pt idx="57">
                  <c:v>11518.489335411865</c:v>
                </c:pt>
                <c:pt idx="58">
                  <c:v>12126.726872993713</c:v>
                </c:pt>
                <c:pt idx="59">
                  <c:v>12151.244472426</c:v>
                </c:pt>
                <c:pt idx="60">
                  <c:v>10227.476569066775</c:v>
                </c:pt>
                <c:pt idx="61">
                  <c:v>12795.612649868748</c:v>
                </c:pt>
                <c:pt idx="62">
                  <c:v>13099.789201211122</c:v>
                </c:pt>
                <c:pt idx="63">
                  <c:v>12943.024293539544</c:v>
                </c:pt>
                <c:pt idx="64">
                  <c:v>14136.841455370468</c:v>
                </c:pt>
                <c:pt idx="65">
                  <c:v>18272.198411361631</c:v>
                </c:pt>
                <c:pt idx="66">
                  <c:v>28761.945264307826</c:v>
                </c:pt>
                <c:pt idx="67">
                  <c:v>60494.958285325323</c:v>
                </c:pt>
                <c:pt idx="68">
                  <c:v>119457.29285080236</c:v>
                </c:pt>
                <c:pt idx="69">
                  <c:v>146590.82533466909</c:v>
                </c:pt>
                <c:pt idx="70">
                  <c:v>144283.63800031744</c:v>
                </c:pt>
                <c:pt idx="71">
                  <c:v>139769.24212813098</c:v>
                </c:pt>
                <c:pt idx="72">
                  <c:v>115619.54537224962</c:v>
                </c:pt>
                <c:pt idx="73">
                  <c:v>91582.955063747897</c:v>
                </c:pt>
                <c:pt idx="74">
                  <c:v>58017.887341212088</c:v>
                </c:pt>
                <c:pt idx="75">
                  <c:v>37885.218901054781</c:v>
                </c:pt>
                <c:pt idx="76">
                  <c:v>23406.898670360068</c:v>
                </c:pt>
                <c:pt idx="77">
                  <c:v>12778.508317108784</c:v>
                </c:pt>
                <c:pt idx="78">
                  <c:v>9492.604875021816</c:v>
                </c:pt>
                <c:pt idx="79">
                  <c:v>5564.4299749952288</c:v>
                </c:pt>
                <c:pt idx="80">
                  <c:v>2676.3615151910599</c:v>
                </c:pt>
                <c:pt idx="81">
                  <c:v>2255.6353616214847</c:v>
                </c:pt>
                <c:pt idx="82">
                  <c:v>515.33288424348984</c:v>
                </c:pt>
                <c:pt idx="83">
                  <c:v>364.59368581277238</c:v>
                </c:pt>
                <c:pt idx="84">
                  <c:v>331.43840864392899</c:v>
                </c:pt>
                <c:pt idx="85">
                  <c:v>258.9143931210877</c:v>
                </c:pt>
                <c:pt idx="86">
                  <c:v>146.71203996897651</c:v>
                </c:pt>
                <c:pt idx="87">
                  <c:v>138.5083571503709</c:v>
                </c:pt>
                <c:pt idx="88">
                  <c:v>150.822203247256</c:v>
                </c:pt>
                <c:pt idx="89">
                  <c:v>7532.9080979739374</c:v>
                </c:pt>
                <c:pt idx="90">
                  <c:v>9582.555396302736</c:v>
                </c:pt>
                <c:pt idx="91">
                  <c:v>12587.531772912638</c:v>
                </c:pt>
                <c:pt idx="92">
                  <c:v>12715.223269952161</c:v>
                </c:pt>
                <c:pt idx="93">
                  <c:v>13805.274818080439</c:v>
                </c:pt>
                <c:pt idx="94">
                  <c:v>29753.445414920559</c:v>
                </c:pt>
                <c:pt idx="95">
                  <c:v>38483.037856315823</c:v>
                </c:pt>
                <c:pt idx="96">
                  <c:v>36285.316699148054</c:v>
                </c:pt>
                <c:pt idx="97">
                  <c:v>50249.402104020417</c:v>
                </c:pt>
                <c:pt idx="98">
                  <c:v>52191.077715364125</c:v>
                </c:pt>
                <c:pt idx="99">
                  <c:v>49185.362756597919</c:v>
                </c:pt>
                <c:pt idx="100">
                  <c:v>59482.87876224333</c:v>
                </c:pt>
                <c:pt idx="101">
                  <c:v>50231.970640481333</c:v>
                </c:pt>
                <c:pt idx="102">
                  <c:v>68191.214391564252</c:v>
                </c:pt>
                <c:pt idx="103">
                  <c:v>56175.846922100929</c:v>
                </c:pt>
                <c:pt idx="104">
                  <c:v>48486.998469599996</c:v>
                </c:pt>
                <c:pt idx="105">
                  <c:v>58066.555404626975</c:v>
                </c:pt>
                <c:pt idx="106">
                  <c:v>36039.3061257523</c:v>
                </c:pt>
                <c:pt idx="107">
                  <c:v>53547.535898644739</c:v>
                </c:pt>
                <c:pt idx="108">
                  <c:v>46515.43155596935</c:v>
                </c:pt>
                <c:pt idx="109">
                  <c:v>35653.937863455263</c:v>
                </c:pt>
                <c:pt idx="110">
                  <c:v>32250.258028505094</c:v>
                </c:pt>
                <c:pt idx="111">
                  <c:v>27761.081630191558</c:v>
                </c:pt>
                <c:pt idx="112">
                  <c:v>22407.391162806154</c:v>
                </c:pt>
                <c:pt idx="113">
                  <c:v>16235.9743355348</c:v>
                </c:pt>
                <c:pt idx="114">
                  <c:v>13724.0490303476</c:v>
                </c:pt>
                <c:pt idx="115">
                  <c:v>8476.3841560933924</c:v>
                </c:pt>
                <c:pt idx="116">
                  <c:v>5596.6661287685483</c:v>
                </c:pt>
                <c:pt idx="117">
                  <c:v>3159.9836621007685</c:v>
                </c:pt>
                <c:pt idx="118">
                  <c:v>3128.5764198274078</c:v>
                </c:pt>
                <c:pt idx="119">
                  <c:v>2156.7894361124254</c:v>
                </c:pt>
                <c:pt idx="120">
                  <c:v>952.01398152600723</c:v>
                </c:pt>
                <c:pt idx="121">
                  <c:v>550.08925148673609</c:v>
                </c:pt>
                <c:pt idx="122">
                  <c:v>368.12776857313048</c:v>
                </c:pt>
                <c:pt idx="123">
                  <c:v>295.93120696326883</c:v>
                </c:pt>
                <c:pt idx="124">
                  <c:v>230.63371801415943</c:v>
                </c:pt>
                <c:pt idx="125">
                  <c:v>2914.7891675164997</c:v>
                </c:pt>
                <c:pt idx="126">
                  <c:v>2829.2702236424193</c:v>
                </c:pt>
                <c:pt idx="127">
                  <c:v>2450.4316901251732</c:v>
                </c:pt>
                <c:pt idx="128">
                  <c:v>2336.5689199701487</c:v>
                </c:pt>
                <c:pt idx="129">
                  <c:v>1423.2313372551803</c:v>
                </c:pt>
                <c:pt idx="130">
                  <c:v>1933.3454733994743</c:v>
                </c:pt>
                <c:pt idx="131">
                  <c:v>2150.7283133187138</c:v>
                </c:pt>
                <c:pt idx="132">
                  <c:v>1242.8457533849064</c:v>
                </c:pt>
                <c:pt idx="133">
                  <c:v>1579.2465641708802</c:v>
                </c:pt>
                <c:pt idx="134">
                  <c:v>1009.6293272938354</c:v>
                </c:pt>
                <c:pt idx="135">
                  <c:v>1357.5779396770736</c:v>
                </c:pt>
                <c:pt idx="136">
                  <c:v>717.92636125957756</c:v>
                </c:pt>
                <c:pt idx="137">
                  <c:v>1146.1059483801862</c:v>
                </c:pt>
                <c:pt idx="138">
                  <c:v>2570.505120437062</c:v>
                </c:pt>
                <c:pt idx="139">
                  <c:v>6418.794782428382</c:v>
                </c:pt>
                <c:pt idx="140">
                  <c:v>14172.146379869244</c:v>
                </c:pt>
                <c:pt idx="141">
                  <c:v>15572.628420220519</c:v>
                </c:pt>
                <c:pt idx="142">
                  <c:v>15735.2069357325</c:v>
                </c:pt>
                <c:pt idx="143">
                  <c:v>18284.266941097878</c:v>
                </c:pt>
                <c:pt idx="144">
                  <c:v>21829.908733152002</c:v>
                </c:pt>
                <c:pt idx="145">
                  <c:v>19130.989253409349</c:v>
                </c:pt>
                <c:pt idx="146">
                  <c:v>21041.002118015876</c:v>
                </c:pt>
                <c:pt idx="147">
                  <c:v>18703.884739317</c:v>
                </c:pt>
                <c:pt idx="148">
                  <c:v>19672.144396468419</c:v>
                </c:pt>
                <c:pt idx="149">
                  <c:v>17711.947094768388</c:v>
                </c:pt>
                <c:pt idx="150">
                  <c:v>16596.893225840206</c:v>
                </c:pt>
                <c:pt idx="151">
                  <c:v>14010.099097030654</c:v>
                </c:pt>
                <c:pt idx="152">
                  <c:v>12543.386817648225</c:v>
                </c:pt>
                <c:pt idx="153">
                  <c:v>11470.268636333956</c:v>
                </c:pt>
                <c:pt idx="154">
                  <c:v>9555.3665055782276</c:v>
                </c:pt>
                <c:pt idx="155">
                  <c:v>7966.5677197769255</c:v>
                </c:pt>
                <c:pt idx="156">
                  <c:v>6759.6147813958551</c:v>
                </c:pt>
                <c:pt idx="157">
                  <c:v>5423.5068617836578</c:v>
                </c:pt>
                <c:pt idx="158">
                  <c:v>5196.6919600259853</c:v>
                </c:pt>
                <c:pt idx="159">
                  <c:v>3574.9593620298929</c:v>
                </c:pt>
                <c:pt idx="160">
                  <c:v>2507.2154198253675</c:v>
                </c:pt>
                <c:pt idx="161">
                  <c:v>3254.230247740622</c:v>
                </c:pt>
                <c:pt idx="162">
                  <c:v>2645.709694103924</c:v>
                </c:pt>
                <c:pt idx="163">
                  <c:v>2721.0598967498395</c:v>
                </c:pt>
                <c:pt idx="164">
                  <c:v>2957.609387750374</c:v>
                </c:pt>
                <c:pt idx="165">
                  <c:v>3798.8531797178416</c:v>
                </c:pt>
                <c:pt idx="166">
                  <c:v>5769.5505284873698</c:v>
                </c:pt>
                <c:pt idx="167">
                  <c:v>6557.9895569393066</c:v>
                </c:pt>
                <c:pt idx="168">
                  <c:v>8191.2571400794059</c:v>
                </c:pt>
                <c:pt idx="169">
                  <c:v>8125.0615768827565</c:v>
                </c:pt>
                <c:pt idx="170">
                  <c:v>9506.6495540969481</c:v>
                </c:pt>
                <c:pt idx="171">
                  <c:v>9319.225777631309</c:v>
                </c:pt>
                <c:pt idx="172">
                  <c:v>10400.46783692377</c:v>
                </c:pt>
                <c:pt idx="173">
                  <c:v>11731.262103520954</c:v>
                </c:pt>
                <c:pt idx="174">
                  <c:v>11306.657982651277</c:v>
                </c:pt>
                <c:pt idx="175">
                  <c:v>12438.370935510615</c:v>
                </c:pt>
                <c:pt idx="176">
                  <c:v>14000.26830907614</c:v>
                </c:pt>
                <c:pt idx="177">
                  <c:v>11885.579340034968</c:v>
                </c:pt>
                <c:pt idx="178">
                  <c:v>12576.35556641316</c:v>
                </c:pt>
                <c:pt idx="179">
                  <c:v>13605.136045928002</c:v>
                </c:pt>
                <c:pt idx="180">
                  <c:v>12261.8299791393</c:v>
                </c:pt>
                <c:pt idx="181">
                  <c:v>13871.423399878749</c:v>
                </c:pt>
                <c:pt idx="182">
                  <c:v>16213.041985133339</c:v>
                </c:pt>
                <c:pt idx="183">
                  <c:v>15968.687785739488</c:v>
                </c:pt>
                <c:pt idx="184">
                  <c:v>15182.690730299841</c:v>
                </c:pt>
                <c:pt idx="185">
                  <c:v>12323.281558872461</c:v>
                </c:pt>
                <c:pt idx="186">
                  <c:v>15252.489210971433</c:v>
                </c:pt>
                <c:pt idx="187">
                  <c:v>14148.612625562208</c:v>
                </c:pt>
                <c:pt idx="188">
                  <c:v>14518.436880800913</c:v>
                </c:pt>
                <c:pt idx="189">
                  <c:v>12490.2753612</c:v>
                </c:pt>
                <c:pt idx="190">
                  <c:v>11108.006982538549</c:v>
                </c:pt>
                <c:pt idx="191">
                  <c:v>11034.372982594559</c:v>
                </c:pt>
                <c:pt idx="192">
                  <c:v>9548.5787490166367</c:v>
                </c:pt>
                <c:pt idx="193">
                  <c:v>8498.3756576848627</c:v>
                </c:pt>
                <c:pt idx="194">
                  <c:v>4966.0458417325453</c:v>
                </c:pt>
                <c:pt idx="195">
                  <c:v>5417.4558273295415</c:v>
                </c:pt>
                <c:pt idx="196">
                  <c:v>4904.6498664169922</c:v>
                </c:pt>
                <c:pt idx="197">
                  <c:v>23.082349809022066</c:v>
                </c:pt>
                <c:pt idx="198">
                  <c:v>171.1880348361712</c:v>
                </c:pt>
                <c:pt idx="199">
                  <c:v>187.60082495310502</c:v>
                </c:pt>
                <c:pt idx="200">
                  <c:v>362.65658240496953</c:v>
                </c:pt>
                <c:pt idx="201">
                  <c:v>527.60279029656374</c:v>
                </c:pt>
                <c:pt idx="202">
                  <c:v>1183.9384590478003</c:v>
                </c:pt>
                <c:pt idx="203">
                  <c:v>2302.1603864564199</c:v>
                </c:pt>
                <c:pt idx="204">
                  <c:v>3394.4643905992275</c:v>
                </c:pt>
                <c:pt idx="205">
                  <c:v>4618.0446097990916</c:v>
                </c:pt>
                <c:pt idx="206">
                  <c:v>4500.2733947681991</c:v>
                </c:pt>
                <c:pt idx="207">
                  <c:v>4064.425479274767</c:v>
                </c:pt>
                <c:pt idx="208">
                  <c:v>2511.938119963464</c:v>
                </c:pt>
                <c:pt idx="209">
                  <c:v>1972.3009131252477</c:v>
                </c:pt>
                <c:pt idx="210">
                  <c:v>1968.0407218385267</c:v>
                </c:pt>
                <c:pt idx="211">
                  <c:v>1197.7354250899723</c:v>
                </c:pt>
                <c:pt idx="212">
                  <c:v>1126.9009252436574</c:v>
                </c:pt>
                <c:pt idx="213">
                  <c:v>449.39868599035481</c:v>
                </c:pt>
                <c:pt idx="214">
                  <c:v>417.95618828748485</c:v>
                </c:pt>
                <c:pt idx="215">
                  <c:v>189.2788745144899</c:v>
                </c:pt>
                <c:pt idx="216">
                  <c:v>7.5042688177540171</c:v>
                </c:pt>
                <c:pt idx="217">
                  <c:v>28.59958738577161</c:v>
                </c:pt>
                <c:pt idx="218">
                  <c:v>128.58217044303692</c:v>
                </c:pt>
                <c:pt idx="219">
                  <c:v>247.30783473871881</c:v>
                </c:pt>
                <c:pt idx="220">
                  <c:v>798.81397478877818</c:v>
                </c:pt>
                <c:pt idx="221">
                  <c:v>1808.0356192247648</c:v>
                </c:pt>
                <c:pt idx="222">
                  <c:v>2365.2089087950103</c:v>
                </c:pt>
                <c:pt idx="223">
                  <c:v>8630.4521089521131</c:v>
                </c:pt>
                <c:pt idx="224">
                  <c:v>14123.517883113038</c:v>
                </c:pt>
                <c:pt idx="225">
                  <c:v>13055.581972302336</c:v>
                </c:pt>
                <c:pt idx="226">
                  <c:v>13124.462474240658</c:v>
                </c:pt>
                <c:pt idx="227">
                  <c:v>7091.2490407822734</c:v>
                </c:pt>
                <c:pt idx="228">
                  <c:v>2581.396034817139</c:v>
                </c:pt>
                <c:pt idx="229">
                  <c:v>2156.87116719695</c:v>
                </c:pt>
                <c:pt idx="230">
                  <c:v>1746.9245603144273</c:v>
                </c:pt>
                <c:pt idx="231">
                  <c:v>871.50786283335674</c:v>
                </c:pt>
                <c:pt idx="232">
                  <c:v>636.620235513784</c:v>
                </c:pt>
                <c:pt idx="233">
                  <c:v>333.99364354728755</c:v>
                </c:pt>
                <c:pt idx="234">
                  <c:v>206.12444702293439</c:v>
                </c:pt>
                <c:pt idx="235">
                  <c:v>329.79413434170141</c:v>
                </c:pt>
                <c:pt idx="236">
                  <c:v>564.06169860912723</c:v>
                </c:pt>
                <c:pt idx="237">
                  <c:v>814.53446114183635</c:v>
                </c:pt>
                <c:pt idx="238">
                  <c:v>2809.6361608911875</c:v>
                </c:pt>
                <c:pt idx="239">
                  <c:v>5338.3057439625627</c:v>
                </c:pt>
                <c:pt idx="240">
                  <c:v>8154.7208906037949</c:v>
                </c:pt>
                <c:pt idx="241">
                  <c:v>7225.1028880676449</c:v>
                </c:pt>
                <c:pt idx="242">
                  <c:v>4225.6004474816582</c:v>
                </c:pt>
                <c:pt idx="243">
                  <c:v>1304.9769118900608</c:v>
                </c:pt>
                <c:pt idx="244">
                  <c:v>1104.3289251856224</c:v>
                </c:pt>
                <c:pt idx="245">
                  <c:v>1361.219059697459</c:v>
                </c:pt>
                <c:pt idx="246">
                  <c:v>2826.4712852746939</c:v>
                </c:pt>
                <c:pt idx="247">
                  <c:v>5528.4906712883885</c:v>
                </c:pt>
                <c:pt idx="248">
                  <c:v>3221.6530713349966</c:v>
                </c:pt>
                <c:pt idx="249">
                  <c:v>1993.4054352349951</c:v>
                </c:pt>
                <c:pt idx="250">
                  <c:v>866.24974783874688</c:v>
                </c:pt>
                <c:pt idx="251">
                  <c:v>363.777253572608</c:v>
                </c:pt>
                <c:pt idx="252">
                  <c:v>302.8107096335483</c:v>
                </c:pt>
                <c:pt idx="253">
                  <c:v>261.61648435303999</c:v>
                </c:pt>
                <c:pt idx="254">
                  <c:v>240.56610678344484</c:v>
                </c:pt>
                <c:pt idx="255">
                  <c:v>476.27083949842716</c:v>
                </c:pt>
                <c:pt idx="256">
                  <c:v>861.74229089181051</c:v>
                </c:pt>
                <c:pt idx="257">
                  <c:v>1530.9340970475694</c:v>
                </c:pt>
                <c:pt idx="258">
                  <c:v>2357.5950871364475</c:v>
                </c:pt>
                <c:pt idx="259">
                  <c:v>3271.6677412793069</c:v>
                </c:pt>
                <c:pt idx="260">
                  <c:v>3258.5753713025347</c:v>
                </c:pt>
                <c:pt idx="261">
                  <c:v>2573.0336652392971</c:v>
                </c:pt>
                <c:pt idx="262">
                  <c:v>921.16922079697929</c:v>
                </c:pt>
                <c:pt idx="263">
                  <c:v>1501.4091940340907</c:v>
                </c:pt>
                <c:pt idx="264">
                  <c:v>1579.1730147364547</c:v>
                </c:pt>
                <c:pt idx="265">
                  <c:v>1731.02142673668</c:v>
                </c:pt>
                <c:pt idx="266">
                  <c:v>1936.2208924129327</c:v>
                </c:pt>
                <c:pt idx="267">
                  <c:v>1974.1480441423137</c:v>
                </c:pt>
                <c:pt idx="268">
                  <c:v>1390.2645641700196</c:v>
                </c:pt>
                <c:pt idx="269">
                  <c:v>929.98865825732162</c:v>
                </c:pt>
                <c:pt idx="270">
                  <c:v>419.57625153843196</c:v>
                </c:pt>
                <c:pt idx="271">
                  <c:v>291.57509268726841</c:v>
                </c:pt>
                <c:pt idx="272">
                  <c:v>88.929191878286019</c:v>
                </c:pt>
                <c:pt idx="273">
                  <c:v>186.72267068414249</c:v>
                </c:pt>
                <c:pt idx="274">
                  <c:v>321.51067448551225</c:v>
                </c:pt>
                <c:pt idx="275">
                  <c:v>1022.4495933803811</c:v>
                </c:pt>
                <c:pt idx="276">
                  <c:v>2217.2463068280313</c:v>
                </c:pt>
                <c:pt idx="277">
                  <c:v>5592.1593308515912</c:v>
                </c:pt>
                <c:pt idx="278">
                  <c:v>13654.101134257729</c:v>
                </c:pt>
                <c:pt idx="279">
                  <c:v>22285.932580816487</c:v>
                </c:pt>
                <c:pt idx="280">
                  <c:v>12523.258468002952</c:v>
                </c:pt>
                <c:pt idx="281">
                  <c:v>11052.116591951093</c:v>
                </c:pt>
                <c:pt idx="282">
                  <c:v>10707.550160945559</c:v>
                </c:pt>
                <c:pt idx="283">
                  <c:v>6881.9657216783371</c:v>
                </c:pt>
                <c:pt idx="284">
                  <c:v>4384.1725178245215</c:v>
                </c:pt>
                <c:pt idx="285">
                  <c:v>1311.880478188704</c:v>
                </c:pt>
                <c:pt idx="286">
                  <c:v>291.22634798211698</c:v>
                </c:pt>
                <c:pt idx="287">
                  <c:v>111.51912441019999</c:v>
                </c:pt>
                <c:pt idx="288">
                  <c:v>93.107250937144727</c:v>
                </c:pt>
                <c:pt idx="292">
                  <c:v>19.588927355496125</c:v>
                </c:pt>
                <c:pt idx="293">
                  <c:v>73.55932756368675</c:v>
                </c:pt>
                <c:pt idx="294">
                  <c:v>176.68858722048822</c:v>
                </c:pt>
                <c:pt idx="295">
                  <c:v>299.35388433129691</c:v>
                </c:pt>
                <c:pt idx="296">
                  <c:v>1277.8680647990052</c:v>
                </c:pt>
                <c:pt idx="297">
                  <c:v>4691.0747788564959</c:v>
                </c:pt>
                <c:pt idx="298">
                  <c:v>10218.130026401728</c:v>
                </c:pt>
                <c:pt idx="299">
                  <c:v>21277.713638160945</c:v>
                </c:pt>
                <c:pt idx="300">
                  <c:v>42126.153735458582</c:v>
                </c:pt>
                <c:pt idx="301">
                  <c:v>48211.630349546875</c:v>
                </c:pt>
                <c:pt idx="302">
                  <c:v>49755.146165038073</c:v>
                </c:pt>
                <c:pt idx="303">
                  <c:v>33376.947917584999</c:v>
                </c:pt>
                <c:pt idx="304">
                  <c:v>18073.252561451984</c:v>
                </c:pt>
                <c:pt idx="305">
                  <c:v>7724.298536620734</c:v>
                </c:pt>
                <c:pt idx="306">
                  <c:v>1897.4962567014759</c:v>
                </c:pt>
                <c:pt idx="307">
                  <c:v>861.48875666375307</c:v>
                </c:pt>
                <c:pt idx="308">
                  <c:v>179.34850614689501</c:v>
                </c:pt>
                <c:pt idx="309">
                  <c:v>18.493371887046777</c:v>
                </c:pt>
                <c:pt idx="311">
                  <c:v>552.13700116111352</c:v>
                </c:pt>
                <c:pt idx="312">
                  <c:v>352.88507546062283</c:v>
                </c:pt>
                <c:pt idx="313">
                  <c:v>2836.4106377446315</c:v>
                </c:pt>
                <c:pt idx="314">
                  <c:v>40694.216966845976</c:v>
                </c:pt>
                <c:pt idx="315">
                  <c:v>284898.37487921561</c:v>
                </c:pt>
                <c:pt idx="316">
                  <c:v>977869.95829400641</c:v>
                </c:pt>
                <c:pt idx="317">
                  <c:v>723200.01671791286</c:v>
                </c:pt>
                <c:pt idx="318">
                  <c:v>154045.02270013664</c:v>
                </c:pt>
                <c:pt idx="319">
                  <c:v>24403.658956168263</c:v>
                </c:pt>
                <c:pt idx="320">
                  <c:v>4268.7329071507911</c:v>
                </c:pt>
                <c:pt idx="321">
                  <c:v>661.24315572558896</c:v>
                </c:pt>
                <c:pt idx="322">
                  <c:v>4000.5251496989245</c:v>
                </c:pt>
                <c:pt idx="323">
                  <c:v>15656.915524403121</c:v>
                </c:pt>
                <c:pt idx="324">
                  <c:v>60798.825735144746</c:v>
                </c:pt>
                <c:pt idx="325">
                  <c:v>97657.015183801603</c:v>
                </c:pt>
                <c:pt idx="326">
                  <c:v>76519.96262420791</c:v>
                </c:pt>
                <c:pt idx="327">
                  <c:v>63000.053638362486</c:v>
                </c:pt>
                <c:pt idx="328">
                  <c:v>49306.301484869517</c:v>
                </c:pt>
                <c:pt idx="329">
                  <c:v>13786.004872575002</c:v>
                </c:pt>
                <c:pt idx="330">
                  <c:v>1228.8688531288676</c:v>
                </c:pt>
                <c:pt idx="331">
                  <c:v>650.70164345344187</c:v>
                </c:pt>
                <c:pt idx="332">
                  <c:v>5.0208159910461276</c:v>
                </c:pt>
                <c:pt idx="333">
                  <c:v>4038.7118732112081</c:v>
                </c:pt>
                <c:pt idx="334">
                  <c:v>42944.919705870328</c:v>
                </c:pt>
                <c:pt idx="335">
                  <c:v>455712.72715260752</c:v>
                </c:pt>
                <c:pt idx="336">
                  <c:v>2013279.4529412172</c:v>
                </c:pt>
                <c:pt idx="340">
                  <c:v>179282.44968693607</c:v>
                </c:pt>
                <c:pt idx="341">
                  <c:v>14715.6208690203</c:v>
                </c:pt>
                <c:pt idx="342">
                  <c:v>766.00945045026481</c:v>
                </c:pt>
                <c:pt idx="343">
                  <c:v>90.640063172172987</c:v>
                </c:pt>
                <c:pt idx="344">
                  <c:v>512.4047469257282</c:v>
                </c:pt>
                <c:pt idx="345">
                  <c:v>640.85564163307515</c:v>
                </c:pt>
                <c:pt idx="346">
                  <c:v>1616.6861800599556</c:v>
                </c:pt>
                <c:pt idx="347">
                  <c:v>5361.8651066794182</c:v>
                </c:pt>
                <c:pt idx="348">
                  <c:v>215728.0988501102</c:v>
                </c:pt>
                <c:pt idx="351">
                  <c:v>241968.23824702378</c:v>
                </c:pt>
                <c:pt idx="352">
                  <c:v>24516.622613007039</c:v>
                </c:pt>
                <c:pt idx="353">
                  <c:v>2742.1012828099178</c:v>
                </c:pt>
                <c:pt idx="354">
                  <c:v>2086.9702320429142</c:v>
                </c:pt>
                <c:pt idx="355">
                  <c:v>24901.710098010488</c:v>
                </c:pt>
                <c:pt idx="356">
                  <c:v>28622.622886252644</c:v>
                </c:pt>
                <c:pt idx="357">
                  <c:v>37247.877224661963</c:v>
                </c:pt>
                <c:pt idx="358">
                  <c:v>46005.655560192004</c:v>
                </c:pt>
                <c:pt idx="359">
                  <c:v>82965.734374134932</c:v>
                </c:pt>
                <c:pt idx="360">
                  <c:v>140775.64939874489</c:v>
                </c:pt>
                <c:pt idx="361">
                  <c:v>287879.54510556831</c:v>
                </c:pt>
                <c:pt idx="362">
                  <c:v>702811.36256547051</c:v>
                </c:pt>
                <c:pt idx="363">
                  <c:v>1570437.7475036716</c:v>
                </c:pt>
                <c:pt idx="364">
                  <c:v>752905.0568240463</c:v>
                </c:pt>
                <c:pt idx="365">
                  <c:v>833893.87038671004</c:v>
                </c:pt>
                <c:pt idx="366">
                  <c:v>1023565.7930253875</c:v>
                </c:pt>
                <c:pt idx="367">
                  <c:v>1073947.1945743808</c:v>
                </c:pt>
                <c:pt idx="368">
                  <c:v>1155145.8872927232</c:v>
                </c:pt>
                <c:pt idx="369">
                  <c:v>1049095.7501393817</c:v>
                </c:pt>
                <c:pt idx="370">
                  <c:v>1013700.9441538495</c:v>
                </c:pt>
                <c:pt idx="371">
                  <c:v>765026.0448346351</c:v>
                </c:pt>
                <c:pt idx="372">
                  <c:v>689726.63395615667</c:v>
                </c:pt>
                <c:pt idx="373">
                  <c:v>168745.69220738654</c:v>
                </c:pt>
                <c:pt idx="374">
                  <c:v>185334.63502403026</c:v>
                </c:pt>
                <c:pt idx="375">
                  <c:v>180983.47904123613</c:v>
                </c:pt>
                <c:pt idx="376">
                  <c:v>164201.9843291229</c:v>
                </c:pt>
                <c:pt idx="377">
                  <c:v>186235.14384805708</c:v>
                </c:pt>
                <c:pt idx="378">
                  <c:v>216925.85565266144</c:v>
                </c:pt>
                <c:pt idx="379">
                  <c:v>220171.84758255444</c:v>
                </c:pt>
                <c:pt idx="380">
                  <c:v>225001.37355605102</c:v>
                </c:pt>
                <c:pt idx="381">
                  <c:v>205478.71528358999</c:v>
                </c:pt>
                <c:pt idx="382">
                  <c:v>72017.372256594594</c:v>
                </c:pt>
                <c:pt idx="383">
                  <c:v>60782.153744319003</c:v>
                </c:pt>
                <c:pt idx="384">
                  <c:v>63772.885303021452</c:v>
                </c:pt>
                <c:pt idx="385">
                  <c:v>49477.217701684502</c:v>
                </c:pt>
                <c:pt idx="386">
                  <c:v>44541.545718565118</c:v>
                </c:pt>
                <c:pt idx="387">
                  <c:v>35096.657091001289</c:v>
                </c:pt>
                <c:pt idx="388">
                  <c:v>46615.639907709883</c:v>
                </c:pt>
                <c:pt idx="389">
                  <c:v>36367.795395638823</c:v>
                </c:pt>
                <c:pt idx="390">
                  <c:v>41413.738984506686</c:v>
                </c:pt>
                <c:pt idx="391">
                  <c:v>3335.0446555112458</c:v>
                </c:pt>
                <c:pt idx="392">
                  <c:v>4486.0104223472717</c:v>
                </c:pt>
                <c:pt idx="393">
                  <c:v>4879.3773821782652</c:v>
                </c:pt>
                <c:pt idx="394">
                  <c:v>5437.4102316735562</c:v>
                </c:pt>
                <c:pt idx="395">
                  <c:v>6787.7291366455729</c:v>
                </c:pt>
                <c:pt idx="396">
                  <c:v>7575.5529115443442</c:v>
                </c:pt>
                <c:pt idx="397">
                  <c:v>8367.3038462023742</c:v>
                </c:pt>
                <c:pt idx="398">
                  <c:v>11157.993242200628</c:v>
                </c:pt>
                <c:pt idx="399">
                  <c:v>14310.929539676001</c:v>
                </c:pt>
                <c:pt idx="400">
                  <c:v>16734.142520035362</c:v>
                </c:pt>
                <c:pt idx="401">
                  <c:v>20383.586501907012</c:v>
                </c:pt>
                <c:pt idx="402">
                  <c:v>24833.990504213751</c:v>
                </c:pt>
                <c:pt idx="403">
                  <c:v>31538.805798431364</c:v>
                </c:pt>
                <c:pt idx="404">
                  <c:v>50998.188854256798</c:v>
                </c:pt>
                <c:pt idx="405">
                  <c:v>60373.348794091362</c:v>
                </c:pt>
                <c:pt idx="406">
                  <c:v>87786.600569786999</c:v>
                </c:pt>
                <c:pt idx="407">
                  <c:v>118171.18980191358</c:v>
                </c:pt>
                <c:pt idx="408">
                  <c:v>186276.77150859073</c:v>
                </c:pt>
                <c:pt idx="409">
                  <c:v>318678.18002551515</c:v>
                </c:pt>
                <c:pt idx="410">
                  <c:v>468784.87641784787</c:v>
                </c:pt>
                <c:pt idx="411">
                  <c:v>2496.0065752820306</c:v>
                </c:pt>
                <c:pt idx="412">
                  <c:v>4268.2771060090108</c:v>
                </c:pt>
                <c:pt idx="413">
                  <c:v>18407.171564124117</c:v>
                </c:pt>
                <c:pt idx="414">
                  <c:v>39520.542034768063</c:v>
                </c:pt>
                <c:pt idx="415">
                  <c:v>63167.952149797777</c:v>
                </c:pt>
                <c:pt idx="416">
                  <c:v>21647.321512982213</c:v>
                </c:pt>
                <c:pt idx="417">
                  <c:v>262.72807113043405</c:v>
                </c:pt>
                <c:pt idx="418">
                  <c:v>440.35564015781478</c:v>
                </c:pt>
                <c:pt idx="419">
                  <c:v>835.53894710456234</c:v>
                </c:pt>
                <c:pt idx="420">
                  <c:v>2633.4131232814007</c:v>
                </c:pt>
                <c:pt idx="421">
                  <c:v>5324.0683439210179</c:v>
                </c:pt>
                <c:pt idx="422">
                  <c:v>7200.3900166481953</c:v>
                </c:pt>
                <c:pt idx="423">
                  <c:v>6692.8943005019182</c:v>
                </c:pt>
                <c:pt idx="424">
                  <c:v>3994.24869559647</c:v>
                </c:pt>
                <c:pt idx="425">
                  <c:v>941.76280455160872</c:v>
                </c:pt>
                <c:pt idx="426">
                  <c:v>851.16239598280322</c:v>
                </c:pt>
                <c:pt idx="427">
                  <c:v>1611.1670740813399</c:v>
                </c:pt>
                <c:pt idx="428">
                  <c:v>2428.5219655534179</c:v>
                </c:pt>
                <c:pt idx="429">
                  <c:v>4363.6857780123837</c:v>
                </c:pt>
                <c:pt idx="430">
                  <c:v>3330.7188275224889</c:v>
                </c:pt>
                <c:pt idx="431">
                  <c:v>1962.7624364585199</c:v>
                </c:pt>
                <c:pt idx="432">
                  <c:v>623.22916672518727</c:v>
                </c:pt>
                <c:pt idx="433">
                  <c:v>300.03749721194475</c:v>
                </c:pt>
                <c:pt idx="434">
                  <c:v>289.84543596068937</c:v>
                </c:pt>
                <c:pt idx="435">
                  <c:v>218.52706015033999</c:v>
                </c:pt>
              </c:numCache>
            </c:numRef>
          </c:xVal>
          <c:yVal>
            <c:numRef>
              <c:f>MT2_3!$AV$2:$AV$437</c:f>
              <c:numCache>
                <c:formatCode>General</c:formatCode>
                <c:ptCount val="436"/>
                <c:pt idx="0">
                  <c:v>91535.48501378209</c:v>
                </c:pt>
                <c:pt idx="1">
                  <c:v>109303.63689939759</c:v>
                </c:pt>
                <c:pt idx="2">
                  <c:v>128768.46020441729</c:v>
                </c:pt>
                <c:pt idx="3">
                  <c:v>125579.5294710025</c:v>
                </c:pt>
                <c:pt idx="4">
                  <c:v>117106.05460640829</c:v>
                </c:pt>
                <c:pt idx="5">
                  <c:v>148052.81716266347</c:v>
                </c:pt>
                <c:pt idx="6">
                  <c:v>133599.03783259747</c:v>
                </c:pt>
                <c:pt idx="7">
                  <c:v>160023.75924667707</c:v>
                </c:pt>
                <c:pt idx="8">
                  <c:v>149867.94842655255</c:v>
                </c:pt>
                <c:pt idx="9">
                  <c:v>108836.42075559753</c:v>
                </c:pt>
                <c:pt idx="10">
                  <c:v>35792.096561156672</c:v>
                </c:pt>
                <c:pt idx="11">
                  <c:v>5670.6884367051989</c:v>
                </c:pt>
                <c:pt idx="12">
                  <c:v>8004.7443117017629</c:v>
                </c:pt>
                <c:pt idx="13">
                  <c:v>1138.5363437430519</c:v>
                </c:pt>
                <c:pt idx="14">
                  <c:v>309.63174745591959</c:v>
                </c:pt>
                <c:pt idx="15">
                  <c:v>196.75611514943978</c:v>
                </c:pt>
                <c:pt idx="16">
                  <c:v>68.228575496074825</c:v>
                </c:pt>
                <c:pt idx="17">
                  <c:v>40.20610621750393</c:v>
                </c:pt>
                <c:pt idx="18">
                  <c:v>13.719985693982029</c:v>
                </c:pt>
                <c:pt idx="19">
                  <c:v>8.342265614710886</c:v>
                </c:pt>
                <c:pt idx="20">
                  <c:v>1.4145412538836011</c:v>
                </c:pt>
                <c:pt idx="21">
                  <c:v>81.611375655333731</c:v>
                </c:pt>
                <c:pt idx="22">
                  <c:v>112.13156627453968</c:v>
                </c:pt>
                <c:pt idx="23">
                  <c:v>239.2491462943963</c:v>
                </c:pt>
                <c:pt idx="24">
                  <c:v>376.35831659478418</c:v>
                </c:pt>
                <c:pt idx="25">
                  <c:v>470.02465667770502</c:v>
                </c:pt>
                <c:pt idx="26">
                  <c:v>810.24395424611134</c:v>
                </c:pt>
                <c:pt idx="27">
                  <c:v>1275.2908904940509</c:v>
                </c:pt>
                <c:pt idx="28">
                  <c:v>1947.0307066305954</c:v>
                </c:pt>
                <c:pt idx="29">
                  <c:v>2520.1017619978616</c:v>
                </c:pt>
                <c:pt idx="30">
                  <c:v>3687.8181477540579</c:v>
                </c:pt>
                <c:pt idx="31">
                  <c:v>4230.3400924613316</c:v>
                </c:pt>
                <c:pt idx="32">
                  <c:v>8181.23939651613</c:v>
                </c:pt>
                <c:pt idx="33">
                  <c:v>12004.65071224163</c:v>
                </c:pt>
                <c:pt idx="34">
                  <c:v>16376.022854734936</c:v>
                </c:pt>
                <c:pt idx="35">
                  <c:v>31187.636640629757</c:v>
                </c:pt>
                <c:pt idx="36">
                  <c:v>50338.53467708658</c:v>
                </c:pt>
                <c:pt idx="37">
                  <c:v>72510.120914735046</c:v>
                </c:pt>
                <c:pt idx="38">
                  <c:v>142814.41704994332</c:v>
                </c:pt>
                <c:pt idx="39">
                  <c:v>205074.26547010744</c:v>
                </c:pt>
                <c:pt idx="40">
                  <c:v>462791.67716712586</c:v>
                </c:pt>
                <c:pt idx="41">
                  <c:v>822773.73868205748</c:v>
                </c:pt>
                <c:pt idx="48">
                  <c:v>631050.45532494574</c:v>
                </c:pt>
                <c:pt idx="49">
                  <c:v>73577.180563870614</c:v>
                </c:pt>
                <c:pt idx="50">
                  <c:v>60493.123207944074</c:v>
                </c:pt>
                <c:pt idx="51">
                  <c:v>63332.799384390171</c:v>
                </c:pt>
                <c:pt idx="52">
                  <c:v>77507.636820983433</c:v>
                </c:pt>
                <c:pt idx="53">
                  <c:v>14828.721241070165</c:v>
                </c:pt>
                <c:pt idx="54">
                  <c:v>14330.580434943307</c:v>
                </c:pt>
                <c:pt idx="55">
                  <c:v>14597.660133122072</c:v>
                </c:pt>
                <c:pt idx="56">
                  <c:v>13718.149972528709</c:v>
                </c:pt>
                <c:pt idx="57">
                  <c:v>12262.310230185656</c:v>
                </c:pt>
                <c:pt idx="58">
                  <c:v>13012.39656107663</c:v>
                </c:pt>
                <c:pt idx="59">
                  <c:v>12951.25575918765</c:v>
                </c:pt>
                <c:pt idx="60">
                  <c:v>12290.958238521405</c:v>
                </c:pt>
                <c:pt idx="61">
                  <c:v>13685.609455953239</c:v>
                </c:pt>
                <c:pt idx="62">
                  <c:v>14207.469293907683</c:v>
                </c:pt>
                <c:pt idx="63">
                  <c:v>14073.084250040265</c:v>
                </c:pt>
                <c:pt idx="64">
                  <c:v>15172.554714906495</c:v>
                </c:pt>
                <c:pt idx="65">
                  <c:v>20587.925885079887</c:v>
                </c:pt>
                <c:pt idx="66">
                  <c:v>31453.892938958656</c:v>
                </c:pt>
                <c:pt idx="67">
                  <c:v>59833.276559869941</c:v>
                </c:pt>
                <c:pt idx="68">
                  <c:v>120047.53947982495</c:v>
                </c:pt>
                <c:pt idx="69">
                  <c:v>148503.83644761689</c:v>
                </c:pt>
                <c:pt idx="70">
                  <c:v>147266.3829017012</c:v>
                </c:pt>
                <c:pt idx="71">
                  <c:v>142424.33010567093</c:v>
                </c:pt>
                <c:pt idx="72">
                  <c:v>118368.61978241782</c:v>
                </c:pt>
                <c:pt idx="73">
                  <c:v>93989.659780160728</c:v>
                </c:pt>
                <c:pt idx="74">
                  <c:v>59564.288398995785</c:v>
                </c:pt>
                <c:pt idx="75">
                  <c:v>38775.672835758109</c:v>
                </c:pt>
                <c:pt idx="76">
                  <c:v>23804.980814863145</c:v>
                </c:pt>
                <c:pt idx="77">
                  <c:v>12906.658086196685</c:v>
                </c:pt>
                <c:pt idx="78">
                  <c:v>9743.5712320268703</c:v>
                </c:pt>
                <c:pt idx="79">
                  <c:v>6240.6718248991037</c:v>
                </c:pt>
                <c:pt idx="80">
                  <c:v>3265.3458905072921</c:v>
                </c:pt>
                <c:pt idx="81">
                  <c:v>2756.8003643705592</c:v>
                </c:pt>
                <c:pt idx="82">
                  <c:v>1045.506579657444</c:v>
                </c:pt>
                <c:pt idx="83">
                  <c:v>865.93031790987368</c:v>
                </c:pt>
                <c:pt idx="84">
                  <c:v>528.2142284324425</c:v>
                </c:pt>
                <c:pt idx="85">
                  <c:v>383.35247006644175</c:v>
                </c:pt>
                <c:pt idx="86">
                  <c:v>125.84664315566245</c:v>
                </c:pt>
                <c:pt idx="87">
                  <c:v>64.484387020789782</c:v>
                </c:pt>
                <c:pt idx="88">
                  <c:v>55.447313993604013</c:v>
                </c:pt>
                <c:pt idx="89">
                  <c:v>8956.427650670963</c:v>
                </c:pt>
                <c:pt idx="90">
                  <c:v>11094.621460281698</c:v>
                </c:pt>
                <c:pt idx="91">
                  <c:v>13440.263838889277</c:v>
                </c:pt>
                <c:pt idx="92">
                  <c:v>13578.628853152879</c:v>
                </c:pt>
                <c:pt idx="93">
                  <c:v>14329.413862317304</c:v>
                </c:pt>
                <c:pt idx="94">
                  <c:v>29450.394238870438</c:v>
                </c:pt>
                <c:pt idx="95">
                  <c:v>38107.348507889699</c:v>
                </c:pt>
                <c:pt idx="96">
                  <c:v>35946.222010472469</c:v>
                </c:pt>
                <c:pt idx="97">
                  <c:v>50082.965595956768</c:v>
                </c:pt>
                <c:pt idx="98">
                  <c:v>52314.016680305227</c:v>
                </c:pt>
                <c:pt idx="99">
                  <c:v>49405.462711054919</c:v>
                </c:pt>
                <c:pt idx="100">
                  <c:v>59811.894582157394</c:v>
                </c:pt>
                <c:pt idx="101">
                  <c:v>50450.903335520896</c:v>
                </c:pt>
                <c:pt idx="102">
                  <c:v>68858.870458888312</c:v>
                </c:pt>
                <c:pt idx="103">
                  <c:v>56685.623863984496</c:v>
                </c:pt>
                <c:pt idx="104">
                  <c:v>48973.973865970846</c:v>
                </c:pt>
                <c:pt idx="105">
                  <c:v>58910.60980510855</c:v>
                </c:pt>
                <c:pt idx="106">
                  <c:v>35720.324165838436</c:v>
                </c:pt>
                <c:pt idx="107">
                  <c:v>54347.341977256401</c:v>
                </c:pt>
                <c:pt idx="108">
                  <c:v>47248.822770946594</c:v>
                </c:pt>
                <c:pt idx="109">
                  <c:v>36225.907935900323</c:v>
                </c:pt>
                <c:pt idx="110">
                  <c:v>32782.164301918245</c:v>
                </c:pt>
                <c:pt idx="111">
                  <c:v>28228.060300630485</c:v>
                </c:pt>
                <c:pt idx="112">
                  <c:v>22719.29143976609</c:v>
                </c:pt>
                <c:pt idx="113">
                  <c:v>16463.203132252027</c:v>
                </c:pt>
                <c:pt idx="114">
                  <c:v>13919.169480097849</c:v>
                </c:pt>
                <c:pt idx="115">
                  <c:v>9179.0312109434981</c:v>
                </c:pt>
                <c:pt idx="116">
                  <c:v>6495.291972855468</c:v>
                </c:pt>
                <c:pt idx="117">
                  <c:v>3775.7533343724167</c:v>
                </c:pt>
                <c:pt idx="118">
                  <c:v>3732.3537434776399</c:v>
                </c:pt>
                <c:pt idx="119">
                  <c:v>2687.3607436164248</c:v>
                </c:pt>
                <c:pt idx="120">
                  <c:v>1405.1259917339048</c:v>
                </c:pt>
                <c:pt idx="121">
                  <c:v>987.44202347573969</c:v>
                </c:pt>
                <c:pt idx="122">
                  <c:v>538.60447821839409</c:v>
                </c:pt>
                <c:pt idx="123">
                  <c:v>456.31465637347566</c:v>
                </c:pt>
                <c:pt idx="124">
                  <c:v>354.70761244725543</c:v>
                </c:pt>
                <c:pt idx="125">
                  <c:v>3591.5143368642207</c:v>
                </c:pt>
                <c:pt idx="126">
                  <c:v>3425.1836256802153</c:v>
                </c:pt>
                <c:pt idx="127">
                  <c:v>2852.3888321069221</c:v>
                </c:pt>
                <c:pt idx="128">
                  <c:v>2716.5165144256125</c:v>
                </c:pt>
                <c:pt idx="129">
                  <c:v>2252.4118713795365</c:v>
                </c:pt>
                <c:pt idx="130">
                  <c:v>2459.2137888420748</c:v>
                </c:pt>
                <c:pt idx="131">
                  <c:v>2509.3447282905572</c:v>
                </c:pt>
                <c:pt idx="132">
                  <c:v>2049.4130971089153</c:v>
                </c:pt>
                <c:pt idx="133">
                  <c:v>2205.0520469871435</c:v>
                </c:pt>
                <c:pt idx="134">
                  <c:v>1998.6091379274856</c:v>
                </c:pt>
                <c:pt idx="135">
                  <c:v>2301.6680139525183</c:v>
                </c:pt>
                <c:pt idx="136">
                  <c:v>1831.655472992918</c:v>
                </c:pt>
                <c:pt idx="137">
                  <c:v>2157.8543312544657</c:v>
                </c:pt>
                <c:pt idx="138">
                  <c:v>3132.0303499854735</c:v>
                </c:pt>
                <c:pt idx="139">
                  <c:v>8013.965088106137</c:v>
                </c:pt>
                <c:pt idx="140">
                  <c:v>15489.837237916599</c:v>
                </c:pt>
                <c:pt idx="141">
                  <c:v>18894.057569490302</c:v>
                </c:pt>
                <c:pt idx="142">
                  <c:v>19161.366667875318</c:v>
                </c:pt>
                <c:pt idx="143">
                  <c:v>21512.434657025031</c:v>
                </c:pt>
                <c:pt idx="144">
                  <c:v>22887.550743578104</c:v>
                </c:pt>
                <c:pt idx="145">
                  <c:v>20227.738100253468</c:v>
                </c:pt>
                <c:pt idx="146">
                  <c:v>22321.244981335614</c:v>
                </c:pt>
                <c:pt idx="147">
                  <c:v>20052.56926634015</c:v>
                </c:pt>
                <c:pt idx="148">
                  <c:v>21108.756319437176</c:v>
                </c:pt>
                <c:pt idx="149">
                  <c:v>19246.787871163931</c:v>
                </c:pt>
                <c:pt idx="150">
                  <c:v>18212.249570459659</c:v>
                </c:pt>
                <c:pt idx="151">
                  <c:v>15682.285339286853</c:v>
                </c:pt>
                <c:pt idx="152">
                  <c:v>14143.23304292083</c:v>
                </c:pt>
                <c:pt idx="153">
                  <c:v>13066.039735654616</c:v>
                </c:pt>
                <c:pt idx="154">
                  <c:v>11094.752150703356</c:v>
                </c:pt>
                <c:pt idx="155">
                  <c:v>9313.3219914226502</c:v>
                </c:pt>
                <c:pt idx="156">
                  <c:v>7969.0137527509705</c:v>
                </c:pt>
                <c:pt idx="157">
                  <c:v>6407.6957513245434</c:v>
                </c:pt>
                <c:pt idx="158">
                  <c:v>6165.349891026709</c:v>
                </c:pt>
                <c:pt idx="159">
                  <c:v>4345.0781841273047</c:v>
                </c:pt>
                <c:pt idx="160">
                  <c:v>3673.7046635185829</c:v>
                </c:pt>
                <c:pt idx="161">
                  <c:v>4502.4414026019522</c:v>
                </c:pt>
                <c:pt idx="162">
                  <c:v>3345.7552036492343</c:v>
                </c:pt>
                <c:pt idx="163">
                  <c:v>3581.3663101247353</c:v>
                </c:pt>
                <c:pt idx="164">
                  <c:v>4349.5999802414262</c:v>
                </c:pt>
                <c:pt idx="165">
                  <c:v>5395.7237092940868</c:v>
                </c:pt>
                <c:pt idx="166">
                  <c:v>8355.3054718367348</c:v>
                </c:pt>
                <c:pt idx="167">
                  <c:v>9168.8339629447182</c:v>
                </c:pt>
                <c:pt idx="168">
                  <c:v>11216.747893210862</c:v>
                </c:pt>
                <c:pt idx="169">
                  <c:v>11477.718601556595</c:v>
                </c:pt>
                <c:pt idx="170">
                  <c:v>13761.210970027096</c:v>
                </c:pt>
                <c:pt idx="171">
                  <c:v>13961.994663832917</c:v>
                </c:pt>
                <c:pt idx="172">
                  <c:v>15141.002985844592</c:v>
                </c:pt>
                <c:pt idx="173">
                  <c:v>16658.693427490682</c:v>
                </c:pt>
                <c:pt idx="174">
                  <c:v>15922.614920411526</c:v>
                </c:pt>
                <c:pt idx="175">
                  <c:v>17275.718247019417</c:v>
                </c:pt>
                <c:pt idx="176">
                  <c:v>19957.239074672791</c:v>
                </c:pt>
                <c:pt idx="177">
                  <c:v>17364.397643519191</c:v>
                </c:pt>
                <c:pt idx="178">
                  <c:v>18325.849800456581</c:v>
                </c:pt>
                <c:pt idx="179">
                  <c:v>19741.9985238552</c:v>
                </c:pt>
                <c:pt idx="180">
                  <c:v>18288.221442002512</c:v>
                </c:pt>
                <c:pt idx="181">
                  <c:v>19221.111991231177</c:v>
                </c:pt>
                <c:pt idx="182">
                  <c:v>21965.125195886467</c:v>
                </c:pt>
                <c:pt idx="183">
                  <c:v>20835.070734199126</c:v>
                </c:pt>
                <c:pt idx="184">
                  <c:v>19606.3826830418</c:v>
                </c:pt>
                <c:pt idx="185">
                  <c:v>17897.019723807818</c:v>
                </c:pt>
                <c:pt idx="186">
                  <c:v>19150.820506631386</c:v>
                </c:pt>
                <c:pt idx="187">
                  <c:v>18169.519727431536</c:v>
                </c:pt>
                <c:pt idx="188">
                  <c:v>18029.392875427948</c:v>
                </c:pt>
                <c:pt idx="189">
                  <c:v>16242.00336140439</c:v>
                </c:pt>
                <c:pt idx="190">
                  <c:v>14980.612933357954</c:v>
                </c:pt>
                <c:pt idx="191">
                  <c:v>14589.002349906597</c:v>
                </c:pt>
                <c:pt idx="192">
                  <c:v>12748.447444113632</c:v>
                </c:pt>
                <c:pt idx="193">
                  <c:v>11266.044962235199</c:v>
                </c:pt>
                <c:pt idx="194">
                  <c:v>10019.87488917408</c:v>
                </c:pt>
                <c:pt idx="195">
                  <c:v>8957.5688476982195</c:v>
                </c:pt>
                <c:pt idx="196">
                  <c:v>8021.4482516052585</c:v>
                </c:pt>
                <c:pt idx="197">
                  <c:v>44.736243753294062</c:v>
                </c:pt>
                <c:pt idx="198">
                  <c:v>150.89404881480979</c:v>
                </c:pt>
                <c:pt idx="199">
                  <c:v>188.50993197266885</c:v>
                </c:pt>
                <c:pt idx="200">
                  <c:v>574.90972899780104</c:v>
                </c:pt>
                <c:pt idx="201">
                  <c:v>805.85028083768952</c:v>
                </c:pt>
                <c:pt idx="202">
                  <c:v>1577.3586662959374</c:v>
                </c:pt>
                <c:pt idx="203">
                  <c:v>2946.5189265636882</c:v>
                </c:pt>
                <c:pt idx="204">
                  <c:v>4069.1549074556201</c:v>
                </c:pt>
                <c:pt idx="205">
                  <c:v>5445.500151370723</c:v>
                </c:pt>
                <c:pt idx="206">
                  <c:v>5419.8554520090202</c:v>
                </c:pt>
                <c:pt idx="207">
                  <c:v>4935.1974899622037</c:v>
                </c:pt>
                <c:pt idx="208">
                  <c:v>3008.3802892912868</c:v>
                </c:pt>
                <c:pt idx="209">
                  <c:v>2573.0312550301219</c:v>
                </c:pt>
                <c:pt idx="210">
                  <c:v>2595.7979410317312</c:v>
                </c:pt>
                <c:pt idx="211">
                  <c:v>1651.7433637321317</c:v>
                </c:pt>
                <c:pt idx="212">
                  <c:v>1486.3409834583342</c:v>
                </c:pt>
                <c:pt idx="213">
                  <c:v>641.18756010553329</c:v>
                </c:pt>
                <c:pt idx="214">
                  <c:v>588.81766089400264</c:v>
                </c:pt>
                <c:pt idx="215">
                  <c:v>258.09062720632437</c:v>
                </c:pt>
                <c:pt idx="216">
                  <c:v>22.905909857147009</c:v>
                </c:pt>
                <c:pt idx="217">
                  <c:v>33.625785048434594</c:v>
                </c:pt>
                <c:pt idx="218">
                  <c:v>85.618327461636454</c:v>
                </c:pt>
                <c:pt idx="219">
                  <c:v>295.53520234467749</c:v>
                </c:pt>
                <c:pt idx="220">
                  <c:v>980.45093146200441</c:v>
                </c:pt>
                <c:pt idx="221">
                  <c:v>1991.8942148272995</c:v>
                </c:pt>
                <c:pt idx="222">
                  <c:v>2669.0351279455276</c:v>
                </c:pt>
                <c:pt idx="223">
                  <c:v>8958.2765094048445</c:v>
                </c:pt>
                <c:pt idx="224">
                  <c:v>14361.794746599096</c:v>
                </c:pt>
                <c:pt idx="225">
                  <c:v>13627.209193808309</c:v>
                </c:pt>
                <c:pt idx="226">
                  <c:v>13723.910024462764</c:v>
                </c:pt>
                <c:pt idx="227">
                  <c:v>7571.9063975247509</c:v>
                </c:pt>
                <c:pt idx="228">
                  <c:v>2835.8303614883453</c:v>
                </c:pt>
                <c:pt idx="229">
                  <c:v>2470.452094098127</c:v>
                </c:pt>
                <c:pt idx="230">
                  <c:v>2019.0062434145711</c:v>
                </c:pt>
                <c:pt idx="231">
                  <c:v>975.35905655597674</c:v>
                </c:pt>
                <c:pt idx="232">
                  <c:v>850.24266016411354</c:v>
                </c:pt>
                <c:pt idx="233">
                  <c:v>440.43397355764381</c:v>
                </c:pt>
                <c:pt idx="234">
                  <c:v>207.88053700778414</c:v>
                </c:pt>
                <c:pt idx="235">
                  <c:v>408.48073294807097</c:v>
                </c:pt>
                <c:pt idx="236">
                  <c:v>711.1164548294704</c:v>
                </c:pt>
                <c:pt idx="237">
                  <c:v>1011.1707795631083</c:v>
                </c:pt>
                <c:pt idx="238">
                  <c:v>3104.6958072984385</c:v>
                </c:pt>
                <c:pt idx="239">
                  <c:v>5636.7783140958791</c:v>
                </c:pt>
                <c:pt idx="240">
                  <c:v>8663.0059441711001</c:v>
                </c:pt>
                <c:pt idx="241">
                  <c:v>7700.6471264037609</c:v>
                </c:pt>
                <c:pt idx="242">
                  <c:v>4812.5652842733243</c:v>
                </c:pt>
                <c:pt idx="243">
                  <c:v>1912.1350178796226</c:v>
                </c:pt>
                <c:pt idx="244">
                  <c:v>1764.5296532028183</c:v>
                </c:pt>
                <c:pt idx="245">
                  <c:v>1759.587980407897</c:v>
                </c:pt>
                <c:pt idx="246">
                  <c:v>3110.2678986581959</c:v>
                </c:pt>
                <c:pt idx="247">
                  <c:v>6159.4473772302135</c:v>
                </c:pt>
                <c:pt idx="248">
                  <c:v>3794.7416811582789</c:v>
                </c:pt>
                <c:pt idx="249">
                  <c:v>2070.6451702751497</c:v>
                </c:pt>
                <c:pt idx="250">
                  <c:v>1081.3919118809545</c:v>
                </c:pt>
                <c:pt idx="251">
                  <c:v>531.97830182861617</c:v>
                </c:pt>
                <c:pt idx="252">
                  <c:v>444.91226075601986</c:v>
                </c:pt>
                <c:pt idx="253">
                  <c:v>330.52027429799671</c:v>
                </c:pt>
                <c:pt idx="254">
                  <c:v>276.33635781315849</c:v>
                </c:pt>
                <c:pt idx="255">
                  <c:v>593.71338133858808</c:v>
                </c:pt>
                <c:pt idx="256">
                  <c:v>1031.1787908113481</c:v>
                </c:pt>
                <c:pt idx="257">
                  <c:v>1779.000656522416</c:v>
                </c:pt>
                <c:pt idx="258">
                  <c:v>2584.1903978286059</c:v>
                </c:pt>
                <c:pt idx="259">
                  <c:v>3453.9634021204902</c:v>
                </c:pt>
                <c:pt idx="260">
                  <c:v>3765.8317227124276</c:v>
                </c:pt>
                <c:pt idx="261">
                  <c:v>2793.0193706483024</c:v>
                </c:pt>
                <c:pt idx="262">
                  <c:v>1844.941173808013</c:v>
                </c:pt>
                <c:pt idx="263">
                  <c:v>1918.8085873958055</c:v>
                </c:pt>
                <c:pt idx="264">
                  <c:v>1842.5140304228539</c:v>
                </c:pt>
                <c:pt idx="265">
                  <c:v>2216.1629137082255</c:v>
                </c:pt>
                <c:pt idx="266">
                  <c:v>2314.780653269806</c:v>
                </c:pt>
                <c:pt idx="267">
                  <c:v>2435.9095491480298</c:v>
                </c:pt>
                <c:pt idx="268">
                  <c:v>1797.9202769253072</c:v>
                </c:pt>
                <c:pt idx="269">
                  <c:v>1238.502280181915</c:v>
                </c:pt>
                <c:pt idx="270">
                  <c:v>619.50320110375992</c:v>
                </c:pt>
                <c:pt idx="271">
                  <c:v>457.96730269194194</c:v>
                </c:pt>
                <c:pt idx="272">
                  <c:v>162.31718550686611</c:v>
                </c:pt>
                <c:pt idx="273">
                  <c:v>189.48971144585613</c:v>
                </c:pt>
                <c:pt idx="274">
                  <c:v>386.10452322795663</c:v>
                </c:pt>
                <c:pt idx="275">
                  <c:v>1227.527230652616</c:v>
                </c:pt>
                <c:pt idx="276">
                  <c:v>2496.2888478023037</c:v>
                </c:pt>
                <c:pt idx="277">
                  <c:v>6529.1292343625155</c:v>
                </c:pt>
                <c:pt idx="278">
                  <c:v>14094.548311479311</c:v>
                </c:pt>
                <c:pt idx="279">
                  <c:v>23386.589452221175</c:v>
                </c:pt>
                <c:pt idx="280">
                  <c:v>15075.75734993998</c:v>
                </c:pt>
                <c:pt idx="281">
                  <c:v>13372.000613799039</c:v>
                </c:pt>
                <c:pt idx="282">
                  <c:v>11404.476963656676</c:v>
                </c:pt>
                <c:pt idx="283">
                  <c:v>8207.9078144161267</c:v>
                </c:pt>
                <c:pt idx="284">
                  <c:v>4969.8870022030624</c:v>
                </c:pt>
                <c:pt idx="285">
                  <c:v>1885.7517866218786</c:v>
                </c:pt>
                <c:pt idx="286">
                  <c:v>427.1005454541575</c:v>
                </c:pt>
                <c:pt idx="287">
                  <c:v>60.196936979854215</c:v>
                </c:pt>
                <c:pt idx="288">
                  <c:v>51.603327153598492</c:v>
                </c:pt>
                <c:pt idx="292">
                  <c:v>24.782818710596629</c:v>
                </c:pt>
                <c:pt idx="293">
                  <c:v>41.197336122703703</c:v>
                </c:pt>
                <c:pt idx="294">
                  <c:v>112.91099372882906</c:v>
                </c:pt>
                <c:pt idx="295">
                  <c:v>447.92452015678657</c:v>
                </c:pt>
                <c:pt idx="296">
                  <c:v>1637.5638414518723</c:v>
                </c:pt>
                <c:pt idx="297">
                  <c:v>5037.8207493443451</c:v>
                </c:pt>
                <c:pt idx="298">
                  <c:v>10682.740483267147</c:v>
                </c:pt>
                <c:pt idx="299">
                  <c:v>21181.874146695569</c:v>
                </c:pt>
                <c:pt idx="300">
                  <c:v>41686.276599723271</c:v>
                </c:pt>
                <c:pt idx="301">
                  <c:v>47689.603313195919</c:v>
                </c:pt>
                <c:pt idx="302">
                  <c:v>49221.40308922431</c:v>
                </c:pt>
                <c:pt idx="303">
                  <c:v>33052.934325795708</c:v>
                </c:pt>
                <c:pt idx="304">
                  <c:v>18316.978745727469</c:v>
                </c:pt>
                <c:pt idx="305">
                  <c:v>8175.9593220313827</c:v>
                </c:pt>
                <c:pt idx="306">
                  <c:v>2095.0113376845038</c:v>
                </c:pt>
                <c:pt idx="307">
                  <c:v>1047.8516755843768</c:v>
                </c:pt>
                <c:pt idx="308">
                  <c:v>166.20143200599676</c:v>
                </c:pt>
                <c:pt idx="309">
                  <c:v>21.193746234456938</c:v>
                </c:pt>
                <c:pt idx="311">
                  <c:v>-18.392803621717121</c:v>
                </c:pt>
                <c:pt idx="312">
                  <c:v>215.36346502489931</c:v>
                </c:pt>
                <c:pt idx="313">
                  <c:v>4485.1148992601602</c:v>
                </c:pt>
                <c:pt idx="314">
                  <c:v>42369.156281362906</c:v>
                </c:pt>
                <c:pt idx="315">
                  <c:v>307425.19998208591</c:v>
                </c:pt>
                <c:pt idx="316">
                  <c:v>1063402.4041536204</c:v>
                </c:pt>
                <c:pt idx="317">
                  <c:v>756140.45587109402</c:v>
                </c:pt>
                <c:pt idx="318">
                  <c:v>161705.51061231198</c:v>
                </c:pt>
                <c:pt idx="319">
                  <c:v>26950.99925648078</c:v>
                </c:pt>
                <c:pt idx="320">
                  <c:v>5975.7254937201787</c:v>
                </c:pt>
                <c:pt idx="321">
                  <c:v>860.6196364751089</c:v>
                </c:pt>
                <c:pt idx="322">
                  <c:v>4196.9974781643205</c:v>
                </c:pt>
                <c:pt idx="323">
                  <c:v>16702.241986494828</c:v>
                </c:pt>
                <c:pt idx="324">
                  <c:v>60418.735684222578</c:v>
                </c:pt>
                <c:pt idx="325">
                  <c:v>97156.786639682963</c:v>
                </c:pt>
                <c:pt idx="326">
                  <c:v>82975.307079258884</c:v>
                </c:pt>
                <c:pt idx="327">
                  <c:v>62323.730352690087</c:v>
                </c:pt>
                <c:pt idx="328">
                  <c:v>49293.491918854292</c:v>
                </c:pt>
                <c:pt idx="329">
                  <c:v>14975.281045688087</c:v>
                </c:pt>
                <c:pt idx="330">
                  <c:v>1375.168751881449</c:v>
                </c:pt>
                <c:pt idx="331">
                  <c:v>98.781082797623242</c:v>
                </c:pt>
                <c:pt idx="332">
                  <c:v>-89.343640548092708</c:v>
                </c:pt>
                <c:pt idx="333">
                  <c:v>4818.9346161124931</c:v>
                </c:pt>
                <c:pt idx="334">
                  <c:v>43299.032378866592</c:v>
                </c:pt>
                <c:pt idx="335">
                  <c:v>466483.83563832991</c:v>
                </c:pt>
                <c:pt idx="336">
                  <c:v>2125126.2417988027</c:v>
                </c:pt>
                <c:pt idx="340">
                  <c:v>187798.86980165172</c:v>
                </c:pt>
                <c:pt idx="341">
                  <c:v>14502.641989817901</c:v>
                </c:pt>
                <c:pt idx="342">
                  <c:v>682.45773799663834</c:v>
                </c:pt>
                <c:pt idx="343">
                  <c:v>-120.2378245615302</c:v>
                </c:pt>
                <c:pt idx="344">
                  <c:v>155.84278976165558</c:v>
                </c:pt>
                <c:pt idx="345">
                  <c:v>639.27835496216528</c:v>
                </c:pt>
                <c:pt idx="346">
                  <c:v>1914.4408743543236</c:v>
                </c:pt>
                <c:pt idx="347">
                  <c:v>6362.1820370190062</c:v>
                </c:pt>
                <c:pt idx="348">
                  <c:v>227313.64319377556</c:v>
                </c:pt>
                <c:pt idx="351">
                  <c:v>247638.78674421654</c:v>
                </c:pt>
                <c:pt idx="352">
                  <c:v>24546.670734622716</c:v>
                </c:pt>
                <c:pt idx="353">
                  <c:v>3074.6059891471568</c:v>
                </c:pt>
                <c:pt idx="354">
                  <c:v>2085.6657169026726</c:v>
                </c:pt>
                <c:pt idx="355">
                  <c:v>24669.566822609213</c:v>
                </c:pt>
                <c:pt idx="356">
                  <c:v>28310.802421423799</c:v>
                </c:pt>
                <c:pt idx="357">
                  <c:v>37161.041496991435</c:v>
                </c:pt>
                <c:pt idx="358">
                  <c:v>45901.136294140822</c:v>
                </c:pt>
                <c:pt idx="359">
                  <c:v>82207.233028588205</c:v>
                </c:pt>
                <c:pt idx="360">
                  <c:v>140427.89853514329</c:v>
                </c:pt>
                <c:pt idx="361">
                  <c:v>291809.91812952654</c:v>
                </c:pt>
                <c:pt idx="362">
                  <c:v>720075.70997259521</c:v>
                </c:pt>
                <c:pt idx="363">
                  <c:v>1575060.4265104735</c:v>
                </c:pt>
                <c:pt idx="364">
                  <c:v>753652.68326877092</c:v>
                </c:pt>
                <c:pt idx="365">
                  <c:v>851231.90964111825</c:v>
                </c:pt>
                <c:pt idx="366">
                  <c:v>1032921.1716290445</c:v>
                </c:pt>
                <c:pt idx="367">
                  <c:v>1107234.0127521316</c:v>
                </c:pt>
                <c:pt idx="368">
                  <c:v>1174178.3435260935</c:v>
                </c:pt>
                <c:pt idx="369">
                  <c:v>1071866.5750012016</c:v>
                </c:pt>
                <c:pt idx="370">
                  <c:v>1014608.8490570009</c:v>
                </c:pt>
                <c:pt idx="371">
                  <c:v>769492.05581346946</c:v>
                </c:pt>
                <c:pt idx="372">
                  <c:v>690075.38358999533</c:v>
                </c:pt>
                <c:pt idx="373">
                  <c:v>167295.62408763682</c:v>
                </c:pt>
                <c:pt idx="374">
                  <c:v>184700.53170510751</c:v>
                </c:pt>
                <c:pt idx="375">
                  <c:v>180858.33374292403</c:v>
                </c:pt>
                <c:pt idx="376">
                  <c:v>163331.67761493241</c:v>
                </c:pt>
                <c:pt idx="377">
                  <c:v>186834.00755228029</c:v>
                </c:pt>
                <c:pt idx="378">
                  <c:v>218054.68707410907</c:v>
                </c:pt>
                <c:pt idx="379">
                  <c:v>221516.41552168247</c:v>
                </c:pt>
                <c:pt idx="380">
                  <c:v>226979.41686618718</c:v>
                </c:pt>
                <c:pt idx="381">
                  <c:v>207326.7601562427</c:v>
                </c:pt>
                <c:pt idx="382">
                  <c:v>71262.60936989788</c:v>
                </c:pt>
                <c:pt idx="383">
                  <c:v>60150.437103393378</c:v>
                </c:pt>
                <c:pt idx="384">
                  <c:v>63237.449687967382</c:v>
                </c:pt>
                <c:pt idx="385">
                  <c:v>49634.989670203366</c:v>
                </c:pt>
                <c:pt idx="386">
                  <c:v>44745.966215449916</c:v>
                </c:pt>
                <c:pt idx="387">
                  <c:v>38133.177104283342</c:v>
                </c:pt>
                <c:pt idx="388">
                  <c:v>46325.782779233508</c:v>
                </c:pt>
                <c:pt idx="389">
                  <c:v>36935.554259332173</c:v>
                </c:pt>
                <c:pt idx="390">
                  <c:v>40973.56738312012</c:v>
                </c:pt>
                <c:pt idx="391">
                  <c:v>4059.8959662535585</c:v>
                </c:pt>
                <c:pt idx="392">
                  <c:v>5299.6188464084416</c:v>
                </c:pt>
                <c:pt idx="393">
                  <c:v>5607.2031107942703</c:v>
                </c:pt>
                <c:pt idx="394">
                  <c:v>6050.8211690055487</c:v>
                </c:pt>
                <c:pt idx="395">
                  <c:v>7552.7545079963193</c:v>
                </c:pt>
                <c:pt idx="396">
                  <c:v>8319.7270669230693</c:v>
                </c:pt>
                <c:pt idx="397">
                  <c:v>9057.5398669257011</c:v>
                </c:pt>
                <c:pt idx="398">
                  <c:v>11916.823340119958</c:v>
                </c:pt>
                <c:pt idx="399">
                  <c:v>15426.321586138627</c:v>
                </c:pt>
                <c:pt idx="400">
                  <c:v>17376.26644896833</c:v>
                </c:pt>
                <c:pt idx="401">
                  <c:v>20627.13287558997</c:v>
                </c:pt>
                <c:pt idx="402">
                  <c:v>26007.8277038407</c:v>
                </c:pt>
                <c:pt idx="403">
                  <c:v>32563.391540139459</c:v>
                </c:pt>
                <c:pt idx="404">
                  <c:v>50860.05567343576</c:v>
                </c:pt>
                <c:pt idx="405">
                  <c:v>59798.889436412217</c:v>
                </c:pt>
                <c:pt idx="406">
                  <c:v>86817.945720562755</c:v>
                </c:pt>
                <c:pt idx="407">
                  <c:v>116468.27989867823</c:v>
                </c:pt>
                <c:pt idx="408">
                  <c:v>188385.38217754033</c:v>
                </c:pt>
                <c:pt idx="409">
                  <c:v>323819.67986649473</c:v>
                </c:pt>
                <c:pt idx="410">
                  <c:v>481873.02811955853</c:v>
                </c:pt>
                <c:pt idx="411">
                  <c:v>2962.1433391097735</c:v>
                </c:pt>
                <c:pt idx="412">
                  <c:v>7486.0371969822309</c:v>
                </c:pt>
                <c:pt idx="413">
                  <c:v>21135.297118356873</c:v>
                </c:pt>
                <c:pt idx="414">
                  <c:v>42223.788128515574</c:v>
                </c:pt>
                <c:pt idx="415">
                  <c:v>63832.308381124458</c:v>
                </c:pt>
                <c:pt idx="416">
                  <c:v>21396.375658955021</c:v>
                </c:pt>
                <c:pt idx="417">
                  <c:v>367.98211265480211</c:v>
                </c:pt>
                <c:pt idx="418">
                  <c:v>665.90924160138138</c:v>
                </c:pt>
                <c:pt idx="419">
                  <c:v>1184.9145211613354</c:v>
                </c:pt>
                <c:pt idx="420">
                  <c:v>3205.0785632295951</c:v>
                </c:pt>
                <c:pt idx="421">
                  <c:v>6103.172681723574</c:v>
                </c:pt>
                <c:pt idx="422">
                  <c:v>8179.6366004612473</c:v>
                </c:pt>
                <c:pt idx="423">
                  <c:v>7781.6567786711157</c:v>
                </c:pt>
                <c:pt idx="424">
                  <c:v>4844.0249747905464</c:v>
                </c:pt>
                <c:pt idx="425">
                  <c:v>1832.7072612417592</c:v>
                </c:pt>
                <c:pt idx="426">
                  <c:v>1698.473459825969</c:v>
                </c:pt>
                <c:pt idx="427">
                  <c:v>1951.9596105643602</c:v>
                </c:pt>
                <c:pt idx="428">
                  <c:v>2941.7469451532661</c:v>
                </c:pt>
                <c:pt idx="429">
                  <c:v>5235.170668881894</c:v>
                </c:pt>
                <c:pt idx="430">
                  <c:v>3948.4530345952935</c:v>
                </c:pt>
                <c:pt idx="431">
                  <c:v>2114.142289999681</c:v>
                </c:pt>
                <c:pt idx="432">
                  <c:v>884.31537576064363</c:v>
                </c:pt>
                <c:pt idx="433">
                  <c:v>430.83945391034655</c:v>
                </c:pt>
                <c:pt idx="434">
                  <c:v>430.42896315163222</c:v>
                </c:pt>
                <c:pt idx="435">
                  <c:v>207.40010422398916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28-47FC-944C-9E41DC780B93}"/>
            </c:ext>
          </c:extLst>
        </c:ser>
        <c:ser>
          <c:idx val="1"/>
          <c:order val="1"/>
          <c:spPr>
            <a:ln w="1270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MT2_3!$BK$2:$BK$132</c:f>
              <c:numCache>
                <c:formatCode>General</c:formatCode>
                <c:ptCount val="131"/>
                <c:pt idx="0">
                  <c:v>0</c:v>
                </c:pt>
                <c:pt idx="1">
                  <c:v>20000</c:v>
                </c:pt>
                <c:pt idx="2">
                  <c:v>40000</c:v>
                </c:pt>
                <c:pt idx="3">
                  <c:v>60000</c:v>
                </c:pt>
                <c:pt idx="4">
                  <c:v>80000</c:v>
                </c:pt>
                <c:pt idx="5">
                  <c:v>100000</c:v>
                </c:pt>
                <c:pt idx="6">
                  <c:v>120000</c:v>
                </c:pt>
                <c:pt idx="7">
                  <c:v>140000</c:v>
                </c:pt>
                <c:pt idx="8">
                  <c:v>160000</c:v>
                </c:pt>
                <c:pt idx="9">
                  <c:v>180000</c:v>
                </c:pt>
                <c:pt idx="10">
                  <c:v>200000</c:v>
                </c:pt>
                <c:pt idx="11">
                  <c:v>220000</c:v>
                </c:pt>
                <c:pt idx="12">
                  <c:v>240000</c:v>
                </c:pt>
                <c:pt idx="13">
                  <c:v>260000</c:v>
                </c:pt>
                <c:pt idx="14">
                  <c:v>280000</c:v>
                </c:pt>
                <c:pt idx="15">
                  <c:v>300000</c:v>
                </c:pt>
                <c:pt idx="16">
                  <c:v>320000</c:v>
                </c:pt>
                <c:pt idx="17">
                  <c:v>340000</c:v>
                </c:pt>
                <c:pt idx="18">
                  <c:v>360000</c:v>
                </c:pt>
                <c:pt idx="19">
                  <c:v>380000</c:v>
                </c:pt>
                <c:pt idx="20">
                  <c:v>400000</c:v>
                </c:pt>
                <c:pt idx="21">
                  <c:v>420000</c:v>
                </c:pt>
                <c:pt idx="22">
                  <c:v>440000</c:v>
                </c:pt>
                <c:pt idx="23">
                  <c:v>460000</c:v>
                </c:pt>
                <c:pt idx="24">
                  <c:v>480000</c:v>
                </c:pt>
                <c:pt idx="25">
                  <c:v>500000</c:v>
                </c:pt>
                <c:pt idx="26">
                  <c:v>520000</c:v>
                </c:pt>
                <c:pt idx="27">
                  <c:v>540000</c:v>
                </c:pt>
                <c:pt idx="28">
                  <c:v>560000</c:v>
                </c:pt>
                <c:pt idx="29">
                  <c:v>580000</c:v>
                </c:pt>
                <c:pt idx="30">
                  <c:v>600000</c:v>
                </c:pt>
                <c:pt idx="31">
                  <c:v>620000</c:v>
                </c:pt>
                <c:pt idx="32">
                  <c:v>640000</c:v>
                </c:pt>
                <c:pt idx="33">
                  <c:v>660000</c:v>
                </c:pt>
                <c:pt idx="34">
                  <c:v>680000</c:v>
                </c:pt>
                <c:pt idx="35">
                  <c:v>700000</c:v>
                </c:pt>
                <c:pt idx="36">
                  <c:v>720000</c:v>
                </c:pt>
                <c:pt idx="37">
                  <c:v>740000</c:v>
                </c:pt>
                <c:pt idx="38">
                  <c:v>760000</c:v>
                </c:pt>
                <c:pt idx="39">
                  <c:v>780000</c:v>
                </c:pt>
                <c:pt idx="40">
                  <c:v>800000</c:v>
                </c:pt>
                <c:pt idx="41">
                  <c:v>820000</c:v>
                </c:pt>
                <c:pt idx="42">
                  <c:v>840000</c:v>
                </c:pt>
                <c:pt idx="43">
                  <c:v>860000</c:v>
                </c:pt>
                <c:pt idx="44">
                  <c:v>880000</c:v>
                </c:pt>
                <c:pt idx="45">
                  <c:v>900000</c:v>
                </c:pt>
                <c:pt idx="46">
                  <c:v>920000</c:v>
                </c:pt>
                <c:pt idx="47">
                  <c:v>940000</c:v>
                </c:pt>
                <c:pt idx="48">
                  <c:v>960000</c:v>
                </c:pt>
                <c:pt idx="49">
                  <c:v>980000</c:v>
                </c:pt>
                <c:pt idx="50">
                  <c:v>1000000</c:v>
                </c:pt>
                <c:pt idx="51">
                  <c:v>1020000</c:v>
                </c:pt>
                <c:pt idx="52">
                  <c:v>1040000</c:v>
                </c:pt>
                <c:pt idx="53">
                  <c:v>1060000</c:v>
                </c:pt>
                <c:pt idx="54">
                  <c:v>1080000</c:v>
                </c:pt>
                <c:pt idx="55">
                  <c:v>1100000</c:v>
                </c:pt>
                <c:pt idx="56">
                  <c:v>1120000</c:v>
                </c:pt>
                <c:pt idx="57">
                  <c:v>1140000</c:v>
                </c:pt>
                <c:pt idx="58">
                  <c:v>1160000</c:v>
                </c:pt>
                <c:pt idx="59">
                  <c:v>1180000</c:v>
                </c:pt>
                <c:pt idx="60">
                  <c:v>1200000</c:v>
                </c:pt>
                <c:pt idx="61">
                  <c:v>1220000</c:v>
                </c:pt>
                <c:pt idx="62">
                  <c:v>1240000</c:v>
                </c:pt>
                <c:pt idx="63">
                  <c:v>1260000</c:v>
                </c:pt>
                <c:pt idx="64">
                  <c:v>1280000</c:v>
                </c:pt>
                <c:pt idx="65">
                  <c:v>1300000</c:v>
                </c:pt>
                <c:pt idx="66">
                  <c:v>1320000</c:v>
                </c:pt>
                <c:pt idx="67">
                  <c:v>1340000</c:v>
                </c:pt>
                <c:pt idx="68">
                  <c:v>1360000</c:v>
                </c:pt>
                <c:pt idx="69">
                  <c:v>1380000</c:v>
                </c:pt>
                <c:pt idx="70">
                  <c:v>1400000</c:v>
                </c:pt>
                <c:pt idx="71">
                  <c:v>1420000</c:v>
                </c:pt>
                <c:pt idx="72">
                  <c:v>1440000</c:v>
                </c:pt>
                <c:pt idx="73">
                  <c:v>1460000</c:v>
                </c:pt>
                <c:pt idx="74">
                  <c:v>1480000</c:v>
                </c:pt>
                <c:pt idx="75">
                  <c:v>1500000</c:v>
                </c:pt>
                <c:pt idx="76">
                  <c:v>1520000</c:v>
                </c:pt>
                <c:pt idx="77">
                  <c:v>1540000</c:v>
                </c:pt>
                <c:pt idx="78">
                  <c:v>1560000</c:v>
                </c:pt>
                <c:pt idx="79">
                  <c:v>1580000</c:v>
                </c:pt>
                <c:pt idx="80">
                  <c:v>1600000</c:v>
                </c:pt>
                <c:pt idx="81">
                  <c:v>1620000</c:v>
                </c:pt>
                <c:pt idx="82">
                  <c:v>1640000</c:v>
                </c:pt>
                <c:pt idx="83">
                  <c:v>1660000</c:v>
                </c:pt>
                <c:pt idx="84">
                  <c:v>1680000</c:v>
                </c:pt>
                <c:pt idx="85">
                  <c:v>1700000</c:v>
                </c:pt>
                <c:pt idx="86">
                  <c:v>1720000</c:v>
                </c:pt>
                <c:pt idx="87">
                  <c:v>1740000</c:v>
                </c:pt>
                <c:pt idx="88">
                  <c:v>1760000</c:v>
                </c:pt>
                <c:pt idx="89">
                  <c:v>1780000</c:v>
                </c:pt>
                <c:pt idx="90">
                  <c:v>1800000</c:v>
                </c:pt>
                <c:pt idx="91">
                  <c:v>1820000</c:v>
                </c:pt>
                <c:pt idx="92">
                  <c:v>1840000</c:v>
                </c:pt>
                <c:pt idx="93">
                  <c:v>1860000</c:v>
                </c:pt>
                <c:pt idx="94">
                  <c:v>1880000</c:v>
                </c:pt>
                <c:pt idx="95">
                  <c:v>1900000</c:v>
                </c:pt>
                <c:pt idx="96">
                  <c:v>1920000</c:v>
                </c:pt>
                <c:pt idx="97">
                  <c:v>1940000</c:v>
                </c:pt>
                <c:pt idx="98">
                  <c:v>1960000</c:v>
                </c:pt>
                <c:pt idx="99">
                  <c:v>1980000</c:v>
                </c:pt>
                <c:pt idx="100">
                  <c:v>2000000</c:v>
                </c:pt>
                <c:pt idx="101">
                  <c:v>2020000</c:v>
                </c:pt>
                <c:pt idx="102">
                  <c:v>2040000</c:v>
                </c:pt>
                <c:pt idx="103">
                  <c:v>2060000</c:v>
                </c:pt>
                <c:pt idx="104">
                  <c:v>2080000</c:v>
                </c:pt>
                <c:pt idx="105">
                  <c:v>2100000</c:v>
                </c:pt>
                <c:pt idx="106">
                  <c:v>2120000</c:v>
                </c:pt>
                <c:pt idx="107">
                  <c:v>2140000</c:v>
                </c:pt>
                <c:pt idx="108">
                  <c:v>2160000</c:v>
                </c:pt>
                <c:pt idx="109">
                  <c:v>2180000</c:v>
                </c:pt>
                <c:pt idx="110">
                  <c:v>2200000</c:v>
                </c:pt>
                <c:pt idx="111">
                  <c:v>2220000</c:v>
                </c:pt>
                <c:pt idx="112">
                  <c:v>2240000</c:v>
                </c:pt>
                <c:pt idx="113">
                  <c:v>2260000</c:v>
                </c:pt>
                <c:pt idx="114">
                  <c:v>2280000</c:v>
                </c:pt>
                <c:pt idx="115">
                  <c:v>2300000</c:v>
                </c:pt>
                <c:pt idx="116">
                  <c:v>2320000</c:v>
                </c:pt>
                <c:pt idx="117">
                  <c:v>2340000</c:v>
                </c:pt>
                <c:pt idx="118">
                  <c:v>2360000</c:v>
                </c:pt>
                <c:pt idx="119">
                  <c:v>2380000</c:v>
                </c:pt>
                <c:pt idx="120">
                  <c:v>2400000</c:v>
                </c:pt>
                <c:pt idx="121">
                  <c:v>2420000</c:v>
                </c:pt>
                <c:pt idx="122">
                  <c:v>2440000</c:v>
                </c:pt>
                <c:pt idx="123">
                  <c:v>2460000</c:v>
                </c:pt>
                <c:pt idx="124">
                  <c:v>2480000</c:v>
                </c:pt>
                <c:pt idx="125">
                  <c:v>2500000</c:v>
                </c:pt>
              </c:numCache>
            </c:numRef>
          </c:xVal>
          <c:yVal>
            <c:numRef>
              <c:f>MT2_3!$BK$2:$BK$132</c:f>
              <c:numCache>
                <c:formatCode>General</c:formatCode>
                <c:ptCount val="131"/>
                <c:pt idx="0">
                  <c:v>0</c:v>
                </c:pt>
                <c:pt idx="1">
                  <c:v>20000</c:v>
                </c:pt>
                <c:pt idx="2">
                  <c:v>40000</c:v>
                </c:pt>
                <c:pt idx="3">
                  <c:v>60000</c:v>
                </c:pt>
                <c:pt idx="4">
                  <c:v>80000</c:v>
                </c:pt>
                <c:pt idx="5">
                  <c:v>100000</c:v>
                </c:pt>
                <c:pt idx="6">
                  <c:v>120000</c:v>
                </c:pt>
                <c:pt idx="7">
                  <c:v>140000</c:v>
                </c:pt>
                <c:pt idx="8">
                  <c:v>160000</c:v>
                </c:pt>
                <c:pt idx="9">
                  <c:v>180000</c:v>
                </c:pt>
                <c:pt idx="10">
                  <c:v>200000</c:v>
                </c:pt>
                <c:pt idx="11">
                  <c:v>220000</c:v>
                </c:pt>
                <c:pt idx="12">
                  <c:v>240000</c:v>
                </c:pt>
                <c:pt idx="13">
                  <c:v>260000</c:v>
                </c:pt>
                <c:pt idx="14">
                  <c:v>280000</c:v>
                </c:pt>
                <c:pt idx="15">
                  <c:v>300000</c:v>
                </c:pt>
                <c:pt idx="16">
                  <c:v>320000</c:v>
                </c:pt>
                <c:pt idx="17">
                  <c:v>340000</c:v>
                </c:pt>
                <c:pt idx="18">
                  <c:v>360000</c:v>
                </c:pt>
                <c:pt idx="19">
                  <c:v>380000</c:v>
                </c:pt>
                <c:pt idx="20">
                  <c:v>400000</c:v>
                </c:pt>
                <c:pt idx="21">
                  <c:v>420000</c:v>
                </c:pt>
                <c:pt idx="22">
                  <c:v>440000</c:v>
                </c:pt>
                <c:pt idx="23">
                  <c:v>460000</c:v>
                </c:pt>
                <c:pt idx="24">
                  <c:v>480000</c:v>
                </c:pt>
                <c:pt idx="25">
                  <c:v>500000</c:v>
                </c:pt>
                <c:pt idx="26">
                  <c:v>520000</c:v>
                </c:pt>
                <c:pt idx="27">
                  <c:v>540000</c:v>
                </c:pt>
                <c:pt idx="28">
                  <c:v>560000</c:v>
                </c:pt>
                <c:pt idx="29">
                  <c:v>580000</c:v>
                </c:pt>
                <c:pt idx="30">
                  <c:v>600000</c:v>
                </c:pt>
                <c:pt idx="31">
                  <c:v>620000</c:v>
                </c:pt>
                <c:pt idx="32">
                  <c:v>640000</c:v>
                </c:pt>
                <c:pt idx="33">
                  <c:v>660000</c:v>
                </c:pt>
                <c:pt idx="34">
                  <c:v>680000</c:v>
                </c:pt>
                <c:pt idx="35">
                  <c:v>700000</c:v>
                </c:pt>
                <c:pt idx="36">
                  <c:v>720000</c:v>
                </c:pt>
                <c:pt idx="37">
                  <c:v>740000</c:v>
                </c:pt>
                <c:pt idx="38">
                  <c:v>760000</c:v>
                </c:pt>
                <c:pt idx="39">
                  <c:v>780000</c:v>
                </c:pt>
                <c:pt idx="40">
                  <c:v>800000</c:v>
                </c:pt>
                <c:pt idx="41">
                  <c:v>820000</c:v>
                </c:pt>
                <c:pt idx="42">
                  <c:v>840000</c:v>
                </c:pt>
                <c:pt idx="43">
                  <c:v>860000</c:v>
                </c:pt>
                <c:pt idx="44">
                  <c:v>880000</c:v>
                </c:pt>
                <c:pt idx="45">
                  <c:v>900000</c:v>
                </c:pt>
                <c:pt idx="46">
                  <c:v>920000</c:v>
                </c:pt>
                <c:pt idx="47">
                  <c:v>940000</c:v>
                </c:pt>
                <c:pt idx="48">
                  <c:v>960000</c:v>
                </c:pt>
                <c:pt idx="49">
                  <c:v>980000</c:v>
                </c:pt>
                <c:pt idx="50">
                  <c:v>1000000</c:v>
                </c:pt>
                <c:pt idx="51">
                  <c:v>1020000</c:v>
                </c:pt>
                <c:pt idx="52">
                  <c:v>1040000</c:v>
                </c:pt>
                <c:pt idx="53">
                  <c:v>1060000</c:v>
                </c:pt>
                <c:pt idx="54">
                  <c:v>1080000</c:v>
                </c:pt>
                <c:pt idx="55">
                  <c:v>1100000</c:v>
                </c:pt>
                <c:pt idx="56">
                  <c:v>1120000</c:v>
                </c:pt>
                <c:pt idx="57">
                  <c:v>1140000</c:v>
                </c:pt>
                <c:pt idx="58">
                  <c:v>1160000</c:v>
                </c:pt>
                <c:pt idx="59">
                  <c:v>1180000</c:v>
                </c:pt>
                <c:pt idx="60">
                  <c:v>1200000</c:v>
                </c:pt>
                <c:pt idx="61">
                  <c:v>1220000</c:v>
                </c:pt>
                <c:pt idx="62">
                  <c:v>1240000</c:v>
                </c:pt>
                <c:pt idx="63">
                  <c:v>1260000</c:v>
                </c:pt>
                <c:pt idx="64">
                  <c:v>1280000</c:v>
                </c:pt>
                <c:pt idx="65">
                  <c:v>1300000</c:v>
                </c:pt>
                <c:pt idx="66">
                  <c:v>1320000</c:v>
                </c:pt>
                <c:pt idx="67">
                  <c:v>1340000</c:v>
                </c:pt>
                <c:pt idx="68">
                  <c:v>1360000</c:v>
                </c:pt>
                <c:pt idx="69">
                  <c:v>1380000</c:v>
                </c:pt>
                <c:pt idx="70">
                  <c:v>1400000</c:v>
                </c:pt>
                <c:pt idx="71">
                  <c:v>1420000</c:v>
                </c:pt>
                <c:pt idx="72">
                  <c:v>1440000</c:v>
                </c:pt>
                <c:pt idx="73">
                  <c:v>1460000</c:v>
                </c:pt>
                <c:pt idx="74">
                  <c:v>1480000</c:v>
                </c:pt>
                <c:pt idx="75">
                  <c:v>1500000</c:v>
                </c:pt>
                <c:pt idx="76">
                  <c:v>1520000</c:v>
                </c:pt>
                <c:pt idx="77">
                  <c:v>1540000</c:v>
                </c:pt>
                <c:pt idx="78">
                  <c:v>1560000</c:v>
                </c:pt>
                <c:pt idx="79">
                  <c:v>1580000</c:v>
                </c:pt>
                <c:pt idx="80">
                  <c:v>1600000</c:v>
                </c:pt>
                <c:pt idx="81">
                  <c:v>1620000</c:v>
                </c:pt>
                <c:pt idx="82">
                  <c:v>1640000</c:v>
                </c:pt>
                <c:pt idx="83">
                  <c:v>1660000</c:v>
                </c:pt>
                <c:pt idx="84">
                  <c:v>1680000</c:v>
                </c:pt>
                <c:pt idx="85">
                  <c:v>1700000</c:v>
                </c:pt>
                <c:pt idx="86">
                  <c:v>1720000</c:v>
                </c:pt>
                <c:pt idx="87">
                  <c:v>1740000</c:v>
                </c:pt>
                <c:pt idx="88">
                  <c:v>1760000</c:v>
                </c:pt>
                <c:pt idx="89">
                  <c:v>1780000</c:v>
                </c:pt>
                <c:pt idx="90">
                  <c:v>1800000</c:v>
                </c:pt>
                <c:pt idx="91">
                  <c:v>1820000</c:v>
                </c:pt>
                <c:pt idx="92">
                  <c:v>1840000</c:v>
                </c:pt>
                <c:pt idx="93">
                  <c:v>1860000</c:v>
                </c:pt>
                <c:pt idx="94">
                  <c:v>1880000</c:v>
                </c:pt>
                <c:pt idx="95">
                  <c:v>1900000</c:v>
                </c:pt>
                <c:pt idx="96">
                  <c:v>1920000</c:v>
                </c:pt>
                <c:pt idx="97">
                  <c:v>1940000</c:v>
                </c:pt>
                <c:pt idx="98">
                  <c:v>1960000</c:v>
                </c:pt>
                <c:pt idx="99">
                  <c:v>1980000</c:v>
                </c:pt>
                <c:pt idx="100">
                  <c:v>2000000</c:v>
                </c:pt>
                <c:pt idx="101">
                  <c:v>2020000</c:v>
                </c:pt>
                <c:pt idx="102">
                  <c:v>2040000</c:v>
                </c:pt>
                <c:pt idx="103">
                  <c:v>2060000</c:v>
                </c:pt>
                <c:pt idx="104">
                  <c:v>2080000</c:v>
                </c:pt>
                <c:pt idx="105">
                  <c:v>2100000</c:v>
                </c:pt>
                <c:pt idx="106">
                  <c:v>2120000</c:v>
                </c:pt>
                <c:pt idx="107">
                  <c:v>2140000</c:v>
                </c:pt>
                <c:pt idx="108">
                  <c:v>2160000</c:v>
                </c:pt>
                <c:pt idx="109">
                  <c:v>2180000</c:v>
                </c:pt>
                <c:pt idx="110">
                  <c:v>2200000</c:v>
                </c:pt>
                <c:pt idx="111">
                  <c:v>2220000</c:v>
                </c:pt>
                <c:pt idx="112">
                  <c:v>2240000</c:v>
                </c:pt>
                <c:pt idx="113">
                  <c:v>2260000</c:v>
                </c:pt>
                <c:pt idx="114">
                  <c:v>2280000</c:v>
                </c:pt>
                <c:pt idx="115">
                  <c:v>2300000</c:v>
                </c:pt>
                <c:pt idx="116">
                  <c:v>2320000</c:v>
                </c:pt>
                <c:pt idx="117">
                  <c:v>2340000</c:v>
                </c:pt>
                <c:pt idx="118">
                  <c:v>2360000</c:v>
                </c:pt>
                <c:pt idx="119">
                  <c:v>2380000</c:v>
                </c:pt>
                <c:pt idx="120">
                  <c:v>2400000</c:v>
                </c:pt>
                <c:pt idx="121">
                  <c:v>2420000</c:v>
                </c:pt>
                <c:pt idx="122">
                  <c:v>2440000</c:v>
                </c:pt>
                <c:pt idx="123">
                  <c:v>2460000</c:v>
                </c:pt>
                <c:pt idx="124">
                  <c:v>2480000</c:v>
                </c:pt>
                <c:pt idx="125">
                  <c:v>2500000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28-47FC-944C-9E41DC780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8415"/>
        <c:axId val="6366319"/>
      </c:scatterChart>
      <c:valAx>
        <c:axId val="6358415"/>
        <c:scaling>
          <c:orientation val="minMax"/>
          <c:max val="25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MU Serif" panose="02000603000000000000" pitchFamily="2" charset="0"/>
                    <a:ea typeface="CMU Serif" panose="02000603000000000000" pitchFamily="2" charset="0"/>
                    <a:cs typeface="CMU Serif" panose="02000603000000000000" pitchFamily="2" charset="0"/>
                  </a:defRPr>
                </a:pPr>
                <a:r>
                  <a:rPr lang="en-US"/>
                  <a:t>Calculated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MU Serif" panose="02000603000000000000" pitchFamily="2" charset="0"/>
                  <a:ea typeface="CMU Serif" panose="02000603000000000000" pitchFamily="2" charset="0"/>
                  <a:cs typeface="CMU Serif" panose="02000603000000000000" pitchFamily="2" charset="0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MU Serif" panose="02000603000000000000" pitchFamily="2" charset="0"/>
                <a:ea typeface="CMU Serif" panose="02000603000000000000" pitchFamily="2" charset="0"/>
                <a:cs typeface="CMU Serif" panose="02000603000000000000" pitchFamily="2" charset="0"/>
              </a:defRPr>
            </a:pPr>
            <a:endParaRPr lang="en-US"/>
          </a:p>
        </c:txPr>
        <c:crossAx val="6366319"/>
        <c:crosses val="autoZero"/>
        <c:crossBetween val="midCat"/>
      </c:valAx>
      <c:valAx>
        <c:axId val="6366319"/>
        <c:scaling>
          <c:orientation val="minMax"/>
          <c:max val="25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MU Serif" panose="02000603000000000000" pitchFamily="2" charset="0"/>
                    <a:ea typeface="CMU Serif" panose="02000603000000000000" pitchFamily="2" charset="0"/>
                    <a:cs typeface="CMU Serif" panose="02000603000000000000" pitchFamily="2" charset="0"/>
                  </a:defRPr>
                </a:pPr>
                <a:r>
                  <a:rPr lang="en-US"/>
                  <a:t>Fitted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MU Serif" panose="02000603000000000000" pitchFamily="2" charset="0"/>
                  <a:ea typeface="CMU Serif" panose="02000603000000000000" pitchFamily="2" charset="0"/>
                  <a:cs typeface="CMU Serif" panose="02000603000000000000" pitchFamily="2" charset="0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MU Serif" panose="02000603000000000000" pitchFamily="2" charset="0"/>
                <a:ea typeface="CMU Serif" panose="02000603000000000000" pitchFamily="2" charset="0"/>
                <a:cs typeface="CMU Serif" panose="02000603000000000000" pitchFamily="2" charset="0"/>
              </a:defRPr>
            </a:pPr>
            <a:endParaRPr lang="en-US"/>
          </a:p>
        </c:txPr>
        <c:crossAx val="63584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CMU Serif" panose="02000603000000000000" pitchFamily="2" charset="0"/>
          <a:ea typeface="CMU Serif" panose="02000603000000000000" pitchFamily="2" charset="0"/>
          <a:cs typeface="CMU Serif" panose="02000603000000000000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MU Serif" panose="02000603000000000000" pitchFamily="2" charset="0"/>
                <a:ea typeface="CMU Serif" panose="02000603000000000000" pitchFamily="2" charset="0"/>
                <a:cs typeface="CMU Serif" panose="02000603000000000000" pitchFamily="2" charset="0"/>
              </a:defRPr>
            </a:pPr>
            <a:r>
              <a:rPr lang="hu-HU"/>
              <a:t>Variance value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MU Serif" panose="02000603000000000000" pitchFamily="2" charset="0"/>
              <a:ea typeface="CMU Serif" panose="02000603000000000000" pitchFamily="2" charset="0"/>
              <a:cs typeface="CMU Serif" panose="02000603000000000000" pitchFamily="2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20000"/>
                </a:schemeClr>
              </a:solidFill>
              <a:ln w="9525">
                <a:solidFill>
                  <a:schemeClr val="accent1">
                    <a:alpha val="20000"/>
                  </a:schemeClr>
                </a:solidFill>
              </a:ln>
              <a:effectLst/>
            </c:spPr>
          </c:marker>
          <c:xVal>
            <c:numRef>
              <c:f>MT2_3!$AS$2:$AS$437</c:f>
              <c:numCache>
                <c:formatCode>General</c:formatCode>
                <c:ptCount val="436"/>
                <c:pt idx="0">
                  <c:v>92536.790064848974</c:v>
                </c:pt>
                <c:pt idx="1">
                  <c:v>110414.37215574611</c:v>
                </c:pt>
                <c:pt idx="2">
                  <c:v>130157.72117613204</c:v>
                </c:pt>
                <c:pt idx="3">
                  <c:v>127101.83051070249</c:v>
                </c:pt>
                <c:pt idx="4">
                  <c:v>118446.58039444593</c:v>
                </c:pt>
                <c:pt idx="5">
                  <c:v>148511.0575984543</c:v>
                </c:pt>
                <c:pt idx="6">
                  <c:v>135199.20166378911</c:v>
                </c:pt>
                <c:pt idx="7">
                  <c:v>161615.08757639566</c:v>
                </c:pt>
                <c:pt idx="8">
                  <c:v>151732.97755957121</c:v>
                </c:pt>
                <c:pt idx="9">
                  <c:v>108716.52935520701</c:v>
                </c:pt>
                <c:pt idx="10">
                  <c:v>35611.372333200416</c:v>
                </c:pt>
                <c:pt idx="11">
                  <c:v>5559.8284234818138</c:v>
                </c:pt>
                <c:pt idx="12">
                  <c:v>7997.8520502334741</c:v>
                </c:pt>
                <c:pt idx="13">
                  <c:v>986.12424073695581</c:v>
                </c:pt>
                <c:pt idx="14">
                  <c:v>271.5535644525475</c:v>
                </c:pt>
                <c:pt idx="15">
                  <c:v>138.32144295023338</c:v>
                </c:pt>
                <c:pt idx="16">
                  <c:v>72.580256627198708</c:v>
                </c:pt>
                <c:pt idx="17">
                  <c:v>74.857516337599691</c:v>
                </c:pt>
                <c:pt idx="18">
                  <c:v>19.828025680098651</c:v>
                </c:pt>
                <c:pt idx="19">
                  <c:v>12.605093459017509</c:v>
                </c:pt>
                <c:pt idx="20">
                  <c:v>0.1437976360191455</c:v>
                </c:pt>
                <c:pt idx="21">
                  <c:v>78.828664417927172</c:v>
                </c:pt>
                <c:pt idx="22">
                  <c:v>97.507102984710997</c:v>
                </c:pt>
                <c:pt idx="23">
                  <c:v>174.75870260581738</c:v>
                </c:pt>
                <c:pt idx="24">
                  <c:v>331.77266504907521</c:v>
                </c:pt>
                <c:pt idx="25">
                  <c:v>348.37606895849285</c:v>
                </c:pt>
                <c:pt idx="26">
                  <c:v>738.50589700510227</c:v>
                </c:pt>
                <c:pt idx="27">
                  <c:v>1064.281752357258</c:v>
                </c:pt>
                <c:pt idx="28">
                  <c:v>1662.8748727102698</c:v>
                </c:pt>
                <c:pt idx="29">
                  <c:v>2261.2632866373388</c:v>
                </c:pt>
                <c:pt idx="30">
                  <c:v>3270.2948526255673</c:v>
                </c:pt>
                <c:pt idx="31">
                  <c:v>4003.8587644302702</c:v>
                </c:pt>
                <c:pt idx="32">
                  <c:v>7821.2542203317616</c:v>
                </c:pt>
                <c:pt idx="33">
                  <c:v>12039.031841950165</c:v>
                </c:pt>
                <c:pt idx="34">
                  <c:v>16343.324513166173</c:v>
                </c:pt>
                <c:pt idx="35">
                  <c:v>30968.161149458847</c:v>
                </c:pt>
                <c:pt idx="36">
                  <c:v>49778.140222844348</c:v>
                </c:pt>
                <c:pt idx="37">
                  <c:v>71169.1582612364</c:v>
                </c:pt>
                <c:pt idx="38">
                  <c:v>138995.58594033867</c:v>
                </c:pt>
                <c:pt idx="39">
                  <c:v>197895.3827696573</c:v>
                </c:pt>
                <c:pt idx="40">
                  <c:v>442838.20443551999</c:v>
                </c:pt>
                <c:pt idx="41">
                  <c:v>762781.87703232002</c:v>
                </c:pt>
                <c:pt idx="48">
                  <c:v>592998.25507948443</c:v>
                </c:pt>
                <c:pt idx="49">
                  <c:v>73205.85602646225</c:v>
                </c:pt>
                <c:pt idx="50">
                  <c:v>54437.747535935494</c:v>
                </c:pt>
                <c:pt idx="51">
                  <c:v>62118.136028388508</c:v>
                </c:pt>
                <c:pt idx="52">
                  <c:v>77818.6947544508</c:v>
                </c:pt>
                <c:pt idx="53">
                  <c:v>12912.743769332001</c:v>
                </c:pt>
                <c:pt idx="54">
                  <c:v>12473.915263350882</c:v>
                </c:pt>
                <c:pt idx="55">
                  <c:v>13288.908883136086</c:v>
                </c:pt>
                <c:pt idx="56">
                  <c:v>12365.976860393579</c:v>
                </c:pt>
                <c:pt idx="57">
                  <c:v>11518.489335411865</c:v>
                </c:pt>
                <c:pt idx="58">
                  <c:v>12126.726872993713</c:v>
                </c:pt>
                <c:pt idx="59">
                  <c:v>12151.244472426</c:v>
                </c:pt>
                <c:pt idx="60">
                  <c:v>10227.476569066775</c:v>
                </c:pt>
                <c:pt idx="61">
                  <c:v>12795.612649868748</c:v>
                </c:pt>
                <c:pt idx="62">
                  <c:v>13099.789201211122</c:v>
                </c:pt>
                <c:pt idx="63">
                  <c:v>12943.024293539544</c:v>
                </c:pt>
                <c:pt idx="64">
                  <c:v>14136.841455370468</c:v>
                </c:pt>
                <c:pt idx="65">
                  <c:v>18272.198411361631</c:v>
                </c:pt>
                <c:pt idx="66">
                  <c:v>28761.945264307826</c:v>
                </c:pt>
                <c:pt idx="67">
                  <c:v>60494.958285325323</c:v>
                </c:pt>
                <c:pt idx="68">
                  <c:v>119457.29285080236</c:v>
                </c:pt>
                <c:pt idx="69">
                  <c:v>146590.82533466909</c:v>
                </c:pt>
                <c:pt idx="70">
                  <c:v>144283.63800031744</c:v>
                </c:pt>
                <c:pt idx="71">
                  <c:v>139769.24212813098</c:v>
                </c:pt>
                <c:pt idx="72">
                  <c:v>115619.54537224962</c:v>
                </c:pt>
                <c:pt idx="73">
                  <c:v>91582.955063747897</c:v>
                </c:pt>
                <c:pt idx="74">
                  <c:v>58017.887341212088</c:v>
                </c:pt>
                <c:pt idx="75">
                  <c:v>37885.218901054781</c:v>
                </c:pt>
                <c:pt idx="76">
                  <c:v>23406.898670360068</c:v>
                </c:pt>
                <c:pt idx="77">
                  <c:v>12778.508317108784</c:v>
                </c:pt>
                <c:pt idx="78">
                  <c:v>9492.604875021816</c:v>
                </c:pt>
                <c:pt idx="79">
                  <c:v>5564.4299749952288</c:v>
                </c:pt>
                <c:pt idx="80">
                  <c:v>2676.3615151910599</c:v>
                </c:pt>
                <c:pt idx="81">
                  <c:v>2255.6353616214847</c:v>
                </c:pt>
                <c:pt idx="82">
                  <c:v>515.33288424348984</c:v>
                </c:pt>
                <c:pt idx="83">
                  <c:v>364.59368581277238</c:v>
                </c:pt>
                <c:pt idx="84">
                  <c:v>331.43840864392899</c:v>
                </c:pt>
                <c:pt idx="85">
                  <c:v>258.9143931210877</c:v>
                </c:pt>
                <c:pt idx="86">
                  <c:v>146.71203996897651</c:v>
                </c:pt>
                <c:pt idx="87">
                  <c:v>138.5083571503709</c:v>
                </c:pt>
                <c:pt idx="88">
                  <c:v>150.822203247256</c:v>
                </c:pt>
                <c:pt idx="89">
                  <c:v>7532.9080979739374</c:v>
                </c:pt>
                <c:pt idx="90">
                  <c:v>9582.555396302736</c:v>
                </c:pt>
                <c:pt idx="91">
                  <c:v>12587.531772912638</c:v>
                </c:pt>
                <c:pt idx="92">
                  <c:v>12715.223269952161</c:v>
                </c:pt>
                <c:pt idx="93">
                  <c:v>13805.274818080439</c:v>
                </c:pt>
                <c:pt idx="94">
                  <c:v>29753.445414920559</c:v>
                </c:pt>
                <c:pt idx="95">
                  <c:v>38483.037856315823</c:v>
                </c:pt>
                <c:pt idx="96">
                  <c:v>36285.316699148054</c:v>
                </c:pt>
                <c:pt idx="97">
                  <c:v>50249.402104020417</c:v>
                </c:pt>
                <c:pt idx="98">
                  <c:v>52191.077715364125</c:v>
                </c:pt>
                <c:pt idx="99">
                  <c:v>49185.362756597919</c:v>
                </c:pt>
                <c:pt idx="100">
                  <c:v>59482.87876224333</c:v>
                </c:pt>
                <c:pt idx="101">
                  <c:v>50231.970640481333</c:v>
                </c:pt>
                <c:pt idx="102">
                  <c:v>68191.214391564252</c:v>
                </c:pt>
                <c:pt idx="103">
                  <c:v>56175.846922100929</c:v>
                </c:pt>
                <c:pt idx="104">
                  <c:v>48486.998469599996</c:v>
                </c:pt>
                <c:pt idx="105">
                  <c:v>58066.555404626975</c:v>
                </c:pt>
                <c:pt idx="106">
                  <c:v>36039.3061257523</c:v>
                </c:pt>
                <c:pt idx="107">
                  <c:v>53547.535898644739</c:v>
                </c:pt>
                <c:pt idx="108">
                  <c:v>46515.43155596935</c:v>
                </c:pt>
                <c:pt idx="109">
                  <c:v>35653.937863455263</c:v>
                </c:pt>
                <c:pt idx="110">
                  <c:v>32250.258028505094</c:v>
                </c:pt>
                <c:pt idx="111">
                  <c:v>27761.081630191558</c:v>
                </c:pt>
                <c:pt idx="112">
                  <c:v>22407.391162806154</c:v>
                </c:pt>
                <c:pt idx="113">
                  <c:v>16235.9743355348</c:v>
                </c:pt>
                <c:pt idx="114">
                  <c:v>13724.0490303476</c:v>
                </c:pt>
                <c:pt idx="115">
                  <c:v>8476.3841560933924</c:v>
                </c:pt>
                <c:pt idx="116">
                  <c:v>5596.6661287685483</c:v>
                </c:pt>
                <c:pt idx="117">
                  <c:v>3159.9836621007685</c:v>
                </c:pt>
                <c:pt idx="118">
                  <c:v>3128.5764198274078</c:v>
                </c:pt>
                <c:pt idx="119">
                  <c:v>2156.7894361124254</c:v>
                </c:pt>
                <c:pt idx="120">
                  <c:v>952.01398152600723</c:v>
                </c:pt>
                <c:pt idx="121">
                  <c:v>550.08925148673609</c:v>
                </c:pt>
                <c:pt idx="122">
                  <c:v>368.12776857313048</c:v>
                </c:pt>
                <c:pt idx="123">
                  <c:v>295.93120696326883</c:v>
                </c:pt>
                <c:pt idx="124">
                  <c:v>230.63371801415943</c:v>
                </c:pt>
                <c:pt idx="125">
                  <c:v>2914.7891675164997</c:v>
                </c:pt>
                <c:pt idx="126">
                  <c:v>2829.2702236424193</c:v>
                </c:pt>
                <c:pt idx="127">
                  <c:v>2450.4316901251732</c:v>
                </c:pt>
                <c:pt idx="128">
                  <c:v>2336.5689199701487</c:v>
                </c:pt>
                <c:pt idx="129">
                  <c:v>1423.2313372551803</c:v>
                </c:pt>
                <c:pt idx="130">
                  <c:v>1933.3454733994743</c:v>
                </c:pt>
                <c:pt idx="131">
                  <c:v>2150.7283133187138</c:v>
                </c:pt>
                <c:pt idx="132">
                  <c:v>1242.8457533849064</c:v>
                </c:pt>
                <c:pt idx="133">
                  <c:v>1579.2465641708802</c:v>
                </c:pt>
                <c:pt idx="134">
                  <c:v>1009.6293272938354</c:v>
                </c:pt>
                <c:pt idx="135">
                  <c:v>1357.5779396770736</c:v>
                </c:pt>
                <c:pt idx="136">
                  <c:v>717.92636125957756</c:v>
                </c:pt>
                <c:pt idx="137">
                  <c:v>1146.1059483801862</c:v>
                </c:pt>
                <c:pt idx="138">
                  <c:v>2570.505120437062</c:v>
                </c:pt>
                <c:pt idx="139">
                  <c:v>6418.794782428382</c:v>
                </c:pt>
                <c:pt idx="140">
                  <c:v>14172.146379869244</c:v>
                </c:pt>
                <c:pt idx="141">
                  <c:v>15572.628420220519</c:v>
                </c:pt>
                <c:pt idx="142">
                  <c:v>15735.2069357325</c:v>
                </c:pt>
                <c:pt idx="143">
                  <c:v>18284.266941097878</c:v>
                </c:pt>
                <c:pt idx="144">
                  <c:v>21829.908733152002</c:v>
                </c:pt>
                <c:pt idx="145">
                  <c:v>19130.989253409349</c:v>
                </c:pt>
                <c:pt idx="146">
                  <c:v>21041.002118015876</c:v>
                </c:pt>
                <c:pt idx="147">
                  <c:v>18703.884739317</c:v>
                </c:pt>
                <c:pt idx="148">
                  <c:v>19672.144396468419</c:v>
                </c:pt>
                <c:pt idx="149">
                  <c:v>17711.947094768388</c:v>
                </c:pt>
                <c:pt idx="150">
                  <c:v>16596.893225840206</c:v>
                </c:pt>
                <c:pt idx="151">
                  <c:v>14010.099097030654</c:v>
                </c:pt>
                <c:pt idx="152">
                  <c:v>12543.386817648225</c:v>
                </c:pt>
                <c:pt idx="153">
                  <c:v>11470.268636333956</c:v>
                </c:pt>
                <c:pt idx="154">
                  <c:v>9555.3665055782276</c:v>
                </c:pt>
                <c:pt idx="155">
                  <c:v>7966.5677197769255</c:v>
                </c:pt>
                <c:pt idx="156">
                  <c:v>6759.6147813958551</c:v>
                </c:pt>
                <c:pt idx="157">
                  <c:v>5423.5068617836578</c:v>
                </c:pt>
                <c:pt idx="158">
                  <c:v>5196.6919600259853</c:v>
                </c:pt>
                <c:pt idx="159">
                  <c:v>3574.9593620298929</c:v>
                </c:pt>
                <c:pt idx="160">
                  <c:v>2507.2154198253675</c:v>
                </c:pt>
                <c:pt idx="161">
                  <c:v>3254.230247740622</c:v>
                </c:pt>
                <c:pt idx="162">
                  <c:v>2645.709694103924</c:v>
                </c:pt>
                <c:pt idx="163">
                  <c:v>2721.0598967498395</c:v>
                </c:pt>
                <c:pt idx="164">
                  <c:v>2957.609387750374</c:v>
                </c:pt>
                <c:pt idx="165">
                  <c:v>3798.8531797178416</c:v>
                </c:pt>
                <c:pt idx="166">
                  <c:v>5769.5505284873698</c:v>
                </c:pt>
                <c:pt idx="167">
                  <c:v>6557.9895569393066</c:v>
                </c:pt>
                <c:pt idx="168">
                  <c:v>8191.2571400794059</c:v>
                </c:pt>
                <c:pt idx="169">
                  <c:v>8125.0615768827565</c:v>
                </c:pt>
                <c:pt idx="170">
                  <c:v>9506.6495540969481</c:v>
                </c:pt>
                <c:pt idx="171">
                  <c:v>9319.225777631309</c:v>
                </c:pt>
                <c:pt idx="172">
                  <c:v>10400.46783692377</c:v>
                </c:pt>
                <c:pt idx="173">
                  <c:v>11731.262103520954</c:v>
                </c:pt>
                <c:pt idx="174">
                  <c:v>11306.657982651277</c:v>
                </c:pt>
                <c:pt idx="175">
                  <c:v>12438.370935510615</c:v>
                </c:pt>
                <c:pt idx="176">
                  <c:v>14000.26830907614</c:v>
                </c:pt>
                <c:pt idx="177">
                  <c:v>11885.579340034968</c:v>
                </c:pt>
                <c:pt idx="178">
                  <c:v>12576.35556641316</c:v>
                </c:pt>
                <c:pt idx="179">
                  <c:v>13605.136045928002</c:v>
                </c:pt>
                <c:pt idx="180">
                  <c:v>12261.8299791393</c:v>
                </c:pt>
                <c:pt idx="181">
                  <c:v>13871.423399878749</c:v>
                </c:pt>
                <c:pt idx="182">
                  <c:v>16213.041985133339</c:v>
                </c:pt>
                <c:pt idx="183">
                  <c:v>15968.687785739488</c:v>
                </c:pt>
                <c:pt idx="184">
                  <c:v>15182.690730299841</c:v>
                </c:pt>
                <c:pt idx="185">
                  <c:v>12323.281558872461</c:v>
                </c:pt>
                <c:pt idx="186">
                  <c:v>15252.489210971433</c:v>
                </c:pt>
                <c:pt idx="187">
                  <c:v>14148.612625562208</c:v>
                </c:pt>
                <c:pt idx="188">
                  <c:v>14518.436880800913</c:v>
                </c:pt>
                <c:pt idx="189">
                  <c:v>12490.2753612</c:v>
                </c:pt>
                <c:pt idx="190">
                  <c:v>11108.006982538549</c:v>
                </c:pt>
                <c:pt idx="191">
                  <c:v>11034.372982594559</c:v>
                </c:pt>
                <c:pt idx="192">
                  <c:v>9548.5787490166367</c:v>
                </c:pt>
                <c:pt idx="193">
                  <c:v>8498.3756576848627</c:v>
                </c:pt>
                <c:pt idx="194">
                  <c:v>4966.0458417325453</c:v>
                </c:pt>
                <c:pt idx="195">
                  <c:v>5417.4558273295415</c:v>
                </c:pt>
                <c:pt idx="196">
                  <c:v>4904.6498664169922</c:v>
                </c:pt>
                <c:pt idx="197">
                  <c:v>23.082349809022066</c:v>
                </c:pt>
                <c:pt idx="198">
                  <c:v>171.1880348361712</c:v>
                </c:pt>
                <c:pt idx="199">
                  <c:v>187.60082495310502</c:v>
                </c:pt>
                <c:pt idx="200">
                  <c:v>362.65658240496953</c:v>
                </c:pt>
                <c:pt idx="201">
                  <c:v>527.60279029656374</c:v>
                </c:pt>
                <c:pt idx="202">
                  <c:v>1183.9384590478003</c:v>
                </c:pt>
                <c:pt idx="203">
                  <c:v>2302.1603864564199</c:v>
                </c:pt>
                <c:pt idx="204">
                  <c:v>3394.4643905992275</c:v>
                </c:pt>
                <c:pt idx="205">
                  <c:v>4618.0446097990916</c:v>
                </c:pt>
                <c:pt idx="206">
                  <c:v>4500.2733947681991</c:v>
                </c:pt>
                <c:pt idx="207">
                  <c:v>4064.425479274767</c:v>
                </c:pt>
                <c:pt idx="208">
                  <c:v>2511.938119963464</c:v>
                </c:pt>
                <c:pt idx="209">
                  <c:v>1972.3009131252477</c:v>
                </c:pt>
                <c:pt idx="210">
                  <c:v>1968.0407218385267</c:v>
                </c:pt>
                <c:pt idx="211">
                  <c:v>1197.7354250899723</c:v>
                </c:pt>
                <c:pt idx="212">
                  <c:v>1126.9009252436574</c:v>
                </c:pt>
                <c:pt idx="213">
                  <c:v>449.39868599035481</c:v>
                </c:pt>
                <c:pt idx="214">
                  <c:v>417.95618828748485</c:v>
                </c:pt>
                <c:pt idx="215">
                  <c:v>189.2788745144899</c:v>
                </c:pt>
                <c:pt idx="216">
                  <c:v>7.5042688177540171</c:v>
                </c:pt>
                <c:pt idx="217">
                  <c:v>28.59958738577161</c:v>
                </c:pt>
                <c:pt idx="218">
                  <c:v>128.58217044303692</c:v>
                </c:pt>
                <c:pt idx="219">
                  <c:v>247.30783473871881</c:v>
                </c:pt>
                <c:pt idx="220">
                  <c:v>798.81397478877818</c:v>
                </c:pt>
                <c:pt idx="221">
                  <c:v>1808.0356192247648</c:v>
                </c:pt>
                <c:pt idx="222">
                  <c:v>2365.2089087950103</c:v>
                </c:pt>
                <c:pt idx="223">
                  <c:v>8630.4521089521131</c:v>
                </c:pt>
                <c:pt idx="224">
                  <c:v>14123.517883113038</c:v>
                </c:pt>
                <c:pt idx="225">
                  <c:v>13055.581972302336</c:v>
                </c:pt>
                <c:pt idx="226">
                  <c:v>13124.462474240658</c:v>
                </c:pt>
                <c:pt idx="227">
                  <c:v>7091.2490407822734</c:v>
                </c:pt>
                <c:pt idx="228">
                  <c:v>2581.396034817139</c:v>
                </c:pt>
                <c:pt idx="229">
                  <c:v>2156.87116719695</c:v>
                </c:pt>
                <c:pt idx="230">
                  <c:v>1746.9245603144273</c:v>
                </c:pt>
                <c:pt idx="231">
                  <c:v>871.50786283335674</c:v>
                </c:pt>
                <c:pt idx="232">
                  <c:v>636.620235513784</c:v>
                </c:pt>
                <c:pt idx="233">
                  <c:v>333.99364354728755</c:v>
                </c:pt>
                <c:pt idx="234">
                  <c:v>206.12444702293439</c:v>
                </c:pt>
                <c:pt idx="235">
                  <c:v>329.79413434170141</c:v>
                </c:pt>
                <c:pt idx="236">
                  <c:v>564.06169860912723</c:v>
                </c:pt>
                <c:pt idx="237">
                  <c:v>814.53446114183635</c:v>
                </c:pt>
                <c:pt idx="238">
                  <c:v>2809.6361608911875</c:v>
                </c:pt>
                <c:pt idx="239">
                  <c:v>5338.3057439625627</c:v>
                </c:pt>
                <c:pt idx="240">
                  <c:v>8154.7208906037949</c:v>
                </c:pt>
                <c:pt idx="241">
                  <c:v>7225.1028880676449</c:v>
                </c:pt>
                <c:pt idx="242">
                  <c:v>4225.6004474816582</c:v>
                </c:pt>
                <c:pt idx="243">
                  <c:v>1304.9769118900608</c:v>
                </c:pt>
                <c:pt idx="244">
                  <c:v>1104.3289251856224</c:v>
                </c:pt>
                <c:pt idx="245">
                  <c:v>1361.219059697459</c:v>
                </c:pt>
                <c:pt idx="246">
                  <c:v>2826.4712852746939</c:v>
                </c:pt>
                <c:pt idx="247">
                  <c:v>5528.4906712883885</c:v>
                </c:pt>
                <c:pt idx="248">
                  <c:v>3221.6530713349966</c:v>
                </c:pt>
                <c:pt idx="249">
                  <c:v>1993.4054352349951</c:v>
                </c:pt>
                <c:pt idx="250">
                  <c:v>866.24974783874688</c:v>
                </c:pt>
                <c:pt idx="251">
                  <c:v>363.777253572608</c:v>
                </c:pt>
                <c:pt idx="252">
                  <c:v>302.8107096335483</c:v>
                </c:pt>
                <c:pt idx="253">
                  <c:v>261.61648435303999</c:v>
                </c:pt>
                <c:pt idx="254">
                  <c:v>240.56610678344484</c:v>
                </c:pt>
                <c:pt idx="255">
                  <c:v>476.27083949842716</c:v>
                </c:pt>
                <c:pt idx="256">
                  <c:v>861.74229089181051</c:v>
                </c:pt>
                <c:pt idx="257">
                  <c:v>1530.9340970475694</c:v>
                </c:pt>
                <c:pt idx="258">
                  <c:v>2357.5950871364475</c:v>
                </c:pt>
                <c:pt idx="259">
                  <c:v>3271.6677412793069</c:v>
                </c:pt>
                <c:pt idx="260">
                  <c:v>3258.5753713025347</c:v>
                </c:pt>
                <c:pt idx="261">
                  <c:v>2573.0336652392971</c:v>
                </c:pt>
                <c:pt idx="262">
                  <c:v>921.16922079697929</c:v>
                </c:pt>
                <c:pt idx="263">
                  <c:v>1501.4091940340907</c:v>
                </c:pt>
                <c:pt idx="264">
                  <c:v>1579.1730147364547</c:v>
                </c:pt>
                <c:pt idx="265">
                  <c:v>1731.02142673668</c:v>
                </c:pt>
                <c:pt idx="266">
                  <c:v>1936.2208924129327</c:v>
                </c:pt>
                <c:pt idx="267">
                  <c:v>1974.1480441423137</c:v>
                </c:pt>
                <c:pt idx="268">
                  <c:v>1390.2645641700196</c:v>
                </c:pt>
                <c:pt idx="269">
                  <c:v>929.98865825732162</c:v>
                </c:pt>
                <c:pt idx="270">
                  <c:v>419.57625153843196</c:v>
                </c:pt>
                <c:pt idx="271">
                  <c:v>291.57509268726841</c:v>
                </c:pt>
                <c:pt idx="272">
                  <c:v>88.929191878286019</c:v>
                </c:pt>
                <c:pt idx="273">
                  <c:v>186.72267068414249</c:v>
                </c:pt>
                <c:pt idx="274">
                  <c:v>321.51067448551225</c:v>
                </c:pt>
                <c:pt idx="275">
                  <c:v>1022.4495933803811</c:v>
                </c:pt>
                <c:pt idx="276">
                  <c:v>2217.2463068280313</c:v>
                </c:pt>
                <c:pt idx="277">
                  <c:v>5592.1593308515912</c:v>
                </c:pt>
                <c:pt idx="278">
                  <c:v>13654.101134257729</c:v>
                </c:pt>
                <c:pt idx="279">
                  <c:v>22285.932580816487</c:v>
                </c:pt>
                <c:pt idx="280">
                  <c:v>12523.258468002952</c:v>
                </c:pt>
                <c:pt idx="281">
                  <c:v>11052.116591951093</c:v>
                </c:pt>
                <c:pt idx="282">
                  <c:v>10707.550160945559</c:v>
                </c:pt>
                <c:pt idx="283">
                  <c:v>6881.9657216783371</c:v>
                </c:pt>
                <c:pt idx="284">
                  <c:v>4384.1725178245215</c:v>
                </c:pt>
                <c:pt idx="285">
                  <c:v>1311.880478188704</c:v>
                </c:pt>
                <c:pt idx="286">
                  <c:v>291.22634798211698</c:v>
                </c:pt>
                <c:pt idx="287">
                  <c:v>111.51912441019999</c:v>
                </c:pt>
                <c:pt idx="288">
                  <c:v>93.107250937144727</c:v>
                </c:pt>
                <c:pt idx="292">
                  <c:v>19.588927355496125</c:v>
                </c:pt>
                <c:pt idx="293">
                  <c:v>73.55932756368675</c:v>
                </c:pt>
                <c:pt idx="294">
                  <c:v>176.68858722048822</c:v>
                </c:pt>
                <c:pt idx="295">
                  <c:v>299.35388433129691</c:v>
                </c:pt>
                <c:pt idx="296">
                  <c:v>1277.8680647990052</c:v>
                </c:pt>
                <c:pt idx="297">
                  <c:v>4691.0747788564959</c:v>
                </c:pt>
                <c:pt idx="298">
                  <c:v>10218.130026401728</c:v>
                </c:pt>
                <c:pt idx="299">
                  <c:v>21277.713638160945</c:v>
                </c:pt>
                <c:pt idx="300">
                  <c:v>42126.153735458582</c:v>
                </c:pt>
                <c:pt idx="301">
                  <c:v>48211.630349546875</c:v>
                </c:pt>
                <c:pt idx="302">
                  <c:v>49755.146165038073</c:v>
                </c:pt>
                <c:pt idx="303">
                  <c:v>33376.947917584999</c:v>
                </c:pt>
                <c:pt idx="304">
                  <c:v>18073.252561451984</c:v>
                </c:pt>
                <c:pt idx="305">
                  <c:v>7724.298536620734</c:v>
                </c:pt>
                <c:pt idx="306">
                  <c:v>1897.4962567014759</c:v>
                </c:pt>
                <c:pt idx="307">
                  <c:v>861.48875666375307</c:v>
                </c:pt>
                <c:pt idx="308">
                  <c:v>179.34850614689501</c:v>
                </c:pt>
                <c:pt idx="309">
                  <c:v>18.493371887046777</c:v>
                </c:pt>
                <c:pt idx="311">
                  <c:v>552.13700116111352</c:v>
                </c:pt>
                <c:pt idx="312">
                  <c:v>352.88507546062283</c:v>
                </c:pt>
                <c:pt idx="313">
                  <c:v>2836.4106377446315</c:v>
                </c:pt>
                <c:pt idx="314">
                  <c:v>40694.216966845976</c:v>
                </c:pt>
                <c:pt idx="315">
                  <c:v>284898.37487921561</c:v>
                </c:pt>
                <c:pt idx="316">
                  <c:v>977869.95829400641</c:v>
                </c:pt>
                <c:pt idx="317">
                  <c:v>723200.01671791286</c:v>
                </c:pt>
                <c:pt idx="318">
                  <c:v>154045.02270013664</c:v>
                </c:pt>
                <c:pt idx="319">
                  <c:v>24403.658956168263</c:v>
                </c:pt>
                <c:pt idx="320">
                  <c:v>4268.7329071507911</c:v>
                </c:pt>
                <c:pt idx="321">
                  <c:v>661.24315572558896</c:v>
                </c:pt>
                <c:pt idx="322">
                  <c:v>4000.5251496989245</c:v>
                </c:pt>
                <c:pt idx="323">
                  <c:v>15656.915524403121</c:v>
                </c:pt>
                <c:pt idx="324">
                  <c:v>60798.825735144746</c:v>
                </c:pt>
                <c:pt idx="325">
                  <c:v>97657.015183801603</c:v>
                </c:pt>
                <c:pt idx="326">
                  <c:v>76519.96262420791</c:v>
                </c:pt>
                <c:pt idx="327">
                  <c:v>63000.053638362486</c:v>
                </c:pt>
                <c:pt idx="328">
                  <c:v>49306.301484869517</c:v>
                </c:pt>
                <c:pt idx="329">
                  <c:v>13786.004872575002</c:v>
                </c:pt>
                <c:pt idx="330">
                  <c:v>1228.8688531288676</c:v>
                </c:pt>
                <c:pt idx="331">
                  <c:v>650.70164345344187</c:v>
                </c:pt>
                <c:pt idx="332">
                  <c:v>5.0208159910461276</c:v>
                </c:pt>
                <c:pt idx="333">
                  <c:v>4038.7118732112081</c:v>
                </c:pt>
                <c:pt idx="334">
                  <c:v>42944.919705870328</c:v>
                </c:pt>
                <c:pt idx="335">
                  <c:v>455712.72715260752</c:v>
                </c:pt>
                <c:pt idx="336">
                  <c:v>2013279.4529412172</c:v>
                </c:pt>
                <c:pt idx="340">
                  <c:v>179282.44968693607</c:v>
                </c:pt>
                <c:pt idx="341">
                  <c:v>14715.6208690203</c:v>
                </c:pt>
                <c:pt idx="342">
                  <c:v>766.00945045026481</c:v>
                </c:pt>
                <c:pt idx="343">
                  <c:v>90.640063172172987</c:v>
                </c:pt>
                <c:pt idx="344">
                  <c:v>512.4047469257282</c:v>
                </c:pt>
                <c:pt idx="345">
                  <c:v>640.85564163307515</c:v>
                </c:pt>
                <c:pt idx="346">
                  <c:v>1616.6861800599556</c:v>
                </c:pt>
                <c:pt idx="347">
                  <c:v>5361.8651066794182</c:v>
                </c:pt>
                <c:pt idx="348">
                  <c:v>215728.0988501102</c:v>
                </c:pt>
                <c:pt idx="351">
                  <c:v>241968.23824702378</c:v>
                </c:pt>
                <c:pt idx="352">
                  <c:v>24516.622613007039</c:v>
                </c:pt>
                <c:pt idx="353">
                  <c:v>2742.1012828099178</c:v>
                </c:pt>
                <c:pt idx="354">
                  <c:v>2086.9702320429142</c:v>
                </c:pt>
                <c:pt idx="355">
                  <c:v>24901.710098010488</c:v>
                </c:pt>
                <c:pt idx="356">
                  <c:v>28622.622886252644</c:v>
                </c:pt>
                <c:pt idx="357">
                  <c:v>37247.877224661963</c:v>
                </c:pt>
                <c:pt idx="358">
                  <c:v>46005.655560192004</c:v>
                </c:pt>
                <c:pt idx="359">
                  <c:v>82965.734374134932</c:v>
                </c:pt>
                <c:pt idx="360">
                  <c:v>140775.64939874489</c:v>
                </c:pt>
                <c:pt idx="361">
                  <c:v>287879.54510556831</c:v>
                </c:pt>
                <c:pt idx="362">
                  <c:v>702811.36256547051</c:v>
                </c:pt>
                <c:pt idx="363">
                  <c:v>1570437.7475036716</c:v>
                </c:pt>
                <c:pt idx="364">
                  <c:v>752905.0568240463</c:v>
                </c:pt>
                <c:pt idx="365">
                  <c:v>833893.87038671004</c:v>
                </c:pt>
                <c:pt idx="366">
                  <c:v>1023565.7930253875</c:v>
                </c:pt>
                <c:pt idx="367">
                  <c:v>1073947.1945743808</c:v>
                </c:pt>
                <c:pt idx="368">
                  <c:v>1155145.8872927232</c:v>
                </c:pt>
                <c:pt idx="369">
                  <c:v>1049095.7501393817</c:v>
                </c:pt>
                <c:pt idx="370">
                  <c:v>1013700.9441538495</c:v>
                </c:pt>
                <c:pt idx="371">
                  <c:v>765026.0448346351</c:v>
                </c:pt>
                <c:pt idx="372">
                  <c:v>689726.63395615667</c:v>
                </c:pt>
                <c:pt idx="373">
                  <c:v>168745.69220738654</c:v>
                </c:pt>
                <c:pt idx="374">
                  <c:v>185334.63502403026</c:v>
                </c:pt>
                <c:pt idx="375">
                  <c:v>180983.47904123613</c:v>
                </c:pt>
                <c:pt idx="376">
                  <c:v>164201.9843291229</c:v>
                </c:pt>
                <c:pt idx="377">
                  <c:v>186235.14384805708</c:v>
                </c:pt>
                <c:pt idx="378">
                  <c:v>216925.85565266144</c:v>
                </c:pt>
                <c:pt idx="379">
                  <c:v>220171.84758255444</c:v>
                </c:pt>
                <c:pt idx="380">
                  <c:v>225001.37355605102</c:v>
                </c:pt>
                <c:pt idx="381">
                  <c:v>205478.71528358999</c:v>
                </c:pt>
                <c:pt idx="382">
                  <c:v>72017.372256594594</c:v>
                </c:pt>
                <c:pt idx="383">
                  <c:v>60782.153744319003</c:v>
                </c:pt>
                <c:pt idx="384">
                  <c:v>63772.885303021452</c:v>
                </c:pt>
                <c:pt idx="385">
                  <c:v>49477.217701684502</c:v>
                </c:pt>
                <c:pt idx="386">
                  <c:v>44541.545718565118</c:v>
                </c:pt>
                <c:pt idx="387">
                  <c:v>35096.657091001289</c:v>
                </c:pt>
                <c:pt idx="388">
                  <c:v>46615.639907709883</c:v>
                </c:pt>
                <c:pt idx="389">
                  <c:v>36367.795395638823</c:v>
                </c:pt>
                <c:pt idx="390">
                  <c:v>41413.738984506686</c:v>
                </c:pt>
                <c:pt idx="391">
                  <c:v>3335.0446555112458</c:v>
                </c:pt>
                <c:pt idx="392">
                  <c:v>4486.0104223472717</c:v>
                </c:pt>
                <c:pt idx="393">
                  <c:v>4879.3773821782652</c:v>
                </c:pt>
                <c:pt idx="394">
                  <c:v>5437.4102316735562</c:v>
                </c:pt>
                <c:pt idx="395">
                  <c:v>6787.7291366455729</c:v>
                </c:pt>
                <c:pt idx="396">
                  <c:v>7575.5529115443442</c:v>
                </c:pt>
                <c:pt idx="397">
                  <c:v>8367.3038462023742</c:v>
                </c:pt>
                <c:pt idx="398">
                  <c:v>11157.993242200628</c:v>
                </c:pt>
                <c:pt idx="399">
                  <c:v>14310.929539676001</c:v>
                </c:pt>
                <c:pt idx="400">
                  <c:v>16734.142520035362</c:v>
                </c:pt>
                <c:pt idx="401">
                  <c:v>20383.586501907012</c:v>
                </c:pt>
                <c:pt idx="402">
                  <c:v>24833.990504213751</c:v>
                </c:pt>
                <c:pt idx="403">
                  <c:v>31538.805798431364</c:v>
                </c:pt>
                <c:pt idx="404">
                  <c:v>50998.188854256798</c:v>
                </c:pt>
                <c:pt idx="405">
                  <c:v>60373.348794091362</c:v>
                </c:pt>
                <c:pt idx="406">
                  <c:v>87786.600569786999</c:v>
                </c:pt>
                <c:pt idx="407">
                  <c:v>118171.18980191358</c:v>
                </c:pt>
                <c:pt idx="408">
                  <c:v>186276.77150859073</c:v>
                </c:pt>
                <c:pt idx="409">
                  <c:v>318678.18002551515</c:v>
                </c:pt>
                <c:pt idx="410">
                  <c:v>468784.87641784787</c:v>
                </c:pt>
                <c:pt idx="411">
                  <c:v>2496.0065752820306</c:v>
                </c:pt>
                <c:pt idx="412">
                  <c:v>4268.2771060090108</c:v>
                </c:pt>
                <c:pt idx="413">
                  <c:v>18407.171564124117</c:v>
                </c:pt>
                <c:pt idx="414">
                  <c:v>39520.542034768063</c:v>
                </c:pt>
                <c:pt idx="415">
                  <c:v>63167.952149797777</c:v>
                </c:pt>
                <c:pt idx="416">
                  <c:v>21647.321512982213</c:v>
                </c:pt>
                <c:pt idx="417">
                  <c:v>262.72807113043405</c:v>
                </c:pt>
                <c:pt idx="418">
                  <c:v>440.35564015781478</c:v>
                </c:pt>
                <c:pt idx="419">
                  <c:v>835.53894710456234</c:v>
                </c:pt>
                <c:pt idx="420">
                  <c:v>2633.4131232814007</c:v>
                </c:pt>
                <c:pt idx="421">
                  <c:v>5324.0683439210179</c:v>
                </c:pt>
                <c:pt idx="422">
                  <c:v>7200.3900166481953</c:v>
                </c:pt>
                <c:pt idx="423">
                  <c:v>6692.8943005019182</c:v>
                </c:pt>
                <c:pt idx="424">
                  <c:v>3994.24869559647</c:v>
                </c:pt>
                <c:pt idx="425">
                  <c:v>941.76280455160872</c:v>
                </c:pt>
                <c:pt idx="426">
                  <c:v>851.16239598280322</c:v>
                </c:pt>
                <c:pt idx="427">
                  <c:v>1611.1670740813399</c:v>
                </c:pt>
                <c:pt idx="428">
                  <c:v>2428.5219655534179</c:v>
                </c:pt>
                <c:pt idx="429">
                  <c:v>4363.6857780123837</c:v>
                </c:pt>
                <c:pt idx="430">
                  <c:v>3330.7188275224889</c:v>
                </c:pt>
                <c:pt idx="431">
                  <c:v>1962.7624364585199</c:v>
                </c:pt>
                <c:pt idx="432">
                  <c:v>623.22916672518727</c:v>
                </c:pt>
                <c:pt idx="433">
                  <c:v>300.03749721194475</c:v>
                </c:pt>
                <c:pt idx="434">
                  <c:v>289.84543596068937</c:v>
                </c:pt>
                <c:pt idx="435">
                  <c:v>218.52706015033999</c:v>
                </c:pt>
              </c:numCache>
            </c:numRef>
          </c:xVal>
          <c:yVal>
            <c:numRef>
              <c:f>MT2_3!$AV$2:$AV$437</c:f>
              <c:numCache>
                <c:formatCode>General</c:formatCode>
                <c:ptCount val="436"/>
                <c:pt idx="0">
                  <c:v>91535.48501378209</c:v>
                </c:pt>
                <c:pt idx="1">
                  <c:v>109303.63689939759</c:v>
                </c:pt>
                <c:pt idx="2">
                  <c:v>128768.46020441729</c:v>
                </c:pt>
                <c:pt idx="3">
                  <c:v>125579.5294710025</c:v>
                </c:pt>
                <c:pt idx="4">
                  <c:v>117106.05460640829</c:v>
                </c:pt>
                <c:pt idx="5">
                  <c:v>148052.81716266347</c:v>
                </c:pt>
                <c:pt idx="6">
                  <c:v>133599.03783259747</c:v>
                </c:pt>
                <c:pt idx="7">
                  <c:v>160023.75924667707</c:v>
                </c:pt>
                <c:pt idx="8">
                  <c:v>149867.94842655255</c:v>
                </c:pt>
                <c:pt idx="9">
                  <c:v>108836.42075559753</c:v>
                </c:pt>
                <c:pt idx="10">
                  <c:v>35792.096561156672</c:v>
                </c:pt>
                <c:pt idx="11">
                  <c:v>5670.6884367051989</c:v>
                </c:pt>
                <c:pt idx="12">
                  <c:v>8004.7443117017629</c:v>
                </c:pt>
                <c:pt idx="13">
                  <c:v>1138.5363437430519</c:v>
                </c:pt>
                <c:pt idx="14">
                  <c:v>309.63174745591959</c:v>
                </c:pt>
                <c:pt idx="15">
                  <c:v>196.75611514943978</c:v>
                </c:pt>
                <c:pt idx="16">
                  <c:v>68.228575496074825</c:v>
                </c:pt>
                <c:pt idx="17">
                  <c:v>40.20610621750393</c:v>
                </c:pt>
                <c:pt idx="18">
                  <c:v>13.719985693982029</c:v>
                </c:pt>
                <c:pt idx="19">
                  <c:v>8.342265614710886</c:v>
                </c:pt>
                <c:pt idx="20">
                  <c:v>1.4145412538836011</c:v>
                </c:pt>
                <c:pt idx="21">
                  <c:v>81.611375655333731</c:v>
                </c:pt>
                <c:pt idx="22">
                  <c:v>112.13156627453968</c:v>
                </c:pt>
                <c:pt idx="23">
                  <c:v>239.2491462943963</c:v>
                </c:pt>
                <c:pt idx="24">
                  <c:v>376.35831659478418</c:v>
                </c:pt>
                <c:pt idx="25">
                  <c:v>470.02465667770502</c:v>
                </c:pt>
                <c:pt idx="26">
                  <c:v>810.24395424611134</c:v>
                </c:pt>
                <c:pt idx="27">
                  <c:v>1275.2908904940509</c:v>
                </c:pt>
                <c:pt idx="28">
                  <c:v>1947.0307066305954</c:v>
                </c:pt>
                <c:pt idx="29">
                  <c:v>2520.1017619978616</c:v>
                </c:pt>
                <c:pt idx="30">
                  <c:v>3687.8181477540579</c:v>
                </c:pt>
                <c:pt idx="31">
                  <c:v>4230.3400924613316</c:v>
                </c:pt>
                <c:pt idx="32">
                  <c:v>8181.23939651613</c:v>
                </c:pt>
                <c:pt idx="33">
                  <c:v>12004.65071224163</c:v>
                </c:pt>
                <c:pt idx="34">
                  <c:v>16376.022854734936</c:v>
                </c:pt>
                <c:pt idx="35">
                  <c:v>31187.636640629757</c:v>
                </c:pt>
                <c:pt idx="36">
                  <c:v>50338.53467708658</c:v>
                </c:pt>
                <c:pt idx="37">
                  <c:v>72510.120914735046</c:v>
                </c:pt>
                <c:pt idx="38">
                  <c:v>142814.41704994332</c:v>
                </c:pt>
                <c:pt idx="39">
                  <c:v>205074.26547010744</c:v>
                </c:pt>
                <c:pt idx="40">
                  <c:v>462791.67716712586</c:v>
                </c:pt>
                <c:pt idx="41">
                  <c:v>822773.73868205748</c:v>
                </c:pt>
                <c:pt idx="48">
                  <c:v>631050.45532494574</c:v>
                </c:pt>
                <c:pt idx="49">
                  <c:v>73577.180563870614</c:v>
                </c:pt>
                <c:pt idx="50">
                  <c:v>60493.123207944074</c:v>
                </c:pt>
                <c:pt idx="51">
                  <c:v>63332.799384390171</c:v>
                </c:pt>
                <c:pt idx="52">
                  <c:v>77507.636820983433</c:v>
                </c:pt>
                <c:pt idx="53">
                  <c:v>14828.721241070165</c:v>
                </c:pt>
                <c:pt idx="54">
                  <c:v>14330.580434943307</c:v>
                </c:pt>
                <c:pt idx="55">
                  <c:v>14597.660133122072</c:v>
                </c:pt>
                <c:pt idx="56">
                  <c:v>13718.149972528709</c:v>
                </c:pt>
                <c:pt idx="57">
                  <c:v>12262.310230185656</c:v>
                </c:pt>
                <c:pt idx="58">
                  <c:v>13012.39656107663</c:v>
                </c:pt>
                <c:pt idx="59">
                  <c:v>12951.25575918765</c:v>
                </c:pt>
                <c:pt idx="60">
                  <c:v>12290.958238521405</c:v>
                </c:pt>
                <c:pt idx="61">
                  <c:v>13685.609455953239</c:v>
                </c:pt>
                <c:pt idx="62">
                  <c:v>14207.469293907683</c:v>
                </c:pt>
                <c:pt idx="63">
                  <c:v>14073.084250040265</c:v>
                </c:pt>
                <c:pt idx="64">
                  <c:v>15172.554714906495</c:v>
                </c:pt>
                <c:pt idx="65">
                  <c:v>20587.925885079887</c:v>
                </c:pt>
                <c:pt idx="66">
                  <c:v>31453.892938958656</c:v>
                </c:pt>
                <c:pt idx="67">
                  <c:v>59833.276559869941</c:v>
                </c:pt>
                <c:pt idx="68">
                  <c:v>120047.53947982495</c:v>
                </c:pt>
                <c:pt idx="69">
                  <c:v>148503.83644761689</c:v>
                </c:pt>
                <c:pt idx="70">
                  <c:v>147266.3829017012</c:v>
                </c:pt>
                <c:pt idx="71">
                  <c:v>142424.33010567093</c:v>
                </c:pt>
                <c:pt idx="72">
                  <c:v>118368.61978241782</c:v>
                </c:pt>
                <c:pt idx="73">
                  <c:v>93989.659780160728</c:v>
                </c:pt>
                <c:pt idx="74">
                  <c:v>59564.288398995785</c:v>
                </c:pt>
                <c:pt idx="75">
                  <c:v>38775.672835758109</c:v>
                </c:pt>
                <c:pt idx="76">
                  <c:v>23804.980814863145</c:v>
                </c:pt>
                <c:pt idx="77">
                  <c:v>12906.658086196685</c:v>
                </c:pt>
                <c:pt idx="78">
                  <c:v>9743.5712320268703</c:v>
                </c:pt>
                <c:pt idx="79">
                  <c:v>6240.6718248991037</c:v>
                </c:pt>
                <c:pt idx="80">
                  <c:v>3265.3458905072921</c:v>
                </c:pt>
                <c:pt idx="81">
                  <c:v>2756.8003643705592</c:v>
                </c:pt>
                <c:pt idx="82">
                  <c:v>1045.506579657444</c:v>
                </c:pt>
                <c:pt idx="83">
                  <c:v>865.93031790987368</c:v>
                </c:pt>
                <c:pt idx="84">
                  <c:v>528.2142284324425</c:v>
                </c:pt>
                <c:pt idx="85">
                  <c:v>383.35247006644175</c:v>
                </c:pt>
                <c:pt idx="86">
                  <c:v>125.84664315566245</c:v>
                </c:pt>
                <c:pt idx="87">
                  <c:v>64.484387020789782</c:v>
                </c:pt>
                <c:pt idx="88">
                  <c:v>55.447313993604013</c:v>
                </c:pt>
                <c:pt idx="89">
                  <c:v>8956.427650670963</c:v>
                </c:pt>
                <c:pt idx="90">
                  <c:v>11094.621460281698</c:v>
                </c:pt>
                <c:pt idx="91">
                  <c:v>13440.263838889277</c:v>
                </c:pt>
                <c:pt idx="92">
                  <c:v>13578.628853152879</c:v>
                </c:pt>
                <c:pt idx="93">
                  <c:v>14329.413862317304</c:v>
                </c:pt>
                <c:pt idx="94">
                  <c:v>29450.394238870438</c:v>
                </c:pt>
                <c:pt idx="95">
                  <c:v>38107.348507889699</c:v>
                </c:pt>
                <c:pt idx="96">
                  <c:v>35946.222010472469</c:v>
                </c:pt>
                <c:pt idx="97">
                  <c:v>50082.965595956768</c:v>
                </c:pt>
                <c:pt idx="98">
                  <c:v>52314.016680305227</c:v>
                </c:pt>
                <c:pt idx="99">
                  <c:v>49405.462711054919</c:v>
                </c:pt>
                <c:pt idx="100">
                  <c:v>59811.894582157394</c:v>
                </c:pt>
                <c:pt idx="101">
                  <c:v>50450.903335520896</c:v>
                </c:pt>
                <c:pt idx="102">
                  <c:v>68858.870458888312</c:v>
                </c:pt>
                <c:pt idx="103">
                  <c:v>56685.623863984496</c:v>
                </c:pt>
                <c:pt idx="104">
                  <c:v>48973.973865970846</c:v>
                </c:pt>
                <c:pt idx="105">
                  <c:v>58910.60980510855</c:v>
                </c:pt>
                <c:pt idx="106">
                  <c:v>35720.324165838436</c:v>
                </c:pt>
                <c:pt idx="107">
                  <c:v>54347.341977256401</c:v>
                </c:pt>
                <c:pt idx="108">
                  <c:v>47248.822770946594</c:v>
                </c:pt>
                <c:pt idx="109">
                  <c:v>36225.907935900323</c:v>
                </c:pt>
                <c:pt idx="110">
                  <c:v>32782.164301918245</c:v>
                </c:pt>
                <c:pt idx="111">
                  <c:v>28228.060300630485</c:v>
                </c:pt>
                <c:pt idx="112">
                  <c:v>22719.29143976609</c:v>
                </c:pt>
                <c:pt idx="113">
                  <c:v>16463.203132252027</c:v>
                </c:pt>
                <c:pt idx="114">
                  <c:v>13919.169480097849</c:v>
                </c:pt>
                <c:pt idx="115">
                  <c:v>9179.0312109434981</c:v>
                </c:pt>
                <c:pt idx="116">
                  <c:v>6495.291972855468</c:v>
                </c:pt>
                <c:pt idx="117">
                  <c:v>3775.7533343724167</c:v>
                </c:pt>
                <c:pt idx="118">
                  <c:v>3732.3537434776399</c:v>
                </c:pt>
                <c:pt idx="119">
                  <c:v>2687.3607436164248</c:v>
                </c:pt>
                <c:pt idx="120">
                  <c:v>1405.1259917339048</c:v>
                </c:pt>
                <c:pt idx="121">
                  <c:v>987.44202347573969</c:v>
                </c:pt>
                <c:pt idx="122">
                  <c:v>538.60447821839409</c:v>
                </c:pt>
                <c:pt idx="123">
                  <c:v>456.31465637347566</c:v>
                </c:pt>
                <c:pt idx="124">
                  <c:v>354.70761244725543</c:v>
                </c:pt>
                <c:pt idx="125">
                  <c:v>3591.5143368642207</c:v>
                </c:pt>
                <c:pt idx="126">
                  <c:v>3425.1836256802153</c:v>
                </c:pt>
                <c:pt idx="127">
                  <c:v>2852.3888321069221</c:v>
                </c:pt>
                <c:pt idx="128">
                  <c:v>2716.5165144256125</c:v>
                </c:pt>
                <c:pt idx="129">
                  <c:v>2252.4118713795365</c:v>
                </c:pt>
                <c:pt idx="130">
                  <c:v>2459.2137888420748</c:v>
                </c:pt>
                <c:pt idx="131">
                  <c:v>2509.3447282905572</c:v>
                </c:pt>
                <c:pt idx="132">
                  <c:v>2049.4130971089153</c:v>
                </c:pt>
                <c:pt idx="133">
                  <c:v>2205.0520469871435</c:v>
                </c:pt>
                <c:pt idx="134">
                  <c:v>1998.6091379274856</c:v>
                </c:pt>
                <c:pt idx="135">
                  <c:v>2301.6680139525183</c:v>
                </c:pt>
                <c:pt idx="136">
                  <c:v>1831.655472992918</c:v>
                </c:pt>
                <c:pt idx="137">
                  <c:v>2157.8543312544657</c:v>
                </c:pt>
                <c:pt idx="138">
                  <c:v>3132.0303499854735</c:v>
                </c:pt>
                <c:pt idx="139">
                  <c:v>8013.965088106137</c:v>
                </c:pt>
                <c:pt idx="140">
                  <c:v>15489.837237916599</c:v>
                </c:pt>
                <c:pt idx="141">
                  <c:v>18894.057569490302</c:v>
                </c:pt>
                <c:pt idx="142">
                  <c:v>19161.366667875318</c:v>
                </c:pt>
                <c:pt idx="143">
                  <c:v>21512.434657025031</c:v>
                </c:pt>
                <c:pt idx="144">
                  <c:v>22887.550743578104</c:v>
                </c:pt>
                <c:pt idx="145">
                  <c:v>20227.738100253468</c:v>
                </c:pt>
                <c:pt idx="146">
                  <c:v>22321.244981335614</c:v>
                </c:pt>
                <c:pt idx="147">
                  <c:v>20052.56926634015</c:v>
                </c:pt>
                <c:pt idx="148">
                  <c:v>21108.756319437176</c:v>
                </c:pt>
                <c:pt idx="149">
                  <c:v>19246.787871163931</c:v>
                </c:pt>
                <c:pt idx="150">
                  <c:v>18212.249570459659</c:v>
                </c:pt>
                <c:pt idx="151">
                  <c:v>15682.285339286853</c:v>
                </c:pt>
                <c:pt idx="152">
                  <c:v>14143.23304292083</c:v>
                </c:pt>
                <c:pt idx="153">
                  <c:v>13066.039735654616</c:v>
                </c:pt>
                <c:pt idx="154">
                  <c:v>11094.752150703356</c:v>
                </c:pt>
                <c:pt idx="155">
                  <c:v>9313.3219914226502</c:v>
                </c:pt>
                <c:pt idx="156">
                  <c:v>7969.0137527509705</c:v>
                </c:pt>
                <c:pt idx="157">
                  <c:v>6407.6957513245434</c:v>
                </c:pt>
                <c:pt idx="158">
                  <c:v>6165.349891026709</c:v>
                </c:pt>
                <c:pt idx="159">
                  <c:v>4345.0781841273047</c:v>
                </c:pt>
                <c:pt idx="160">
                  <c:v>3673.7046635185829</c:v>
                </c:pt>
                <c:pt idx="161">
                  <c:v>4502.4414026019522</c:v>
                </c:pt>
                <c:pt idx="162">
                  <c:v>3345.7552036492343</c:v>
                </c:pt>
                <c:pt idx="163">
                  <c:v>3581.3663101247353</c:v>
                </c:pt>
                <c:pt idx="164">
                  <c:v>4349.5999802414262</c:v>
                </c:pt>
                <c:pt idx="165">
                  <c:v>5395.7237092940868</c:v>
                </c:pt>
                <c:pt idx="166">
                  <c:v>8355.3054718367348</c:v>
                </c:pt>
                <c:pt idx="167">
                  <c:v>9168.8339629447182</c:v>
                </c:pt>
                <c:pt idx="168">
                  <c:v>11216.747893210862</c:v>
                </c:pt>
                <c:pt idx="169">
                  <c:v>11477.718601556595</c:v>
                </c:pt>
                <c:pt idx="170">
                  <c:v>13761.210970027096</c:v>
                </c:pt>
                <c:pt idx="171">
                  <c:v>13961.994663832917</c:v>
                </c:pt>
                <c:pt idx="172">
                  <c:v>15141.002985844592</c:v>
                </c:pt>
                <c:pt idx="173">
                  <c:v>16658.693427490682</c:v>
                </c:pt>
                <c:pt idx="174">
                  <c:v>15922.614920411526</c:v>
                </c:pt>
                <c:pt idx="175">
                  <c:v>17275.718247019417</c:v>
                </c:pt>
                <c:pt idx="176">
                  <c:v>19957.239074672791</c:v>
                </c:pt>
                <c:pt idx="177">
                  <c:v>17364.397643519191</c:v>
                </c:pt>
                <c:pt idx="178">
                  <c:v>18325.849800456581</c:v>
                </c:pt>
                <c:pt idx="179">
                  <c:v>19741.9985238552</c:v>
                </c:pt>
                <c:pt idx="180">
                  <c:v>18288.221442002512</c:v>
                </c:pt>
                <c:pt idx="181">
                  <c:v>19221.111991231177</c:v>
                </c:pt>
                <c:pt idx="182">
                  <c:v>21965.125195886467</c:v>
                </c:pt>
                <c:pt idx="183">
                  <c:v>20835.070734199126</c:v>
                </c:pt>
                <c:pt idx="184">
                  <c:v>19606.3826830418</c:v>
                </c:pt>
                <c:pt idx="185">
                  <c:v>17897.019723807818</c:v>
                </c:pt>
                <c:pt idx="186">
                  <c:v>19150.820506631386</c:v>
                </c:pt>
                <c:pt idx="187">
                  <c:v>18169.519727431536</c:v>
                </c:pt>
                <c:pt idx="188">
                  <c:v>18029.392875427948</c:v>
                </c:pt>
                <c:pt idx="189">
                  <c:v>16242.00336140439</c:v>
                </c:pt>
                <c:pt idx="190">
                  <c:v>14980.612933357954</c:v>
                </c:pt>
                <c:pt idx="191">
                  <c:v>14589.002349906597</c:v>
                </c:pt>
                <c:pt idx="192">
                  <c:v>12748.447444113632</c:v>
                </c:pt>
                <c:pt idx="193">
                  <c:v>11266.044962235199</c:v>
                </c:pt>
                <c:pt idx="194">
                  <c:v>10019.87488917408</c:v>
                </c:pt>
                <c:pt idx="195">
                  <c:v>8957.5688476982195</c:v>
                </c:pt>
                <c:pt idx="196">
                  <c:v>8021.4482516052585</c:v>
                </c:pt>
                <c:pt idx="197">
                  <c:v>44.736243753294062</c:v>
                </c:pt>
                <c:pt idx="198">
                  <c:v>150.89404881480979</c:v>
                </c:pt>
                <c:pt idx="199">
                  <c:v>188.50993197266885</c:v>
                </c:pt>
                <c:pt idx="200">
                  <c:v>574.90972899780104</c:v>
                </c:pt>
                <c:pt idx="201">
                  <c:v>805.85028083768952</c:v>
                </c:pt>
                <c:pt idx="202">
                  <c:v>1577.3586662959374</c:v>
                </c:pt>
                <c:pt idx="203">
                  <c:v>2946.5189265636882</c:v>
                </c:pt>
                <c:pt idx="204">
                  <c:v>4069.1549074556201</c:v>
                </c:pt>
                <c:pt idx="205">
                  <c:v>5445.500151370723</c:v>
                </c:pt>
                <c:pt idx="206">
                  <c:v>5419.8554520090202</c:v>
                </c:pt>
                <c:pt idx="207">
                  <c:v>4935.1974899622037</c:v>
                </c:pt>
                <c:pt idx="208">
                  <c:v>3008.3802892912868</c:v>
                </c:pt>
                <c:pt idx="209">
                  <c:v>2573.0312550301219</c:v>
                </c:pt>
                <c:pt idx="210">
                  <c:v>2595.7979410317312</c:v>
                </c:pt>
                <c:pt idx="211">
                  <c:v>1651.7433637321317</c:v>
                </c:pt>
                <c:pt idx="212">
                  <c:v>1486.3409834583342</c:v>
                </c:pt>
                <c:pt idx="213">
                  <c:v>641.18756010553329</c:v>
                </c:pt>
                <c:pt idx="214">
                  <c:v>588.81766089400264</c:v>
                </c:pt>
                <c:pt idx="215">
                  <c:v>258.09062720632437</c:v>
                </c:pt>
                <c:pt idx="216">
                  <c:v>22.905909857147009</c:v>
                </c:pt>
                <c:pt idx="217">
                  <c:v>33.625785048434594</c:v>
                </c:pt>
                <c:pt idx="218">
                  <c:v>85.618327461636454</c:v>
                </c:pt>
                <c:pt idx="219">
                  <c:v>295.53520234467749</c:v>
                </c:pt>
                <c:pt idx="220">
                  <c:v>980.45093146200441</c:v>
                </c:pt>
                <c:pt idx="221">
                  <c:v>1991.8942148272995</c:v>
                </c:pt>
                <c:pt idx="222">
                  <c:v>2669.0351279455276</c:v>
                </c:pt>
                <c:pt idx="223">
                  <c:v>8958.2765094048445</c:v>
                </c:pt>
                <c:pt idx="224">
                  <c:v>14361.794746599096</c:v>
                </c:pt>
                <c:pt idx="225">
                  <c:v>13627.209193808309</c:v>
                </c:pt>
                <c:pt idx="226">
                  <c:v>13723.910024462764</c:v>
                </c:pt>
                <c:pt idx="227">
                  <c:v>7571.9063975247509</c:v>
                </c:pt>
                <c:pt idx="228">
                  <c:v>2835.8303614883453</c:v>
                </c:pt>
                <c:pt idx="229">
                  <c:v>2470.452094098127</c:v>
                </c:pt>
                <c:pt idx="230">
                  <c:v>2019.0062434145711</c:v>
                </c:pt>
                <c:pt idx="231">
                  <c:v>975.35905655597674</c:v>
                </c:pt>
                <c:pt idx="232">
                  <c:v>850.24266016411354</c:v>
                </c:pt>
                <c:pt idx="233">
                  <c:v>440.43397355764381</c:v>
                </c:pt>
                <c:pt idx="234">
                  <c:v>207.88053700778414</c:v>
                </c:pt>
                <c:pt idx="235">
                  <c:v>408.48073294807097</c:v>
                </c:pt>
                <c:pt idx="236">
                  <c:v>711.1164548294704</c:v>
                </c:pt>
                <c:pt idx="237">
                  <c:v>1011.1707795631083</c:v>
                </c:pt>
                <c:pt idx="238">
                  <c:v>3104.6958072984385</c:v>
                </c:pt>
                <c:pt idx="239">
                  <c:v>5636.7783140958791</c:v>
                </c:pt>
                <c:pt idx="240">
                  <c:v>8663.0059441711001</c:v>
                </c:pt>
                <c:pt idx="241">
                  <c:v>7700.6471264037609</c:v>
                </c:pt>
                <c:pt idx="242">
                  <c:v>4812.5652842733243</c:v>
                </c:pt>
                <c:pt idx="243">
                  <c:v>1912.1350178796226</c:v>
                </c:pt>
                <c:pt idx="244">
                  <c:v>1764.5296532028183</c:v>
                </c:pt>
                <c:pt idx="245">
                  <c:v>1759.587980407897</c:v>
                </c:pt>
                <c:pt idx="246">
                  <c:v>3110.2678986581959</c:v>
                </c:pt>
                <c:pt idx="247">
                  <c:v>6159.4473772302135</c:v>
                </c:pt>
                <c:pt idx="248">
                  <c:v>3794.7416811582789</c:v>
                </c:pt>
                <c:pt idx="249">
                  <c:v>2070.6451702751497</c:v>
                </c:pt>
                <c:pt idx="250">
                  <c:v>1081.3919118809545</c:v>
                </c:pt>
                <c:pt idx="251">
                  <c:v>531.97830182861617</c:v>
                </c:pt>
                <c:pt idx="252">
                  <c:v>444.91226075601986</c:v>
                </c:pt>
                <c:pt idx="253">
                  <c:v>330.52027429799671</c:v>
                </c:pt>
                <c:pt idx="254">
                  <c:v>276.33635781315849</c:v>
                </c:pt>
                <c:pt idx="255">
                  <c:v>593.71338133858808</c:v>
                </c:pt>
                <c:pt idx="256">
                  <c:v>1031.1787908113481</c:v>
                </c:pt>
                <c:pt idx="257">
                  <c:v>1779.000656522416</c:v>
                </c:pt>
                <c:pt idx="258">
                  <c:v>2584.1903978286059</c:v>
                </c:pt>
                <c:pt idx="259">
                  <c:v>3453.9634021204902</c:v>
                </c:pt>
                <c:pt idx="260">
                  <c:v>3765.8317227124276</c:v>
                </c:pt>
                <c:pt idx="261">
                  <c:v>2793.0193706483024</c:v>
                </c:pt>
                <c:pt idx="262">
                  <c:v>1844.941173808013</c:v>
                </c:pt>
                <c:pt idx="263">
                  <c:v>1918.8085873958055</c:v>
                </c:pt>
                <c:pt idx="264">
                  <c:v>1842.5140304228539</c:v>
                </c:pt>
                <c:pt idx="265">
                  <c:v>2216.1629137082255</c:v>
                </c:pt>
                <c:pt idx="266">
                  <c:v>2314.780653269806</c:v>
                </c:pt>
                <c:pt idx="267">
                  <c:v>2435.9095491480298</c:v>
                </c:pt>
                <c:pt idx="268">
                  <c:v>1797.9202769253072</c:v>
                </c:pt>
                <c:pt idx="269">
                  <c:v>1238.502280181915</c:v>
                </c:pt>
                <c:pt idx="270">
                  <c:v>619.50320110375992</c:v>
                </c:pt>
                <c:pt idx="271">
                  <c:v>457.96730269194194</c:v>
                </c:pt>
                <c:pt idx="272">
                  <c:v>162.31718550686611</c:v>
                </c:pt>
                <c:pt idx="273">
                  <c:v>189.48971144585613</c:v>
                </c:pt>
                <c:pt idx="274">
                  <c:v>386.10452322795663</c:v>
                </c:pt>
                <c:pt idx="275">
                  <c:v>1227.527230652616</c:v>
                </c:pt>
                <c:pt idx="276">
                  <c:v>2496.2888478023037</c:v>
                </c:pt>
                <c:pt idx="277">
                  <c:v>6529.1292343625155</c:v>
                </c:pt>
                <c:pt idx="278">
                  <c:v>14094.548311479311</c:v>
                </c:pt>
                <c:pt idx="279">
                  <c:v>23386.589452221175</c:v>
                </c:pt>
                <c:pt idx="280">
                  <c:v>15075.75734993998</c:v>
                </c:pt>
                <c:pt idx="281">
                  <c:v>13372.000613799039</c:v>
                </c:pt>
                <c:pt idx="282">
                  <c:v>11404.476963656676</c:v>
                </c:pt>
                <c:pt idx="283">
                  <c:v>8207.9078144161267</c:v>
                </c:pt>
                <c:pt idx="284">
                  <c:v>4969.8870022030624</c:v>
                </c:pt>
                <c:pt idx="285">
                  <c:v>1885.7517866218786</c:v>
                </c:pt>
                <c:pt idx="286">
                  <c:v>427.1005454541575</c:v>
                </c:pt>
                <c:pt idx="287">
                  <c:v>60.196936979854215</c:v>
                </c:pt>
                <c:pt idx="288">
                  <c:v>51.603327153598492</c:v>
                </c:pt>
                <c:pt idx="292">
                  <c:v>24.782818710596629</c:v>
                </c:pt>
                <c:pt idx="293">
                  <c:v>41.197336122703703</c:v>
                </c:pt>
                <c:pt idx="294">
                  <c:v>112.91099372882906</c:v>
                </c:pt>
                <c:pt idx="295">
                  <c:v>447.92452015678657</c:v>
                </c:pt>
                <c:pt idx="296">
                  <c:v>1637.5638414518723</c:v>
                </c:pt>
                <c:pt idx="297">
                  <c:v>5037.8207493443451</c:v>
                </c:pt>
                <c:pt idx="298">
                  <c:v>10682.740483267147</c:v>
                </c:pt>
                <c:pt idx="299">
                  <c:v>21181.874146695569</c:v>
                </c:pt>
                <c:pt idx="300">
                  <c:v>41686.276599723271</c:v>
                </c:pt>
                <c:pt idx="301">
                  <c:v>47689.603313195919</c:v>
                </c:pt>
                <c:pt idx="302">
                  <c:v>49221.40308922431</c:v>
                </c:pt>
                <c:pt idx="303">
                  <c:v>33052.934325795708</c:v>
                </c:pt>
                <c:pt idx="304">
                  <c:v>18316.978745727469</c:v>
                </c:pt>
                <c:pt idx="305">
                  <c:v>8175.9593220313827</c:v>
                </c:pt>
                <c:pt idx="306">
                  <c:v>2095.0113376845038</c:v>
                </c:pt>
                <c:pt idx="307">
                  <c:v>1047.8516755843768</c:v>
                </c:pt>
                <c:pt idx="308">
                  <c:v>166.20143200599676</c:v>
                </c:pt>
                <c:pt idx="309">
                  <c:v>21.193746234456938</c:v>
                </c:pt>
                <c:pt idx="311">
                  <c:v>-18.392803621717121</c:v>
                </c:pt>
                <c:pt idx="312">
                  <c:v>215.36346502489931</c:v>
                </c:pt>
                <c:pt idx="313">
                  <c:v>4485.1148992601602</c:v>
                </c:pt>
                <c:pt idx="314">
                  <c:v>42369.156281362906</c:v>
                </c:pt>
                <c:pt idx="315">
                  <c:v>307425.19998208591</c:v>
                </c:pt>
                <c:pt idx="316">
                  <c:v>1063402.4041536204</c:v>
                </c:pt>
                <c:pt idx="317">
                  <c:v>756140.45587109402</c:v>
                </c:pt>
                <c:pt idx="318">
                  <c:v>161705.51061231198</c:v>
                </c:pt>
                <c:pt idx="319">
                  <c:v>26950.99925648078</c:v>
                </c:pt>
                <c:pt idx="320">
                  <c:v>5975.7254937201787</c:v>
                </c:pt>
                <c:pt idx="321">
                  <c:v>860.6196364751089</c:v>
                </c:pt>
                <c:pt idx="322">
                  <c:v>4196.9974781643205</c:v>
                </c:pt>
                <c:pt idx="323">
                  <c:v>16702.241986494828</c:v>
                </c:pt>
                <c:pt idx="324">
                  <c:v>60418.735684222578</c:v>
                </c:pt>
                <c:pt idx="325">
                  <c:v>97156.786639682963</c:v>
                </c:pt>
                <c:pt idx="326">
                  <c:v>82975.307079258884</c:v>
                </c:pt>
                <c:pt idx="327">
                  <c:v>62323.730352690087</c:v>
                </c:pt>
                <c:pt idx="328">
                  <c:v>49293.491918854292</c:v>
                </c:pt>
                <c:pt idx="329">
                  <c:v>14975.281045688087</c:v>
                </c:pt>
                <c:pt idx="330">
                  <c:v>1375.168751881449</c:v>
                </c:pt>
                <c:pt idx="331">
                  <c:v>98.781082797623242</c:v>
                </c:pt>
                <c:pt idx="332">
                  <c:v>-89.343640548092708</c:v>
                </c:pt>
                <c:pt idx="333">
                  <c:v>4818.9346161124931</c:v>
                </c:pt>
                <c:pt idx="334">
                  <c:v>43299.032378866592</c:v>
                </c:pt>
                <c:pt idx="335">
                  <c:v>466483.83563832991</c:v>
                </c:pt>
                <c:pt idx="336">
                  <c:v>2125126.2417988027</c:v>
                </c:pt>
                <c:pt idx="340">
                  <c:v>187798.86980165172</c:v>
                </c:pt>
                <c:pt idx="341">
                  <c:v>14502.641989817901</c:v>
                </c:pt>
                <c:pt idx="342">
                  <c:v>682.45773799663834</c:v>
                </c:pt>
                <c:pt idx="343">
                  <c:v>-120.2378245615302</c:v>
                </c:pt>
                <c:pt idx="344">
                  <c:v>155.84278976165558</c:v>
                </c:pt>
                <c:pt idx="345">
                  <c:v>639.27835496216528</c:v>
                </c:pt>
                <c:pt idx="346">
                  <c:v>1914.4408743543236</c:v>
                </c:pt>
                <c:pt idx="347">
                  <c:v>6362.1820370190062</c:v>
                </c:pt>
                <c:pt idx="348">
                  <c:v>227313.64319377556</c:v>
                </c:pt>
                <c:pt idx="351">
                  <c:v>247638.78674421654</c:v>
                </c:pt>
                <c:pt idx="352">
                  <c:v>24546.670734622716</c:v>
                </c:pt>
                <c:pt idx="353">
                  <c:v>3074.6059891471568</c:v>
                </c:pt>
                <c:pt idx="354">
                  <c:v>2085.6657169026726</c:v>
                </c:pt>
                <c:pt idx="355">
                  <c:v>24669.566822609213</c:v>
                </c:pt>
                <c:pt idx="356">
                  <c:v>28310.802421423799</c:v>
                </c:pt>
                <c:pt idx="357">
                  <c:v>37161.041496991435</c:v>
                </c:pt>
                <c:pt idx="358">
                  <c:v>45901.136294140822</c:v>
                </c:pt>
                <c:pt idx="359">
                  <c:v>82207.233028588205</c:v>
                </c:pt>
                <c:pt idx="360">
                  <c:v>140427.89853514329</c:v>
                </c:pt>
                <c:pt idx="361">
                  <c:v>291809.91812952654</c:v>
                </c:pt>
                <c:pt idx="362">
                  <c:v>720075.70997259521</c:v>
                </c:pt>
                <c:pt idx="363">
                  <c:v>1575060.4265104735</c:v>
                </c:pt>
                <c:pt idx="364">
                  <c:v>753652.68326877092</c:v>
                </c:pt>
                <c:pt idx="365">
                  <c:v>851231.90964111825</c:v>
                </c:pt>
                <c:pt idx="366">
                  <c:v>1032921.1716290445</c:v>
                </c:pt>
                <c:pt idx="367">
                  <c:v>1107234.0127521316</c:v>
                </c:pt>
                <c:pt idx="368">
                  <c:v>1174178.3435260935</c:v>
                </c:pt>
                <c:pt idx="369">
                  <c:v>1071866.5750012016</c:v>
                </c:pt>
                <c:pt idx="370">
                  <c:v>1014608.8490570009</c:v>
                </c:pt>
                <c:pt idx="371">
                  <c:v>769492.05581346946</c:v>
                </c:pt>
                <c:pt idx="372">
                  <c:v>690075.38358999533</c:v>
                </c:pt>
                <c:pt idx="373">
                  <c:v>167295.62408763682</c:v>
                </c:pt>
                <c:pt idx="374">
                  <c:v>184700.53170510751</c:v>
                </c:pt>
                <c:pt idx="375">
                  <c:v>180858.33374292403</c:v>
                </c:pt>
                <c:pt idx="376">
                  <c:v>163331.67761493241</c:v>
                </c:pt>
                <c:pt idx="377">
                  <c:v>186834.00755228029</c:v>
                </c:pt>
                <c:pt idx="378">
                  <c:v>218054.68707410907</c:v>
                </c:pt>
                <c:pt idx="379">
                  <c:v>221516.41552168247</c:v>
                </c:pt>
                <c:pt idx="380">
                  <c:v>226979.41686618718</c:v>
                </c:pt>
                <c:pt idx="381">
                  <c:v>207326.7601562427</c:v>
                </c:pt>
                <c:pt idx="382">
                  <c:v>71262.60936989788</c:v>
                </c:pt>
                <c:pt idx="383">
                  <c:v>60150.437103393378</c:v>
                </c:pt>
                <c:pt idx="384">
                  <c:v>63237.449687967382</c:v>
                </c:pt>
                <c:pt idx="385">
                  <c:v>49634.989670203366</c:v>
                </c:pt>
                <c:pt idx="386">
                  <c:v>44745.966215449916</c:v>
                </c:pt>
                <c:pt idx="387">
                  <c:v>38133.177104283342</c:v>
                </c:pt>
                <c:pt idx="388">
                  <c:v>46325.782779233508</c:v>
                </c:pt>
                <c:pt idx="389">
                  <c:v>36935.554259332173</c:v>
                </c:pt>
                <c:pt idx="390">
                  <c:v>40973.56738312012</c:v>
                </c:pt>
                <c:pt idx="391">
                  <c:v>4059.8959662535585</c:v>
                </c:pt>
                <c:pt idx="392">
                  <c:v>5299.6188464084416</c:v>
                </c:pt>
                <c:pt idx="393">
                  <c:v>5607.2031107942703</c:v>
                </c:pt>
                <c:pt idx="394">
                  <c:v>6050.8211690055487</c:v>
                </c:pt>
                <c:pt idx="395">
                  <c:v>7552.7545079963193</c:v>
                </c:pt>
                <c:pt idx="396">
                  <c:v>8319.7270669230693</c:v>
                </c:pt>
                <c:pt idx="397">
                  <c:v>9057.5398669257011</c:v>
                </c:pt>
                <c:pt idx="398">
                  <c:v>11916.823340119958</c:v>
                </c:pt>
                <c:pt idx="399">
                  <c:v>15426.321586138627</c:v>
                </c:pt>
                <c:pt idx="400">
                  <c:v>17376.26644896833</c:v>
                </c:pt>
                <c:pt idx="401">
                  <c:v>20627.13287558997</c:v>
                </c:pt>
                <c:pt idx="402">
                  <c:v>26007.8277038407</c:v>
                </c:pt>
                <c:pt idx="403">
                  <c:v>32563.391540139459</c:v>
                </c:pt>
                <c:pt idx="404">
                  <c:v>50860.05567343576</c:v>
                </c:pt>
                <c:pt idx="405">
                  <c:v>59798.889436412217</c:v>
                </c:pt>
                <c:pt idx="406">
                  <c:v>86817.945720562755</c:v>
                </c:pt>
                <c:pt idx="407">
                  <c:v>116468.27989867823</c:v>
                </c:pt>
                <c:pt idx="408">
                  <c:v>188385.38217754033</c:v>
                </c:pt>
                <c:pt idx="409">
                  <c:v>323819.67986649473</c:v>
                </c:pt>
                <c:pt idx="410">
                  <c:v>481873.02811955853</c:v>
                </c:pt>
                <c:pt idx="411">
                  <c:v>2962.1433391097735</c:v>
                </c:pt>
                <c:pt idx="412">
                  <c:v>7486.0371969822309</c:v>
                </c:pt>
                <c:pt idx="413">
                  <c:v>21135.297118356873</c:v>
                </c:pt>
                <c:pt idx="414">
                  <c:v>42223.788128515574</c:v>
                </c:pt>
                <c:pt idx="415">
                  <c:v>63832.308381124458</c:v>
                </c:pt>
                <c:pt idx="416">
                  <c:v>21396.375658955021</c:v>
                </c:pt>
                <c:pt idx="417">
                  <c:v>367.98211265480211</c:v>
                </c:pt>
                <c:pt idx="418">
                  <c:v>665.90924160138138</c:v>
                </c:pt>
                <c:pt idx="419">
                  <c:v>1184.9145211613354</c:v>
                </c:pt>
                <c:pt idx="420">
                  <c:v>3205.0785632295951</c:v>
                </c:pt>
                <c:pt idx="421">
                  <c:v>6103.172681723574</c:v>
                </c:pt>
                <c:pt idx="422">
                  <c:v>8179.6366004612473</c:v>
                </c:pt>
                <c:pt idx="423">
                  <c:v>7781.6567786711157</c:v>
                </c:pt>
                <c:pt idx="424">
                  <c:v>4844.0249747905464</c:v>
                </c:pt>
                <c:pt idx="425">
                  <c:v>1832.7072612417592</c:v>
                </c:pt>
                <c:pt idx="426">
                  <c:v>1698.473459825969</c:v>
                </c:pt>
                <c:pt idx="427">
                  <c:v>1951.9596105643602</c:v>
                </c:pt>
                <c:pt idx="428">
                  <c:v>2941.7469451532661</c:v>
                </c:pt>
                <c:pt idx="429">
                  <c:v>5235.170668881894</c:v>
                </c:pt>
                <c:pt idx="430">
                  <c:v>3948.4530345952935</c:v>
                </c:pt>
                <c:pt idx="431">
                  <c:v>2114.142289999681</c:v>
                </c:pt>
                <c:pt idx="432">
                  <c:v>884.31537576064363</c:v>
                </c:pt>
                <c:pt idx="433">
                  <c:v>430.83945391034655</c:v>
                </c:pt>
                <c:pt idx="434">
                  <c:v>430.42896315163222</c:v>
                </c:pt>
                <c:pt idx="435">
                  <c:v>207.40010422398916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F28-47FC-944C-9E41DC780B93}"/>
            </c:ext>
          </c:extLst>
        </c:ser>
        <c:ser>
          <c:idx val="1"/>
          <c:order val="1"/>
          <c:spPr>
            <a:ln w="1270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MT2_3!$BK$2:$BK$132</c:f>
              <c:numCache>
                <c:formatCode>General</c:formatCode>
                <c:ptCount val="131"/>
                <c:pt idx="0">
                  <c:v>0</c:v>
                </c:pt>
                <c:pt idx="1">
                  <c:v>20000</c:v>
                </c:pt>
                <c:pt idx="2">
                  <c:v>40000</c:v>
                </c:pt>
                <c:pt idx="3">
                  <c:v>60000</c:v>
                </c:pt>
                <c:pt idx="4">
                  <c:v>80000</c:v>
                </c:pt>
                <c:pt idx="5">
                  <c:v>100000</c:v>
                </c:pt>
                <c:pt idx="6">
                  <c:v>120000</c:v>
                </c:pt>
                <c:pt idx="7">
                  <c:v>140000</c:v>
                </c:pt>
                <c:pt idx="8">
                  <c:v>160000</c:v>
                </c:pt>
                <c:pt idx="9">
                  <c:v>180000</c:v>
                </c:pt>
                <c:pt idx="10">
                  <c:v>200000</c:v>
                </c:pt>
                <c:pt idx="11">
                  <c:v>220000</c:v>
                </c:pt>
                <c:pt idx="12">
                  <c:v>240000</c:v>
                </c:pt>
                <c:pt idx="13">
                  <c:v>260000</c:v>
                </c:pt>
                <c:pt idx="14">
                  <c:v>280000</c:v>
                </c:pt>
                <c:pt idx="15">
                  <c:v>300000</c:v>
                </c:pt>
                <c:pt idx="16">
                  <c:v>320000</c:v>
                </c:pt>
                <c:pt idx="17">
                  <c:v>340000</c:v>
                </c:pt>
                <c:pt idx="18">
                  <c:v>360000</c:v>
                </c:pt>
                <c:pt idx="19">
                  <c:v>380000</c:v>
                </c:pt>
                <c:pt idx="20">
                  <c:v>400000</c:v>
                </c:pt>
                <c:pt idx="21">
                  <c:v>420000</c:v>
                </c:pt>
                <c:pt idx="22">
                  <c:v>440000</c:v>
                </c:pt>
                <c:pt idx="23">
                  <c:v>460000</c:v>
                </c:pt>
                <c:pt idx="24">
                  <c:v>480000</c:v>
                </c:pt>
                <c:pt idx="25">
                  <c:v>500000</c:v>
                </c:pt>
                <c:pt idx="26">
                  <c:v>520000</c:v>
                </c:pt>
                <c:pt idx="27">
                  <c:v>540000</c:v>
                </c:pt>
                <c:pt idx="28">
                  <c:v>560000</c:v>
                </c:pt>
                <c:pt idx="29">
                  <c:v>580000</c:v>
                </c:pt>
                <c:pt idx="30">
                  <c:v>600000</c:v>
                </c:pt>
                <c:pt idx="31">
                  <c:v>620000</c:v>
                </c:pt>
                <c:pt idx="32">
                  <c:v>640000</c:v>
                </c:pt>
                <c:pt idx="33">
                  <c:v>660000</c:v>
                </c:pt>
                <c:pt idx="34">
                  <c:v>680000</c:v>
                </c:pt>
                <c:pt idx="35">
                  <c:v>700000</c:v>
                </c:pt>
                <c:pt idx="36">
                  <c:v>720000</c:v>
                </c:pt>
                <c:pt idx="37">
                  <c:v>740000</c:v>
                </c:pt>
                <c:pt idx="38">
                  <c:v>760000</c:v>
                </c:pt>
                <c:pt idx="39">
                  <c:v>780000</c:v>
                </c:pt>
                <c:pt idx="40">
                  <c:v>800000</c:v>
                </c:pt>
                <c:pt idx="41">
                  <c:v>820000</c:v>
                </c:pt>
                <c:pt idx="42">
                  <c:v>840000</c:v>
                </c:pt>
                <c:pt idx="43">
                  <c:v>860000</c:v>
                </c:pt>
                <c:pt idx="44">
                  <c:v>880000</c:v>
                </c:pt>
                <c:pt idx="45">
                  <c:v>900000</c:v>
                </c:pt>
                <c:pt idx="46">
                  <c:v>920000</c:v>
                </c:pt>
                <c:pt idx="47">
                  <c:v>940000</c:v>
                </c:pt>
                <c:pt idx="48">
                  <c:v>960000</c:v>
                </c:pt>
                <c:pt idx="49">
                  <c:v>980000</c:v>
                </c:pt>
                <c:pt idx="50">
                  <c:v>1000000</c:v>
                </c:pt>
                <c:pt idx="51">
                  <c:v>1020000</c:v>
                </c:pt>
                <c:pt idx="52">
                  <c:v>1040000</c:v>
                </c:pt>
                <c:pt idx="53">
                  <c:v>1060000</c:v>
                </c:pt>
                <c:pt idx="54">
                  <c:v>1080000</c:v>
                </c:pt>
                <c:pt idx="55">
                  <c:v>1100000</c:v>
                </c:pt>
                <c:pt idx="56">
                  <c:v>1120000</c:v>
                </c:pt>
                <c:pt idx="57">
                  <c:v>1140000</c:v>
                </c:pt>
                <c:pt idx="58">
                  <c:v>1160000</c:v>
                </c:pt>
                <c:pt idx="59">
                  <c:v>1180000</c:v>
                </c:pt>
                <c:pt idx="60">
                  <c:v>1200000</c:v>
                </c:pt>
                <c:pt idx="61">
                  <c:v>1220000</c:v>
                </c:pt>
                <c:pt idx="62">
                  <c:v>1240000</c:v>
                </c:pt>
                <c:pt idx="63">
                  <c:v>1260000</c:v>
                </c:pt>
                <c:pt idx="64">
                  <c:v>1280000</c:v>
                </c:pt>
                <c:pt idx="65">
                  <c:v>1300000</c:v>
                </c:pt>
                <c:pt idx="66">
                  <c:v>1320000</c:v>
                </c:pt>
                <c:pt idx="67">
                  <c:v>1340000</c:v>
                </c:pt>
                <c:pt idx="68">
                  <c:v>1360000</c:v>
                </c:pt>
                <c:pt idx="69">
                  <c:v>1380000</c:v>
                </c:pt>
                <c:pt idx="70">
                  <c:v>1400000</c:v>
                </c:pt>
                <c:pt idx="71">
                  <c:v>1420000</c:v>
                </c:pt>
                <c:pt idx="72">
                  <c:v>1440000</c:v>
                </c:pt>
                <c:pt idx="73">
                  <c:v>1460000</c:v>
                </c:pt>
                <c:pt idx="74">
                  <c:v>1480000</c:v>
                </c:pt>
                <c:pt idx="75">
                  <c:v>1500000</c:v>
                </c:pt>
                <c:pt idx="76">
                  <c:v>1520000</c:v>
                </c:pt>
                <c:pt idx="77">
                  <c:v>1540000</c:v>
                </c:pt>
                <c:pt idx="78">
                  <c:v>1560000</c:v>
                </c:pt>
                <c:pt idx="79">
                  <c:v>1580000</c:v>
                </c:pt>
                <c:pt idx="80">
                  <c:v>1600000</c:v>
                </c:pt>
                <c:pt idx="81">
                  <c:v>1620000</c:v>
                </c:pt>
                <c:pt idx="82">
                  <c:v>1640000</c:v>
                </c:pt>
                <c:pt idx="83">
                  <c:v>1660000</c:v>
                </c:pt>
                <c:pt idx="84">
                  <c:v>1680000</c:v>
                </c:pt>
                <c:pt idx="85">
                  <c:v>1700000</c:v>
                </c:pt>
                <c:pt idx="86">
                  <c:v>1720000</c:v>
                </c:pt>
                <c:pt idx="87">
                  <c:v>1740000</c:v>
                </c:pt>
                <c:pt idx="88">
                  <c:v>1760000</c:v>
                </c:pt>
                <c:pt idx="89">
                  <c:v>1780000</c:v>
                </c:pt>
                <c:pt idx="90">
                  <c:v>1800000</c:v>
                </c:pt>
                <c:pt idx="91">
                  <c:v>1820000</c:v>
                </c:pt>
                <c:pt idx="92">
                  <c:v>1840000</c:v>
                </c:pt>
                <c:pt idx="93">
                  <c:v>1860000</c:v>
                </c:pt>
                <c:pt idx="94">
                  <c:v>1880000</c:v>
                </c:pt>
                <c:pt idx="95">
                  <c:v>1900000</c:v>
                </c:pt>
                <c:pt idx="96">
                  <c:v>1920000</c:v>
                </c:pt>
                <c:pt idx="97">
                  <c:v>1940000</c:v>
                </c:pt>
                <c:pt idx="98">
                  <c:v>1960000</c:v>
                </c:pt>
                <c:pt idx="99">
                  <c:v>1980000</c:v>
                </c:pt>
                <c:pt idx="100">
                  <c:v>2000000</c:v>
                </c:pt>
                <c:pt idx="101">
                  <c:v>2020000</c:v>
                </c:pt>
                <c:pt idx="102">
                  <c:v>2040000</c:v>
                </c:pt>
                <c:pt idx="103">
                  <c:v>2060000</c:v>
                </c:pt>
                <c:pt idx="104">
                  <c:v>2080000</c:v>
                </c:pt>
                <c:pt idx="105">
                  <c:v>2100000</c:v>
                </c:pt>
                <c:pt idx="106">
                  <c:v>2120000</c:v>
                </c:pt>
                <c:pt idx="107">
                  <c:v>2140000</c:v>
                </c:pt>
                <c:pt idx="108">
                  <c:v>2160000</c:v>
                </c:pt>
                <c:pt idx="109">
                  <c:v>2180000</c:v>
                </c:pt>
                <c:pt idx="110">
                  <c:v>2200000</c:v>
                </c:pt>
                <c:pt idx="111">
                  <c:v>2220000</c:v>
                </c:pt>
                <c:pt idx="112">
                  <c:v>2240000</c:v>
                </c:pt>
                <c:pt idx="113">
                  <c:v>2260000</c:v>
                </c:pt>
                <c:pt idx="114">
                  <c:v>2280000</c:v>
                </c:pt>
                <c:pt idx="115">
                  <c:v>2300000</c:v>
                </c:pt>
                <c:pt idx="116">
                  <c:v>2320000</c:v>
                </c:pt>
                <c:pt idx="117">
                  <c:v>2340000</c:v>
                </c:pt>
                <c:pt idx="118">
                  <c:v>2360000</c:v>
                </c:pt>
                <c:pt idx="119">
                  <c:v>2380000</c:v>
                </c:pt>
                <c:pt idx="120">
                  <c:v>2400000</c:v>
                </c:pt>
                <c:pt idx="121">
                  <c:v>2420000</c:v>
                </c:pt>
                <c:pt idx="122">
                  <c:v>2440000</c:v>
                </c:pt>
                <c:pt idx="123">
                  <c:v>2460000</c:v>
                </c:pt>
                <c:pt idx="124">
                  <c:v>2480000</c:v>
                </c:pt>
                <c:pt idx="125">
                  <c:v>2500000</c:v>
                </c:pt>
              </c:numCache>
            </c:numRef>
          </c:xVal>
          <c:yVal>
            <c:numRef>
              <c:f>MT2_3!$BK$2:$BK$132</c:f>
              <c:numCache>
                <c:formatCode>General</c:formatCode>
                <c:ptCount val="131"/>
                <c:pt idx="0">
                  <c:v>0</c:v>
                </c:pt>
                <c:pt idx="1">
                  <c:v>20000</c:v>
                </c:pt>
                <c:pt idx="2">
                  <c:v>40000</c:v>
                </c:pt>
                <c:pt idx="3">
                  <c:v>60000</c:v>
                </c:pt>
                <c:pt idx="4">
                  <c:v>80000</c:v>
                </c:pt>
                <c:pt idx="5">
                  <c:v>100000</c:v>
                </c:pt>
                <c:pt idx="6">
                  <c:v>120000</c:v>
                </c:pt>
                <c:pt idx="7">
                  <c:v>140000</c:v>
                </c:pt>
                <c:pt idx="8">
                  <c:v>160000</c:v>
                </c:pt>
                <c:pt idx="9">
                  <c:v>180000</c:v>
                </c:pt>
                <c:pt idx="10">
                  <c:v>200000</c:v>
                </c:pt>
                <c:pt idx="11">
                  <c:v>220000</c:v>
                </c:pt>
                <c:pt idx="12">
                  <c:v>240000</c:v>
                </c:pt>
                <c:pt idx="13">
                  <c:v>260000</c:v>
                </c:pt>
                <c:pt idx="14">
                  <c:v>280000</c:v>
                </c:pt>
                <c:pt idx="15">
                  <c:v>300000</c:v>
                </c:pt>
                <c:pt idx="16">
                  <c:v>320000</c:v>
                </c:pt>
                <c:pt idx="17">
                  <c:v>340000</c:v>
                </c:pt>
                <c:pt idx="18">
                  <c:v>360000</c:v>
                </c:pt>
                <c:pt idx="19">
                  <c:v>380000</c:v>
                </c:pt>
                <c:pt idx="20">
                  <c:v>400000</c:v>
                </c:pt>
                <c:pt idx="21">
                  <c:v>420000</c:v>
                </c:pt>
                <c:pt idx="22">
                  <c:v>440000</c:v>
                </c:pt>
                <c:pt idx="23">
                  <c:v>460000</c:v>
                </c:pt>
                <c:pt idx="24">
                  <c:v>480000</c:v>
                </c:pt>
                <c:pt idx="25">
                  <c:v>500000</c:v>
                </c:pt>
                <c:pt idx="26">
                  <c:v>520000</c:v>
                </c:pt>
                <c:pt idx="27">
                  <c:v>540000</c:v>
                </c:pt>
                <c:pt idx="28">
                  <c:v>560000</c:v>
                </c:pt>
                <c:pt idx="29">
                  <c:v>580000</c:v>
                </c:pt>
                <c:pt idx="30">
                  <c:v>600000</c:v>
                </c:pt>
                <c:pt idx="31">
                  <c:v>620000</c:v>
                </c:pt>
                <c:pt idx="32">
                  <c:v>640000</c:v>
                </c:pt>
                <c:pt idx="33">
                  <c:v>660000</c:v>
                </c:pt>
                <c:pt idx="34">
                  <c:v>680000</c:v>
                </c:pt>
                <c:pt idx="35">
                  <c:v>700000</c:v>
                </c:pt>
                <c:pt idx="36">
                  <c:v>720000</c:v>
                </c:pt>
                <c:pt idx="37">
                  <c:v>740000</c:v>
                </c:pt>
                <c:pt idx="38">
                  <c:v>760000</c:v>
                </c:pt>
                <c:pt idx="39">
                  <c:v>780000</c:v>
                </c:pt>
                <c:pt idx="40">
                  <c:v>800000</c:v>
                </c:pt>
                <c:pt idx="41">
                  <c:v>820000</c:v>
                </c:pt>
                <c:pt idx="42">
                  <c:v>840000</c:v>
                </c:pt>
                <c:pt idx="43">
                  <c:v>860000</c:v>
                </c:pt>
                <c:pt idx="44">
                  <c:v>880000</c:v>
                </c:pt>
                <c:pt idx="45">
                  <c:v>900000</c:v>
                </c:pt>
                <c:pt idx="46">
                  <c:v>920000</c:v>
                </c:pt>
                <c:pt idx="47">
                  <c:v>940000</c:v>
                </c:pt>
                <c:pt idx="48">
                  <c:v>960000</c:v>
                </c:pt>
                <c:pt idx="49">
                  <c:v>980000</c:v>
                </c:pt>
                <c:pt idx="50">
                  <c:v>1000000</c:v>
                </c:pt>
                <c:pt idx="51">
                  <c:v>1020000</c:v>
                </c:pt>
                <c:pt idx="52">
                  <c:v>1040000</c:v>
                </c:pt>
                <c:pt idx="53">
                  <c:v>1060000</c:v>
                </c:pt>
                <c:pt idx="54">
                  <c:v>1080000</c:v>
                </c:pt>
                <c:pt idx="55">
                  <c:v>1100000</c:v>
                </c:pt>
                <c:pt idx="56">
                  <c:v>1120000</c:v>
                </c:pt>
                <c:pt idx="57">
                  <c:v>1140000</c:v>
                </c:pt>
                <c:pt idx="58">
                  <c:v>1160000</c:v>
                </c:pt>
                <c:pt idx="59">
                  <c:v>1180000</c:v>
                </c:pt>
                <c:pt idx="60">
                  <c:v>1200000</c:v>
                </c:pt>
                <c:pt idx="61">
                  <c:v>1220000</c:v>
                </c:pt>
                <c:pt idx="62">
                  <c:v>1240000</c:v>
                </c:pt>
                <c:pt idx="63">
                  <c:v>1260000</c:v>
                </c:pt>
                <c:pt idx="64">
                  <c:v>1280000</c:v>
                </c:pt>
                <c:pt idx="65">
                  <c:v>1300000</c:v>
                </c:pt>
                <c:pt idx="66">
                  <c:v>1320000</c:v>
                </c:pt>
                <c:pt idx="67">
                  <c:v>1340000</c:v>
                </c:pt>
                <c:pt idx="68">
                  <c:v>1360000</c:v>
                </c:pt>
                <c:pt idx="69">
                  <c:v>1380000</c:v>
                </c:pt>
                <c:pt idx="70">
                  <c:v>1400000</c:v>
                </c:pt>
                <c:pt idx="71">
                  <c:v>1420000</c:v>
                </c:pt>
                <c:pt idx="72">
                  <c:v>1440000</c:v>
                </c:pt>
                <c:pt idx="73">
                  <c:v>1460000</c:v>
                </c:pt>
                <c:pt idx="74">
                  <c:v>1480000</c:v>
                </c:pt>
                <c:pt idx="75">
                  <c:v>1500000</c:v>
                </c:pt>
                <c:pt idx="76">
                  <c:v>1520000</c:v>
                </c:pt>
                <c:pt idx="77">
                  <c:v>1540000</c:v>
                </c:pt>
                <c:pt idx="78">
                  <c:v>1560000</c:v>
                </c:pt>
                <c:pt idx="79">
                  <c:v>1580000</c:v>
                </c:pt>
                <c:pt idx="80">
                  <c:v>1600000</c:v>
                </c:pt>
                <c:pt idx="81">
                  <c:v>1620000</c:v>
                </c:pt>
                <c:pt idx="82">
                  <c:v>1640000</c:v>
                </c:pt>
                <c:pt idx="83">
                  <c:v>1660000</c:v>
                </c:pt>
                <c:pt idx="84">
                  <c:v>1680000</c:v>
                </c:pt>
                <c:pt idx="85">
                  <c:v>1700000</c:v>
                </c:pt>
                <c:pt idx="86">
                  <c:v>1720000</c:v>
                </c:pt>
                <c:pt idx="87">
                  <c:v>1740000</c:v>
                </c:pt>
                <c:pt idx="88">
                  <c:v>1760000</c:v>
                </c:pt>
                <c:pt idx="89">
                  <c:v>1780000</c:v>
                </c:pt>
                <c:pt idx="90">
                  <c:v>1800000</c:v>
                </c:pt>
                <c:pt idx="91">
                  <c:v>1820000</c:v>
                </c:pt>
                <c:pt idx="92">
                  <c:v>1840000</c:v>
                </c:pt>
                <c:pt idx="93">
                  <c:v>1860000</c:v>
                </c:pt>
                <c:pt idx="94">
                  <c:v>1880000</c:v>
                </c:pt>
                <c:pt idx="95">
                  <c:v>1900000</c:v>
                </c:pt>
                <c:pt idx="96">
                  <c:v>1920000</c:v>
                </c:pt>
                <c:pt idx="97">
                  <c:v>1940000</c:v>
                </c:pt>
                <c:pt idx="98">
                  <c:v>1960000</c:v>
                </c:pt>
                <c:pt idx="99">
                  <c:v>1980000</c:v>
                </c:pt>
                <c:pt idx="100">
                  <c:v>2000000</c:v>
                </c:pt>
                <c:pt idx="101">
                  <c:v>2020000</c:v>
                </c:pt>
                <c:pt idx="102">
                  <c:v>2040000</c:v>
                </c:pt>
                <c:pt idx="103">
                  <c:v>2060000</c:v>
                </c:pt>
                <c:pt idx="104">
                  <c:v>2080000</c:v>
                </c:pt>
                <c:pt idx="105">
                  <c:v>2100000</c:v>
                </c:pt>
                <c:pt idx="106">
                  <c:v>2120000</c:v>
                </c:pt>
                <c:pt idx="107">
                  <c:v>2140000</c:v>
                </c:pt>
                <c:pt idx="108">
                  <c:v>2160000</c:v>
                </c:pt>
                <c:pt idx="109">
                  <c:v>2180000</c:v>
                </c:pt>
                <c:pt idx="110">
                  <c:v>2200000</c:v>
                </c:pt>
                <c:pt idx="111">
                  <c:v>2220000</c:v>
                </c:pt>
                <c:pt idx="112">
                  <c:v>2240000</c:v>
                </c:pt>
                <c:pt idx="113">
                  <c:v>2260000</c:v>
                </c:pt>
                <c:pt idx="114">
                  <c:v>2280000</c:v>
                </c:pt>
                <c:pt idx="115">
                  <c:v>2300000</c:v>
                </c:pt>
                <c:pt idx="116">
                  <c:v>2320000</c:v>
                </c:pt>
                <c:pt idx="117">
                  <c:v>2340000</c:v>
                </c:pt>
                <c:pt idx="118">
                  <c:v>2360000</c:v>
                </c:pt>
                <c:pt idx="119">
                  <c:v>2380000</c:v>
                </c:pt>
                <c:pt idx="120">
                  <c:v>2400000</c:v>
                </c:pt>
                <c:pt idx="121">
                  <c:v>2420000</c:v>
                </c:pt>
                <c:pt idx="122">
                  <c:v>2440000</c:v>
                </c:pt>
                <c:pt idx="123">
                  <c:v>2460000</c:v>
                </c:pt>
                <c:pt idx="124">
                  <c:v>2480000</c:v>
                </c:pt>
                <c:pt idx="125">
                  <c:v>2500000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F28-47FC-944C-9E41DC780B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58415"/>
        <c:axId val="6366319"/>
      </c:scatterChart>
      <c:valAx>
        <c:axId val="6358415"/>
        <c:scaling>
          <c:orientation val="minMax"/>
          <c:max val="30000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MU Serif" panose="02000603000000000000" pitchFamily="2" charset="0"/>
                    <a:ea typeface="CMU Serif" panose="02000603000000000000" pitchFamily="2" charset="0"/>
                    <a:cs typeface="CMU Serif" panose="02000603000000000000" pitchFamily="2" charset="0"/>
                  </a:defRPr>
                </a:pPr>
                <a:r>
                  <a:rPr lang="en-US"/>
                  <a:t>Calculated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MU Serif" panose="02000603000000000000" pitchFamily="2" charset="0"/>
                  <a:ea typeface="CMU Serif" panose="02000603000000000000" pitchFamily="2" charset="0"/>
                  <a:cs typeface="CMU Serif" panose="02000603000000000000" pitchFamily="2" charset="0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MU Serif" panose="02000603000000000000" pitchFamily="2" charset="0"/>
                <a:ea typeface="CMU Serif" panose="02000603000000000000" pitchFamily="2" charset="0"/>
                <a:cs typeface="CMU Serif" panose="02000603000000000000" pitchFamily="2" charset="0"/>
              </a:defRPr>
            </a:pPr>
            <a:endParaRPr lang="en-US"/>
          </a:p>
        </c:txPr>
        <c:crossAx val="6366319"/>
        <c:crosses val="autoZero"/>
        <c:crossBetween val="midCat"/>
        <c:majorUnit val="1000000"/>
      </c:valAx>
      <c:valAx>
        <c:axId val="6366319"/>
        <c:scaling>
          <c:orientation val="minMax"/>
          <c:max val="300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MU Serif" panose="02000603000000000000" pitchFamily="2" charset="0"/>
                    <a:ea typeface="CMU Serif" panose="02000603000000000000" pitchFamily="2" charset="0"/>
                    <a:cs typeface="CMU Serif" panose="02000603000000000000" pitchFamily="2" charset="0"/>
                  </a:defRPr>
                </a:pPr>
                <a:r>
                  <a:rPr lang="en-US"/>
                  <a:t>Fitted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MU Serif" panose="02000603000000000000" pitchFamily="2" charset="0"/>
                  <a:ea typeface="CMU Serif" panose="02000603000000000000" pitchFamily="2" charset="0"/>
                  <a:cs typeface="CMU Serif" panose="02000603000000000000" pitchFamily="2" charset="0"/>
                </a:defRPr>
              </a:pPr>
              <a:endParaRPr lang="en-US"/>
            </a:p>
          </c:txPr>
        </c:title>
        <c:numFmt formatCode="0.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MU Serif" panose="02000603000000000000" pitchFamily="2" charset="0"/>
                <a:ea typeface="CMU Serif" panose="02000603000000000000" pitchFamily="2" charset="0"/>
                <a:cs typeface="CMU Serif" panose="02000603000000000000" pitchFamily="2" charset="0"/>
              </a:defRPr>
            </a:pPr>
            <a:endParaRPr lang="en-US"/>
          </a:p>
        </c:txPr>
        <c:crossAx val="6358415"/>
        <c:crosses val="autoZero"/>
        <c:crossBetween val="midCat"/>
        <c:majorUnit val="10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CMU Serif" panose="02000603000000000000" pitchFamily="2" charset="0"/>
          <a:ea typeface="CMU Serif" panose="02000603000000000000" pitchFamily="2" charset="0"/>
          <a:cs typeface="CMU Serif" panose="02000603000000000000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CMU Serif" panose="02000603000000000000" pitchFamily="2" charset="0"/>
                <a:ea typeface="CMU Serif" panose="02000603000000000000" pitchFamily="2" charset="0"/>
                <a:cs typeface="CMU Serif" panose="02000603000000000000" pitchFamily="2" charset="0"/>
              </a:defRPr>
            </a:pPr>
            <a:r>
              <a:rPr lang="en-US"/>
              <a:t>Mean</a:t>
            </a:r>
            <a:r>
              <a:rPr lang="hu-HU"/>
              <a:t> value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CMU Serif" panose="02000603000000000000" pitchFamily="2" charset="0"/>
              <a:ea typeface="CMU Serif" panose="02000603000000000000" pitchFamily="2" charset="0"/>
              <a:cs typeface="CMU Serif" panose="02000603000000000000" pitchFamily="2" charset="0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alpha val="20000"/>
                </a:schemeClr>
              </a:solidFill>
              <a:ln w="9525">
                <a:solidFill>
                  <a:schemeClr val="accent1">
                    <a:alpha val="20000"/>
                  </a:schemeClr>
                </a:solidFill>
              </a:ln>
              <a:effectLst/>
            </c:spPr>
          </c:marker>
          <c:xVal>
            <c:numRef>
              <c:f>MT2_3!$AO$2:$AO$437</c:f>
              <c:numCache>
                <c:formatCode>General</c:formatCode>
                <c:ptCount val="436"/>
                <c:pt idx="0">
                  <c:v>323.41025748582462</c:v>
                </c:pt>
                <c:pt idx="1">
                  <c:v>339.50241784139399</c:v>
                </c:pt>
                <c:pt idx="2">
                  <c:v>380.23008193204373</c:v>
                </c:pt>
                <c:pt idx="3">
                  <c:v>382.55745782127298</c:v>
                </c:pt>
                <c:pt idx="4">
                  <c:v>375.24308324149558</c:v>
                </c:pt>
                <c:pt idx="5">
                  <c:v>397.36272231081006</c:v>
                </c:pt>
                <c:pt idx="6">
                  <c:v>403.8778552735767</c:v>
                </c:pt>
                <c:pt idx="7">
                  <c:v>436.82706940843002</c:v>
                </c:pt>
                <c:pt idx="8">
                  <c:v>425.06828776046063</c:v>
                </c:pt>
                <c:pt idx="9">
                  <c:v>302.59676705699161</c:v>
                </c:pt>
                <c:pt idx="10">
                  <c:v>130.83504646307</c:v>
                </c:pt>
                <c:pt idx="11">
                  <c:v>45.633128917002054</c:v>
                </c:pt>
                <c:pt idx="12">
                  <c:v>52.461268290890622</c:v>
                </c:pt>
                <c:pt idx="13">
                  <c:v>18.214582008791183</c:v>
                </c:pt>
                <c:pt idx="14">
                  <c:v>7.6316871220358848</c:v>
                </c:pt>
                <c:pt idx="15">
                  <c:v>5.4934748540940905</c:v>
                </c:pt>
                <c:pt idx="16">
                  <c:v>1.5031832735912758</c:v>
                </c:pt>
                <c:pt idx="17">
                  <c:v>0.63185346154010702</c:v>
                </c:pt>
                <c:pt idx="18">
                  <c:v>1.0866803931630145</c:v>
                </c:pt>
                <c:pt idx="19">
                  <c:v>-2.9414546354765942</c:v>
                </c:pt>
                <c:pt idx="20">
                  <c:v>-3.2506608592103028</c:v>
                </c:pt>
                <c:pt idx="21">
                  <c:v>0.58357225162823845</c:v>
                </c:pt>
                <c:pt idx="22">
                  <c:v>2.0192728262345927</c:v>
                </c:pt>
                <c:pt idx="23">
                  <c:v>5.1484462929267725</c:v>
                </c:pt>
                <c:pt idx="24">
                  <c:v>6.8604596109264673</c:v>
                </c:pt>
                <c:pt idx="25">
                  <c:v>7.3266360300111124</c:v>
                </c:pt>
                <c:pt idx="26">
                  <c:v>14.716940563940256</c:v>
                </c:pt>
                <c:pt idx="27">
                  <c:v>19.184071377469436</c:v>
                </c:pt>
                <c:pt idx="28">
                  <c:v>21.789255222449931</c:v>
                </c:pt>
                <c:pt idx="29">
                  <c:v>27.414521060551053</c:v>
                </c:pt>
                <c:pt idx="30">
                  <c:v>36.09096954083342</c:v>
                </c:pt>
                <c:pt idx="31">
                  <c:v>41.79865888088289</c:v>
                </c:pt>
                <c:pt idx="32">
                  <c:v>54.974470182447718</c:v>
                </c:pt>
                <c:pt idx="33">
                  <c:v>70.266777351177637</c:v>
                </c:pt>
                <c:pt idx="34">
                  <c:v>81.89125028812424</c:v>
                </c:pt>
                <c:pt idx="35">
                  <c:v>113.34234722891134</c:v>
                </c:pt>
                <c:pt idx="36">
                  <c:v>142.79405046781679</c:v>
                </c:pt>
                <c:pt idx="37">
                  <c:v>169.14912345334707</c:v>
                </c:pt>
                <c:pt idx="38">
                  <c:v>235.630638041157</c:v>
                </c:pt>
                <c:pt idx="39">
                  <c:v>283.62514825505315</c:v>
                </c:pt>
                <c:pt idx="40">
                  <c:v>429.60109150207001</c:v>
                </c:pt>
                <c:pt idx="41">
                  <c:v>574.35316776743377</c:v>
                </c:pt>
                <c:pt idx="48">
                  <c:v>550.48702943368426</c:v>
                </c:pt>
                <c:pt idx="49">
                  <c:v>255.50562508337623</c:v>
                </c:pt>
                <c:pt idx="50">
                  <c:v>248.27441412546887</c:v>
                </c:pt>
                <c:pt idx="51">
                  <c:v>278.28635914938349</c:v>
                </c:pt>
                <c:pt idx="52">
                  <c:v>325.34528008834457</c:v>
                </c:pt>
                <c:pt idx="53">
                  <c:v>135.41401377639372</c:v>
                </c:pt>
                <c:pt idx="54">
                  <c:v>135.61965386673251</c:v>
                </c:pt>
                <c:pt idx="55">
                  <c:v>149.93598603694102</c:v>
                </c:pt>
                <c:pt idx="56">
                  <c:v>142.5281485359213</c:v>
                </c:pt>
                <c:pt idx="57">
                  <c:v>145.07294054317711</c:v>
                </c:pt>
                <c:pt idx="58">
                  <c:v>142.51360106619205</c:v>
                </c:pt>
                <c:pt idx="59">
                  <c:v>150.05532194404756</c:v>
                </c:pt>
                <c:pt idx="60">
                  <c:v>158.82840602589994</c:v>
                </c:pt>
                <c:pt idx="61">
                  <c:v>153.87834333998583</c:v>
                </c:pt>
                <c:pt idx="62">
                  <c:v>167.65637925433654</c:v>
                </c:pt>
                <c:pt idx="63">
                  <c:v>148.69222016544168</c:v>
                </c:pt>
                <c:pt idx="64">
                  <c:v>162.85833718076171</c:v>
                </c:pt>
                <c:pt idx="65">
                  <c:v>180.42826874755175</c:v>
                </c:pt>
                <c:pt idx="66">
                  <c:v>217.59207280920944</c:v>
                </c:pt>
                <c:pt idx="67">
                  <c:v>266.57614881958347</c:v>
                </c:pt>
                <c:pt idx="68">
                  <c:v>300.28759127744183</c:v>
                </c:pt>
                <c:pt idx="69">
                  <c:v>296.7799697470802</c:v>
                </c:pt>
                <c:pt idx="70">
                  <c:v>268.21397377233006</c:v>
                </c:pt>
                <c:pt idx="71">
                  <c:v>268.42715303534715</c:v>
                </c:pt>
                <c:pt idx="72">
                  <c:v>227.21047444042091</c:v>
                </c:pt>
                <c:pt idx="73">
                  <c:v>192.68792739585214</c:v>
                </c:pt>
                <c:pt idx="74">
                  <c:v>145.8040137313973</c:v>
                </c:pt>
                <c:pt idx="75">
                  <c:v>115.21530630330477</c:v>
                </c:pt>
                <c:pt idx="76">
                  <c:v>89.497264616902953</c:v>
                </c:pt>
                <c:pt idx="77">
                  <c:v>63.800373992342344</c:v>
                </c:pt>
                <c:pt idx="78">
                  <c:v>53.493437992948458</c:v>
                </c:pt>
                <c:pt idx="79">
                  <c:v>43.785603924259753</c:v>
                </c:pt>
                <c:pt idx="80">
                  <c:v>29.535107936289378</c:v>
                </c:pt>
                <c:pt idx="81">
                  <c:v>26.684868981361873</c:v>
                </c:pt>
                <c:pt idx="82">
                  <c:v>15.996997817049373</c:v>
                </c:pt>
                <c:pt idx="83">
                  <c:v>13.249113016465696</c:v>
                </c:pt>
                <c:pt idx="84">
                  <c:v>12.086206573329243</c:v>
                </c:pt>
                <c:pt idx="85">
                  <c:v>6.9896128308334582</c:v>
                </c:pt>
                <c:pt idx="86">
                  <c:v>3.4213862619646314</c:v>
                </c:pt>
                <c:pt idx="87">
                  <c:v>2.3138720360769849</c:v>
                </c:pt>
                <c:pt idx="88">
                  <c:v>0.43186897741063568</c:v>
                </c:pt>
                <c:pt idx="89">
                  <c:v>98.739808316586732</c:v>
                </c:pt>
                <c:pt idx="90">
                  <c:v>108.13373010936527</c:v>
                </c:pt>
                <c:pt idx="91">
                  <c:v>116.57893796786657</c:v>
                </c:pt>
                <c:pt idx="92">
                  <c:v>117.18299841506578</c:v>
                </c:pt>
                <c:pt idx="93">
                  <c:v>113.73720175073659</c:v>
                </c:pt>
                <c:pt idx="94">
                  <c:v>162.50836960888839</c:v>
                </c:pt>
                <c:pt idx="95">
                  <c:v>170.43009184479288</c:v>
                </c:pt>
                <c:pt idx="96">
                  <c:v>162.07643761558774</c:v>
                </c:pt>
                <c:pt idx="97">
                  <c:v>192.33770738871436</c:v>
                </c:pt>
                <c:pt idx="98">
                  <c:v>190.64749960176104</c:v>
                </c:pt>
                <c:pt idx="99">
                  <c:v>179.54834265831178</c:v>
                </c:pt>
                <c:pt idx="100">
                  <c:v>200.00255072766458</c:v>
                </c:pt>
                <c:pt idx="101">
                  <c:v>182.96762492102567</c:v>
                </c:pt>
                <c:pt idx="102">
                  <c:v>204.0385236322771</c:v>
                </c:pt>
                <c:pt idx="103">
                  <c:v>183.7878070745742</c:v>
                </c:pt>
                <c:pt idx="104">
                  <c:v>165.72505428650129</c:v>
                </c:pt>
                <c:pt idx="105">
                  <c:v>174.80535553860292</c:v>
                </c:pt>
                <c:pt idx="106">
                  <c:v>171.74496507080508</c:v>
                </c:pt>
                <c:pt idx="107">
                  <c:v>165.63658641995721</c:v>
                </c:pt>
                <c:pt idx="108">
                  <c:v>149.50626723070576</c:v>
                </c:pt>
                <c:pt idx="109">
                  <c:v>124.91754870441011</c:v>
                </c:pt>
                <c:pt idx="110">
                  <c:v>116.22854532531476</c:v>
                </c:pt>
                <c:pt idx="111">
                  <c:v>104.61288982887342</c:v>
                </c:pt>
                <c:pt idx="112">
                  <c:v>93.649476984164721</c:v>
                </c:pt>
                <c:pt idx="113">
                  <c:v>76.661094967627619</c:v>
                </c:pt>
                <c:pt idx="114">
                  <c:v>68.496676759644259</c:v>
                </c:pt>
                <c:pt idx="115">
                  <c:v>55.631930750184807</c:v>
                </c:pt>
                <c:pt idx="116">
                  <c:v>44.784624788715597</c:v>
                </c:pt>
                <c:pt idx="117">
                  <c:v>33.074570463280274</c:v>
                </c:pt>
                <c:pt idx="118">
                  <c:v>32.900610927548954</c:v>
                </c:pt>
                <c:pt idx="119">
                  <c:v>25.736979960340648</c:v>
                </c:pt>
                <c:pt idx="120">
                  <c:v>16.693970441016951</c:v>
                </c:pt>
                <c:pt idx="121">
                  <c:v>14.966386267600994</c:v>
                </c:pt>
                <c:pt idx="122">
                  <c:v>7.8638914213375735</c:v>
                </c:pt>
                <c:pt idx="123">
                  <c:v>7.6334901662112973</c:v>
                </c:pt>
                <c:pt idx="124">
                  <c:v>4.8918581295034738</c:v>
                </c:pt>
                <c:pt idx="125">
                  <c:v>113.65907713654813</c:v>
                </c:pt>
                <c:pt idx="126">
                  <c:v>113.02580559941603</c:v>
                </c:pt>
                <c:pt idx="127">
                  <c:v>109.06129892495063</c:v>
                </c:pt>
                <c:pt idx="128">
                  <c:v>107.96354566132791</c:v>
                </c:pt>
                <c:pt idx="129">
                  <c:v>106.24808815893513</c:v>
                </c:pt>
                <c:pt idx="130">
                  <c:v>105.19466545639769</c:v>
                </c:pt>
                <c:pt idx="131">
                  <c:v>99.957712180716413</c:v>
                </c:pt>
                <c:pt idx="132">
                  <c:v>100.68064699159108</c:v>
                </c:pt>
                <c:pt idx="133">
                  <c:v>100.4771562365827</c:v>
                </c:pt>
                <c:pt idx="134">
                  <c:v>104.59633858677613</c:v>
                </c:pt>
                <c:pt idx="135">
                  <c:v>110.42963564827167</c:v>
                </c:pt>
                <c:pt idx="136">
                  <c:v>107.52337419735444</c:v>
                </c:pt>
                <c:pt idx="137">
                  <c:v>108.93012442731067</c:v>
                </c:pt>
                <c:pt idx="138">
                  <c:v>123.33901270837502</c:v>
                </c:pt>
                <c:pt idx="139">
                  <c:v>147.91306567337966</c:v>
                </c:pt>
                <c:pt idx="140">
                  <c:v>162.03615939905558</c:v>
                </c:pt>
                <c:pt idx="141">
                  <c:v>165.2707634188003</c:v>
                </c:pt>
                <c:pt idx="142">
                  <c:v>165.85056916531499</c:v>
                </c:pt>
                <c:pt idx="143">
                  <c:v>167.1198323606811</c:v>
                </c:pt>
                <c:pt idx="144">
                  <c:v>162.55390667542488</c:v>
                </c:pt>
                <c:pt idx="145">
                  <c:v>145.05541649525205</c:v>
                </c:pt>
                <c:pt idx="146">
                  <c:v>142.95979150093024</c:v>
                </c:pt>
                <c:pt idx="147">
                  <c:v>131.07977253081845</c:v>
                </c:pt>
                <c:pt idx="148">
                  <c:v>131.49107353552935</c:v>
                </c:pt>
                <c:pt idx="149">
                  <c:v>119.36122462852484</c:v>
                </c:pt>
                <c:pt idx="150">
                  <c:v>112.16531705927267</c:v>
                </c:pt>
                <c:pt idx="151">
                  <c:v>99.31084824716001</c:v>
                </c:pt>
                <c:pt idx="152">
                  <c:v>95.889404293959188</c:v>
                </c:pt>
                <c:pt idx="153">
                  <c:v>89.588971499113228</c:v>
                </c:pt>
                <c:pt idx="154">
                  <c:v>77.872445464928575</c:v>
                </c:pt>
                <c:pt idx="155">
                  <c:v>69.966190043339338</c:v>
                </c:pt>
                <c:pt idx="156">
                  <c:v>62.83352384018869</c:v>
                </c:pt>
                <c:pt idx="157">
                  <c:v>54.974468910431582</c:v>
                </c:pt>
                <c:pt idx="158">
                  <c:v>53.245150574646502</c:v>
                </c:pt>
                <c:pt idx="159">
                  <c:v>42.028799911804455</c:v>
                </c:pt>
                <c:pt idx="160">
                  <c:v>40.495179664092838</c:v>
                </c:pt>
                <c:pt idx="161">
                  <c:v>110.77719765732391</c:v>
                </c:pt>
                <c:pt idx="162">
                  <c:v>102.28611155569708</c:v>
                </c:pt>
                <c:pt idx="163">
                  <c:v>103.06274096532029</c:v>
                </c:pt>
                <c:pt idx="164">
                  <c:v>103.93492732928203</c:v>
                </c:pt>
                <c:pt idx="165">
                  <c:v>120.93144042109236</c:v>
                </c:pt>
                <c:pt idx="166">
                  <c:v>139.96971432813729</c:v>
                </c:pt>
                <c:pt idx="167">
                  <c:v>146.12108930509163</c:v>
                </c:pt>
                <c:pt idx="168">
                  <c:v>160.06473066940146</c:v>
                </c:pt>
                <c:pt idx="169">
                  <c:v>156.38225846608168</c:v>
                </c:pt>
                <c:pt idx="170">
                  <c:v>169.49663590493017</c:v>
                </c:pt>
                <c:pt idx="171">
                  <c:v>166.82203727376768</c:v>
                </c:pt>
                <c:pt idx="172">
                  <c:v>179.2158045376149</c:v>
                </c:pt>
                <c:pt idx="173">
                  <c:v>180.96689739163031</c:v>
                </c:pt>
                <c:pt idx="174">
                  <c:v>171.40267808202535</c:v>
                </c:pt>
                <c:pt idx="175">
                  <c:v>174.0929633390796</c:v>
                </c:pt>
                <c:pt idx="176">
                  <c:v>180.85202675022381</c:v>
                </c:pt>
                <c:pt idx="177">
                  <c:v>164.8117230900796</c:v>
                </c:pt>
                <c:pt idx="178">
                  <c:v>170.70000996327749</c:v>
                </c:pt>
                <c:pt idx="179">
                  <c:v>170.69741297391082</c:v>
                </c:pt>
                <c:pt idx="180">
                  <c:v>161.41818639409485</c:v>
                </c:pt>
                <c:pt idx="181">
                  <c:v>152.45452960495464</c:v>
                </c:pt>
                <c:pt idx="182">
                  <c:v>158.68058705690726</c:v>
                </c:pt>
                <c:pt idx="183">
                  <c:v>146.87898207159253</c:v>
                </c:pt>
                <c:pt idx="184">
                  <c:v>137.45772354626698</c:v>
                </c:pt>
                <c:pt idx="185">
                  <c:v>135.72801141156438</c:v>
                </c:pt>
                <c:pt idx="186">
                  <c:v>129.22000996413874</c:v>
                </c:pt>
                <c:pt idx="187">
                  <c:v>123.87392104764594</c:v>
                </c:pt>
                <c:pt idx="188">
                  <c:v>116.84391273213728</c:v>
                </c:pt>
                <c:pt idx="189">
                  <c:v>109.5370625844735</c:v>
                </c:pt>
                <c:pt idx="190">
                  <c:v>102.87954901535929</c:v>
                </c:pt>
                <c:pt idx="191">
                  <c:v>97.538741094221308</c:v>
                </c:pt>
                <c:pt idx="192">
                  <c:v>86.189718570107743</c:v>
                </c:pt>
                <c:pt idx="193">
                  <c:v>75.4249927063196</c:v>
                </c:pt>
                <c:pt idx="194">
                  <c:v>80.245256750848824</c:v>
                </c:pt>
                <c:pt idx="195">
                  <c:v>64.845282181290457</c:v>
                </c:pt>
                <c:pt idx="196">
                  <c:v>56.634459595254178</c:v>
                </c:pt>
                <c:pt idx="197">
                  <c:v>6.9443020411307561</c:v>
                </c:pt>
                <c:pt idx="198">
                  <c:v>11.202619790317453</c:v>
                </c:pt>
                <c:pt idx="199">
                  <c:v>14.222673874160652</c:v>
                </c:pt>
                <c:pt idx="200">
                  <c:v>27.026630850808786</c:v>
                </c:pt>
                <c:pt idx="201">
                  <c:v>37.276375234043215</c:v>
                </c:pt>
                <c:pt idx="202">
                  <c:v>48.52222176695966</c:v>
                </c:pt>
                <c:pt idx="203">
                  <c:v>72.613509377939835</c:v>
                </c:pt>
                <c:pt idx="204">
                  <c:v>100.60509245795467</c:v>
                </c:pt>
                <c:pt idx="205">
                  <c:v>122.71178019647787</c:v>
                </c:pt>
                <c:pt idx="206">
                  <c:v>133.97407114484355</c:v>
                </c:pt>
                <c:pt idx="207">
                  <c:v>122.57866715781272</c:v>
                </c:pt>
                <c:pt idx="208">
                  <c:v>110.69083105419692</c:v>
                </c:pt>
                <c:pt idx="209">
                  <c:v>89.387636701461034</c:v>
                </c:pt>
                <c:pt idx="210">
                  <c:v>84.496777256584437</c:v>
                </c:pt>
                <c:pt idx="211">
                  <c:v>63.378638651222865</c:v>
                </c:pt>
                <c:pt idx="212">
                  <c:v>50.407877766127704</c:v>
                </c:pt>
                <c:pt idx="213">
                  <c:v>25.840368692102231</c:v>
                </c:pt>
                <c:pt idx="214">
                  <c:v>23.410817182752986</c:v>
                </c:pt>
                <c:pt idx="215">
                  <c:v>15.371722558453346</c:v>
                </c:pt>
                <c:pt idx="216">
                  <c:v>2.94008808243502</c:v>
                </c:pt>
                <c:pt idx="217">
                  <c:v>-8.9481083042350917E-2</c:v>
                </c:pt>
                <c:pt idx="218">
                  <c:v>1.3831961380221642</c:v>
                </c:pt>
                <c:pt idx="219">
                  <c:v>15.702503917543174</c:v>
                </c:pt>
                <c:pt idx="220">
                  <c:v>35.006433197947104</c:v>
                </c:pt>
                <c:pt idx="221">
                  <c:v>56.801781132472755</c:v>
                </c:pt>
                <c:pt idx="222">
                  <c:v>80.360730357405657</c:v>
                </c:pt>
                <c:pt idx="223">
                  <c:v>136.28787865889214</c:v>
                </c:pt>
                <c:pt idx="224">
                  <c:v>165.33245973477045</c:v>
                </c:pt>
                <c:pt idx="225">
                  <c:v>174.47582311781761</c:v>
                </c:pt>
                <c:pt idx="226">
                  <c:v>178.62746088361411</c:v>
                </c:pt>
                <c:pt idx="227">
                  <c:v>147.06316233080457</c:v>
                </c:pt>
                <c:pt idx="228">
                  <c:v>100.6594514209901</c:v>
                </c:pt>
                <c:pt idx="229">
                  <c:v>83.182222485066859</c:v>
                </c:pt>
                <c:pt idx="230">
                  <c:v>64.211266391532845</c:v>
                </c:pt>
                <c:pt idx="231">
                  <c:v>32.097223203832094</c:v>
                </c:pt>
                <c:pt idx="232">
                  <c:v>23.200078697679103</c:v>
                </c:pt>
                <c:pt idx="233">
                  <c:v>12.348658112175073</c:v>
                </c:pt>
                <c:pt idx="234">
                  <c:v>11.509269866783887</c:v>
                </c:pt>
                <c:pt idx="235">
                  <c:v>19.996824697318296</c:v>
                </c:pt>
                <c:pt idx="236">
                  <c:v>30.907128336623952</c:v>
                </c:pt>
                <c:pt idx="237">
                  <c:v>45.304305799089249</c:v>
                </c:pt>
                <c:pt idx="238">
                  <c:v>72.731626200377875</c:v>
                </c:pt>
                <c:pt idx="239">
                  <c:v>101.91116553635111</c:v>
                </c:pt>
                <c:pt idx="240">
                  <c:v>132.01229132411515</c:v>
                </c:pt>
                <c:pt idx="241">
                  <c:v>138.34127684819478</c:v>
                </c:pt>
                <c:pt idx="242">
                  <c:v>132.76027739391859</c:v>
                </c:pt>
                <c:pt idx="243">
                  <c:v>102.26218564606705</c:v>
                </c:pt>
                <c:pt idx="244">
                  <c:v>99.529927538077146</c:v>
                </c:pt>
                <c:pt idx="245">
                  <c:v>91.57800195473439</c:v>
                </c:pt>
                <c:pt idx="246">
                  <c:v>82.541364057780484</c:v>
                </c:pt>
                <c:pt idx="247">
                  <c:v>73.479378174563877</c:v>
                </c:pt>
                <c:pt idx="248">
                  <c:v>49.794905822461835</c:v>
                </c:pt>
                <c:pt idx="249">
                  <c:v>37.220381307187147</c:v>
                </c:pt>
                <c:pt idx="250">
                  <c:v>29.907839219953338</c:v>
                </c:pt>
                <c:pt idx="251">
                  <c:v>27.333009980112742</c:v>
                </c:pt>
                <c:pt idx="252">
                  <c:v>21.349637114106265</c:v>
                </c:pt>
                <c:pt idx="253">
                  <c:v>20.774832316629045</c:v>
                </c:pt>
                <c:pt idx="254">
                  <c:v>17.507317369745177</c:v>
                </c:pt>
                <c:pt idx="255">
                  <c:v>26.071863367917011</c:v>
                </c:pt>
                <c:pt idx="256">
                  <c:v>37.202516456436584</c:v>
                </c:pt>
                <c:pt idx="257">
                  <c:v>58.237805794892289</c:v>
                </c:pt>
                <c:pt idx="258">
                  <c:v>74.001184728534966</c:v>
                </c:pt>
                <c:pt idx="259">
                  <c:v>89.400632144636404</c:v>
                </c:pt>
                <c:pt idx="260">
                  <c:v>105.09392579756397</c:v>
                </c:pt>
                <c:pt idx="261">
                  <c:v>109.927204250646</c:v>
                </c:pt>
                <c:pt idx="262">
                  <c:v>110.21464801010757</c:v>
                </c:pt>
                <c:pt idx="263">
                  <c:v>95.247463566870053</c:v>
                </c:pt>
                <c:pt idx="264">
                  <c:v>88.233160172288109</c:v>
                </c:pt>
                <c:pt idx="265">
                  <c:v>81.808731155423871</c:v>
                </c:pt>
                <c:pt idx="266">
                  <c:v>64.373691051069883</c:v>
                </c:pt>
                <c:pt idx="267">
                  <c:v>58.178799173547645</c:v>
                </c:pt>
                <c:pt idx="268">
                  <c:v>46.221554869081473</c:v>
                </c:pt>
                <c:pt idx="269">
                  <c:v>43.21215137842605</c:v>
                </c:pt>
                <c:pt idx="270">
                  <c:v>32.393655563499877</c:v>
                </c:pt>
                <c:pt idx="271">
                  <c:v>22.811090541615329</c:v>
                </c:pt>
                <c:pt idx="272">
                  <c:v>17.091047260930075</c:v>
                </c:pt>
                <c:pt idx="273">
                  <c:v>18.259267205936183</c:v>
                </c:pt>
                <c:pt idx="274">
                  <c:v>18.726163733582641</c:v>
                </c:pt>
                <c:pt idx="275">
                  <c:v>26.994427153442317</c:v>
                </c:pt>
                <c:pt idx="276">
                  <c:v>43.548479227097687</c:v>
                </c:pt>
                <c:pt idx="277">
                  <c:v>73.203360926935133</c:v>
                </c:pt>
                <c:pt idx="278">
                  <c:v>111.07329987902905</c:v>
                </c:pt>
                <c:pt idx="279">
                  <c:v>173.28807453659655</c:v>
                </c:pt>
                <c:pt idx="280">
                  <c:v>185.32510873644338</c:v>
                </c:pt>
                <c:pt idx="281">
                  <c:v>171.67677501976914</c:v>
                </c:pt>
                <c:pt idx="282">
                  <c:v>136.4584160666183</c:v>
                </c:pt>
                <c:pt idx="283">
                  <c:v>91.709230892227168</c:v>
                </c:pt>
                <c:pt idx="284">
                  <c:v>56.535422032822183</c:v>
                </c:pt>
                <c:pt idx="285">
                  <c:v>30.158113553626382</c:v>
                </c:pt>
                <c:pt idx="286">
                  <c:v>12.093726774498307</c:v>
                </c:pt>
                <c:pt idx="287">
                  <c:v>3.2605364625033655</c:v>
                </c:pt>
                <c:pt idx="288">
                  <c:v>2.544897932796097</c:v>
                </c:pt>
                <c:pt idx="292">
                  <c:v>1.1929396206576346</c:v>
                </c:pt>
                <c:pt idx="293">
                  <c:v>1.4371663293497026</c:v>
                </c:pt>
                <c:pt idx="294">
                  <c:v>7.6269339074615559</c:v>
                </c:pt>
                <c:pt idx="295">
                  <c:v>13.239132042881367</c:v>
                </c:pt>
                <c:pt idx="296">
                  <c:v>28.400181039508553</c:v>
                </c:pt>
                <c:pt idx="297">
                  <c:v>54.623489029566457</c:v>
                </c:pt>
                <c:pt idx="298">
                  <c:v>87.739034137802747</c:v>
                </c:pt>
                <c:pt idx="299">
                  <c:v>129.72439774849556</c:v>
                </c:pt>
                <c:pt idx="300">
                  <c:v>198.87138549464356</c:v>
                </c:pt>
                <c:pt idx="301">
                  <c:v>222.87106398537276</c:v>
                </c:pt>
                <c:pt idx="302">
                  <c:v>222.54249239963502</c:v>
                </c:pt>
                <c:pt idx="303">
                  <c:v>175.41368137464403</c:v>
                </c:pt>
                <c:pt idx="304">
                  <c:v>120.79012999592645</c:v>
                </c:pt>
                <c:pt idx="305">
                  <c:v>76.674368000716129</c:v>
                </c:pt>
                <c:pt idx="306">
                  <c:v>38.279992744953461</c:v>
                </c:pt>
                <c:pt idx="307">
                  <c:v>21.630464971804994</c:v>
                </c:pt>
                <c:pt idx="308">
                  <c:v>5.8527698133762662</c:v>
                </c:pt>
                <c:pt idx="309">
                  <c:v>0.60347106109637316</c:v>
                </c:pt>
                <c:pt idx="311">
                  <c:v>23.127022931445197</c:v>
                </c:pt>
                <c:pt idx="312">
                  <c:v>18.579631243999174</c:v>
                </c:pt>
                <c:pt idx="313">
                  <c:v>44.454697262915417</c:v>
                </c:pt>
                <c:pt idx="314">
                  <c:v>144.90027841038528</c:v>
                </c:pt>
                <c:pt idx="315">
                  <c:v>386.70190772386673</c:v>
                </c:pt>
                <c:pt idx="316">
                  <c:v>739.15100816407482</c:v>
                </c:pt>
                <c:pt idx="317">
                  <c:v>676.36478404294814</c:v>
                </c:pt>
                <c:pt idx="318">
                  <c:v>298.33295526826601</c:v>
                </c:pt>
                <c:pt idx="319">
                  <c:v>119.27770096861219</c:v>
                </c:pt>
                <c:pt idx="320">
                  <c:v>66.831681272862198</c:v>
                </c:pt>
                <c:pt idx="321">
                  <c:v>25.992099446306909</c:v>
                </c:pt>
                <c:pt idx="322">
                  <c:v>86.470947619611223</c:v>
                </c:pt>
                <c:pt idx="323">
                  <c:v>118.39821922547583</c:v>
                </c:pt>
                <c:pt idx="324">
                  <c:v>245.32150653209723</c:v>
                </c:pt>
                <c:pt idx="325">
                  <c:v>359.69376093080899</c:v>
                </c:pt>
                <c:pt idx="326">
                  <c:v>333.48114331640704</c:v>
                </c:pt>
                <c:pt idx="327">
                  <c:v>279.66536471274514</c:v>
                </c:pt>
                <c:pt idx="328">
                  <c:v>202.97146878553588</c:v>
                </c:pt>
                <c:pt idx="329">
                  <c:v>104.26193921464557</c:v>
                </c:pt>
                <c:pt idx="330">
                  <c:v>45.792579235035703</c:v>
                </c:pt>
                <c:pt idx="331">
                  <c:v>53.255428105308766</c:v>
                </c:pt>
                <c:pt idx="332">
                  <c:v>33.091354524619049</c:v>
                </c:pt>
                <c:pt idx="333">
                  <c:v>64.127427939978418</c:v>
                </c:pt>
                <c:pt idx="334">
                  <c:v>182.72634436100196</c:v>
                </c:pt>
                <c:pt idx="335">
                  <c:v>564.50095586427267</c:v>
                </c:pt>
                <c:pt idx="336">
                  <c:v>1301.6351719487841</c:v>
                </c:pt>
                <c:pt idx="340">
                  <c:v>311.27923987494688</c:v>
                </c:pt>
                <c:pt idx="341">
                  <c:v>99.032859878218346</c:v>
                </c:pt>
                <c:pt idx="342">
                  <c:v>51.411072253858862</c:v>
                </c:pt>
                <c:pt idx="343">
                  <c:v>32.077175256911829</c:v>
                </c:pt>
                <c:pt idx="344">
                  <c:v>43.442823421693262</c:v>
                </c:pt>
                <c:pt idx="345">
                  <c:v>31.78445791338919</c:v>
                </c:pt>
                <c:pt idx="346">
                  <c:v>44.306375472167701</c:v>
                </c:pt>
                <c:pt idx="347">
                  <c:v>68.468137576260489</c:v>
                </c:pt>
                <c:pt idx="348">
                  <c:v>316.65013437007065</c:v>
                </c:pt>
                <c:pt idx="351">
                  <c:v>378.74840968934325</c:v>
                </c:pt>
                <c:pt idx="352">
                  <c:v>130.62504097684655</c:v>
                </c:pt>
                <c:pt idx="353">
                  <c:v>60.324505953054398</c:v>
                </c:pt>
                <c:pt idx="354">
                  <c:v>71.23653427942898</c:v>
                </c:pt>
                <c:pt idx="355">
                  <c:v>195.1715680552137</c:v>
                </c:pt>
                <c:pt idx="356">
                  <c:v>228.02205649630287</c:v>
                </c:pt>
                <c:pt idx="357">
                  <c:v>239.16453695208929</c:v>
                </c:pt>
                <c:pt idx="358">
                  <c:v>247.86569522526122</c:v>
                </c:pt>
                <c:pt idx="359">
                  <c:v>312.70859113962501</c:v>
                </c:pt>
                <c:pt idx="360">
                  <c:v>385.5971646367318</c:v>
                </c:pt>
                <c:pt idx="361">
                  <c:v>518.95028008397264</c:v>
                </c:pt>
                <c:pt idx="362">
                  <c:v>734.97728054338643</c:v>
                </c:pt>
                <c:pt idx="363">
                  <c:v>1143.3058943221604</c:v>
                </c:pt>
                <c:pt idx="364">
                  <c:v>730.15248631597854</c:v>
                </c:pt>
                <c:pt idx="365">
                  <c:v>709.67014995422801</c:v>
                </c:pt>
                <c:pt idx="366">
                  <c:v>803.56334171015158</c:v>
                </c:pt>
                <c:pt idx="367">
                  <c:v>789.41666380975244</c:v>
                </c:pt>
                <c:pt idx="368">
                  <c:v>802.35005549817595</c:v>
                </c:pt>
                <c:pt idx="369">
                  <c:v>750.39224966824838</c:v>
                </c:pt>
                <c:pt idx="370">
                  <c:v>710.63449585105889</c:v>
                </c:pt>
                <c:pt idx="371">
                  <c:v>614.33665075814986</c:v>
                </c:pt>
                <c:pt idx="372">
                  <c:v>563.28002295185297</c:v>
                </c:pt>
                <c:pt idx="373">
                  <c:v>441.76138578110647</c:v>
                </c:pt>
                <c:pt idx="374">
                  <c:v>454.96793555787178</c:v>
                </c:pt>
                <c:pt idx="375">
                  <c:v>440.66958960555559</c:v>
                </c:pt>
                <c:pt idx="376">
                  <c:v>426.47722766103516</c:v>
                </c:pt>
                <c:pt idx="377">
                  <c:v>426.0934526155749</c:v>
                </c:pt>
                <c:pt idx="378">
                  <c:v>446.94357539024384</c:v>
                </c:pt>
                <c:pt idx="379">
                  <c:v>444.53228723836139</c:v>
                </c:pt>
                <c:pt idx="380">
                  <c:v>430.58011242150496</c:v>
                </c:pt>
                <c:pt idx="381">
                  <c:v>408.64727582217682</c:v>
                </c:pt>
                <c:pt idx="382">
                  <c:v>288.26129509698205</c:v>
                </c:pt>
                <c:pt idx="383">
                  <c:v>280.13279890756615</c:v>
                </c:pt>
                <c:pt idx="384">
                  <c:v>308.28193340975162</c:v>
                </c:pt>
                <c:pt idx="385">
                  <c:v>273.30722151408736</c:v>
                </c:pt>
                <c:pt idx="386">
                  <c:v>259.35395200442002</c:v>
                </c:pt>
                <c:pt idx="387">
                  <c:v>245.9061797028167</c:v>
                </c:pt>
                <c:pt idx="388">
                  <c:v>259.68017092559518</c:v>
                </c:pt>
                <c:pt idx="389">
                  <c:v>231.00659858856216</c:v>
                </c:pt>
                <c:pt idx="390">
                  <c:v>234.88528284082017</c:v>
                </c:pt>
                <c:pt idx="391">
                  <c:v>116.30642410845068</c:v>
                </c:pt>
                <c:pt idx="392">
                  <c:v>128.22010140657008</c:v>
                </c:pt>
                <c:pt idx="393">
                  <c:v>131.84921160539403</c:v>
                </c:pt>
                <c:pt idx="394">
                  <c:v>128.59900302467747</c:v>
                </c:pt>
                <c:pt idx="395">
                  <c:v>141.58941218774999</c:v>
                </c:pt>
                <c:pt idx="396">
                  <c:v>148.17604058864109</c:v>
                </c:pt>
                <c:pt idx="397">
                  <c:v>152.5075167971724</c:v>
                </c:pt>
                <c:pt idx="398">
                  <c:v>165.44344949239814</c:v>
                </c:pt>
                <c:pt idx="399">
                  <c:v>175.88457991065226</c:v>
                </c:pt>
                <c:pt idx="400">
                  <c:v>184.85834300789492</c:v>
                </c:pt>
                <c:pt idx="401">
                  <c:v>197.1936815372234</c:v>
                </c:pt>
                <c:pt idx="402">
                  <c:v>205.3319251799997</c:v>
                </c:pt>
                <c:pt idx="403">
                  <c:v>226.60908628501889</c:v>
                </c:pt>
                <c:pt idx="404">
                  <c:v>271.029927315598</c:v>
                </c:pt>
                <c:pt idx="405">
                  <c:v>290.16134228027192</c:v>
                </c:pt>
                <c:pt idx="406">
                  <c:v>322.45314334618894</c:v>
                </c:pt>
                <c:pt idx="407">
                  <c:v>359.56665768329998</c:v>
                </c:pt>
                <c:pt idx="408">
                  <c:v>432.66610302272085</c:v>
                </c:pt>
                <c:pt idx="409">
                  <c:v>519.68624702570173</c:v>
                </c:pt>
                <c:pt idx="410">
                  <c:v>584.54079920051367</c:v>
                </c:pt>
                <c:pt idx="411">
                  <c:v>7.1488303541196387</c:v>
                </c:pt>
                <c:pt idx="412">
                  <c:v>27.986881040859373</c:v>
                </c:pt>
                <c:pt idx="413">
                  <c:v>80.371891437479405</c:v>
                </c:pt>
                <c:pt idx="414">
                  <c:v>147.26321671808228</c:v>
                </c:pt>
                <c:pt idx="415">
                  <c:v>184.87292337458578</c:v>
                </c:pt>
                <c:pt idx="416">
                  <c:v>140.99532639281472</c:v>
                </c:pt>
                <c:pt idx="417">
                  <c:v>20.076683686387994</c:v>
                </c:pt>
                <c:pt idx="418">
                  <c:v>31.705938783856716</c:v>
                </c:pt>
                <c:pt idx="419">
                  <c:v>50.639832695126742</c:v>
                </c:pt>
                <c:pt idx="420">
                  <c:v>81.115506134581821</c:v>
                </c:pt>
                <c:pt idx="421">
                  <c:v>107.45201115477563</c:v>
                </c:pt>
                <c:pt idx="422">
                  <c:v>131.65897750462437</c:v>
                </c:pt>
                <c:pt idx="423">
                  <c:v>147.98487463696773</c:v>
                </c:pt>
                <c:pt idx="424">
                  <c:v>136.73232810182202</c:v>
                </c:pt>
                <c:pt idx="425">
                  <c:v>106.92759691420275</c:v>
                </c:pt>
                <c:pt idx="426">
                  <c:v>102.05727678271312</c:v>
                </c:pt>
                <c:pt idx="427">
                  <c:v>93.153429827115787</c:v>
                </c:pt>
                <c:pt idx="428">
                  <c:v>77.152418961190691</c:v>
                </c:pt>
                <c:pt idx="429">
                  <c:v>66.28012663701567</c:v>
                </c:pt>
                <c:pt idx="430">
                  <c:v>50.545146131126259</c:v>
                </c:pt>
                <c:pt idx="431">
                  <c:v>39.341071865323926</c:v>
                </c:pt>
                <c:pt idx="432">
                  <c:v>26.30608007420134</c:v>
                </c:pt>
                <c:pt idx="433">
                  <c:v>23.485921444608174</c:v>
                </c:pt>
                <c:pt idx="434">
                  <c:v>21.797549515076582</c:v>
                </c:pt>
                <c:pt idx="435">
                  <c:v>15.717982732129773</c:v>
                </c:pt>
              </c:numCache>
            </c:numRef>
          </c:xVal>
          <c:yVal>
            <c:numRef>
              <c:f>MT2_3!$AL$2:$AL$437</c:f>
              <c:numCache>
                <c:formatCode>General</c:formatCode>
                <c:ptCount val="436"/>
                <c:pt idx="0">
                  <c:v>337.57274104000004</c:v>
                </c:pt>
                <c:pt idx="1">
                  <c:v>354.24305531999994</c:v>
                </c:pt>
                <c:pt idx="2">
                  <c:v>396.02544020000005</c:v>
                </c:pt>
                <c:pt idx="3">
                  <c:v>397.80733541999996</c:v>
                </c:pt>
                <c:pt idx="4">
                  <c:v>393.22674482000002</c:v>
                </c:pt>
                <c:pt idx="5">
                  <c:v>413.60954712</c:v>
                </c:pt>
                <c:pt idx="6">
                  <c:v>422.24547742999994</c:v>
                </c:pt>
                <c:pt idx="7">
                  <c:v>454.57254923999994</c:v>
                </c:pt>
                <c:pt idx="8">
                  <c:v>444.12988359000002</c:v>
                </c:pt>
                <c:pt idx="9">
                  <c:v>314.03808138099998</c:v>
                </c:pt>
                <c:pt idx="10">
                  <c:v>141.21354238900003</c:v>
                </c:pt>
                <c:pt idx="11">
                  <c:v>55.606291540800008</c:v>
                </c:pt>
                <c:pt idx="12">
                  <c:v>61.059763408000009</c:v>
                </c:pt>
                <c:pt idx="13">
                  <c:v>23.210569145999997</c:v>
                </c:pt>
                <c:pt idx="14">
                  <c:v>12.3786793416</c:v>
                </c:pt>
                <c:pt idx="15">
                  <c:v>9.4477987889999984</c:v>
                </c:pt>
                <c:pt idx="16">
                  <c:v>6.7176573087999989</c:v>
                </c:pt>
                <c:pt idx="17">
                  <c:v>7.8339142863899989</c:v>
                </c:pt>
                <c:pt idx="18">
                  <c:v>4.0192867295800001</c:v>
                </c:pt>
                <c:pt idx="19">
                  <c:v>2.6386165544000004</c:v>
                </c:pt>
                <c:pt idx="20">
                  <c:v>0.32819645555500004</c:v>
                </c:pt>
                <c:pt idx="21">
                  <c:v>6.8462723458999992</c:v>
                </c:pt>
                <c:pt idx="22">
                  <c:v>8.191464946</c:v>
                </c:pt>
                <c:pt idx="23">
                  <c:v>10.515343671</c:v>
                </c:pt>
                <c:pt idx="24">
                  <c:v>13.583044975499998</c:v>
                </c:pt>
                <c:pt idx="25">
                  <c:v>11.571610702100001</c:v>
                </c:pt>
                <c:pt idx="26">
                  <c:v>21.475186601600001</c:v>
                </c:pt>
                <c:pt idx="27">
                  <c:v>25.603267698799996</c:v>
                </c:pt>
                <c:pt idx="28">
                  <c:v>29.003193080400003</c:v>
                </c:pt>
                <c:pt idx="29">
                  <c:v>35.084128284000002</c:v>
                </c:pt>
                <c:pt idx="30">
                  <c:v>41.929867434400002</c:v>
                </c:pt>
                <c:pt idx="31">
                  <c:v>49.165166704899995</c:v>
                </c:pt>
                <c:pt idx="32">
                  <c:v>63.710191347000006</c:v>
                </c:pt>
                <c:pt idx="33">
                  <c:v>81.187919574000006</c:v>
                </c:pt>
                <c:pt idx="34">
                  <c:v>92.061064024999993</c:v>
                </c:pt>
                <c:pt idx="35">
                  <c:v>122.93099319</c:v>
                </c:pt>
                <c:pt idx="36">
                  <c:v>151.27329043199998</c:v>
                </c:pt>
                <c:pt idx="37">
                  <c:v>176.92987672000001</c:v>
                </c:pt>
                <c:pt idx="38">
                  <c:v>240.310902924</c:v>
                </c:pt>
                <c:pt idx="39">
                  <c:v>286.23533573000003</c:v>
                </c:pt>
                <c:pt idx="40">
                  <c:v>422.47491360000004</c:v>
                </c:pt>
                <c:pt idx="41">
                  <c:v>547.62142080000001</c:v>
                </c:pt>
                <c:pt idx="48">
                  <c:v>548.98096157999998</c:v>
                </c:pt>
                <c:pt idx="49">
                  <c:v>288.68369984999998</c:v>
                </c:pt>
                <c:pt idx="50">
                  <c:v>257.31709611000002</c:v>
                </c:pt>
                <c:pt idx="51">
                  <c:v>303.71012721</c:v>
                </c:pt>
                <c:pt idx="52">
                  <c:v>352.97207634000006</c:v>
                </c:pt>
                <c:pt idx="53">
                  <c:v>127.8236366</c:v>
                </c:pt>
                <c:pt idx="54">
                  <c:v>126.53711855099999</c:v>
                </c:pt>
                <c:pt idx="55">
                  <c:v>142.998511608</c:v>
                </c:pt>
                <c:pt idx="56">
                  <c:v>134.896366108</c:v>
                </c:pt>
                <c:pt idx="57">
                  <c:v>141.95226396000001</c:v>
                </c:pt>
                <c:pt idx="58">
                  <c:v>139.282482918</c:v>
                </c:pt>
                <c:pt idx="59">
                  <c:v>146.50997699999999</c:v>
                </c:pt>
                <c:pt idx="60">
                  <c:v>142.07374056</c:v>
                </c:pt>
                <c:pt idx="61">
                  <c:v>149.70006024999998</c:v>
                </c:pt>
                <c:pt idx="62">
                  <c:v>161.96073564999998</c:v>
                </c:pt>
                <c:pt idx="63">
                  <c:v>143.728816819</c:v>
                </c:pt>
                <c:pt idx="64">
                  <c:v>157.70121387199998</c:v>
                </c:pt>
                <c:pt idx="65">
                  <c:v>166.69128339</c:v>
                </c:pt>
                <c:pt idx="66">
                  <c:v>208.76329370999997</c:v>
                </c:pt>
                <c:pt idx="67">
                  <c:v>279.86971457999999</c:v>
                </c:pt>
                <c:pt idx="68">
                  <c:v>309.72038157399999</c:v>
                </c:pt>
                <c:pt idx="69">
                  <c:v>303.92667431299998</c:v>
                </c:pt>
                <c:pt idx="70">
                  <c:v>273.80741356499999</c:v>
                </c:pt>
                <c:pt idx="71">
                  <c:v>274.47335300000003</c:v>
                </c:pt>
                <c:pt idx="72">
                  <c:v>232.90107280000001</c:v>
                </c:pt>
                <c:pt idx="73">
                  <c:v>198.68478100200002</c:v>
                </c:pt>
                <c:pt idx="74">
                  <c:v>152.94671013199999</c:v>
                </c:pt>
                <c:pt idx="75">
                  <c:v>123.534191892</c:v>
                </c:pt>
                <c:pt idx="76">
                  <c:v>99.044119488000007</c:v>
                </c:pt>
                <c:pt idx="77">
                  <c:v>74.313959728</c:v>
                </c:pt>
                <c:pt idx="78">
                  <c:v>62.941212695000004</c:v>
                </c:pt>
                <c:pt idx="79">
                  <c:v>48.484581586999994</c:v>
                </c:pt>
                <c:pt idx="80">
                  <c:v>32.709278906599998</c:v>
                </c:pt>
                <c:pt idx="81">
                  <c:v>30.294022566000002</c:v>
                </c:pt>
                <c:pt idx="82">
                  <c:v>15.1491858308</c:v>
                </c:pt>
                <c:pt idx="83">
                  <c:v>11.943396812400001</c:v>
                </c:pt>
                <c:pt idx="84">
                  <c:v>12.863551490699999</c:v>
                </c:pt>
                <c:pt idx="85">
                  <c:v>10.3979178462</c:v>
                </c:pt>
                <c:pt idx="86">
                  <c:v>10.178652252300001</c:v>
                </c:pt>
                <c:pt idx="87">
                  <c:v>11.446120300999999</c:v>
                </c:pt>
                <c:pt idx="88">
                  <c:v>11.711435079999999</c:v>
                </c:pt>
                <c:pt idx="89">
                  <c:v>92.058392325</c:v>
                </c:pt>
                <c:pt idx="90">
                  <c:v>103.56429212800002</c:v>
                </c:pt>
                <c:pt idx="91">
                  <c:v>117.29845472</c:v>
                </c:pt>
                <c:pt idx="92">
                  <c:v>117.97277136000001</c:v>
                </c:pt>
                <c:pt idx="93">
                  <c:v>118.30321026</c:v>
                </c:pt>
                <c:pt idx="94">
                  <c:v>174.73349863999999</c:v>
                </c:pt>
                <c:pt idx="95">
                  <c:v>182.87288228400001</c:v>
                </c:pt>
                <c:pt idx="96">
                  <c:v>174.58125258200002</c:v>
                </c:pt>
                <c:pt idx="97">
                  <c:v>204.196966487</c:v>
                </c:pt>
                <c:pt idx="98">
                  <c:v>201.70854592499998</c:v>
                </c:pt>
                <c:pt idx="99">
                  <c:v>190.460077665</c:v>
                </c:pt>
                <c:pt idx="100">
                  <c:v>210.758057216</c:v>
                </c:pt>
                <c:pt idx="101">
                  <c:v>194.24958193500001</c:v>
                </c:pt>
                <c:pt idx="102">
                  <c:v>214.22355754799997</c:v>
                </c:pt>
                <c:pt idx="103">
                  <c:v>194.52952414000001</c:v>
                </c:pt>
                <c:pt idx="104">
                  <c:v>176.68579199999999</c:v>
                </c:pt>
                <c:pt idx="105">
                  <c:v>185.011949558</c:v>
                </c:pt>
                <c:pt idx="106">
                  <c:v>186.06694267</c:v>
                </c:pt>
                <c:pt idx="107">
                  <c:v>176.09571069200001</c:v>
                </c:pt>
                <c:pt idx="108">
                  <c:v>160.14456964999999</c:v>
                </c:pt>
                <c:pt idx="109">
                  <c:v>135.98563579500001</c:v>
                </c:pt>
                <c:pt idx="110">
                  <c:v>127.45525478400002</c:v>
                </c:pt>
                <c:pt idx="111">
                  <c:v>116.071135246</c:v>
                </c:pt>
                <c:pt idx="112">
                  <c:v>105.68427409799999</c:v>
                </c:pt>
                <c:pt idx="113">
                  <c:v>89.022778459999998</c:v>
                </c:pt>
                <c:pt idx="114">
                  <c:v>80.948737940000001</c:v>
                </c:pt>
                <c:pt idx="115">
                  <c:v>63.501600623999998</c:v>
                </c:pt>
                <c:pt idx="116">
                  <c:v>49.663825228</c:v>
                </c:pt>
                <c:pt idx="117">
                  <c:v>38.395213478500004</c:v>
                </c:pt>
                <c:pt idx="118">
                  <c:v>38.362022951999997</c:v>
                </c:pt>
                <c:pt idx="119">
                  <c:v>30.959840665600002</c:v>
                </c:pt>
                <c:pt idx="120">
                  <c:v>19.7253407135</c:v>
                </c:pt>
                <c:pt idx="121">
                  <c:v>14.220696584399999</c:v>
                </c:pt>
                <c:pt idx="122">
                  <c:v>11.542045449</c:v>
                </c:pt>
                <c:pt idx="123">
                  <c:v>11.5018989138</c:v>
                </c:pt>
                <c:pt idx="124">
                  <c:v>10.0754331678</c:v>
                </c:pt>
                <c:pt idx="125">
                  <c:v>99.674765499999992</c:v>
                </c:pt>
                <c:pt idx="126">
                  <c:v>100.574103616</c:v>
                </c:pt>
                <c:pt idx="127">
                  <c:v>100.82504341399999</c:v>
                </c:pt>
                <c:pt idx="128">
                  <c:v>100.24492762199999</c:v>
                </c:pt>
                <c:pt idx="129">
                  <c:v>76.61873636</c:v>
                </c:pt>
                <c:pt idx="130">
                  <c:v>90.746517158000003</c:v>
                </c:pt>
                <c:pt idx="131">
                  <c:v>92.768584672000003</c:v>
                </c:pt>
                <c:pt idx="132">
                  <c:v>70.432551095999997</c:v>
                </c:pt>
                <c:pt idx="133">
                  <c:v>80.385145280000003</c:v>
                </c:pt>
                <c:pt idx="134">
                  <c:v>63.405784434999994</c:v>
                </c:pt>
                <c:pt idx="135">
                  <c:v>75.175839882000005</c:v>
                </c:pt>
                <c:pt idx="136">
                  <c:v>53.382187352000003</c:v>
                </c:pt>
                <c:pt idx="137">
                  <c:v>68.404224935999991</c:v>
                </c:pt>
                <c:pt idx="138">
                  <c:v>109.48802557499999</c:v>
                </c:pt>
                <c:pt idx="139">
                  <c:v>126.65465883499999</c:v>
                </c:pt>
                <c:pt idx="140">
                  <c:v>155.39327491200001</c:v>
                </c:pt>
                <c:pt idx="141">
                  <c:v>147.16426713999999</c:v>
                </c:pt>
                <c:pt idx="142">
                  <c:v>147.76923449999998</c:v>
                </c:pt>
                <c:pt idx="143">
                  <c:v>154.90021891999999</c:v>
                </c:pt>
                <c:pt idx="144">
                  <c:v>165.056736</c:v>
                </c:pt>
                <c:pt idx="145">
                  <c:v>147.43023245000001</c:v>
                </c:pt>
                <c:pt idx="146">
                  <c:v>145.78802238</c:v>
                </c:pt>
                <c:pt idx="147">
                  <c:v>133.339165337</c:v>
                </c:pt>
                <c:pt idx="148">
                  <c:v>133.958981808</c:v>
                </c:pt>
                <c:pt idx="149">
                  <c:v>121.41200204800001</c:v>
                </c:pt>
                <c:pt idx="150">
                  <c:v>113.90750644000001</c:v>
                </c:pt>
                <c:pt idx="151">
                  <c:v>100.34162534399999</c:v>
                </c:pt>
                <c:pt idx="152">
                  <c:v>96.425285336000002</c:v>
                </c:pt>
                <c:pt idx="153">
                  <c:v>90.126178695000007</c:v>
                </c:pt>
                <c:pt idx="154">
                  <c:v>78.639166692000003</c:v>
                </c:pt>
                <c:pt idx="155">
                  <c:v>71.456087324999999</c:v>
                </c:pt>
                <c:pt idx="156">
                  <c:v>64.946961263999995</c:v>
                </c:pt>
                <c:pt idx="157">
                  <c:v>58.237498972200001</c:v>
                </c:pt>
                <c:pt idx="158">
                  <c:v>56.6629771582</c:v>
                </c:pt>
                <c:pt idx="159">
                  <c:v>46.183749620900002</c:v>
                </c:pt>
                <c:pt idx="160">
                  <c:v>40.120004349700004</c:v>
                </c:pt>
                <c:pt idx="161">
                  <c:v>86.577689538000016</c:v>
                </c:pt>
                <c:pt idx="162">
                  <c:v>86.443868839999993</c:v>
                </c:pt>
                <c:pt idx="163">
                  <c:v>84.123536039999991</c:v>
                </c:pt>
                <c:pt idx="164">
                  <c:v>76.836589951999997</c:v>
                </c:pt>
                <c:pt idx="165">
                  <c:v>91.331100167999992</c:v>
                </c:pt>
                <c:pt idx="166">
                  <c:v>105.55941753900001</c:v>
                </c:pt>
                <c:pt idx="167">
                  <c:v>114.454274187</c:v>
                </c:pt>
                <c:pt idx="168">
                  <c:v>128.01019455000002</c:v>
                </c:pt>
                <c:pt idx="169">
                  <c:v>122.23210801599998</c:v>
                </c:pt>
                <c:pt idx="170">
                  <c:v>128.87506444799999</c:v>
                </c:pt>
                <c:pt idx="171">
                  <c:v>122.75965795200001</c:v>
                </c:pt>
                <c:pt idx="172">
                  <c:v>135.20727170399999</c:v>
                </c:pt>
                <c:pt idx="173">
                  <c:v>140.38285937999999</c:v>
                </c:pt>
                <c:pt idx="174">
                  <c:v>135.05099034</c:v>
                </c:pt>
                <c:pt idx="175">
                  <c:v>137.517907149</c:v>
                </c:pt>
                <c:pt idx="176">
                  <c:v>136.89382434000001</c:v>
                </c:pt>
                <c:pt idx="177">
                  <c:v>123.02333178799998</c:v>
                </c:pt>
                <c:pt idx="178">
                  <c:v>127.48253009999999</c:v>
                </c:pt>
                <c:pt idx="179">
                  <c:v>131.05804879999999</c:v>
                </c:pt>
                <c:pt idx="180">
                  <c:v>121.6704867</c:v>
                </c:pt>
                <c:pt idx="181">
                  <c:v>130.10761525000001</c:v>
                </c:pt>
                <c:pt idx="182">
                  <c:v>137.37886902</c:v>
                </c:pt>
                <c:pt idx="183">
                  <c:v>131.07460280999999</c:v>
                </c:pt>
                <c:pt idx="184">
                  <c:v>124.52585816</c:v>
                </c:pt>
                <c:pt idx="185">
                  <c:v>113.08564102000001</c:v>
                </c:pt>
                <c:pt idx="186">
                  <c:v>120.49397795099999</c:v>
                </c:pt>
                <c:pt idx="187">
                  <c:v>114.417284976</c:v>
                </c:pt>
                <c:pt idx="188">
                  <c:v>110.98534469399999</c:v>
                </c:pt>
                <c:pt idx="189">
                  <c:v>102.21174600000001</c:v>
                </c:pt>
                <c:pt idx="190">
                  <c:v>94.390025514000001</c:v>
                </c:pt>
                <c:pt idx="191">
                  <c:v>91.62402523099999</c:v>
                </c:pt>
                <c:pt idx="192">
                  <c:v>82.601591282000001</c:v>
                </c:pt>
                <c:pt idx="193">
                  <c:v>75.463305903999995</c:v>
                </c:pt>
                <c:pt idx="194">
                  <c:v>59.458791603199991</c:v>
                </c:pt>
                <c:pt idx="195">
                  <c:v>59.963892170699992</c:v>
                </c:pt>
                <c:pt idx="196">
                  <c:v>55.432111627300003</c:v>
                </c:pt>
                <c:pt idx="197">
                  <c:v>4.8755879594999998</c:v>
                </c:pt>
                <c:pt idx="198">
                  <c:v>15.316920908</c:v>
                </c:pt>
                <c:pt idx="199">
                  <c:v>16.91545241</c:v>
                </c:pt>
                <c:pt idx="200">
                  <c:v>23.175610127999999</c:v>
                </c:pt>
                <c:pt idx="201">
                  <c:v>31.126824637999995</c:v>
                </c:pt>
                <c:pt idx="202">
                  <c:v>43.302675800000003</c:v>
                </c:pt>
                <c:pt idx="203">
                  <c:v>65.544171942000006</c:v>
                </c:pt>
                <c:pt idx="204">
                  <c:v>91.441512392999996</c:v>
                </c:pt>
                <c:pt idx="205">
                  <c:v>111.814894864</c:v>
                </c:pt>
                <c:pt idx="206">
                  <c:v>119.82388010800001</c:v>
                </c:pt>
                <c:pt idx="207">
                  <c:v>108.99592861500001</c:v>
                </c:pt>
                <c:pt idx="208">
                  <c:v>101.01979908</c:v>
                </c:pt>
                <c:pt idx="209">
                  <c:v>77.814154852000001</c:v>
                </c:pt>
                <c:pt idx="210">
                  <c:v>73.287506817999997</c:v>
                </c:pt>
                <c:pt idx="211">
                  <c:v>54.007269824999995</c:v>
                </c:pt>
                <c:pt idx="212">
                  <c:v>45.284163023000005</c:v>
                </c:pt>
                <c:pt idx="213">
                  <c:v>24.209899797999999</c:v>
                </c:pt>
                <c:pt idx="214">
                  <c:v>22.549808376000001</c:v>
                </c:pt>
                <c:pt idx="215">
                  <c:v>15.422254729</c:v>
                </c:pt>
                <c:pt idx="216">
                  <c:v>5.0206188692999998</c:v>
                </c:pt>
                <c:pt idx="217">
                  <c:v>7.2163595175999991</c:v>
                </c:pt>
                <c:pt idx="218">
                  <c:v>14.669705646000001</c:v>
                </c:pt>
                <c:pt idx="219">
                  <c:v>23.090869894000001</c:v>
                </c:pt>
                <c:pt idx="220">
                  <c:v>39.157163890000007</c:v>
                </c:pt>
                <c:pt idx="221">
                  <c:v>63.867196265000004</c:v>
                </c:pt>
                <c:pt idx="222">
                  <c:v>82.372139737999987</c:v>
                </c:pt>
                <c:pt idx="223">
                  <c:v>144.10289558099998</c:v>
                </c:pt>
                <c:pt idx="224">
                  <c:v>176.40152930400001</c:v>
                </c:pt>
                <c:pt idx="225">
                  <c:v>180.15054384000001</c:v>
                </c:pt>
                <c:pt idx="226">
                  <c:v>183.649070722</c:v>
                </c:pt>
                <c:pt idx="227">
                  <c:v>151.28030226799999</c:v>
                </c:pt>
                <c:pt idx="228">
                  <c:v>102.11056924799999</c:v>
                </c:pt>
                <c:pt idx="229">
                  <c:v>83.12154765599999</c:v>
                </c:pt>
                <c:pt idx="230">
                  <c:v>66.419451448000004</c:v>
                </c:pt>
                <c:pt idx="231">
                  <c:v>38.757109311999997</c:v>
                </c:pt>
                <c:pt idx="232">
                  <c:v>27.128202270999999</c:v>
                </c:pt>
                <c:pt idx="233">
                  <c:v>19.013101275</c:v>
                </c:pt>
                <c:pt idx="234">
                  <c:v>20.379708431999997</c:v>
                </c:pt>
                <c:pt idx="235">
                  <c:v>24.292258774</c:v>
                </c:pt>
                <c:pt idx="236">
                  <c:v>32.950223651999998</c:v>
                </c:pt>
                <c:pt idx="237">
                  <c:v>44.552197495000001</c:v>
                </c:pt>
                <c:pt idx="238">
                  <c:v>76.719480558000001</c:v>
                </c:pt>
                <c:pt idx="239">
                  <c:v>107.120469392</c:v>
                </c:pt>
                <c:pt idx="240">
                  <c:v>134.67124378399998</c:v>
                </c:pt>
                <c:pt idx="241">
                  <c:v>140.59547197699999</c:v>
                </c:pt>
                <c:pt idx="242">
                  <c:v>123.040023745</c:v>
                </c:pt>
                <c:pt idx="243">
                  <c:v>77.596828991999999</c:v>
                </c:pt>
                <c:pt idx="244">
                  <c:v>70.345246751999994</c:v>
                </c:pt>
                <c:pt idx="245">
                  <c:v>77.222647936000001</c:v>
                </c:pt>
                <c:pt idx="246">
                  <c:v>84.809234601999989</c:v>
                </c:pt>
                <c:pt idx="247">
                  <c:v>75.597398511000009</c:v>
                </c:pt>
                <c:pt idx="248">
                  <c:v>52.353531177999997</c:v>
                </c:pt>
                <c:pt idx="249">
                  <c:v>43.873592176000002</c:v>
                </c:pt>
                <c:pt idx="250">
                  <c:v>31.866982589999996</c:v>
                </c:pt>
                <c:pt idx="251">
                  <c:v>25.284784639999998</c:v>
                </c:pt>
                <c:pt idx="252">
                  <c:v>21.069636556999999</c:v>
                </c:pt>
                <c:pt idx="253">
                  <c:v>21.079743799999999</c:v>
                </c:pt>
                <c:pt idx="254">
                  <c:v>23.627070536000005</c:v>
                </c:pt>
                <c:pt idx="255">
                  <c:v>29.936818916</c:v>
                </c:pt>
                <c:pt idx="256">
                  <c:v>39.721510924</c:v>
                </c:pt>
                <c:pt idx="257">
                  <c:v>59.234296897999997</c:v>
                </c:pt>
                <c:pt idx="258">
                  <c:v>77.053397145999995</c:v>
                </c:pt>
                <c:pt idx="259">
                  <c:v>94.408709489999993</c:v>
                </c:pt>
                <c:pt idx="260">
                  <c:v>98.874743490000014</c:v>
                </c:pt>
                <c:pt idx="261">
                  <c:v>106.808758172</c:v>
                </c:pt>
                <c:pt idx="262">
                  <c:v>64.108987584000005</c:v>
                </c:pt>
                <c:pt idx="263">
                  <c:v>80.507536156</c:v>
                </c:pt>
                <c:pt idx="264">
                  <c:v>81.508648815000001</c:v>
                </c:pt>
                <c:pt idx="265">
                  <c:v>71.859414119999997</c:v>
                </c:pt>
                <c:pt idx="266">
                  <c:v>61.662103864999999</c:v>
                </c:pt>
                <c:pt idx="267">
                  <c:v>56.66700282</c:v>
                </c:pt>
                <c:pt idx="268">
                  <c:v>44.110597035000005</c:v>
                </c:pt>
                <c:pt idx="269">
                  <c:v>39.498014808000001</c:v>
                </c:pt>
                <c:pt idx="270">
                  <c:v>28.239840319999999</c:v>
                </c:pt>
                <c:pt idx="271">
                  <c:v>20.242366302000001</c:v>
                </c:pt>
                <c:pt idx="272">
                  <c:v>11.5483908176</c:v>
                </c:pt>
                <c:pt idx="273">
                  <c:v>18.557027924999996</c:v>
                </c:pt>
                <c:pt idx="274">
                  <c:v>20.554188662999998</c:v>
                </c:pt>
                <c:pt idx="275">
                  <c:v>27.956787022499999</c:v>
                </c:pt>
                <c:pt idx="276">
                  <c:v>45.132396185200001</c:v>
                </c:pt>
                <c:pt idx="277">
                  <c:v>71.805556950400003</c:v>
                </c:pt>
                <c:pt idx="278">
                  <c:v>115.75588468800001</c:v>
                </c:pt>
                <c:pt idx="279">
                  <c:v>172.97907868000001</c:v>
                </c:pt>
                <c:pt idx="280">
                  <c:v>163.94982853900001</c:v>
                </c:pt>
                <c:pt idx="281">
                  <c:v>151.80248567699999</c:v>
                </c:pt>
                <c:pt idx="282">
                  <c:v>134.14704628500002</c:v>
                </c:pt>
                <c:pt idx="283">
                  <c:v>86.536760974999993</c:v>
                </c:pt>
                <c:pt idx="284">
                  <c:v>58.132109006999997</c:v>
                </c:pt>
                <c:pt idx="285">
                  <c:v>30.319877928</c:v>
                </c:pt>
                <c:pt idx="286">
                  <c:v>13.646011198</c:v>
                </c:pt>
                <c:pt idx="287">
                  <c:v>10.6326155</c:v>
                </c:pt>
                <c:pt idx="288">
                  <c:v>9.6649252752000017</c:v>
                </c:pt>
                <c:pt idx="292">
                  <c:v>3.5630807794999995</c:v>
                </c:pt>
                <c:pt idx="293">
                  <c:v>8.3205226236000005</c:v>
                </c:pt>
                <c:pt idx="294">
                  <c:v>14.768477438000001</c:v>
                </c:pt>
                <c:pt idx="295">
                  <c:v>14.2418579273</c:v>
                </c:pt>
                <c:pt idx="296">
                  <c:v>30.508602375499997</c:v>
                </c:pt>
                <c:pt idx="297">
                  <c:v>59.518414493999998</c:v>
                </c:pt>
                <c:pt idx="298">
                  <c:v>93.088423096</c:v>
                </c:pt>
                <c:pt idx="299">
                  <c:v>140.81782144499999</c:v>
                </c:pt>
                <c:pt idx="300">
                  <c:v>211.41193577999999</c:v>
                </c:pt>
                <c:pt idx="301">
                  <c:v>235.76291663999999</c:v>
                </c:pt>
                <c:pt idx="302">
                  <c:v>235.52285952</c:v>
                </c:pt>
                <c:pt idx="303">
                  <c:v>187.97030899999999</c:v>
                </c:pt>
                <c:pt idx="304">
                  <c:v>129.70427122800001</c:v>
                </c:pt>
                <c:pt idx="305">
                  <c:v>81.878452050600004</c:v>
                </c:pt>
                <c:pt idx="306">
                  <c:v>40.504460445400007</c:v>
                </c:pt>
                <c:pt idx="307">
                  <c:v>22.721641272000003</c:v>
                </c:pt>
                <c:pt idx="308">
                  <c:v>12.186485435</c:v>
                </c:pt>
                <c:pt idx="309">
                  <c:v>6.1942516461000006</c:v>
                </c:pt>
                <c:pt idx="311">
                  <c:v>46.810312767999996</c:v>
                </c:pt>
                <c:pt idx="312">
                  <c:v>21.577114418000001</c:v>
                </c:pt>
                <c:pt idx="313">
                  <c:v>36.8631677427</c:v>
                </c:pt>
                <c:pt idx="314">
                  <c:v>183.89624864699999</c:v>
                </c:pt>
                <c:pt idx="315">
                  <c:v>411.37114130399999</c:v>
                </c:pt>
                <c:pt idx="316">
                  <c:v>736.76950536000004</c:v>
                </c:pt>
                <c:pt idx="317">
                  <c:v>698.75072871999998</c:v>
                </c:pt>
                <c:pt idx="318">
                  <c:v>339.13739570199999</c:v>
                </c:pt>
                <c:pt idx="319">
                  <c:v>142.46235504100002</c:v>
                </c:pt>
                <c:pt idx="320">
                  <c:v>67.896799745999999</c:v>
                </c:pt>
                <c:pt idx="321">
                  <c:v>24.137454625700002</c:v>
                </c:pt>
                <c:pt idx="322">
                  <c:v>98.748164751999994</c:v>
                </c:pt>
                <c:pt idx="323">
                  <c:v>148.34772436</c:v>
                </c:pt>
                <c:pt idx="324">
                  <c:v>296.44226205000001</c:v>
                </c:pt>
                <c:pt idx="325">
                  <c:v>413.50655119999999</c:v>
                </c:pt>
                <c:pt idx="326">
                  <c:v>348.63095592999997</c:v>
                </c:pt>
                <c:pt idx="327">
                  <c:v>328.27060749999998</c:v>
                </c:pt>
                <c:pt idx="328">
                  <c:v>249.62435315999997</c:v>
                </c:pt>
                <c:pt idx="329">
                  <c:v>127.03068300000001</c:v>
                </c:pt>
                <c:pt idx="330">
                  <c:v>45.910703795000003</c:v>
                </c:pt>
                <c:pt idx="331">
                  <c:v>43.589922389999998</c:v>
                </c:pt>
                <c:pt idx="332">
                  <c:v>8.4609276372000011</c:v>
                </c:pt>
                <c:pt idx="333">
                  <c:v>70.468992882999999</c:v>
                </c:pt>
                <c:pt idx="334">
                  <c:v>205.48595020799999</c:v>
                </c:pt>
                <c:pt idx="335">
                  <c:v>587.07331725500001</c:v>
                </c:pt>
                <c:pt idx="336">
                  <c:v>1280.2967567399999</c:v>
                </c:pt>
                <c:pt idx="340">
                  <c:v>324.909476192</c:v>
                </c:pt>
                <c:pt idx="341">
                  <c:v>126.2244141</c:v>
                </c:pt>
                <c:pt idx="342">
                  <c:v>42.646823544</c:v>
                </c:pt>
                <c:pt idx="343">
                  <c:v>30.889315579999998</c:v>
                </c:pt>
                <c:pt idx="344">
                  <c:v>35.762724958</c:v>
                </c:pt>
                <c:pt idx="345">
                  <c:v>32.048390550000001</c:v>
                </c:pt>
                <c:pt idx="346">
                  <c:v>45.553416044000002</c:v>
                </c:pt>
                <c:pt idx="347">
                  <c:v>80.109022527000008</c:v>
                </c:pt>
                <c:pt idx="348">
                  <c:v>335.56041377299999</c:v>
                </c:pt>
                <c:pt idx="351">
                  <c:v>396.52298454999999</c:v>
                </c:pt>
                <c:pt idx="352">
                  <c:v>162.49733295999999</c:v>
                </c:pt>
                <c:pt idx="353">
                  <c:v>68.062313258999993</c:v>
                </c:pt>
                <c:pt idx="354">
                  <c:v>73.647202355999994</c:v>
                </c:pt>
                <c:pt idx="355">
                  <c:v>234.79332156000004</c:v>
                </c:pt>
                <c:pt idx="356">
                  <c:v>257.86611368000001</c:v>
                </c:pt>
                <c:pt idx="357">
                  <c:v>282.35415083999999</c:v>
                </c:pt>
                <c:pt idx="358">
                  <c:v>295.2108288</c:v>
                </c:pt>
                <c:pt idx="359">
                  <c:v>363.85447868</c:v>
                </c:pt>
                <c:pt idx="360">
                  <c:v>432.39350129999997</c:v>
                </c:pt>
                <c:pt idx="361">
                  <c:v>558.07806108</c:v>
                </c:pt>
                <c:pt idx="362">
                  <c:v>772.09788232999995</c:v>
                </c:pt>
                <c:pt idx="363">
                  <c:v>1174.8002629499999</c:v>
                </c:pt>
                <c:pt idx="364">
                  <c:v>755.41833362</c:v>
                </c:pt>
                <c:pt idx="365">
                  <c:v>740.38344170000005</c:v>
                </c:pt>
                <c:pt idx="366">
                  <c:v>836.20557245999998</c:v>
                </c:pt>
                <c:pt idx="367">
                  <c:v>810.01266711999995</c:v>
                </c:pt>
                <c:pt idx="368">
                  <c:v>830.41888607999999</c:v>
                </c:pt>
                <c:pt idx="369">
                  <c:v>777.58603447999997</c:v>
                </c:pt>
                <c:pt idx="370">
                  <c:v>749.46837416000005</c:v>
                </c:pt>
                <c:pt idx="371">
                  <c:v>651.27999390000002</c:v>
                </c:pt>
                <c:pt idx="372">
                  <c:v>601.83994655999993</c:v>
                </c:pt>
                <c:pt idx="373">
                  <c:v>456.11381704000001</c:v>
                </c:pt>
                <c:pt idx="374">
                  <c:v>467.96121426000008</c:v>
                </c:pt>
                <c:pt idx="375">
                  <c:v>453.06693997000002</c:v>
                </c:pt>
                <c:pt idx="376">
                  <c:v>440.94209101000007</c:v>
                </c:pt>
                <c:pt idx="377">
                  <c:v>437.64118748999999</c:v>
                </c:pt>
                <c:pt idx="378">
                  <c:v>457.79918676500006</c:v>
                </c:pt>
                <c:pt idx="379">
                  <c:v>455.228765334</c:v>
                </c:pt>
                <c:pt idx="380">
                  <c:v>440.37871076700003</c:v>
                </c:pt>
                <c:pt idx="381">
                  <c:v>418.68211559999997</c:v>
                </c:pt>
                <c:pt idx="382">
                  <c:v>304.6394373</c:v>
                </c:pt>
                <c:pt idx="383">
                  <c:v>296.45492730000001</c:v>
                </c:pt>
                <c:pt idx="384">
                  <c:v>324.00970056000006</c:v>
                </c:pt>
                <c:pt idx="385">
                  <c:v>284.52352110000004</c:v>
                </c:pt>
                <c:pt idx="386">
                  <c:v>269.58278287999997</c:v>
                </c:pt>
                <c:pt idx="387">
                  <c:v>239.45157699000001</c:v>
                </c:pt>
                <c:pt idx="388">
                  <c:v>273.93088155999999</c:v>
                </c:pt>
                <c:pt idx="389">
                  <c:v>239.14695834000003</c:v>
                </c:pt>
                <c:pt idx="390">
                  <c:v>250.02559186000002</c:v>
                </c:pt>
                <c:pt idx="391">
                  <c:v>103.996552896</c:v>
                </c:pt>
                <c:pt idx="392">
                  <c:v>117.27886534</c:v>
                </c:pt>
                <c:pt idx="393">
                  <c:v>123.59143215100001</c:v>
                </c:pt>
                <c:pt idx="394">
                  <c:v>126.42817323499999</c:v>
                </c:pt>
                <c:pt idx="395">
                  <c:v>141.539293665</c:v>
                </c:pt>
                <c:pt idx="396">
                  <c:v>150.03887677200001</c:v>
                </c:pt>
                <c:pt idx="397">
                  <c:v>156.476002016</c:v>
                </c:pt>
                <c:pt idx="398">
                  <c:v>170.890586496</c:v>
                </c:pt>
                <c:pt idx="399">
                  <c:v>180.44293960000002</c:v>
                </c:pt>
                <c:pt idx="400">
                  <c:v>196.37462853000002</c:v>
                </c:pt>
                <c:pt idx="401">
                  <c:v>214.32267343000001</c:v>
                </c:pt>
                <c:pt idx="402">
                  <c:v>216.01348675</c:v>
                </c:pt>
                <c:pt idx="403">
                  <c:v>240.58528208000001</c:v>
                </c:pt>
                <c:pt idx="404">
                  <c:v>293.18065660000002</c:v>
                </c:pt>
                <c:pt idx="405">
                  <c:v>315.94030485000002</c:v>
                </c:pt>
                <c:pt idx="406">
                  <c:v>350.18689019999999</c:v>
                </c:pt>
                <c:pt idx="407">
                  <c:v>390.19451679999997</c:v>
                </c:pt>
                <c:pt idx="408">
                  <c:v>454.24938672000002</c:v>
                </c:pt>
                <c:pt idx="409">
                  <c:v>537.70100634000005</c:v>
                </c:pt>
                <c:pt idx="410">
                  <c:v>595.13426044800008</c:v>
                </c:pt>
                <c:pt idx="411">
                  <c:v>42.705469490000006</c:v>
                </c:pt>
                <c:pt idx="412">
                  <c:v>46.646307837000002</c:v>
                </c:pt>
                <c:pt idx="413">
                  <c:v>119.83523582800001</c:v>
                </c:pt>
                <c:pt idx="414">
                  <c:v>192.46486071699999</c:v>
                </c:pt>
                <c:pt idx="415">
                  <c:v>230.44997811000002</c:v>
                </c:pt>
                <c:pt idx="416">
                  <c:v>155.50007911000003</c:v>
                </c:pt>
                <c:pt idx="417">
                  <c:v>19.724625830000001</c:v>
                </c:pt>
                <c:pt idx="418">
                  <c:v>27.432728233999999</c:v>
                </c:pt>
                <c:pt idx="419">
                  <c:v>43.08567472499999</c:v>
                </c:pt>
                <c:pt idx="420">
                  <c:v>75.351680146999996</c:v>
                </c:pt>
                <c:pt idx="421">
                  <c:v>103.809922337</c:v>
                </c:pt>
                <c:pt idx="422">
                  <c:v>126.088814543</c:v>
                </c:pt>
                <c:pt idx="423">
                  <c:v>138.02144079300001</c:v>
                </c:pt>
                <c:pt idx="424">
                  <c:v>121.11234170100001</c:v>
                </c:pt>
                <c:pt idx="425">
                  <c:v>63.452981394000005</c:v>
                </c:pt>
                <c:pt idx="426">
                  <c:v>59.574754921</c:v>
                </c:pt>
                <c:pt idx="427">
                  <c:v>83.320425819999997</c:v>
                </c:pt>
                <c:pt idx="428">
                  <c:v>71.958978139999999</c:v>
                </c:pt>
                <c:pt idx="429">
                  <c:v>64.997509212799997</c:v>
                </c:pt>
                <c:pt idx="430">
                  <c:v>51.864360018600003</c:v>
                </c:pt>
                <c:pt idx="431">
                  <c:v>43.292537617200004</c:v>
                </c:pt>
                <c:pt idx="432">
                  <c:v>24.636680004000002</c:v>
                </c:pt>
                <c:pt idx="433">
                  <c:v>22.114590651999997</c:v>
                </c:pt>
                <c:pt idx="434">
                  <c:v>20.742804917999997</c:v>
                </c:pt>
                <c:pt idx="435">
                  <c:v>18.779449159999999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D75-43D3-B102-FDEC9F803E90}"/>
            </c:ext>
          </c:extLst>
        </c:ser>
        <c:ser>
          <c:idx val="1"/>
          <c:order val="1"/>
          <c:spPr>
            <a:ln w="12700" cap="rnd">
              <a:solidFill>
                <a:schemeClr val="accent1"/>
              </a:solidFill>
              <a:prstDash val="dash"/>
              <a:round/>
            </a:ln>
            <a:effectLst/>
          </c:spPr>
          <c:marker>
            <c:symbol val="none"/>
          </c:marker>
          <c:xVal>
            <c:numRef>
              <c:f>MT2_3!$BJ$2:$BJ$132</c:f>
              <c:numCache>
                <c:formatCode>General</c:formatCode>
                <c:ptCount val="13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</c:numCache>
            </c:numRef>
          </c:xVal>
          <c:yVal>
            <c:numRef>
              <c:f>MT2_3!$BJ$2:$BJ$132</c:f>
              <c:numCache>
                <c:formatCode>General</c:formatCode>
                <c:ptCount val="131"/>
                <c:pt idx="0">
                  <c:v>0</c:v>
                </c:pt>
                <c:pt idx="1">
                  <c:v>10</c:v>
                </c:pt>
                <c:pt idx="2">
                  <c:v>20</c:v>
                </c:pt>
                <c:pt idx="3">
                  <c:v>30</c:v>
                </c:pt>
                <c:pt idx="4">
                  <c:v>40</c:v>
                </c:pt>
                <c:pt idx="5">
                  <c:v>50</c:v>
                </c:pt>
                <c:pt idx="6">
                  <c:v>60</c:v>
                </c:pt>
                <c:pt idx="7">
                  <c:v>70</c:v>
                </c:pt>
                <c:pt idx="8">
                  <c:v>80</c:v>
                </c:pt>
                <c:pt idx="9">
                  <c:v>90</c:v>
                </c:pt>
                <c:pt idx="10">
                  <c:v>100</c:v>
                </c:pt>
                <c:pt idx="11">
                  <c:v>110</c:v>
                </c:pt>
                <c:pt idx="12">
                  <c:v>120</c:v>
                </c:pt>
                <c:pt idx="13">
                  <c:v>130</c:v>
                </c:pt>
                <c:pt idx="14">
                  <c:v>140</c:v>
                </c:pt>
                <c:pt idx="15">
                  <c:v>150</c:v>
                </c:pt>
                <c:pt idx="16">
                  <c:v>160</c:v>
                </c:pt>
                <c:pt idx="17">
                  <c:v>170</c:v>
                </c:pt>
                <c:pt idx="18">
                  <c:v>180</c:v>
                </c:pt>
                <c:pt idx="19">
                  <c:v>190</c:v>
                </c:pt>
                <c:pt idx="20">
                  <c:v>200</c:v>
                </c:pt>
                <c:pt idx="21">
                  <c:v>210</c:v>
                </c:pt>
                <c:pt idx="22">
                  <c:v>220</c:v>
                </c:pt>
                <c:pt idx="23">
                  <c:v>230</c:v>
                </c:pt>
                <c:pt idx="24">
                  <c:v>240</c:v>
                </c:pt>
                <c:pt idx="25">
                  <c:v>250</c:v>
                </c:pt>
                <c:pt idx="26">
                  <c:v>260</c:v>
                </c:pt>
                <c:pt idx="27">
                  <c:v>270</c:v>
                </c:pt>
                <c:pt idx="28">
                  <c:v>280</c:v>
                </c:pt>
                <c:pt idx="29">
                  <c:v>290</c:v>
                </c:pt>
                <c:pt idx="30">
                  <c:v>300</c:v>
                </c:pt>
                <c:pt idx="31">
                  <c:v>310</c:v>
                </c:pt>
                <c:pt idx="32">
                  <c:v>320</c:v>
                </c:pt>
                <c:pt idx="33">
                  <c:v>330</c:v>
                </c:pt>
                <c:pt idx="34">
                  <c:v>340</c:v>
                </c:pt>
                <c:pt idx="35">
                  <c:v>350</c:v>
                </c:pt>
                <c:pt idx="36">
                  <c:v>360</c:v>
                </c:pt>
                <c:pt idx="37">
                  <c:v>370</c:v>
                </c:pt>
                <c:pt idx="38">
                  <c:v>380</c:v>
                </c:pt>
                <c:pt idx="39">
                  <c:v>390</c:v>
                </c:pt>
                <c:pt idx="40">
                  <c:v>400</c:v>
                </c:pt>
                <c:pt idx="41">
                  <c:v>410</c:v>
                </c:pt>
                <c:pt idx="42">
                  <c:v>420</c:v>
                </c:pt>
                <c:pt idx="43">
                  <c:v>430</c:v>
                </c:pt>
                <c:pt idx="44">
                  <c:v>440</c:v>
                </c:pt>
                <c:pt idx="45">
                  <c:v>450</c:v>
                </c:pt>
                <c:pt idx="46">
                  <c:v>460</c:v>
                </c:pt>
                <c:pt idx="47">
                  <c:v>470</c:v>
                </c:pt>
                <c:pt idx="48">
                  <c:v>480</c:v>
                </c:pt>
                <c:pt idx="49">
                  <c:v>490</c:v>
                </c:pt>
                <c:pt idx="50">
                  <c:v>500</c:v>
                </c:pt>
                <c:pt idx="51">
                  <c:v>510</c:v>
                </c:pt>
                <c:pt idx="52">
                  <c:v>520</c:v>
                </c:pt>
                <c:pt idx="53">
                  <c:v>530</c:v>
                </c:pt>
                <c:pt idx="54">
                  <c:v>540</c:v>
                </c:pt>
                <c:pt idx="55">
                  <c:v>550</c:v>
                </c:pt>
                <c:pt idx="56">
                  <c:v>560</c:v>
                </c:pt>
                <c:pt idx="57">
                  <c:v>570</c:v>
                </c:pt>
                <c:pt idx="58">
                  <c:v>580</c:v>
                </c:pt>
                <c:pt idx="59">
                  <c:v>590</c:v>
                </c:pt>
                <c:pt idx="60">
                  <c:v>600</c:v>
                </c:pt>
                <c:pt idx="61">
                  <c:v>610</c:v>
                </c:pt>
                <c:pt idx="62">
                  <c:v>620</c:v>
                </c:pt>
                <c:pt idx="63">
                  <c:v>630</c:v>
                </c:pt>
                <c:pt idx="64">
                  <c:v>640</c:v>
                </c:pt>
                <c:pt idx="65">
                  <c:v>650</c:v>
                </c:pt>
                <c:pt idx="66">
                  <c:v>660</c:v>
                </c:pt>
                <c:pt idx="67">
                  <c:v>670</c:v>
                </c:pt>
                <c:pt idx="68">
                  <c:v>680</c:v>
                </c:pt>
                <c:pt idx="69">
                  <c:v>690</c:v>
                </c:pt>
                <c:pt idx="70">
                  <c:v>700</c:v>
                </c:pt>
                <c:pt idx="71">
                  <c:v>710</c:v>
                </c:pt>
                <c:pt idx="72">
                  <c:v>720</c:v>
                </c:pt>
                <c:pt idx="73">
                  <c:v>730</c:v>
                </c:pt>
                <c:pt idx="74">
                  <c:v>740</c:v>
                </c:pt>
                <c:pt idx="75">
                  <c:v>750</c:v>
                </c:pt>
                <c:pt idx="76">
                  <c:v>760</c:v>
                </c:pt>
                <c:pt idx="77">
                  <c:v>770</c:v>
                </c:pt>
                <c:pt idx="78">
                  <c:v>780</c:v>
                </c:pt>
                <c:pt idx="79">
                  <c:v>790</c:v>
                </c:pt>
                <c:pt idx="80">
                  <c:v>800</c:v>
                </c:pt>
                <c:pt idx="81">
                  <c:v>810</c:v>
                </c:pt>
                <c:pt idx="82">
                  <c:v>820</c:v>
                </c:pt>
                <c:pt idx="83">
                  <c:v>830</c:v>
                </c:pt>
                <c:pt idx="84">
                  <c:v>840</c:v>
                </c:pt>
                <c:pt idx="85">
                  <c:v>850</c:v>
                </c:pt>
                <c:pt idx="86">
                  <c:v>860</c:v>
                </c:pt>
                <c:pt idx="87">
                  <c:v>870</c:v>
                </c:pt>
                <c:pt idx="88">
                  <c:v>880</c:v>
                </c:pt>
                <c:pt idx="89">
                  <c:v>890</c:v>
                </c:pt>
                <c:pt idx="90">
                  <c:v>900</c:v>
                </c:pt>
                <c:pt idx="91">
                  <c:v>910</c:v>
                </c:pt>
                <c:pt idx="92">
                  <c:v>920</c:v>
                </c:pt>
                <c:pt idx="93">
                  <c:v>930</c:v>
                </c:pt>
                <c:pt idx="94">
                  <c:v>940</c:v>
                </c:pt>
                <c:pt idx="95">
                  <c:v>950</c:v>
                </c:pt>
                <c:pt idx="96">
                  <c:v>960</c:v>
                </c:pt>
                <c:pt idx="97">
                  <c:v>970</c:v>
                </c:pt>
                <c:pt idx="98">
                  <c:v>980</c:v>
                </c:pt>
                <c:pt idx="99">
                  <c:v>990</c:v>
                </c:pt>
                <c:pt idx="100">
                  <c:v>1000</c:v>
                </c:pt>
                <c:pt idx="101">
                  <c:v>1010</c:v>
                </c:pt>
                <c:pt idx="102">
                  <c:v>1020</c:v>
                </c:pt>
                <c:pt idx="103">
                  <c:v>1030</c:v>
                </c:pt>
                <c:pt idx="104">
                  <c:v>1040</c:v>
                </c:pt>
                <c:pt idx="105">
                  <c:v>1050</c:v>
                </c:pt>
                <c:pt idx="106">
                  <c:v>1060</c:v>
                </c:pt>
                <c:pt idx="107">
                  <c:v>1070</c:v>
                </c:pt>
                <c:pt idx="108">
                  <c:v>1080</c:v>
                </c:pt>
                <c:pt idx="109">
                  <c:v>1090</c:v>
                </c:pt>
                <c:pt idx="110">
                  <c:v>1100</c:v>
                </c:pt>
                <c:pt idx="111">
                  <c:v>1110</c:v>
                </c:pt>
                <c:pt idx="112">
                  <c:v>1120</c:v>
                </c:pt>
                <c:pt idx="113">
                  <c:v>1130</c:v>
                </c:pt>
                <c:pt idx="114">
                  <c:v>1140</c:v>
                </c:pt>
                <c:pt idx="115">
                  <c:v>1150</c:v>
                </c:pt>
                <c:pt idx="116">
                  <c:v>1160</c:v>
                </c:pt>
                <c:pt idx="117">
                  <c:v>1170</c:v>
                </c:pt>
                <c:pt idx="118">
                  <c:v>1180</c:v>
                </c:pt>
                <c:pt idx="119">
                  <c:v>1190</c:v>
                </c:pt>
                <c:pt idx="120">
                  <c:v>1200</c:v>
                </c:pt>
                <c:pt idx="121">
                  <c:v>1210</c:v>
                </c:pt>
                <c:pt idx="122">
                  <c:v>1220</c:v>
                </c:pt>
                <c:pt idx="123">
                  <c:v>1230</c:v>
                </c:pt>
                <c:pt idx="124">
                  <c:v>1240</c:v>
                </c:pt>
                <c:pt idx="125">
                  <c:v>1250</c:v>
                </c:pt>
                <c:pt idx="126">
                  <c:v>1260</c:v>
                </c:pt>
                <c:pt idx="127">
                  <c:v>1270</c:v>
                </c:pt>
                <c:pt idx="128">
                  <c:v>1280</c:v>
                </c:pt>
                <c:pt idx="129">
                  <c:v>1290</c:v>
                </c:pt>
                <c:pt idx="130">
                  <c:v>1300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D75-43D3-B102-FDEC9F803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34797871"/>
        <c:axId val="734798703"/>
      </c:scatterChart>
      <c:valAx>
        <c:axId val="734797871"/>
        <c:scaling>
          <c:orientation val="minMax"/>
          <c:max val="1500"/>
          <c:min val="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MU Serif" panose="02000603000000000000" pitchFamily="2" charset="0"/>
                    <a:ea typeface="CMU Serif" panose="02000603000000000000" pitchFamily="2" charset="0"/>
                    <a:cs typeface="CMU Serif" panose="02000603000000000000" pitchFamily="2" charset="0"/>
                  </a:defRPr>
                </a:pPr>
                <a:r>
                  <a:rPr lang="hu-HU"/>
                  <a:t>Calculated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MU Serif" panose="02000603000000000000" pitchFamily="2" charset="0"/>
                  <a:ea typeface="CMU Serif" panose="02000603000000000000" pitchFamily="2" charset="0"/>
                  <a:cs typeface="CMU Serif" panose="02000603000000000000" pitchFamily="2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MU Serif" panose="02000603000000000000" pitchFamily="2" charset="0"/>
                <a:ea typeface="CMU Serif" panose="02000603000000000000" pitchFamily="2" charset="0"/>
                <a:cs typeface="CMU Serif" panose="02000603000000000000" pitchFamily="2" charset="0"/>
              </a:defRPr>
            </a:pPr>
            <a:endParaRPr lang="en-US"/>
          </a:p>
        </c:txPr>
        <c:crossAx val="734798703"/>
        <c:crosses val="autoZero"/>
        <c:crossBetween val="midCat"/>
        <c:majorUnit val="500"/>
      </c:valAx>
      <c:valAx>
        <c:axId val="734798703"/>
        <c:scaling>
          <c:orientation val="minMax"/>
          <c:max val="15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CMU Serif" panose="02000603000000000000" pitchFamily="2" charset="0"/>
                    <a:ea typeface="CMU Serif" panose="02000603000000000000" pitchFamily="2" charset="0"/>
                    <a:cs typeface="CMU Serif" panose="02000603000000000000" pitchFamily="2" charset="0"/>
                  </a:defRPr>
                </a:pPr>
                <a:r>
                  <a:rPr lang="hu-HU"/>
                  <a:t>Fitted value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MU Serif" panose="02000603000000000000" pitchFamily="2" charset="0"/>
                  <a:ea typeface="CMU Serif" panose="02000603000000000000" pitchFamily="2" charset="0"/>
                  <a:cs typeface="CMU Serif" panose="02000603000000000000" pitchFamily="2" charset="0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CMU Serif" panose="02000603000000000000" pitchFamily="2" charset="0"/>
                <a:ea typeface="CMU Serif" panose="02000603000000000000" pitchFamily="2" charset="0"/>
                <a:cs typeface="CMU Serif" panose="02000603000000000000" pitchFamily="2" charset="0"/>
              </a:defRPr>
            </a:pPr>
            <a:endParaRPr lang="en-US"/>
          </a:p>
        </c:txPr>
        <c:crossAx val="734797871"/>
        <c:crosses val="autoZero"/>
        <c:crossBetween val="midCat"/>
        <c:majorUnit val="5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000">
          <a:latin typeface="CMU Serif" panose="02000603000000000000" pitchFamily="2" charset="0"/>
          <a:ea typeface="CMU Serif" panose="02000603000000000000" pitchFamily="2" charset="0"/>
          <a:cs typeface="CMU Serif" panose="02000603000000000000" pitchFamily="2" charset="0"/>
        </a:defRPr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600075</xdr:colOff>
      <xdr:row>6</xdr:row>
      <xdr:rowOff>0</xdr:rowOff>
    </xdr:from>
    <xdr:to>
      <xdr:col>53</xdr:col>
      <xdr:colOff>581025</xdr:colOff>
      <xdr:row>29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8DB00E-EA80-97DA-EFA7-60B9F3259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42</xdr:col>
      <xdr:colOff>600075</xdr:colOff>
      <xdr:row>6</xdr:row>
      <xdr:rowOff>0</xdr:rowOff>
    </xdr:from>
    <xdr:to>
      <xdr:col>53</xdr:col>
      <xdr:colOff>581025</xdr:colOff>
      <xdr:row>29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915A365-3502-4FFE-8B03-6496FA05F5B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43</xdr:col>
      <xdr:colOff>9525</xdr:colOff>
      <xdr:row>29</xdr:row>
      <xdr:rowOff>157161</xdr:rowOff>
    </xdr:from>
    <xdr:to>
      <xdr:col>53</xdr:col>
      <xdr:colOff>600075</xdr:colOff>
      <xdr:row>55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A4AF30C-DED1-68AA-7092-EC3889E6458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600075</xdr:colOff>
      <xdr:row>6</xdr:row>
      <xdr:rowOff>0</xdr:rowOff>
    </xdr:from>
    <xdr:to>
      <xdr:col>56</xdr:col>
      <xdr:colOff>581025</xdr:colOff>
      <xdr:row>29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051D7A-64D5-4BA6-AF27-44C6A8C3D3B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46</xdr:col>
      <xdr:colOff>9525</xdr:colOff>
      <xdr:row>29</xdr:row>
      <xdr:rowOff>157161</xdr:rowOff>
    </xdr:from>
    <xdr:to>
      <xdr:col>56</xdr:col>
      <xdr:colOff>600075</xdr:colOff>
      <xdr:row>55</xdr:row>
      <xdr:rowOff>76199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3E446BA-232B-4499-9BBE-B8DC5C56947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48</xdr:col>
      <xdr:colOff>600075</xdr:colOff>
      <xdr:row>8</xdr:row>
      <xdr:rowOff>171450</xdr:rowOff>
    </xdr:from>
    <xdr:to>
      <xdr:col>59</xdr:col>
      <xdr:colOff>581025</xdr:colOff>
      <xdr:row>32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F9BFAB-0095-4E7C-9291-92AA5028D6A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49</xdr:col>
      <xdr:colOff>0</xdr:colOff>
      <xdr:row>58</xdr:row>
      <xdr:rowOff>171450</xdr:rowOff>
    </xdr:from>
    <xdr:to>
      <xdr:col>61</xdr:col>
      <xdr:colOff>0</xdr:colOff>
      <xdr:row>82</xdr:row>
      <xdr:rowOff>133350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7EF223B-06FE-4774-8FA0-AE6BD24E52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49</xdr:col>
      <xdr:colOff>19051</xdr:colOff>
      <xdr:row>33</xdr:row>
      <xdr:rowOff>4760</xdr:rowOff>
    </xdr:from>
    <xdr:to>
      <xdr:col>59</xdr:col>
      <xdr:colOff>60151</xdr:colOff>
      <xdr:row>57</xdr:row>
      <xdr:rowOff>103235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CE74830-C7A1-82C2-DEC2-D48AE461F0E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59</xdr:col>
      <xdr:colOff>23812</xdr:colOff>
      <xdr:row>32</xdr:row>
      <xdr:rowOff>176212</xdr:rowOff>
    </xdr:from>
    <xdr:to>
      <xdr:col>69</xdr:col>
      <xdr:colOff>407812</xdr:colOff>
      <xdr:row>57</xdr:row>
      <xdr:rowOff>84187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767BE6F-67E5-05A4-C15B-63760C352C6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77</xdr:col>
      <xdr:colOff>481012</xdr:colOff>
      <xdr:row>32</xdr:row>
      <xdr:rowOff>176212</xdr:rowOff>
    </xdr:from>
    <xdr:to>
      <xdr:col>85</xdr:col>
      <xdr:colOff>284212</xdr:colOff>
      <xdr:row>57</xdr:row>
      <xdr:rowOff>84187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D138ACA-3C12-A10C-716D-D6977F4E6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69</xdr:col>
      <xdr:colOff>523876</xdr:colOff>
      <xdr:row>32</xdr:row>
      <xdr:rowOff>185735</xdr:rowOff>
    </xdr:from>
    <xdr:to>
      <xdr:col>77</xdr:col>
      <xdr:colOff>327076</xdr:colOff>
      <xdr:row>57</xdr:row>
      <xdr:rowOff>93710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78108580-6FB1-972D-5630-678A7620EA6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0.16157</cdr:x>
      <cdr:y>0.03069</cdr:y>
    </cdr:from>
    <cdr:to>
      <cdr:x>0.35968</cdr:x>
      <cdr:y>0.13996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TextBox 1">
              <a:extLst xmlns:a="http://schemas.openxmlformats.org/drawingml/2006/main">
                <a:ext uri="{FF2B5EF4-FFF2-40B4-BE49-F238E27FC236}">
                  <a16:creationId xmlns:a16="http://schemas.microsoft.com/office/drawing/2014/main" id="{DF6B7F4C-E23C-248F-39B1-9271B29683D3}"/>
                </a:ext>
              </a:extLst>
            </cdr:cNvPr>
            <cdr:cNvSpPr txBox="1"/>
          </cdr:nvSpPr>
          <cdr:spPr>
            <a:xfrm xmlns:a="http://schemas.openxmlformats.org/drawingml/2006/main">
              <a:off x="814317" y="143608"/>
              <a:ext cx="998474" cy="51138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/>
            <a:lstStyle xmlns:a="http://schemas.openxmlformats.org/drawingml/2006/main"/>
            <a:p xmlns:a="http://schemas.openxmlformats.org/drawingml/2006/main">
              <a:pPr algn="ctr"/>
              <a:r>
                <a:rPr lang="hu-HU" sz="1000" b="0" i="1">
                  <a:solidFill>
                    <a:schemeClr val="tx1">
                      <a:lumMod val="65000"/>
                      <a:lumOff val="35000"/>
                    </a:schemeClr>
                  </a:solidFill>
                  <a:latin typeface="Cambria Math" panose="02040503050406030204" pitchFamily="18" charset="0"/>
                </a:rPr>
                <a:t>y = x</a:t>
              </a:r>
            </a:p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hu-HU" sz="1000" b="0" i="1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hu-HU" sz="1000" b="0" i="1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hu-HU" sz="1000" b="0" i="1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hu-HU" sz="1000" b="0" i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Cambria Math" panose="02040503050406030204" pitchFamily="18" charset="0"/>
                      </a:rPr>
                      <m:t>=0.9895</m:t>
                    </m:r>
                  </m:oMath>
                </m:oMathPara>
              </a14:m>
              <a:endParaRPr lang="en-US" sz="1000">
                <a:solidFill>
                  <a:schemeClr val="tx1">
                    <a:lumMod val="65000"/>
                    <a:lumOff val="35000"/>
                  </a:schemeClr>
                </a:solidFill>
              </a:endParaRPr>
            </a:p>
          </cdr:txBody>
        </cdr:sp>
      </mc:Choice>
      <mc:Fallback xmlns="">
        <cdr:sp macro="" textlink="">
          <cdr:nvSpPr>
            <cdr:cNvPr id="2" name="TextBox 1">
              <a:extLst xmlns:a="http://schemas.openxmlformats.org/drawingml/2006/main">
                <a:ext uri="{FF2B5EF4-FFF2-40B4-BE49-F238E27FC236}">
                  <a16:creationId xmlns:a16="http://schemas.microsoft.com/office/drawing/2014/main" id="{DF6B7F4C-E23C-248F-39B1-9271B29683D3}"/>
                </a:ext>
              </a:extLst>
            </cdr:cNvPr>
            <cdr:cNvSpPr txBox="1"/>
          </cdr:nvSpPr>
          <cdr:spPr>
            <a:xfrm xmlns:a="http://schemas.openxmlformats.org/drawingml/2006/main">
              <a:off x="814317" y="143608"/>
              <a:ext cx="998474" cy="511383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/>
            <a:lstStyle xmlns:a="http://schemas.openxmlformats.org/drawingml/2006/main"/>
            <a:p xmlns:a="http://schemas.openxmlformats.org/drawingml/2006/main">
              <a:pPr algn="ctr"/>
              <a:r>
                <a:rPr lang="hu-HU" sz="1000" b="0" i="1">
                  <a:solidFill>
                    <a:schemeClr val="tx1">
                      <a:lumMod val="65000"/>
                      <a:lumOff val="35000"/>
                    </a:schemeClr>
                  </a:solidFill>
                  <a:latin typeface="Cambria Math" panose="02040503050406030204" pitchFamily="18" charset="0"/>
                </a:rPr>
                <a:t>y = x</a:t>
              </a:r>
            </a:p>
            <a:p xmlns:a="http://schemas.openxmlformats.org/drawingml/2006/main">
              <a:pPr/>
              <a:r>
                <a:rPr lang="hu-HU" sz="1000" b="0" i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mbria Math" panose="02040503050406030204" pitchFamily="18" charset="0"/>
                </a:rPr>
                <a:t>𝑅^2=0.9895</a:t>
              </a:r>
              <a:endParaRPr lang="en-US" sz="1000">
                <a:solidFill>
                  <a:schemeClr val="tx1">
                    <a:lumMod val="65000"/>
                    <a:lumOff val="35000"/>
                  </a:schemeClr>
                </a:solidFill>
              </a:endParaRPr>
            </a:p>
          </cdr:txBody>
        </cdr:sp>
      </mc:Fallback>
    </mc:AlternateContent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0.21023</cdr:x>
      <cdr:y>0.03152</cdr:y>
    </cdr:from>
    <cdr:to>
      <cdr:x>0.45641</cdr:x>
      <cdr:y>0.1608</cdr:y>
    </cdr:to>
    <mc:AlternateContent xmlns:mc="http://schemas.openxmlformats.org/markup-compatibility/2006" xmlns:a14="http://schemas.microsoft.com/office/drawing/2010/main">
      <mc:Choice Requires="a14">
        <cdr:sp macro="" textlink="">
          <cdr:nvSpPr>
            <cdr:cNvPr id="2" name="TextBox 1">
              <a:extLst xmlns:a="http://schemas.openxmlformats.org/drawingml/2006/main">
                <a:ext uri="{FF2B5EF4-FFF2-40B4-BE49-F238E27FC236}">
                  <a16:creationId xmlns:a16="http://schemas.microsoft.com/office/drawing/2014/main" id="{9464CB41-618F-CE06-ADAA-4757BBCB53F3}"/>
                </a:ext>
              </a:extLst>
            </cdr:cNvPr>
            <cdr:cNvSpPr txBox="1"/>
          </cdr:nvSpPr>
          <cdr:spPr>
            <a:xfrm xmlns:a="http://schemas.openxmlformats.org/drawingml/2006/main">
              <a:off x="1059575" y="147503"/>
              <a:ext cx="1240751" cy="6050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ctr"/>
              <a:r>
                <a:rPr lang="hu-HU" sz="1000" b="0" i="1">
                  <a:solidFill>
                    <a:schemeClr val="tx1">
                      <a:lumMod val="65000"/>
                      <a:lumOff val="35000"/>
                    </a:schemeClr>
                  </a:solidFill>
                  <a:latin typeface="Cambria Math" panose="02040503050406030204" pitchFamily="18" charset="0"/>
                </a:rPr>
                <a:t>y = x</a:t>
              </a:r>
            </a:p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hu-HU" sz="1000" b="0" i="1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hu-HU" sz="1000" b="0" i="1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hu-HU" sz="1000" b="0" i="1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hu-HU" sz="1000" b="0" i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Cambria Math" panose="02040503050406030204" pitchFamily="18" charset="0"/>
                      </a:rPr>
                      <m:t>=0.9983</m:t>
                    </m:r>
                  </m:oMath>
                </m:oMathPara>
              </a14:m>
              <a:endParaRPr lang="en-US" sz="1000">
                <a:solidFill>
                  <a:schemeClr val="tx1">
                    <a:lumMod val="65000"/>
                    <a:lumOff val="35000"/>
                  </a:schemeClr>
                </a:solidFill>
              </a:endParaRPr>
            </a:p>
          </cdr:txBody>
        </cdr:sp>
      </mc:Choice>
      <mc:Fallback xmlns="">
        <cdr:sp macro="" textlink="">
          <cdr:nvSpPr>
            <cdr:cNvPr id="2" name="TextBox 1">
              <a:extLst xmlns:a="http://schemas.openxmlformats.org/drawingml/2006/main">
                <a:ext uri="{FF2B5EF4-FFF2-40B4-BE49-F238E27FC236}">
                  <a16:creationId xmlns:a16="http://schemas.microsoft.com/office/drawing/2014/main" id="{9464CB41-618F-CE06-ADAA-4757BBCB53F3}"/>
                </a:ext>
              </a:extLst>
            </cdr:cNvPr>
            <cdr:cNvSpPr txBox="1"/>
          </cdr:nvSpPr>
          <cdr:spPr>
            <a:xfrm xmlns:a="http://schemas.openxmlformats.org/drawingml/2006/main">
              <a:off x="1059575" y="147503"/>
              <a:ext cx="1240751" cy="605026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ctr"/>
              <a:r>
                <a:rPr lang="hu-HU" sz="1000" b="0" i="1">
                  <a:solidFill>
                    <a:schemeClr val="tx1">
                      <a:lumMod val="65000"/>
                      <a:lumOff val="35000"/>
                    </a:schemeClr>
                  </a:solidFill>
                  <a:latin typeface="Cambria Math" panose="02040503050406030204" pitchFamily="18" charset="0"/>
                </a:rPr>
                <a:t>y = x</a:t>
              </a:r>
            </a:p>
            <a:p xmlns:a="http://schemas.openxmlformats.org/drawingml/2006/main">
              <a:pPr/>
              <a:r>
                <a:rPr lang="hu-HU" sz="1000" b="0" i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mbria Math" panose="02040503050406030204" pitchFamily="18" charset="0"/>
                </a:rPr>
                <a:t>𝑅^2=0.9983</a:t>
              </a:r>
              <a:endParaRPr lang="en-US" sz="1000">
                <a:solidFill>
                  <a:schemeClr val="tx1">
                    <a:lumMod val="65000"/>
                    <a:lumOff val="35000"/>
                  </a:schemeClr>
                </a:solidFill>
              </a:endParaRPr>
            </a:p>
          </cdr:txBody>
        </cdr:sp>
      </mc:Fallback>
    </mc:AlternateContent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0.2025</cdr:x>
      <cdr:y>0.10683</cdr:y>
    </cdr:from>
    <cdr:to>
      <cdr:x>0.44868</cdr:x>
      <cdr:y>0.23611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2" name="TextBox 1">
              <a:extLst xmlns:a="http://schemas.openxmlformats.org/drawingml/2006/main">
                <a:ext uri="{FF2B5EF4-FFF2-40B4-BE49-F238E27FC236}">
                  <a16:creationId xmlns:a16="http://schemas.microsoft.com/office/drawing/2014/main" id="{9464CB41-618F-CE06-ADAA-4757BBCB53F3}"/>
                </a:ext>
              </a:extLst>
            </cdr:cNvPr>
            <cdr:cNvSpPr txBox="1"/>
          </cdr:nvSpPr>
          <cdr:spPr>
            <a:xfrm xmlns:a="http://schemas.openxmlformats.org/drawingml/2006/main">
              <a:off x="947681" y="499955"/>
              <a:ext cx="1152123" cy="60503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ctr"/>
              <a:r>
                <a:rPr lang="hu-HU" sz="1000" b="0" i="1">
                  <a:solidFill>
                    <a:schemeClr val="tx1">
                      <a:lumMod val="65000"/>
                      <a:lumOff val="35000"/>
                    </a:schemeClr>
                  </a:solidFill>
                  <a:latin typeface="Cambria Math" panose="02040503050406030204" pitchFamily="18" charset="0"/>
                </a:rPr>
                <a:t>y = x</a:t>
              </a:r>
            </a:p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hu-HU" sz="1000" b="0" i="1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hu-HU" sz="1000" b="0" i="1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hu-HU" sz="1000" b="0" i="1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hu-HU" sz="1000" b="0" i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Cambria Math" panose="02040503050406030204" pitchFamily="18" charset="0"/>
                      </a:rPr>
                      <m:t>=0.9983</m:t>
                    </m:r>
                  </m:oMath>
                </m:oMathPara>
              </a14:m>
              <a:endParaRPr lang="en-US" sz="1000">
                <a:solidFill>
                  <a:schemeClr val="tx1">
                    <a:lumMod val="65000"/>
                    <a:lumOff val="35000"/>
                  </a:schemeClr>
                </a:solidFill>
              </a:endParaRPr>
            </a:p>
          </cdr:txBody>
        </cdr:sp>
      </mc:Choice>
      <mc:Fallback>
        <cdr:sp macro="" textlink="">
          <cdr:nvSpPr>
            <cdr:cNvPr id="2" name="TextBox 1">
              <a:extLst xmlns:a="http://schemas.openxmlformats.org/drawingml/2006/main">
                <a:ext uri="{FF2B5EF4-FFF2-40B4-BE49-F238E27FC236}">
                  <a16:creationId xmlns:a16="http://schemas.microsoft.com/office/drawing/2014/main" id="{9464CB41-618F-CE06-ADAA-4757BBCB53F3}"/>
                </a:ext>
              </a:extLst>
            </cdr:cNvPr>
            <cdr:cNvSpPr txBox="1"/>
          </cdr:nvSpPr>
          <cdr:spPr>
            <a:xfrm xmlns:a="http://schemas.openxmlformats.org/drawingml/2006/main">
              <a:off x="947681" y="499955"/>
              <a:ext cx="1152123" cy="605030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wrap="square" rtlCol="0"/>
            <a:lstStyle xmlns:a="http://schemas.openxmlformats.org/drawingml/2006/main">
              <a:lvl1pPr marL="0" indent="0">
                <a:defRPr sz="1100">
                  <a:latin typeface="+mn-lt"/>
                  <a:ea typeface="+mn-ea"/>
                  <a:cs typeface="+mn-cs"/>
                </a:defRPr>
              </a:lvl1pPr>
              <a:lvl2pPr marL="457200" indent="0">
                <a:defRPr sz="1100">
                  <a:latin typeface="+mn-lt"/>
                  <a:ea typeface="+mn-ea"/>
                  <a:cs typeface="+mn-cs"/>
                </a:defRPr>
              </a:lvl2pPr>
              <a:lvl3pPr marL="914400" indent="0">
                <a:defRPr sz="1100">
                  <a:latin typeface="+mn-lt"/>
                  <a:ea typeface="+mn-ea"/>
                  <a:cs typeface="+mn-cs"/>
                </a:defRPr>
              </a:lvl3pPr>
              <a:lvl4pPr marL="1371600" indent="0">
                <a:defRPr sz="1100">
                  <a:latin typeface="+mn-lt"/>
                  <a:ea typeface="+mn-ea"/>
                  <a:cs typeface="+mn-cs"/>
                </a:defRPr>
              </a:lvl4pPr>
              <a:lvl5pPr marL="1828800" indent="0">
                <a:defRPr sz="1100">
                  <a:latin typeface="+mn-lt"/>
                  <a:ea typeface="+mn-ea"/>
                  <a:cs typeface="+mn-cs"/>
                </a:defRPr>
              </a:lvl5pPr>
              <a:lvl6pPr marL="2286000" indent="0">
                <a:defRPr sz="1100">
                  <a:latin typeface="+mn-lt"/>
                  <a:ea typeface="+mn-ea"/>
                  <a:cs typeface="+mn-cs"/>
                </a:defRPr>
              </a:lvl6pPr>
              <a:lvl7pPr marL="2743200" indent="0">
                <a:defRPr sz="1100">
                  <a:latin typeface="+mn-lt"/>
                  <a:ea typeface="+mn-ea"/>
                  <a:cs typeface="+mn-cs"/>
                </a:defRPr>
              </a:lvl7pPr>
              <a:lvl8pPr marL="3200400" indent="0">
                <a:defRPr sz="1100">
                  <a:latin typeface="+mn-lt"/>
                  <a:ea typeface="+mn-ea"/>
                  <a:cs typeface="+mn-cs"/>
                </a:defRPr>
              </a:lvl8pPr>
              <a:lvl9pPr marL="3657600" indent="0">
                <a:defRPr sz="1100">
                  <a:latin typeface="+mn-lt"/>
                  <a:ea typeface="+mn-ea"/>
                  <a:cs typeface="+mn-cs"/>
                </a:defRPr>
              </a:lvl9pPr>
            </a:lstStyle>
            <a:p xmlns:a="http://schemas.openxmlformats.org/drawingml/2006/main">
              <a:pPr algn="ctr"/>
              <a:r>
                <a:rPr lang="hu-HU" sz="1000" b="0" i="1">
                  <a:solidFill>
                    <a:schemeClr val="tx1">
                      <a:lumMod val="65000"/>
                      <a:lumOff val="35000"/>
                    </a:schemeClr>
                  </a:solidFill>
                  <a:latin typeface="Cambria Math" panose="02040503050406030204" pitchFamily="18" charset="0"/>
                </a:rPr>
                <a:t>y = x</a:t>
              </a:r>
            </a:p>
            <a:p xmlns:a="http://schemas.openxmlformats.org/drawingml/2006/main">
              <a:pPr/>
              <a:r>
                <a:rPr lang="hu-HU" sz="1000" b="0" i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mbria Math" panose="02040503050406030204" pitchFamily="18" charset="0"/>
                </a:rPr>
                <a:t>𝑅^2=0.9983</a:t>
              </a:r>
              <a:endParaRPr lang="en-US" sz="1000">
                <a:solidFill>
                  <a:schemeClr val="tx1">
                    <a:lumMod val="65000"/>
                    <a:lumOff val="35000"/>
                  </a:schemeClr>
                </a:solidFill>
              </a:endParaRPr>
            </a:p>
          </cdr:txBody>
        </cdr:sp>
      </mc:Fallback>
    </mc:AlternateContent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0.15078</cdr:x>
      <cdr:y>0.10599</cdr:y>
    </cdr:from>
    <cdr:to>
      <cdr:x>0.43107</cdr:x>
      <cdr:y>0.21526</cdr:y>
    </cdr:to>
    <mc:AlternateContent xmlns:mc="http://schemas.openxmlformats.org/markup-compatibility/2006">
      <mc:Choice xmlns:a14="http://schemas.microsoft.com/office/drawing/2010/main" Requires="a14">
        <cdr:sp macro="" textlink="">
          <cdr:nvSpPr>
            <cdr:cNvPr id="2" name="TextBox 1">
              <a:extLst xmlns:a="http://schemas.openxmlformats.org/drawingml/2006/main">
                <a:ext uri="{FF2B5EF4-FFF2-40B4-BE49-F238E27FC236}">
                  <a16:creationId xmlns:a16="http://schemas.microsoft.com/office/drawing/2014/main" id="{DF6B7F4C-E23C-248F-39B1-9271B29683D3}"/>
                </a:ext>
              </a:extLst>
            </cdr:cNvPr>
            <cdr:cNvSpPr txBox="1"/>
          </cdr:nvSpPr>
          <cdr:spPr>
            <a:xfrm xmlns:a="http://schemas.openxmlformats.org/drawingml/2006/main">
              <a:off x="705653" y="496055"/>
              <a:ext cx="1311758" cy="511384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/>
            <a:lstStyle xmlns:a="http://schemas.openxmlformats.org/drawingml/2006/main"/>
            <a:p xmlns:a="http://schemas.openxmlformats.org/drawingml/2006/main">
              <a:pPr algn="ctr"/>
              <a:r>
                <a:rPr lang="hu-HU" sz="1000" b="0" i="1">
                  <a:solidFill>
                    <a:schemeClr val="tx1">
                      <a:lumMod val="65000"/>
                      <a:lumOff val="35000"/>
                    </a:schemeClr>
                  </a:solidFill>
                  <a:latin typeface="Cambria Math" panose="02040503050406030204" pitchFamily="18" charset="0"/>
                </a:rPr>
                <a:t>y = x</a:t>
              </a:r>
            </a:p>
            <a:p xmlns:a="http://schemas.openxmlformats.org/drawingml/2006/main"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p>
                      <m:sSupPr>
                        <m:ctrlPr>
                          <a:rPr lang="hu-HU" sz="1000" b="0" i="1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Cambria Math" panose="02040503050406030204" pitchFamily="18" charset="0"/>
                          </a:rPr>
                        </m:ctrlPr>
                      </m:sSupPr>
                      <m:e>
                        <m:r>
                          <a:rPr lang="hu-HU" sz="1000" b="0" i="1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Cambria Math" panose="02040503050406030204" pitchFamily="18" charset="0"/>
                          </a:rPr>
                          <m:t>𝑅</m:t>
                        </m:r>
                      </m:e>
                      <m:sup>
                        <m:r>
                          <a:rPr lang="hu-HU" sz="1000" b="0" i="1">
                            <a:solidFill>
                              <a:schemeClr val="tx1">
                                <a:lumMod val="65000"/>
                                <a:lumOff val="35000"/>
                              </a:schemeClr>
                            </a:solidFill>
                            <a:latin typeface="Cambria Math" panose="02040503050406030204" pitchFamily="18" charset="0"/>
                          </a:rPr>
                          <m:t>2</m:t>
                        </m:r>
                      </m:sup>
                    </m:sSup>
                    <m:r>
                      <a:rPr lang="hu-HU" sz="1000" b="0" i="1">
                        <a:solidFill>
                          <a:schemeClr val="tx1">
                            <a:lumMod val="65000"/>
                            <a:lumOff val="35000"/>
                          </a:schemeClr>
                        </a:solidFill>
                        <a:latin typeface="Cambria Math" panose="02040503050406030204" pitchFamily="18" charset="0"/>
                      </a:rPr>
                      <m:t>=0.9895</m:t>
                    </m:r>
                  </m:oMath>
                </m:oMathPara>
              </a14:m>
              <a:endParaRPr lang="en-US" sz="1000">
                <a:solidFill>
                  <a:schemeClr val="tx1">
                    <a:lumMod val="65000"/>
                    <a:lumOff val="35000"/>
                  </a:schemeClr>
                </a:solidFill>
              </a:endParaRPr>
            </a:p>
          </cdr:txBody>
        </cdr:sp>
      </mc:Choice>
      <mc:Fallback>
        <cdr:sp macro="" textlink="">
          <cdr:nvSpPr>
            <cdr:cNvPr id="2" name="TextBox 1">
              <a:extLst xmlns:a="http://schemas.openxmlformats.org/drawingml/2006/main">
                <a:ext uri="{FF2B5EF4-FFF2-40B4-BE49-F238E27FC236}">
                  <a16:creationId xmlns:a16="http://schemas.microsoft.com/office/drawing/2014/main" id="{DF6B7F4C-E23C-248F-39B1-9271B29683D3}"/>
                </a:ext>
              </a:extLst>
            </cdr:cNvPr>
            <cdr:cNvSpPr txBox="1"/>
          </cdr:nvSpPr>
          <cdr:spPr>
            <a:xfrm xmlns:a="http://schemas.openxmlformats.org/drawingml/2006/main">
              <a:off x="705653" y="496055"/>
              <a:ext cx="1311758" cy="511384"/>
            </a:xfrm>
            <a:prstGeom xmlns:a="http://schemas.openxmlformats.org/drawingml/2006/main" prst="rect">
              <a:avLst/>
            </a:prstGeom>
          </cdr:spPr>
          <cdr:txBody>
            <a:bodyPr xmlns:a="http://schemas.openxmlformats.org/drawingml/2006/main" vertOverflow="clip" wrap="square" rtlCol="0"/>
            <a:lstStyle xmlns:a="http://schemas.openxmlformats.org/drawingml/2006/main"/>
            <a:p xmlns:a="http://schemas.openxmlformats.org/drawingml/2006/main">
              <a:pPr algn="ctr"/>
              <a:r>
                <a:rPr lang="hu-HU" sz="1000" b="0" i="1">
                  <a:solidFill>
                    <a:schemeClr val="tx1">
                      <a:lumMod val="65000"/>
                      <a:lumOff val="35000"/>
                    </a:schemeClr>
                  </a:solidFill>
                  <a:latin typeface="Cambria Math" panose="02040503050406030204" pitchFamily="18" charset="0"/>
                </a:rPr>
                <a:t>y = x</a:t>
              </a:r>
            </a:p>
            <a:p xmlns:a="http://schemas.openxmlformats.org/drawingml/2006/main">
              <a:pPr/>
              <a:r>
                <a:rPr lang="hu-HU" sz="1000" b="0" i="0">
                  <a:solidFill>
                    <a:schemeClr val="tx1">
                      <a:lumMod val="65000"/>
                      <a:lumOff val="35000"/>
                    </a:schemeClr>
                  </a:solidFill>
                  <a:latin typeface="Cambria Math" panose="02040503050406030204" pitchFamily="18" charset="0"/>
                </a:rPr>
                <a:t>𝑅^2=0.9895</a:t>
              </a:r>
              <a:endParaRPr lang="en-US" sz="1000">
                <a:solidFill>
                  <a:schemeClr val="tx1">
                    <a:lumMod val="65000"/>
                    <a:lumOff val="35000"/>
                  </a:schemeClr>
                </a:solidFill>
              </a:endParaRPr>
            </a:p>
          </cdr:txBody>
        </cdr:sp>
      </mc:Fallback>
    </mc:AlternateContent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E258D-4B93-4255-973D-F44F53995112}">
  <dimension ref="A1:AS437"/>
  <sheetViews>
    <sheetView topLeftCell="X1" workbookViewId="0">
      <selection activeCell="BF28" sqref="BF28"/>
    </sheetView>
  </sheetViews>
  <sheetFormatPr defaultRowHeight="15" x14ac:dyDescent="0.25"/>
  <cols>
    <col min="42" max="42" width="15" bestFit="1" customWidth="1"/>
    <col min="45" max="45" width="14.28515625" bestFit="1" customWidth="1"/>
  </cols>
  <sheetData>
    <row r="1" spans="1:4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75" t="s">
        <v>19</v>
      </c>
      <c r="V1" s="1" t="s">
        <v>20</v>
      </c>
      <c r="W1" s="2" t="s">
        <v>22</v>
      </c>
      <c r="X1" s="2" t="s">
        <v>23</v>
      </c>
      <c r="Y1" s="2" t="s">
        <v>24</v>
      </c>
      <c r="Z1" s="80" t="s">
        <v>974</v>
      </c>
      <c r="AA1" s="80" t="s">
        <v>975</v>
      </c>
      <c r="AB1" s="4" t="s">
        <v>978</v>
      </c>
      <c r="AC1" s="4" t="s">
        <v>979</v>
      </c>
      <c r="AD1" s="3" t="s">
        <v>980</v>
      </c>
      <c r="AE1" s="3" t="s">
        <v>981</v>
      </c>
      <c r="AF1" s="3" t="s">
        <v>982</v>
      </c>
      <c r="AG1" s="3" t="s">
        <v>983</v>
      </c>
      <c r="AH1" s="81" t="s">
        <v>984</v>
      </c>
      <c r="AI1" s="81" t="s">
        <v>985</v>
      </c>
      <c r="AJ1" s="83" t="s">
        <v>986</v>
      </c>
      <c r="AK1" s="83" t="s">
        <v>987</v>
      </c>
      <c r="AL1" s="84" t="s">
        <v>989</v>
      </c>
      <c r="AM1" s="84" t="s">
        <v>990</v>
      </c>
      <c r="AN1" s="84" t="s">
        <v>991</v>
      </c>
      <c r="AO1" s="84" t="s">
        <v>992</v>
      </c>
      <c r="AP1" s="85" t="s">
        <v>988</v>
      </c>
    </row>
    <row r="2" spans="1:45" x14ac:dyDescent="0.25">
      <c r="A2">
        <v>1</v>
      </c>
      <c r="B2" s="7">
        <v>6</v>
      </c>
      <c r="C2" s="3" t="s">
        <v>36</v>
      </c>
      <c r="D2" s="3">
        <v>0</v>
      </c>
      <c r="E2" s="3">
        <v>104</v>
      </c>
      <c r="F2" s="3">
        <v>60</v>
      </c>
      <c r="G2" s="3">
        <v>0.25048799999999999</v>
      </c>
      <c r="H2" s="3">
        <v>0.18154600000000001</v>
      </c>
      <c r="I2" s="3">
        <v>46.484822000000001</v>
      </c>
      <c r="J2" s="3">
        <v>1.671592</v>
      </c>
      <c r="K2" s="3">
        <v>8.804055</v>
      </c>
      <c r="L2" s="3">
        <v>0.158248</v>
      </c>
      <c r="M2" s="8">
        <v>0.25048799999999999</v>
      </c>
      <c r="N2" s="3">
        <v>0.31539499999999998</v>
      </c>
      <c r="O2" s="3">
        <v>101353</v>
      </c>
      <c r="P2" s="3">
        <v>19.8</v>
      </c>
      <c r="Q2" s="3">
        <v>60</v>
      </c>
      <c r="R2" s="3">
        <v>1.1990000000000001</v>
      </c>
      <c r="S2" s="3" t="s">
        <v>37</v>
      </c>
      <c r="T2" s="3" t="s">
        <v>38</v>
      </c>
      <c r="U2" s="77">
        <v>1000</v>
      </c>
      <c r="V2" s="34">
        <v>460.04356770166754</v>
      </c>
      <c r="W2" s="2">
        <v>1.2289988271088292</v>
      </c>
      <c r="X2" s="2">
        <v>272.93469429791367</v>
      </c>
      <c r="Y2" s="2">
        <v>5.4307978881293879</v>
      </c>
      <c r="Z2" s="80">
        <f>VLOOKUP(U2,BG!$A$2:$F$55,4)</f>
        <v>18.192118958634286</v>
      </c>
      <c r="AA2" s="80">
        <f>VLOOKUP(U2,BG!$A$2:$F$55,5)</f>
        <v>0.95958912820665299</v>
      </c>
      <c r="AB2" s="4">
        <f>VLOOKUP(U2+1,BG!$A$2:$F$55,4)</f>
        <v>16.857715311350958</v>
      </c>
      <c r="AC2" s="4">
        <f>VLOOKUP(U2+1,BG!$A$2:$F$55,5)</f>
        <v>1.0570756383162991</v>
      </c>
      <c r="AD2" s="3">
        <f>COUNTIF($U$2:U2,U2)</f>
        <v>1</v>
      </c>
      <c r="AE2" s="3">
        <f>COUNTIF($U$2:$U$437,U2)</f>
        <v>12</v>
      </c>
      <c r="AF2" s="3">
        <f>AE2-AD2</f>
        <v>11</v>
      </c>
      <c r="AG2" s="3">
        <f>AD2-1</f>
        <v>0</v>
      </c>
      <c r="AH2" s="81">
        <f>(AF2*Z2+AG2*AB2)/(AE2-1)</f>
        <v>18.192118958634286</v>
      </c>
      <c r="AI2" s="81">
        <f>(AF2*AA2+AG2*AC2)/(AE2-1)</f>
        <v>0.9595891282066531</v>
      </c>
      <c r="AJ2" s="83">
        <v>1.2164299999999999</v>
      </c>
      <c r="AK2" s="83">
        <v>275.06400000000002</v>
      </c>
      <c r="AL2" s="84">
        <f>AJ2*AK2</f>
        <v>334.59610151999999</v>
      </c>
      <c r="AM2" s="84">
        <f>W2*X2+IF(Y2&gt;0,Y2,0)</f>
        <v>340.86721705757219</v>
      </c>
      <c r="AN2" s="84">
        <f>AH2*AI2</f>
        <v>17.4569595717476</v>
      </c>
      <c r="AO2" s="84">
        <f>AM2-AN2</f>
        <v>323.41025748582462</v>
      </c>
      <c r="AP2" s="85">
        <f>ABS((AL2-AO2)/AO2)</f>
        <v>3.4587165296282113E-2</v>
      </c>
      <c r="AR2" t="s">
        <v>993</v>
      </c>
      <c r="AS2" s="82">
        <f>MIN(AP:AP)</f>
        <v>3.7757518514333041E-4</v>
      </c>
    </row>
    <row r="3" spans="1:45" x14ac:dyDescent="0.25">
      <c r="A3">
        <v>1</v>
      </c>
      <c r="B3" s="7">
        <v>7</v>
      </c>
      <c r="C3" s="3" t="s">
        <v>36</v>
      </c>
      <c r="D3" s="3">
        <v>0</v>
      </c>
      <c r="E3" s="3">
        <v>104</v>
      </c>
      <c r="F3" s="3">
        <v>70</v>
      </c>
      <c r="G3" s="3">
        <v>0.26374300000000001</v>
      </c>
      <c r="H3" s="3">
        <v>0.182203</v>
      </c>
      <c r="I3" s="3">
        <v>46.649799000000002</v>
      </c>
      <c r="J3" s="3">
        <v>1.6341460000000001</v>
      </c>
      <c r="K3" s="3">
        <v>8.8197340000000004</v>
      </c>
      <c r="L3" s="3">
        <v>0.15461</v>
      </c>
      <c r="M3" s="8">
        <v>0.26374300000000001</v>
      </c>
      <c r="N3" s="3">
        <v>0.33343800000000001</v>
      </c>
      <c r="O3" s="3">
        <v>101353</v>
      </c>
      <c r="P3" s="3">
        <v>19.8</v>
      </c>
      <c r="Q3" s="3">
        <v>60</v>
      </c>
      <c r="R3" s="3">
        <v>1.1990000000000001</v>
      </c>
      <c r="S3" s="3" t="s">
        <v>39</v>
      </c>
      <c r="T3" s="3" t="s">
        <v>40</v>
      </c>
      <c r="U3" s="77">
        <v>1000</v>
      </c>
      <c r="V3" s="34">
        <v>483.56973280810178</v>
      </c>
      <c r="W3" s="2">
        <v>1.1340643968812028</v>
      </c>
      <c r="X3" s="2">
        <v>310.47891805906784</v>
      </c>
      <c r="Y3" s="2">
        <v>4.9000341805168173</v>
      </c>
      <c r="Z3" s="80">
        <f>VLOOKUP(U3,BG!$A$2:$F$55,4)</f>
        <v>18.192118958634286</v>
      </c>
      <c r="AA3" s="80">
        <f>VLOOKUP(U3,BG!$A$2:$F$55,5)</f>
        <v>0.95958912820665299</v>
      </c>
      <c r="AB3" s="4">
        <f>VLOOKUP(U3+1,BG!$A$2:$F$55,4)</f>
        <v>16.857715311350958</v>
      </c>
      <c r="AC3" s="4">
        <f>VLOOKUP(U3+1,BG!$A$2:$F$55,5)</f>
        <v>1.0570756383162991</v>
      </c>
      <c r="AD3" s="3">
        <f>COUNTIF($U$2:U3,U3)</f>
        <v>2</v>
      </c>
      <c r="AE3" s="3">
        <f t="shared" ref="AE3:AE66" si="0">COUNTIF($U$2:$U$437,U3)</f>
        <v>12</v>
      </c>
      <c r="AF3" s="3">
        <f t="shared" ref="AF3:AF66" si="1">AE3-AD3</f>
        <v>10</v>
      </c>
      <c r="AG3" s="3">
        <f t="shared" ref="AG3:AG66" si="2">AD3-1</f>
        <v>1</v>
      </c>
      <c r="AH3" s="81">
        <f t="shared" ref="AH3:AH66" si="3">(AF3*Z3+AG3*AB3)/(AE3-1)</f>
        <v>18.07080953615398</v>
      </c>
      <c r="AI3" s="81">
        <f t="shared" ref="AI3:AI66" si="4">(AF3*AA3+AG3*AC3)/(AE3-1)</f>
        <v>0.96845153821662078</v>
      </c>
      <c r="AJ3" s="83">
        <v>1.12198</v>
      </c>
      <c r="AK3" s="83">
        <v>312.58699999999999</v>
      </c>
      <c r="AL3" s="84">
        <f t="shared" ref="AL3:AL66" si="5">AJ3*AK3</f>
        <v>350.71636225999998</v>
      </c>
      <c r="AM3" s="84">
        <f t="shared" ref="AM3:AM66" si="6">W3*X3+IF(Y3&gt;0,Y3,0)</f>
        <v>357.00312113350191</v>
      </c>
      <c r="AN3" s="84">
        <f t="shared" ref="AN3:AN66" si="7">AH3*AI3</f>
        <v>17.5007032921079</v>
      </c>
      <c r="AO3" s="84">
        <f t="shared" ref="AO3:AO66" si="8">AM3-AN3</f>
        <v>339.50241784139399</v>
      </c>
      <c r="AP3" s="85">
        <f t="shared" ref="AP3:AP66" si="9">ABS((AL3-AO3)/AO3)</f>
        <v>3.3030528883728982E-2</v>
      </c>
      <c r="AR3" t="s">
        <v>994</v>
      </c>
      <c r="AS3" s="82">
        <f>MAX(AP:AP)</f>
        <v>98.712138138312426</v>
      </c>
    </row>
    <row r="4" spans="1:45" x14ac:dyDescent="0.25">
      <c r="A4">
        <v>1</v>
      </c>
      <c r="B4" s="7">
        <v>8</v>
      </c>
      <c r="C4" s="3" t="s">
        <v>36</v>
      </c>
      <c r="D4" s="3">
        <v>0</v>
      </c>
      <c r="E4" s="3">
        <v>104</v>
      </c>
      <c r="F4" s="3">
        <v>80</v>
      </c>
      <c r="G4" s="3">
        <v>0.29555100000000001</v>
      </c>
      <c r="H4" s="3">
        <v>0.18263299999999999</v>
      </c>
      <c r="I4" s="3">
        <v>46.757696000000003</v>
      </c>
      <c r="J4" s="3">
        <v>1.633874</v>
      </c>
      <c r="K4" s="3">
        <v>8.8298919999999992</v>
      </c>
      <c r="L4" s="3">
        <v>0.154338</v>
      </c>
      <c r="M4" s="8">
        <v>0.29555100000000001</v>
      </c>
      <c r="N4" s="3">
        <v>0.347717</v>
      </c>
      <c r="O4" s="3">
        <v>101354</v>
      </c>
      <c r="P4" s="3">
        <v>19.8</v>
      </c>
      <c r="Q4" s="3">
        <v>60</v>
      </c>
      <c r="R4" s="3">
        <v>1.1991000000000001</v>
      </c>
      <c r="S4" s="3" t="s">
        <v>41</v>
      </c>
      <c r="T4" s="3" t="s">
        <v>42</v>
      </c>
      <c r="U4" s="77">
        <v>1000</v>
      </c>
      <c r="V4" s="34">
        <v>541.64850681697442</v>
      </c>
      <c r="W4" s="2">
        <v>1.2017127971295347</v>
      </c>
      <c r="X4" s="2">
        <v>327.3658082013655</v>
      </c>
      <c r="Y4" s="2">
        <v>4.3726976985980546</v>
      </c>
      <c r="Z4" s="80">
        <f>VLOOKUP(U4,BG!$A$2:$F$55,4)</f>
        <v>18.192118958634286</v>
      </c>
      <c r="AA4" s="80">
        <f>VLOOKUP(U4,BG!$A$2:$F$55,5)</f>
        <v>0.95958912820665299</v>
      </c>
      <c r="AB4" s="4">
        <f>VLOOKUP(U4+1,BG!$A$2:$F$55,4)</f>
        <v>16.857715311350958</v>
      </c>
      <c r="AC4" s="4">
        <f>VLOOKUP(U4+1,BG!$A$2:$F$55,5)</f>
        <v>1.0570756383162991</v>
      </c>
      <c r="AD4" s="3">
        <f>COUNTIF($U$2:U4,U4)</f>
        <v>3</v>
      </c>
      <c r="AE4" s="3">
        <f t="shared" si="0"/>
        <v>12</v>
      </c>
      <c r="AF4" s="3">
        <f t="shared" si="1"/>
        <v>9</v>
      </c>
      <c r="AG4" s="3">
        <f t="shared" si="2"/>
        <v>2</v>
      </c>
      <c r="AH4" s="81">
        <f t="shared" si="3"/>
        <v>17.949500113673682</v>
      </c>
      <c r="AI4" s="81">
        <f t="shared" si="4"/>
        <v>0.97731394822658857</v>
      </c>
      <c r="AJ4" s="83">
        <v>1.18936</v>
      </c>
      <c r="AK4" s="83">
        <v>329.38799999999998</v>
      </c>
      <c r="AL4" s="84">
        <f t="shared" si="5"/>
        <v>391.76091167999994</v>
      </c>
      <c r="AM4" s="84">
        <f t="shared" si="6"/>
        <v>397.77237875683176</v>
      </c>
      <c r="AN4" s="84">
        <f t="shared" si="7"/>
        <v>17.542296824788028</v>
      </c>
      <c r="AO4" s="84">
        <f t="shared" si="8"/>
        <v>380.23008193204373</v>
      </c>
      <c r="AP4" s="85">
        <f t="shared" si="9"/>
        <v>3.0325927105412563E-2</v>
      </c>
      <c r="AR4" t="s">
        <v>995</v>
      </c>
      <c r="AS4" s="82">
        <f>AVERAGE(AP2:AP437)</f>
        <v>1.6467240079009957</v>
      </c>
    </row>
    <row r="5" spans="1:45" x14ac:dyDescent="0.25">
      <c r="A5">
        <v>1</v>
      </c>
      <c r="B5" s="7">
        <v>9</v>
      </c>
      <c r="C5" s="3" t="s">
        <v>36</v>
      </c>
      <c r="D5" s="3">
        <v>0</v>
      </c>
      <c r="E5" s="3">
        <v>104</v>
      </c>
      <c r="F5" s="3">
        <v>90</v>
      </c>
      <c r="G5" s="3">
        <v>0.29611599999999999</v>
      </c>
      <c r="H5" s="3">
        <v>0.183032</v>
      </c>
      <c r="I5" s="3">
        <v>46.857872999999998</v>
      </c>
      <c r="J5" s="3">
        <v>1.6119840000000001</v>
      </c>
      <c r="K5" s="3">
        <v>8.8395209999999995</v>
      </c>
      <c r="L5" s="3">
        <v>0.151979</v>
      </c>
      <c r="M5" s="8">
        <v>0.29611599999999999</v>
      </c>
      <c r="N5" s="3">
        <v>0.32604699999999998</v>
      </c>
      <c r="O5" s="3">
        <v>101351</v>
      </c>
      <c r="P5" s="3">
        <v>19.8</v>
      </c>
      <c r="Q5" s="3">
        <v>60</v>
      </c>
      <c r="R5" s="3">
        <v>1.1990000000000001</v>
      </c>
      <c r="S5" s="3" t="s">
        <v>43</v>
      </c>
      <c r="T5" s="3" t="s">
        <v>44</v>
      </c>
      <c r="U5" s="77">
        <v>1000</v>
      </c>
      <c r="V5" s="34">
        <v>541.29847814000107</v>
      </c>
      <c r="W5" s="2">
        <v>1.2402039362740869</v>
      </c>
      <c r="X5" s="2">
        <v>318.23127026994155</v>
      </c>
      <c r="Y5" s="2">
        <v>5.4675239567766374</v>
      </c>
      <c r="Z5" s="80">
        <f>VLOOKUP(U5,BG!$A$2:$F$55,4)</f>
        <v>18.192118958634286</v>
      </c>
      <c r="AA5" s="80">
        <f>VLOOKUP(U5,BG!$A$2:$F$55,5)</f>
        <v>0.95958912820665299</v>
      </c>
      <c r="AB5" s="4">
        <f>VLOOKUP(U5+1,BG!$A$2:$F$55,4)</f>
        <v>16.857715311350958</v>
      </c>
      <c r="AC5" s="4">
        <f>VLOOKUP(U5+1,BG!$A$2:$F$55,5)</f>
        <v>1.0570756383162991</v>
      </c>
      <c r="AD5" s="3">
        <f>COUNTIF($U$2:U5,U5)</f>
        <v>4</v>
      </c>
      <c r="AE5" s="3">
        <f t="shared" si="0"/>
        <v>12</v>
      </c>
      <c r="AF5" s="3">
        <f t="shared" si="1"/>
        <v>8</v>
      </c>
      <c r="AG5" s="3">
        <f t="shared" si="2"/>
        <v>3</v>
      </c>
      <c r="AH5" s="81">
        <f t="shared" si="3"/>
        <v>17.828190691193377</v>
      </c>
      <c r="AI5" s="81">
        <f t="shared" si="4"/>
        <v>0.98617635823655647</v>
      </c>
      <c r="AJ5" s="83">
        <v>1.2295199999999999</v>
      </c>
      <c r="AK5" s="83">
        <v>320.34300000000002</v>
      </c>
      <c r="AL5" s="84">
        <f t="shared" si="5"/>
        <v>393.86812536000002</v>
      </c>
      <c r="AM5" s="84">
        <f t="shared" si="6"/>
        <v>400.13919799106094</v>
      </c>
      <c r="AN5" s="84">
        <f t="shared" si="7"/>
        <v>17.581740169787963</v>
      </c>
      <c r="AO5" s="84">
        <f t="shared" si="8"/>
        <v>382.55745782127298</v>
      </c>
      <c r="AP5" s="85">
        <f t="shared" si="9"/>
        <v>2.9565931358764092E-2</v>
      </c>
      <c r="AR5" t="s">
        <v>996</v>
      </c>
      <c r="AS5" s="82">
        <f>_xlfn.STDEV.P(AP2:AP437)</f>
        <v>8.647646238711479</v>
      </c>
    </row>
    <row r="6" spans="1:45" x14ac:dyDescent="0.25">
      <c r="A6">
        <v>1</v>
      </c>
      <c r="B6" s="7">
        <v>10</v>
      </c>
      <c r="C6" s="3" t="s">
        <v>36</v>
      </c>
      <c r="D6" s="3">
        <v>0</v>
      </c>
      <c r="E6" s="3">
        <v>104</v>
      </c>
      <c r="F6" s="3">
        <v>100</v>
      </c>
      <c r="G6" s="3">
        <v>0.29613</v>
      </c>
      <c r="H6" s="3">
        <v>0.18273700000000001</v>
      </c>
      <c r="I6" s="3">
        <v>46.783679999999997</v>
      </c>
      <c r="J6" s="3">
        <v>1.638668</v>
      </c>
      <c r="K6" s="3">
        <v>8.8323820000000008</v>
      </c>
      <c r="L6" s="3">
        <v>0.15476000000000001</v>
      </c>
      <c r="M6" s="8">
        <v>0.29613</v>
      </c>
      <c r="N6" s="3">
        <v>0.30735200000000001</v>
      </c>
      <c r="O6" s="3">
        <v>101353</v>
      </c>
      <c r="P6" s="3">
        <v>19.8</v>
      </c>
      <c r="Q6" s="3">
        <v>60</v>
      </c>
      <c r="R6" s="3">
        <v>1.1990000000000001</v>
      </c>
      <c r="S6" s="3" t="s">
        <v>45</v>
      </c>
      <c r="T6" s="3" t="s">
        <v>46</v>
      </c>
      <c r="U6" s="77">
        <v>1000</v>
      </c>
      <c r="V6" s="34">
        <v>539.92467422542222</v>
      </c>
      <c r="W6" s="2">
        <v>1.3036641506587008</v>
      </c>
      <c r="X6" s="2">
        <v>299.73628433351172</v>
      </c>
      <c r="Y6" s="2">
        <v>2.1066680313609276</v>
      </c>
      <c r="Z6" s="80">
        <f>VLOOKUP(U6,BG!$A$2:$F$55,4)</f>
        <v>18.192118958634286</v>
      </c>
      <c r="AA6" s="80">
        <f>VLOOKUP(U6,BG!$A$2:$F$55,5)</f>
        <v>0.95958912820665299</v>
      </c>
      <c r="AB6" s="4">
        <f>VLOOKUP(U6+1,BG!$A$2:$F$55,4)</f>
        <v>16.857715311350958</v>
      </c>
      <c r="AC6" s="4">
        <f>VLOOKUP(U6+1,BG!$A$2:$F$55,5)</f>
        <v>1.0570756383162991</v>
      </c>
      <c r="AD6" s="3">
        <f>COUNTIF($U$2:U6,U6)</f>
        <v>5</v>
      </c>
      <c r="AE6" s="3">
        <f t="shared" si="0"/>
        <v>12</v>
      </c>
      <c r="AF6" s="3">
        <f t="shared" si="1"/>
        <v>7</v>
      </c>
      <c r="AG6" s="3">
        <f t="shared" si="2"/>
        <v>4</v>
      </c>
      <c r="AH6" s="81">
        <f t="shared" si="3"/>
        <v>17.706881268713076</v>
      </c>
      <c r="AI6" s="81">
        <f t="shared" si="4"/>
        <v>0.99503876824652437</v>
      </c>
      <c r="AJ6" s="83">
        <v>1.28613</v>
      </c>
      <c r="AK6" s="83">
        <v>301.43700000000001</v>
      </c>
      <c r="AL6" s="84">
        <f t="shared" si="5"/>
        <v>387.68716881</v>
      </c>
      <c r="AM6" s="84">
        <f t="shared" si="6"/>
        <v>392.86211656860331</v>
      </c>
      <c r="AN6" s="84">
        <f t="shared" si="7"/>
        <v>17.619033327107715</v>
      </c>
      <c r="AO6" s="84">
        <f t="shared" si="8"/>
        <v>375.24308324149558</v>
      </c>
      <c r="AP6" s="85">
        <f t="shared" si="9"/>
        <v>3.3162731371375515E-2</v>
      </c>
    </row>
    <row r="7" spans="1:45" x14ac:dyDescent="0.25">
      <c r="A7">
        <v>1</v>
      </c>
      <c r="B7" s="7">
        <v>11</v>
      </c>
      <c r="C7" s="3" t="s">
        <v>36</v>
      </c>
      <c r="D7" s="3">
        <v>0</v>
      </c>
      <c r="E7" s="3">
        <v>104</v>
      </c>
      <c r="F7" s="3">
        <v>110</v>
      </c>
      <c r="G7" s="3">
        <v>0.31469599999999998</v>
      </c>
      <c r="H7" s="3">
        <v>0.18298500000000001</v>
      </c>
      <c r="I7" s="3">
        <v>46.845897999999998</v>
      </c>
      <c r="J7" s="3">
        <v>1.6066130000000001</v>
      </c>
      <c r="K7" s="3">
        <v>8.8386169999999993</v>
      </c>
      <c r="L7" s="3">
        <v>0.15159900000000001</v>
      </c>
      <c r="M7" s="8">
        <v>0.31469599999999998</v>
      </c>
      <c r="N7" s="3">
        <v>0.34386499999999998</v>
      </c>
      <c r="O7" s="3">
        <v>101346</v>
      </c>
      <c r="P7" s="3">
        <v>19.8</v>
      </c>
      <c r="Q7" s="3">
        <v>60</v>
      </c>
      <c r="R7" s="3">
        <v>1.1990000000000001</v>
      </c>
      <c r="S7" s="3" t="s">
        <v>47</v>
      </c>
      <c r="T7" s="3" t="s">
        <v>48</v>
      </c>
      <c r="U7" s="77">
        <v>1000</v>
      </c>
      <c r="V7" s="34">
        <v>573.00669925598595</v>
      </c>
      <c r="W7" s="2">
        <v>1.156605771749998</v>
      </c>
      <c r="X7" s="2">
        <v>357.80108468902012</v>
      </c>
      <c r="Y7" s="2">
        <v>1.1820989178268142</v>
      </c>
      <c r="Z7" s="80">
        <f>VLOOKUP(U7,BG!$A$2:$F$55,4)</f>
        <v>18.192118958634286</v>
      </c>
      <c r="AA7" s="80">
        <f>VLOOKUP(U7,BG!$A$2:$F$55,5)</f>
        <v>0.95958912820665299</v>
      </c>
      <c r="AB7" s="4">
        <f>VLOOKUP(U7+1,BG!$A$2:$F$55,4)</f>
        <v>16.857715311350958</v>
      </c>
      <c r="AC7" s="4">
        <f>VLOOKUP(U7+1,BG!$A$2:$F$55,5)</f>
        <v>1.0570756383162991</v>
      </c>
      <c r="AD7" s="3">
        <f>COUNTIF($U$2:U7,U7)</f>
        <v>6</v>
      </c>
      <c r="AE7" s="3">
        <f t="shared" si="0"/>
        <v>12</v>
      </c>
      <c r="AF7" s="3">
        <f t="shared" si="1"/>
        <v>6</v>
      </c>
      <c r="AG7" s="3">
        <f t="shared" si="2"/>
        <v>5</v>
      </c>
      <c r="AH7" s="81">
        <f t="shared" si="3"/>
        <v>17.585571846232771</v>
      </c>
      <c r="AI7" s="81">
        <f t="shared" si="4"/>
        <v>1.0039011782564922</v>
      </c>
      <c r="AJ7" s="83">
        <v>1.1396200000000001</v>
      </c>
      <c r="AK7" s="83">
        <v>359.464</v>
      </c>
      <c r="AL7" s="84">
        <f t="shared" si="5"/>
        <v>409.65236368000001</v>
      </c>
      <c r="AM7" s="84">
        <f t="shared" si="6"/>
        <v>415.01689860755732</v>
      </c>
      <c r="AN7" s="84">
        <f t="shared" si="7"/>
        <v>17.654176296747274</v>
      </c>
      <c r="AO7" s="84">
        <f t="shared" si="8"/>
        <v>397.36272231081006</v>
      </c>
      <c r="AP7" s="85">
        <f t="shared" si="9"/>
        <v>3.0928017851602124E-2</v>
      </c>
    </row>
    <row r="8" spans="1:45" x14ac:dyDescent="0.25">
      <c r="A8">
        <v>1</v>
      </c>
      <c r="B8" s="7">
        <v>12</v>
      </c>
      <c r="C8" s="3" t="s">
        <v>36</v>
      </c>
      <c r="D8" s="3">
        <v>0</v>
      </c>
      <c r="E8" s="3">
        <v>104</v>
      </c>
      <c r="F8" s="3">
        <v>120</v>
      </c>
      <c r="G8" s="3">
        <v>0.31846000000000002</v>
      </c>
      <c r="H8" s="3">
        <v>0.18274699999999999</v>
      </c>
      <c r="I8" s="3">
        <v>46.786199000000003</v>
      </c>
      <c r="J8" s="3">
        <v>1.5880179999999999</v>
      </c>
      <c r="K8" s="3">
        <v>8.8328349999999993</v>
      </c>
      <c r="L8" s="3">
        <v>0.149892</v>
      </c>
      <c r="M8" s="8">
        <v>0.31846000000000002</v>
      </c>
      <c r="N8" s="3">
        <v>0.32259399999999999</v>
      </c>
      <c r="O8" s="3">
        <v>101350</v>
      </c>
      <c r="P8" s="3">
        <v>19.8</v>
      </c>
      <c r="Q8" s="3">
        <v>60</v>
      </c>
      <c r="R8" s="3">
        <v>1.1990000000000001</v>
      </c>
      <c r="S8" s="3" t="s">
        <v>49</v>
      </c>
      <c r="T8" s="3" t="s">
        <v>50</v>
      </c>
      <c r="U8" s="77">
        <v>1000</v>
      </c>
      <c r="V8" s="34">
        <v>578.53342542733822</v>
      </c>
      <c r="W8" s="2">
        <v>1.315724339350584</v>
      </c>
      <c r="X8" s="2">
        <v>318.6752417489289</v>
      </c>
      <c r="Y8" s="2">
        <v>2.2762524347862287</v>
      </c>
      <c r="Z8" s="80">
        <f>VLOOKUP(U8,BG!$A$2:$F$55,4)</f>
        <v>18.192118958634286</v>
      </c>
      <c r="AA8" s="80">
        <f>VLOOKUP(U8,BG!$A$2:$F$55,5)</f>
        <v>0.95958912820665299</v>
      </c>
      <c r="AB8" s="4">
        <f>VLOOKUP(U8+1,BG!$A$2:$F$55,4)</f>
        <v>16.857715311350958</v>
      </c>
      <c r="AC8" s="4">
        <f>VLOOKUP(U8+1,BG!$A$2:$F$55,5)</f>
        <v>1.0570756383162991</v>
      </c>
      <c r="AD8" s="3">
        <f>COUNTIF($U$2:U8,U8)</f>
        <v>7</v>
      </c>
      <c r="AE8" s="3">
        <f t="shared" si="0"/>
        <v>12</v>
      </c>
      <c r="AF8" s="3">
        <f t="shared" si="1"/>
        <v>5</v>
      </c>
      <c r="AG8" s="3">
        <f t="shared" si="2"/>
        <v>6</v>
      </c>
      <c r="AH8" s="81">
        <f t="shared" si="3"/>
        <v>17.464262423752469</v>
      </c>
      <c r="AI8" s="81">
        <f t="shared" si="4"/>
        <v>1.0127635882664601</v>
      </c>
      <c r="AJ8" s="83">
        <v>1.29928</v>
      </c>
      <c r="AK8" s="83">
        <v>320.37299999999999</v>
      </c>
      <c r="AL8" s="84">
        <f t="shared" si="5"/>
        <v>416.25423144000001</v>
      </c>
      <c r="AM8" s="84">
        <f t="shared" si="6"/>
        <v>421.56502435228333</v>
      </c>
      <c r="AN8" s="84">
        <f t="shared" si="7"/>
        <v>17.687169078706656</v>
      </c>
      <c r="AO8" s="84">
        <f t="shared" si="8"/>
        <v>403.8778552735767</v>
      </c>
      <c r="AP8" s="85">
        <f t="shared" si="9"/>
        <v>3.0643859287704366E-2</v>
      </c>
    </row>
    <row r="9" spans="1:45" x14ac:dyDescent="0.25">
      <c r="A9">
        <v>1</v>
      </c>
      <c r="B9" s="7">
        <v>13</v>
      </c>
      <c r="C9" s="3" t="s">
        <v>36</v>
      </c>
      <c r="D9" s="3">
        <v>0</v>
      </c>
      <c r="E9" s="3">
        <v>104</v>
      </c>
      <c r="F9" s="3">
        <v>130</v>
      </c>
      <c r="G9" s="3">
        <v>0.34350000000000003</v>
      </c>
      <c r="H9" s="3">
        <v>0.18299699999999999</v>
      </c>
      <c r="I9" s="3">
        <v>46.848917999999998</v>
      </c>
      <c r="J9" s="3">
        <v>1.583663</v>
      </c>
      <c r="K9" s="3">
        <v>8.8388050000000007</v>
      </c>
      <c r="L9" s="3">
        <v>0.149534</v>
      </c>
      <c r="M9" s="8">
        <v>0.34350000000000003</v>
      </c>
      <c r="N9" s="3">
        <v>0.35358000000000001</v>
      </c>
      <c r="O9" s="3">
        <v>101349</v>
      </c>
      <c r="P9" s="3">
        <v>19.8</v>
      </c>
      <c r="Q9" s="3">
        <v>60</v>
      </c>
      <c r="R9" s="3">
        <v>1.1990000000000001</v>
      </c>
      <c r="S9" s="3" t="s">
        <v>51</v>
      </c>
      <c r="T9" s="3" t="s">
        <v>52</v>
      </c>
      <c r="U9" s="77">
        <v>1000</v>
      </c>
      <c r="V9" s="34">
        <v>623.41140230942858</v>
      </c>
      <c r="W9" s="2">
        <v>1.276469154069529</v>
      </c>
      <c r="X9" s="2">
        <v>354.08834613886609</v>
      </c>
      <c r="Y9" s="2">
        <v>2.5622294196589275</v>
      </c>
      <c r="Z9" s="80">
        <f>VLOOKUP(U9,BG!$A$2:$F$55,4)</f>
        <v>18.192118958634286</v>
      </c>
      <c r="AA9" s="80">
        <f>VLOOKUP(U9,BG!$A$2:$F$55,5)</f>
        <v>0.95958912820665299</v>
      </c>
      <c r="AB9" s="4">
        <f>VLOOKUP(U9+1,BG!$A$2:$F$55,4)</f>
        <v>16.857715311350958</v>
      </c>
      <c r="AC9" s="4">
        <f>VLOOKUP(U9+1,BG!$A$2:$F$55,5)</f>
        <v>1.0570756383162991</v>
      </c>
      <c r="AD9" s="3">
        <f>COUNTIF($U$2:U9,U9)</f>
        <v>8</v>
      </c>
      <c r="AE9" s="3">
        <f t="shared" si="0"/>
        <v>12</v>
      </c>
      <c r="AF9" s="3">
        <f t="shared" si="1"/>
        <v>4</v>
      </c>
      <c r="AG9" s="3">
        <f t="shared" si="2"/>
        <v>7</v>
      </c>
      <c r="AH9" s="81">
        <f t="shared" si="3"/>
        <v>17.342953001272168</v>
      </c>
      <c r="AI9" s="81">
        <f t="shared" si="4"/>
        <v>1.021625998276428</v>
      </c>
      <c r="AJ9" s="83">
        <v>1.26193</v>
      </c>
      <c r="AK9" s="83">
        <v>355.83499999999998</v>
      </c>
      <c r="AL9" s="84">
        <f t="shared" si="5"/>
        <v>449.03886154999998</v>
      </c>
      <c r="AM9" s="84">
        <f t="shared" si="6"/>
        <v>454.5450810814159</v>
      </c>
      <c r="AN9" s="84">
        <f t="shared" si="7"/>
        <v>17.718011672985853</v>
      </c>
      <c r="AO9" s="84">
        <f t="shared" si="8"/>
        <v>436.82706940843002</v>
      </c>
      <c r="AP9" s="85">
        <f t="shared" si="9"/>
        <v>2.7955667120418366E-2</v>
      </c>
    </row>
    <row r="10" spans="1:45" x14ac:dyDescent="0.25">
      <c r="A10">
        <v>1</v>
      </c>
      <c r="B10" s="7">
        <v>14</v>
      </c>
      <c r="C10" s="3" t="s">
        <v>36</v>
      </c>
      <c r="D10" s="3">
        <v>0</v>
      </c>
      <c r="E10" s="3">
        <v>104</v>
      </c>
      <c r="F10" s="3">
        <v>140</v>
      </c>
      <c r="G10" s="3">
        <v>0.33589200000000002</v>
      </c>
      <c r="H10" s="3">
        <v>0.18390000000000001</v>
      </c>
      <c r="I10" s="3">
        <v>47.07544</v>
      </c>
      <c r="J10" s="3">
        <v>1.6432800000000001</v>
      </c>
      <c r="K10" s="3">
        <v>8.8618550000000003</v>
      </c>
      <c r="L10" s="3">
        <v>0.154586</v>
      </c>
      <c r="M10" s="8">
        <v>0.33589200000000002</v>
      </c>
      <c r="N10" s="3">
        <v>0.33984599999999998</v>
      </c>
      <c r="O10" s="3">
        <v>101346</v>
      </c>
      <c r="P10" s="3">
        <v>19.899999999999999</v>
      </c>
      <c r="Q10" s="3">
        <v>60</v>
      </c>
      <c r="R10" s="3">
        <v>1.1984999999999999</v>
      </c>
      <c r="S10" s="3" t="s">
        <v>53</v>
      </c>
      <c r="T10" s="3" t="s">
        <v>54</v>
      </c>
      <c r="U10" s="77">
        <v>1000</v>
      </c>
      <c r="V10" s="34">
        <v>607.82369458414917</v>
      </c>
      <c r="W10" s="2">
        <v>1.2961804704804871</v>
      </c>
      <c r="X10" s="2">
        <v>340.05419770483849</v>
      </c>
      <c r="Y10" s="2">
        <v>2.0433818701233903</v>
      </c>
      <c r="Z10" s="80">
        <f>VLOOKUP(U10,BG!$A$2:$F$55,4)</f>
        <v>18.192118958634286</v>
      </c>
      <c r="AA10" s="80">
        <f>VLOOKUP(U10,BG!$A$2:$F$55,5)</f>
        <v>0.95958912820665299</v>
      </c>
      <c r="AB10" s="4">
        <f>VLOOKUP(U10+1,BG!$A$2:$F$55,4)</f>
        <v>16.857715311350958</v>
      </c>
      <c r="AC10" s="4">
        <f>VLOOKUP(U10+1,BG!$A$2:$F$55,5)</f>
        <v>1.0570756383162991</v>
      </c>
      <c r="AD10" s="3">
        <f>COUNTIF($U$2:U10,U10)</f>
        <v>9</v>
      </c>
      <c r="AE10" s="3">
        <f t="shared" si="0"/>
        <v>12</v>
      </c>
      <c r="AF10" s="3">
        <f t="shared" si="1"/>
        <v>3</v>
      </c>
      <c r="AG10" s="3">
        <f t="shared" si="2"/>
        <v>8</v>
      </c>
      <c r="AH10" s="81">
        <f t="shared" si="3"/>
        <v>17.221643578791866</v>
      </c>
      <c r="AI10" s="81">
        <f t="shared" si="4"/>
        <v>1.0304884082863957</v>
      </c>
      <c r="AJ10" s="83">
        <v>1.28016</v>
      </c>
      <c r="AK10" s="83">
        <v>341.71699999999998</v>
      </c>
      <c r="AL10" s="84">
        <f t="shared" si="5"/>
        <v>437.45243471999999</v>
      </c>
      <c r="AM10" s="84">
        <f t="shared" si="6"/>
        <v>442.81499184004548</v>
      </c>
      <c r="AN10" s="84">
        <f t="shared" si="7"/>
        <v>17.746704079584855</v>
      </c>
      <c r="AO10" s="84">
        <f t="shared" si="8"/>
        <v>425.06828776046063</v>
      </c>
      <c r="AP10" s="85">
        <f t="shared" si="9"/>
        <v>2.9134488071992346E-2</v>
      </c>
    </row>
    <row r="11" spans="1:45" x14ac:dyDescent="0.25">
      <c r="A11">
        <v>1</v>
      </c>
      <c r="B11" s="7">
        <v>15</v>
      </c>
      <c r="C11" s="3" t="s">
        <v>36</v>
      </c>
      <c r="D11" s="3">
        <v>0</v>
      </c>
      <c r="E11" s="3">
        <v>104</v>
      </c>
      <c r="F11" s="3">
        <v>150</v>
      </c>
      <c r="G11" s="3">
        <v>0.23852499999999999</v>
      </c>
      <c r="H11" s="3">
        <v>0.183751</v>
      </c>
      <c r="I11" s="3">
        <v>47.038060000000002</v>
      </c>
      <c r="J11" s="3">
        <v>1.6324350000000001</v>
      </c>
      <c r="K11" s="3">
        <v>8.8584379999999996</v>
      </c>
      <c r="L11" s="3">
        <v>0.15368299999999999</v>
      </c>
      <c r="M11" s="8">
        <v>0.23852499999999999</v>
      </c>
      <c r="N11" s="3">
        <v>0.284779</v>
      </c>
      <c r="O11" s="3">
        <v>101344</v>
      </c>
      <c r="P11" s="3">
        <v>19.899999999999999</v>
      </c>
      <c r="Q11" s="3">
        <v>60</v>
      </c>
      <c r="R11" s="3">
        <v>1.1984999999999999</v>
      </c>
      <c r="S11" s="3" t="s">
        <v>55</v>
      </c>
      <c r="T11" s="3" t="s">
        <v>56</v>
      </c>
      <c r="U11" s="77">
        <v>1000</v>
      </c>
      <c r="V11" s="34">
        <v>426.77532364741239</v>
      </c>
      <c r="W11" s="2">
        <v>0.91288468490140695</v>
      </c>
      <c r="X11" s="2">
        <v>345.31545633874117</v>
      </c>
      <c r="Y11" s="2">
        <v>5.1368218041180507</v>
      </c>
      <c r="Z11" s="80">
        <f>VLOOKUP(U11,BG!$A$2:$F$55,4)</f>
        <v>18.192118958634286</v>
      </c>
      <c r="AA11" s="80">
        <f>VLOOKUP(U11,BG!$A$2:$F$55,5)</f>
        <v>0.95958912820665299</v>
      </c>
      <c r="AB11" s="4">
        <f>VLOOKUP(U11+1,BG!$A$2:$F$55,4)</f>
        <v>16.857715311350958</v>
      </c>
      <c r="AC11" s="4">
        <f>VLOOKUP(U11+1,BG!$A$2:$F$55,5)</f>
        <v>1.0570756383162991</v>
      </c>
      <c r="AD11" s="3">
        <f>COUNTIF($U$2:U11,U11)</f>
        <v>10</v>
      </c>
      <c r="AE11" s="3">
        <f t="shared" si="0"/>
        <v>12</v>
      </c>
      <c r="AF11" s="3">
        <f t="shared" si="1"/>
        <v>2</v>
      </c>
      <c r="AG11" s="3">
        <f t="shared" si="2"/>
        <v>9</v>
      </c>
      <c r="AH11" s="81">
        <f t="shared" si="3"/>
        <v>17.100334156311561</v>
      </c>
      <c r="AI11" s="81">
        <f t="shared" si="4"/>
        <v>1.0393508182963633</v>
      </c>
      <c r="AJ11" s="83">
        <v>0.90016600000000002</v>
      </c>
      <c r="AK11" s="83">
        <v>347.76299999999998</v>
      </c>
      <c r="AL11" s="84">
        <f t="shared" si="5"/>
        <v>313.04442865799996</v>
      </c>
      <c r="AM11" s="84">
        <f t="shared" si="6"/>
        <v>320.3700133554953</v>
      </c>
      <c r="AN11" s="84">
        <f t="shared" si="7"/>
        <v>17.773246298503672</v>
      </c>
      <c r="AO11" s="84">
        <f t="shared" si="8"/>
        <v>302.59676705699161</v>
      </c>
      <c r="AP11" s="85">
        <f t="shared" si="9"/>
        <v>3.4526679523448504E-2</v>
      </c>
    </row>
    <row r="12" spans="1:45" x14ac:dyDescent="0.25">
      <c r="A12">
        <v>1</v>
      </c>
      <c r="B12" s="7">
        <v>16</v>
      </c>
      <c r="C12" s="3" t="s">
        <v>36</v>
      </c>
      <c r="D12" s="3">
        <v>0</v>
      </c>
      <c r="E12" s="3">
        <v>104</v>
      </c>
      <c r="F12" s="3">
        <v>160</v>
      </c>
      <c r="G12" s="3">
        <v>0.106928</v>
      </c>
      <c r="H12" s="3">
        <v>0.183423</v>
      </c>
      <c r="I12" s="3">
        <v>46.955976</v>
      </c>
      <c r="J12" s="3">
        <v>1.600112</v>
      </c>
      <c r="K12" s="3">
        <v>8.8506660000000004</v>
      </c>
      <c r="L12" s="3">
        <v>0.150781</v>
      </c>
      <c r="M12" s="8">
        <v>0.106928</v>
      </c>
      <c r="N12" s="3">
        <v>0.20109399999999999</v>
      </c>
      <c r="O12" s="3">
        <v>101346</v>
      </c>
      <c r="P12" s="3">
        <v>19.899999999999999</v>
      </c>
      <c r="Q12" s="3">
        <v>60</v>
      </c>
      <c r="R12" s="3">
        <v>1.1984999999999999</v>
      </c>
      <c r="S12" s="3" t="s">
        <v>57</v>
      </c>
      <c r="T12" s="3" t="s">
        <v>58</v>
      </c>
      <c r="U12" s="77">
        <v>1000</v>
      </c>
      <c r="V12" s="34">
        <v>183.34985997543325</v>
      </c>
      <c r="W12" s="2">
        <v>0.56956369494901715</v>
      </c>
      <c r="X12" s="2">
        <v>250.74690016914559</v>
      </c>
      <c r="Y12" s="2">
        <v>5.8163538354614222</v>
      </c>
      <c r="Z12" s="80">
        <f>VLOOKUP(U12,BG!$A$2:$F$55,4)</f>
        <v>18.192118958634286</v>
      </c>
      <c r="AA12" s="80">
        <f>VLOOKUP(U12,BG!$A$2:$F$55,5)</f>
        <v>0.95958912820665299</v>
      </c>
      <c r="AB12" s="4">
        <f>VLOOKUP(U12+1,BG!$A$2:$F$55,4)</f>
        <v>16.857715311350958</v>
      </c>
      <c r="AC12" s="4">
        <f>VLOOKUP(U12+1,BG!$A$2:$F$55,5)</f>
        <v>1.0570756383162991</v>
      </c>
      <c r="AD12" s="3">
        <f>COUNTIF($U$2:U12,U12)</f>
        <v>11</v>
      </c>
      <c r="AE12" s="3">
        <f t="shared" si="0"/>
        <v>12</v>
      </c>
      <c r="AF12" s="3">
        <f t="shared" si="1"/>
        <v>1</v>
      </c>
      <c r="AG12" s="3">
        <f t="shared" si="2"/>
        <v>10</v>
      </c>
      <c r="AH12" s="81">
        <f t="shared" si="3"/>
        <v>16.979024733831263</v>
      </c>
      <c r="AI12" s="81">
        <f t="shared" si="4"/>
        <v>1.0482132283063312</v>
      </c>
      <c r="AJ12" s="83">
        <v>0.55151300000000003</v>
      </c>
      <c r="AK12" s="83">
        <v>253.69499999999999</v>
      </c>
      <c r="AL12" s="84">
        <f t="shared" si="5"/>
        <v>139.916090535</v>
      </c>
      <c r="AM12" s="84">
        <f t="shared" si="6"/>
        <v>148.63268479281231</v>
      </c>
      <c r="AN12" s="84">
        <f t="shared" si="7"/>
        <v>17.797638329742316</v>
      </c>
      <c r="AO12" s="84">
        <f t="shared" si="8"/>
        <v>130.83504646307</v>
      </c>
      <c r="AP12" s="85">
        <f t="shared" si="9"/>
        <v>6.9408345221119674E-2</v>
      </c>
    </row>
    <row r="13" spans="1:45" x14ac:dyDescent="0.25">
      <c r="A13">
        <v>1</v>
      </c>
      <c r="B13" s="7">
        <v>17</v>
      </c>
      <c r="C13" s="3" t="s">
        <v>36</v>
      </c>
      <c r="D13" s="3">
        <v>0</v>
      </c>
      <c r="E13" s="3">
        <v>104</v>
      </c>
      <c r="F13" s="3">
        <v>170</v>
      </c>
      <c r="G13" s="3">
        <v>4.2789000000000001E-2</v>
      </c>
      <c r="H13" s="3">
        <v>0.18307399999999999</v>
      </c>
      <c r="I13" s="3">
        <v>46.868411999999999</v>
      </c>
      <c r="J13" s="3">
        <v>1.5689390000000001</v>
      </c>
      <c r="K13" s="3">
        <v>8.8425410000000007</v>
      </c>
      <c r="L13" s="3">
        <v>0.14801300000000001</v>
      </c>
      <c r="M13" s="8">
        <v>4.2789000000000001E-2</v>
      </c>
      <c r="N13" s="3">
        <v>0.117853</v>
      </c>
      <c r="O13" s="3">
        <v>101344</v>
      </c>
      <c r="P13" s="3">
        <v>19.899999999999999</v>
      </c>
      <c r="Q13" s="3">
        <v>60</v>
      </c>
      <c r="R13" s="3">
        <v>1.1984999999999999</v>
      </c>
      <c r="S13" s="3" t="s">
        <v>59</v>
      </c>
      <c r="T13" s="3" t="s">
        <v>60</v>
      </c>
      <c r="U13" s="77">
        <v>1000</v>
      </c>
      <c r="V13" s="34">
        <v>64.73186343376662</v>
      </c>
      <c r="W13" s="2">
        <v>0.59448888018979151</v>
      </c>
      <c r="X13" s="2">
        <v>97.828670711960385</v>
      </c>
      <c r="Y13" s="2">
        <v>5.2949521882936263</v>
      </c>
      <c r="Z13" s="80">
        <f>VLOOKUP(U13,BG!$A$2:$F$55,4)</f>
        <v>18.192118958634286</v>
      </c>
      <c r="AA13" s="80">
        <f>VLOOKUP(U13,BG!$A$2:$F$55,5)</f>
        <v>0.95958912820665299</v>
      </c>
      <c r="AB13" s="4">
        <f>VLOOKUP(U13+1,BG!$A$2:$F$55,4)</f>
        <v>16.857715311350958</v>
      </c>
      <c r="AC13" s="4">
        <f>VLOOKUP(U13+1,BG!$A$2:$F$55,5)</f>
        <v>1.0570756383162991</v>
      </c>
      <c r="AD13" s="3">
        <f>COUNTIF($U$2:U13,U13)</f>
        <v>12</v>
      </c>
      <c r="AE13" s="3">
        <f t="shared" si="0"/>
        <v>12</v>
      </c>
      <c r="AF13" s="3">
        <f t="shared" si="1"/>
        <v>0</v>
      </c>
      <c r="AG13" s="3">
        <f t="shared" si="2"/>
        <v>11</v>
      </c>
      <c r="AH13" s="81">
        <f t="shared" si="3"/>
        <v>16.857715311350958</v>
      </c>
      <c r="AI13" s="81">
        <f t="shared" si="4"/>
        <v>1.0570756383162991</v>
      </c>
      <c r="AJ13" s="83">
        <v>0.53676199999999996</v>
      </c>
      <c r="AK13" s="83">
        <v>101.017</v>
      </c>
      <c r="AL13" s="84">
        <f t="shared" si="5"/>
        <v>54.222086953999991</v>
      </c>
      <c r="AM13" s="84">
        <f t="shared" si="6"/>
        <v>63.453009090302814</v>
      </c>
      <c r="AN13" s="84">
        <f t="shared" si="7"/>
        <v>17.819880173300763</v>
      </c>
      <c r="AO13" s="84">
        <f t="shared" si="8"/>
        <v>45.633128917002054</v>
      </c>
      <c r="AP13" s="85">
        <f t="shared" si="9"/>
        <v>0.18821760069574917</v>
      </c>
    </row>
    <row r="14" spans="1:45" x14ac:dyDescent="0.25">
      <c r="A14">
        <v>1</v>
      </c>
      <c r="B14" s="11">
        <v>17</v>
      </c>
      <c r="C14" s="12" t="s">
        <v>61</v>
      </c>
      <c r="D14" s="12">
        <v>0</v>
      </c>
      <c r="E14" s="12">
        <v>104</v>
      </c>
      <c r="F14" s="12">
        <v>170</v>
      </c>
      <c r="G14" s="12">
        <v>9.8518999999999995E-2</v>
      </c>
      <c r="H14" s="12">
        <v>0.18168400000000001</v>
      </c>
      <c r="I14" s="12">
        <v>46.519629999999999</v>
      </c>
      <c r="J14" s="12">
        <v>1.667551</v>
      </c>
      <c r="K14" s="12">
        <v>8.8094830000000002</v>
      </c>
      <c r="L14" s="12">
        <v>0.15801599999999999</v>
      </c>
      <c r="M14" s="13">
        <v>9.8518999999999995E-2</v>
      </c>
      <c r="N14" s="12">
        <v>0.276947</v>
      </c>
      <c r="O14" s="12">
        <v>101342</v>
      </c>
      <c r="P14" s="12">
        <v>19.899999999999999</v>
      </c>
      <c r="Q14" s="12">
        <v>60</v>
      </c>
      <c r="R14" s="12">
        <v>1.1984999999999999</v>
      </c>
      <c r="S14" s="12" t="s">
        <v>62</v>
      </c>
      <c r="T14" s="12" t="s">
        <v>63</v>
      </c>
      <c r="U14" s="77">
        <v>1010</v>
      </c>
      <c r="V14" s="34">
        <v>75.361875078986429</v>
      </c>
      <c r="W14" s="2">
        <v>0.47665531078710138</v>
      </c>
      <c r="X14" s="2">
        <v>129.65306868664058</v>
      </c>
      <c r="Y14" s="2">
        <v>2.394763612376249</v>
      </c>
      <c r="Z14" s="80">
        <f>VLOOKUP(U14,BG!$A$2:$F$55,4)</f>
        <v>17.667128630810641</v>
      </c>
      <c r="AA14" s="80">
        <f>VLOOKUP(U14,BG!$A$2:$F$55,5)</f>
        <v>0.66413276973346635</v>
      </c>
      <c r="AB14" s="4">
        <f>VLOOKUP(U14+1,BG!$A$2:$F$55,4)</f>
        <v>22.794086980680678</v>
      </c>
      <c r="AC14" s="4">
        <f>VLOOKUP(U14+1,BG!$A$2:$F$55,5)</f>
        <v>0.59159919067940292</v>
      </c>
      <c r="AD14" s="3">
        <f>COUNTIF($U$2:U14,U14)</f>
        <v>1</v>
      </c>
      <c r="AE14" s="3">
        <f t="shared" si="0"/>
        <v>18</v>
      </c>
      <c r="AF14" s="3">
        <f t="shared" si="1"/>
        <v>17</v>
      </c>
      <c r="AG14" s="3">
        <f t="shared" si="2"/>
        <v>0</v>
      </c>
      <c r="AH14" s="81">
        <f t="shared" si="3"/>
        <v>17.667128630810641</v>
      </c>
      <c r="AI14" s="81">
        <f t="shared" si="4"/>
        <v>0.66413276973346635</v>
      </c>
      <c r="AJ14" s="83">
        <v>0.45568500000000001</v>
      </c>
      <c r="AK14" s="83">
        <v>131.83099999999999</v>
      </c>
      <c r="AL14" s="84">
        <f t="shared" si="5"/>
        <v>60.073409234999993</v>
      </c>
      <c r="AM14" s="84">
        <f t="shared" si="6"/>
        <v>64.194587361708315</v>
      </c>
      <c r="AN14" s="84">
        <f t="shared" si="7"/>
        <v>11.733319070817695</v>
      </c>
      <c r="AO14" s="84">
        <f t="shared" si="8"/>
        <v>52.461268290890622</v>
      </c>
      <c r="AP14" s="85">
        <f t="shared" si="9"/>
        <v>0.14510020806018414</v>
      </c>
    </row>
    <row r="15" spans="1:45" x14ac:dyDescent="0.25">
      <c r="A15">
        <v>1</v>
      </c>
      <c r="B15" s="11">
        <v>18</v>
      </c>
      <c r="C15" s="12" t="s">
        <v>61</v>
      </c>
      <c r="D15" s="12">
        <v>0</v>
      </c>
      <c r="E15" s="12">
        <v>104</v>
      </c>
      <c r="F15" s="12">
        <v>180</v>
      </c>
      <c r="G15" s="12">
        <v>4.6379999999999998E-2</v>
      </c>
      <c r="H15" s="12">
        <v>0.18148400000000001</v>
      </c>
      <c r="I15" s="12">
        <v>46.469258000000004</v>
      </c>
      <c r="J15" s="12">
        <v>1.611186</v>
      </c>
      <c r="K15" s="12">
        <v>8.8066680000000002</v>
      </c>
      <c r="L15" s="12">
        <v>0.152702</v>
      </c>
      <c r="M15" s="13">
        <v>4.6379999999999998E-2</v>
      </c>
      <c r="N15" s="12">
        <v>0.14710699999999999</v>
      </c>
      <c r="O15" s="12">
        <v>101337</v>
      </c>
      <c r="P15" s="12">
        <v>20</v>
      </c>
      <c r="Q15" s="12">
        <v>60</v>
      </c>
      <c r="R15" s="12">
        <v>1.198</v>
      </c>
      <c r="S15" s="12" t="s">
        <v>64</v>
      </c>
      <c r="T15" s="12" t="s">
        <v>65</v>
      </c>
      <c r="U15" s="77">
        <v>1010</v>
      </c>
      <c r="V15" s="34">
        <v>27.583848424704293</v>
      </c>
      <c r="W15" s="2">
        <v>0.67447009185584117</v>
      </c>
      <c r="X15" s="2">
        <v>41.226762183225347</v>
      </c>
      <c r="Y15" s="2">
        <v>2.2653092312998053</v>
      </c>
      <c r="Z15" s="80">
        <f>VLOOKUP(U15,BG!$A$2:$F$55,4)</f>
        <v>17.667128630810641</v>
      </c>
      <c r="AA15" s="80">
        <f>VLOOKUP(U15,BG!$A$2:$F$55,5)</f>
        <v>0.66413276973346635</v>
      </c>
      <c r="AB15" s="4">
        <f>VLOOKUP(U15+1,BG!$A$2:$F$55,4)</f>
        <v>22.794086980680678</v>
      </c>
      <c r="AC15" s="4">
        <f>VLOOKUP(U15+1,BG!$A$2:$F$55,5)</f>
        <v>0.59159919067940292</v>
      </c>
      <c r="AD15" s="3">
        <f>COUNTIF($U$2:U15,U15)</f>
        <v>2</v>
      </c>
      <c r="AE15" s="3">
        <f t="shared" si="0"/>
        <v>18</v>
      </c>
      <c r="AF15" s="3">
        <f t="shared" si="1"/>
        <v>16</v>
      </c>
      <c r="AG15" s="3">
        <f t="shared" si="2"/>
        <v>1</v>
      </c>
      <c r="AH15" s="81">
        <f t="shared" si="3"/>
        <v>17.968714416097114</v>
      </c>
      <c r="AI15" s="81">
        <f t="shared" si="4"/>
        <v>0.65986608861263907</v>
      </c>
      <c r="AJ15" s="83">
        <v>0.54972500000000002</v>
      </c>
      <c r="AK15" s="83">
        <v>44.172400000000003</v>
      </c>
      <c r="AL15" s="84">
        <f t="shared" si="5"/>
        <v>24.282672590000004</v>
      </c>
      <c r="AM15" s="84">
        <f t="shared" si="6"/>
        <v>30.071527307938727</v>
      </c>
      <c r="AN15" s="84">
        <f t="shared" si="7"/>
        <v>11.856945299147544</v>
      </c>
      <c r="AO15" s="84">
        <f t="shared" si="8"/>
        <v>18.214582008791183</v>
      </c>
      <c r="AP15" s="85">
        <f t="shared" si="9"/>
        <v>0.33314465181139408</v>
      </c>
    </row>
    <row r="16" spans="1:45" x14ac:dyDescent="0.25">
      <c r="A16">
        <v>1</v>
      </c>
      <c r="B16" s="11">
        <v>19</v>
      </c>
      <c r="C16" s="12" t="s">
        <v>61</v>
      </c>
      <c r="D16" s="12">
        <v>0</v>
      </c>
      <c r="E16" s="12">
        <v>104</v>
      </c>
      <c r="F16" s="12">
        <v>190</v>
      </c>
      <c r="G16" s="12">
        <v>3.1356000000000002E-2</v>
      </c>
      <c r="H16" s="12">
        <v>0.18124100000000001</v>
      </c>
      <c r="I16" s="12">
        <v>46.408405999999999</v>
      </c>
      <c r="J16" s="12">
        <v>1.6004849999999999</v>
      </c>
      <c r="K16" s="12">
        <v>8.8008699999999997</v>
      </c>
      <c r="L16" s="12">
        <v>0.151786</v>
      </c>
      <c r="M16" s="13">
        <v>3.1356000000000002E-2</v>
      </c>
      <c r="N16" s="12">
        <v>9.2365000000000003E-2</v>
      </c>
      <c r="O16" s="12">
        <v>101338</v>
      </c>
      <c r="P16" s="12">
        <v>20</v>
      </c>
      <c r="Q16" s="12">
        <v>60</v>
      </c>
      <c r="R16" s="12">
        <v>1.198</v>
      </c>
      <c r="S16" s="12" t="s">
        <v>66</v>
      </c>
      <c r="T16" s="12" t="s">
        <v>67</v>
      </c>
      <c r="U16" s="77">
        <v>1010</v>
      </c>
      <c r="V16" s="34">
        <v>13.557267098520045</v>
      </c>
      <c r="W16" s="2">
        <v>0.98368637861017461</v>
      </c>
      <c r="X16" s="2">
        <v>17.965236786172554</v>
      </c>
      <c r="Y16" s="2">
        <v>1.9375263936961229</v>
      </c>
      <c r="Z16" s="80">
        <f>VLOOKUP(U16,BG!$A$2:$F$55,4)</f>
        <v>17.667128630810641</v>
      </c>
      <c r="AA16" s="80">
        <f>VLOOKUP(U16,BG!$A$2:$F$55,5)</f>
        <v>0.66413276973346635</v>
      </c>
      <c r="AB16" s="4">
        <f>VLOOKUP(U16+1,BG!$A$2:$F$55,4)</f>
        <v>22.794086980680678</v>
      </c>
      <c r="AC16" s="4">
        <f>VLOOKUP(U16+1,BG!$A$2:$F$55,5)</f>
        <v>0.59159919067940292</v>
      </c>
      <c r="AD16" s="3">
        <f>COUNTIF($U$2:U16,U16)</f>
        <v>3</v>
      </c>
      <c r="AE16" s="3">
        <f t="shared" si="0"/>
        <v>18</v>
      </c>
      <c r="AF16" s="3">
        <f t="shared" si="1"/>
        <v>15</v>
      </c>
      <c r="AG16" s="3">
        <f t="shared" si="2"/>
        <v>2</v>
      </c>
      <c r="AH16" s="81">
        <f t="shared" si="3"/>
        <v>18.270300201383588</v>
      </c>
      <c r="AI16" s="81">
        <f t="shared" si="4"/>
        <v>0.65559940749181178</v>
      </c>
      <c r="AJ16" s="83">
        <v>0.69373499999999999</v>
      </c>
      <c r="AK16" s="83">
        <v>22.0547</v>
      </c>
      <c r="AL16" s="84">
        <f t="shared" si="5"/>
        <v>15.300117304500001</v>
      </c>
      <c r="AM16" s="84">
        <f t="shared" si="6"/>
        <v>19.609685108760495</v>
      </c>
      <c r="AN16" s="84">
        <f t="shared" si="7"/>
        <v>11.97799798672461</v>
      </c>
      <c r="AO16" s="84">
        <f t="shared" si="8"/>
        <v>7.6316871220358848</v>
      </c>
      <c r="AP16" s="85">
        <f t="shared" si="9"/>
        <v>1.0048145396739521</v>
      </c>
    </row>
    <row r="17" spans="1:42" x14ac:dyDescent="0.25">
      <c r="A17">
        <v>1</v>
      </c>
      <c r="B17" s="11">
        <v>20</v>
      </c>
      <c r="C17" s="12" t="s">
        <v>61</v>
      </c>
      <c r="D17" s="12">
        <v>0</v>
      </c>
      <c r="E17" s="12">
        <v>104</v>
      </c>
      <c r="F17" s="12">
        <v>200</v>
      </c>
      <c r="G17" s="12">
        <v>2.8132999999999998E-2</v>
      </c>
      <c r="H17" s="12">
        <v>0.18107200000000001</v>
      </c>
      <c r="I17" s="12">
        <v>46.366017999999997</v>
      </c>
      <c r="J17" s="12">
        <v>1.565375</v>
      </c>
      <c r="K17" s="12">
        <v>8.7969919999999995</v>
      </c>
      <c r="L17" s="12">
        <v>0.14854700000000001</v>
      </c>
      <c r="M17" s="13">
        <v>2.8132999999999998E-2</v>
      </c>
      <c r="N17" s="12">
        <v>8.8766999999999999E-2</v>
      </c>
      <c r="O17" s="12">
        <v>101336</v>
      </c>
      <c r="P17" s="12">
        <v>20</v>
      </c>
      <c r="Q17" s="12">
        <v>60</v>
      </c>
      <c r="R17" s="12">
        <v>1.1979</v>
      </c>
      <c r="S17" s="12" t="s">
        <v>68</v>
      </c>
      <c r="T17" s="12" t="s">
        <v>69</v>
      </c>
      <c r="U17" s="77">
        <v>1010</v>
      </c>
      <c r="V17" s="34">
        <v>10.262631881845937</v>
      </c>
      <c r="W17" s="2">
        <v>1.1867373721491401</v>
      </c>
      <c r="X17" s="2">
        <v>13.13144719620364</v>
      </c>
      <c r="Y17" s="2">
        <v>2.006372849505083</v>
      </c>
      <c r="Z17" s="80">
        <f>VLOOKUP(U17,BG!$A$2:$F$55,4)</f>
        <v>17.667128630810641</v>
      </c>
      <c r="AA17" s="80">
        <f>VLOOKUP(U17,BG!$A$2:$F$55,5)</f>
        <v>0.66413276973346635</v>
      </c>
      <c r="AB17" s="4">
        <f>VLOOKUP(U17+1,BG!$A$2:$F$55,4)</f>
        <v>22.794086980680678</v>
      </c>
      <c r="AC17" s="4">
        <f>VLOOKUP(U17+1,BG!$A$2:$F$55,5)</f>
        <v>0.59159919067940292</v>
      </c>
      <c r="AD17" s="3">
        <f>COUNTIF($U$2:U17,U17)</f>
        <v>4</v>
      </c>
      <c r="AE17" s="3">
        <f t="shared" si="0"/>
        <v>18</v>
      </c>
      <c r="AF17" s="3">
        <f t="shared" si="1"/>
        <v>14</v>
      </c>
      <c r="AG17" s="3">
        <f t="shared" si="2"/>
        <v>3</v>
      </c>
      <c r="AH17" s="81">
        <f t="shared" si="3"/>
        <v>18.571885986670061</v>
      </c>
      <c r="AI17" s="81">
        <f t="shared" si="4"/>
        <v>0.65133272637098449</v>
      </c>
      <c r="AJ17" s="83">
        <v>0.75745899999999999</v>
      </c>
      <c r="AK17" s="83">
        <v>18.1783</v>
      </c>
      <c r="AL17" s="84">
        <f t="shared" si="5"/>
        <v>13.769316939699999</v>
      </c>
      <c r="AM17" s="84">
        <f t="shared" si="6"/>
        <v>17.589951987642984</v>
      </c>
      <c r="AN17" s="84">
        <f t="shared" si="7"/>
        <v>12.096477133548893</v>
      </c>
      <c r="AO17" s="84">
        <f t="shared" si="8"/>
        <v>5.4934748540940905</v>
      </c>
      <c r="AP17" s="85">
        <f t="shared" si="9"/>
        <v>1.5064858410042998</v>
      </c>
    </row>
    <row r="18" spans="1:42" x14ac:dyDescent="0.25">
      <c r="A18">
        <v>1</v>
      </c>
      <c r="B18" s="11">
        <v>21</v>
      </c>
      <c r="C18" s="12" t="s">
        <v>61</v>
      </c>
      <c r="D18" s="12">
        <v>0</v>
      </c>
      <c r="E18" s="12">
        <v>104</v>
      </c>
      <c r="F18" s="12">
        <v>210</v>
      </c>
      <c r="G18" s="12">
        <v>2.3272999999999999E-2</v>
      </c>
      <c r="H18" s="12">
        <v>0.18110499999999999</v>
      </c>
      <c r="I18" s="12">
        <v>46.374364</v>
      </c>
      <c r="J18" s="12">
        <v>1.6269990000000001</v>
      </c>
      <c r="K18" s="12">
        <v>8.7979450000000003</v>
      </c>
      <c r="L18" s="12">
        <v>0.15439700000000001</v>
      </c>
      <c r="M18" s="13">
        <v>2.3272999999999999E-2</v>
      </c>
      <c r="N18" s="12">
        <v>5.3872999999999997E-2</v>
      </c>
      <c r="O18" s="12">
        <v>101330</v>
      </c>
      <c r="P18" s="12">
        <v>20</v>
      </c>
      <c r="Q18" s="12">
        <v>60</v>
      </c>
      <c r="R18" s="12">
        <v>1.1979</v>
      </c>
      <c r="S18" s="12" t="s">
        <v>70</v>
      </c>
      <c r="T18" s="12" t="s">
        <v>71</v>
      </c>
      <c r="U18" s="77">
        <v>1010</v>
      </c>
      <c r="V18" s="34">
        <v>5.4789130722694281</v>
      </c>
      <c r="W18" s="2">
        <v>1.9033308463156304</v>
      </c>
      <c r="X18" s="2">
        <v>6.3244539650366587</v>
      </c>
      <c r="Y18" s="2">
        <v>1.6780376954541987</v>
      </c>
      <c r="Z18" s="80">
        <f>VLOOKUP(U18,BG!$A$2:$F$55,4)</f>
        <v>17.667128630810641</v>
      </c>
      <c r="AA18" s="80">
        <f>VLOOKUP(U18,BG!$A$2:$F$55,5)</f>
        <v>0.66413276973346635</v>
      </c>
      <c r="AB18" s="4">
        <f>VLOOKUP(U18+1,BG!$A$2:$F$55,4)</f>
        <v>22.794086980680678</v>
      </c>
      <c r="AC18" s="4">
        <f>VLOOKUP(U18+1,BG!$A$2:$F$55,5)</f>
        <v>0.59159919067940292</v>
      </c>
      <c r="AD18" s="3">
        <f>COUNTIF($U$2:U18,U18)</f>
        <v>5</v>
      </c>
      <c r="AE18" s="3">
        <f t="shared" si="0"/>
        <v>18</v>
      </c>
      <c r="AF18" s="3">
        <f t="shared" si="1"/>
        <v>13</v>
      </c>
      <c r="AG18" s="3">
        <f t="shared" si="2"/>
        <v>4</v>
      </c>
      <c r="AH18" s="81">
        <f t="shared" si="3"/>
        <v>18.873471771956531</v>
      </c>
      <c r="AI18" s="81">
        <f t="shared" si="4"/>
        <v>0.64706604525015732</v>
      </c>
      <c r="AJ18" s="83">
        <v>0.67876400000000003</v>
      </c>
      <c r="AK18" s="83">
        <v>13.2852</v>
      </c>
      <c r="AL18" s="84">
        <f t="shared" si="5"/>
        <v>9.0175154927999994</v>
      </c>
      <c r="AM18" s="84">
        <f t="shared" si="6"/>
        <v>13.715566013211667</v>
      </c>
      <c r="AN18" s="84">
        <f t="shared" si="7"/>
        <v>12.212382739620391</v>
      </c>
      <c r="AO18" s="84">
        <f t="shared" si="8"/>
        <v>1.5031832735912758</v>
      </c>
      <c r="AP18" s="85">
        <f t="shared" si="9"/>
        <v>4.9989461373237143</v>
      </c>
    </row>
    <row r="19" spans="1:42" x14ac:dyDescent="0.25">
      <c r="A19">
        <v>1</v>
      </c>
      <c r="B19" s="11">
        <v>22</v>
      </c>
      <c r="C19" s="12" t="s">
        <v>61</v>
      </c>
      <c r="D19" s="12">
        <v>0</v>
      </c>
      <c r="E19" s="12">
        <v>104</v>
      </c>
      <c r="F19" s="12">
        <v>220</v>
      </c>
      <c r="G19" s="12">
        <v>2.1998E-2</v>
      </c>
      <c r="H19" s="12">
        <v>0.18098700000000001</v>
      </c>
      <c r="I19" s="12">
        <v>46.344695000000002</v>
      </c>
      <c r="J19" s="12">
        <v>1.5857330000000001</v>
      </c>
      <c r="K19" s="12">
        <v>8.7951099999999993</v>
      </c>
      <c r="L19" s="12">
        <v>0.15046699999999999</v>
      </c>
      <c r="M19" s="13">
        <v>2.1998E-2</v>
      </c>
      <c r="N19" s="12">
        <v>3.8606000000000001E-2</v>
      </c>
      <c r="O19" s="12">
        <v>101332</v>
      </c>
      <c r="P19" s="12">
        <v>20</v>
      </c>
      <c r="Q19" s="12">
        <v>60</v>
      </c>
      <c r="R19" s="12">
        <v>1.1979</v>
      </c>
      <c r="S19" s="12" t="s">
        <v>72</v>
      </c>
      <c r="T19" s="12" t="s">
        <v>73</v>
      </c>
      <c r="U19" s="77">
        <v>1010</v>
      </c>
      <c r="V19" s="34">
        <v>3.9556023671415605</v>
      </c>
      <c r="W19" s="2">
        <v>2.611471227035651</v>
      </c>
      <c r="X19" s="2">
        <v>4.2930021173062212</v>
      </c>
      <c r="Y19" s="2">
        <v>1.746516759530893</v>
      </c>
      <c r="Z19" s="80">
        <f>VLOOKUP(U19,BG!$A$2:$F$55,4)</f>
        <v>17.667128630810641</v>
      </c>
      <c r="AA19" s="80">
        <f>VLOOKUP(U19,BG!$A$2:$F$55,5)</f>
        <v>0.66413276973346635</v>
      </c>
      <c r="AB19" s="4">
        <f>VLOOKUP(U19+1,BG!$A$2:$F$55,4)</f>
        <v>22.794086980680678</v>
      </c>
      <c r="AC19" s="4">
        <f>VLOOKUP(U19+1,BG!$A$2:$F$55,5)</f>
        <v>0.59159919067940292</v>
      </c>
      <c r="AD19" s="3">
        <f>COUNTIF($U$2:U19,U19)</f>
        <v>6</v>
      </c>
      <c r="AE19" s="3">
        <f t="shared" si="0"/>
        <v>18</v>
      </c>
      <c r="AF19" s="3">
        <f t="shared" si="1"/>
        <v>12</v>
      </c>
      <c r="AG19" s="3">
        <f t="shared" si="2"/>
        <v>5</v>
      </c>
      <c r="AH19" s="81">
        <f t="shared" si="3"/>
        <v>19.175057557243004</v>
      </c>
      <c r="AI19" s="81">
        <f t="shared" si="4"/>
        <v>0.64279936412933014</v>
      </c>
      <c r="AJ19" s="83">
        <v>0.49087399999999998</v>
      </c>
      <c r="AK19" s="83">
        <v>10.4855</v>
      </c>
      <c r="AL19" s="84">
        <f t="shared" si="5"/>
        <v>5.147059327</v>
      </c>
      <c r="AM19" s="84">
        <f t="shared" si="6"/>
        <v>12.957568266479218</v>
      </c>
      <c r="AN19" s="84">
        <f t="shared" si="7"/>
        <v>12.325714804939111</v>
      </c>
      <c r="AO19" s="84">
        <f t="shared" si="8"/>
        <v>0.63185346154010702</v>
      </c>
      <c r="AP19" s="85">
        <f t="shared" si="9"/>
        <v>7.1459699760991011</v>
      </c>
    </row>
    <row r="20" spans="1:42" x14ac:dyDescent="0.25">
      <c r="A20">
        <v>1</v>
      </c>
      <c r="B20" s="11">
        <v>23</v>
      </c>
      <c r="C20" s="12" t="s">
        <v>61</v>
      </c>
      <c r="D20" s="12">
        <v>0</v>
      </c>
      <c r="E20" s="12">
        <v>104</v>
      </c>
      <c r="F20" s="12">
        <v>230</v>
      </c>
      <c r="G20" s="12">
        <v>2.0323000000000001E-2</v>
      </c>
      <c r="H20" s="12">
        <v>0.18083399999999999</v>
      </c>
      <c r="I20" s="12">
        <v>46.306249999999999</v>
      </c>
      <c r="J20" s="12">
        <v>1.591388</v>
      </c>
      <c r="K20" s="12">
        <v>8.7915379999999992</v>
      </c>
      <c r="L20" s="12">
        <v>0.15101999999999999</v>
      </c>
      <c r="M20" s="13">
        <v>2.0323000000000001E-2</v>
      </c>
      <c r="N20" s="12">
        <v>2.2603999999999999E-2</v>
      </c>
      <c r="O20" s="12">
        <v>101330</v>
      </c>
      <c r="P20" s="12">
        <v>20</v>
      </c>
      <c r="Q20" s="12">
        <v>60</v>
      </c>
      <c r="R20" s="12">
        <v>1.1979</v>
      </c>
      <c r="S20" s="12" t="s">
        <v>74</v>
      </c>
      <c r="T20" s="12" t="s">
        <v>75</v>
      </c>
      <c r="U20" s="77">
        <v>1010</v>
      </c>
      <c r="V20" s="34">
        <v>2.0683663079684638</v>
      </c>
      <c r="W20" s="2">
        <v>5.5023225197984784</v>
      </c>
      <c r="X20" s="2">
        <v>1.9841158908458878</v>
      </c>
      <c r="Y20" s="2">
        <v>2.6059081745767059</v>
      </c>
      <c r="Z20" s="80">
        <f>VLOOKUP(U20,BG!$A$2:$F$55,4)</f>
        <v>17.667128630810641</v>
      </c>
      <c r="AA20" s="80">
        <f>VLOOKUP(U20,BG!$A$2:$F$55,5)</f>
        <v>0.66413276973346635</v>
      </c>
      <c r="AB20" s="4">
        <f>VLOOKUP(U20+1,BG!$A$2:$F$55,4)</f>
        <v>22.794086980680678</v>
      </c>
      <c r="AC20" s="4">
        <f>VLOOKUP(U20+1,BG!$A$2:$F$55,5)</f>
        <v>0.59159919067940292</v>
      </c>
      <c r="AD20" s="3">
        <f>COUNTIF($U$2:U20,U20)</f>
        <v>7</v>
      </c>
      <c r="AE20" s="3">
        <f t="shared" si="0"/>
        <v>18</v>
      </c>
      <c r="AF20" s="3">
        <f t="shared" si="1"/>
        <v>11</v>
      </c>
      <c r="AG20" s="3">
        <f t="shared" si="2"/>
        <v>6</v>
      </c>
      <c r="AH20" s="81">
        <f t="shared" si="3"/>
        <v>19.476643342529478</v>
      </c>
      <c r="AI20" s="81">
        <f t="shared" si="4"/>
        <v>0.63853268300850274</v>
      </c>
      <c r="AJ20" s="83">
        <v>0.58562899999999996</v>
      </c>
      <c r="AK20" s="83">
        <v>3.9285899999999998</v>
      </c>
      <c r="AL20" s="84">
        <f t="shared" si="5"/>
        <v>2.3006962331099996</v>
      </c>
      <c r="AM20" s="84">
        <f t="shared" si="6"/>
        <v>13.523153722668054</v>
      </c>
      <c r="AN20" s="84">
        <f t="shared" si="7"/>
        <v>12.43647332950504</v>
      </c>
      <c r="AO20" s="84">
        <f t="shared" si="8"/>
        <v>1.0866803931630145</v>
      </c>
      <c r="AP20" s="85">
        <f t="shared" si="9"/>
        <v>1.1171783788362406</v>
      </c>
    </row>
    <row r="21" spans="1:42" x14ac:dyDescent="0.25">
      <c r="A21">
        <v>1</v>
      </c>
      <c r="B21" s="11">
        <v>24</v>
      </c>
      <c r="C21" s="12" t="s">
        <v>61</v>
      </c>
      <c r="D21" s="12">
        <v>0</v>
      </c>
      <c r="E21" s="12">
        <v>104</v>
      </c>
      <c r="F21" s="12">
        <v>240</v>
      </c>
      <c r="G21" s="12">
        <v>2.0275000000000001E-2</v>
      </c>
      <c r="H21" s="12">
        <v>0.18099100000000001</v>
      </c>
      <c r="I21" s="12">
        <v>46.345638000000001</v>
      </c>
      <c r="J21" s="12">
        <v>1.6197589999999999</v>
      </c>
      <c r="K21" s="12">
        <v>8.7955360000000002</v>
      </c>
      <c r="L21" s="12">
        <v>0.15373700000000001</v>
      </c>
      <c r="M21" s="13">
        <v>2.0275000000000001E-2</v>
      </c>
      <c r="N21" s="12">
        <v>1.9057000000000001E-2</v>
      </c>
      <c r="O21" s="12">
        <v>101323</v>
      </c>
      <c r="P21" s="12">
        <v>20</v>
      </c>
      <c r="Q21" s="12">
        <v>60</v>
      </c>
      <c r="R21" s="12">
        <v>1.1978</v>
      </c>
      <c r="S21" s="12" t="s">
        <v>76</v>
      </c>
      <c r="T21" s="12" t="s">
        <v>77</v>
      </c>
      <c r="U21" s="77">
        <v>1010</v>
      </c>
      <c r="V21" s="34">
        <v>1.6609308135008314</v>
      </c>
      <c r="W21" s="2">
        <v>4.8678449575474234</v>
      </c>
      <c r="X21" s="2">
        <v>1.8298310408430392</v>
      </c>
      <c r="Y21" s="2">
        <v>0.69586987251005228</v>
      </c>
      <c r="Z21" s="80">
        <f>VLOOKUP(U21,BG!$A$2:$F$55,4)</f>
        <v>17.667128630810641</v>
      </c>
      <c r="AA21" s="80">
        <f>VLOOKUP(U21,BG!$A$2:$F$55,5)</f>
        <v>0.66413276973346635</v>
      </c>
      <c r="AB21" s="4">
        <f>VLOOKUP(U21+1,BG!$A$2:$F$55,4)</f>
        <v>22.794086980680678</v>
      </c>
      <c r="AC21" s="4">
        <f>VLOOKUP(U21+1,BG!$A$2:$F$55,5)</f>
        <v>0.59159919067940292</v>
      </c>
      <c r="AD21" s="3">
        <f>COUNTIF($U$2:U21,U21)</f>
        <v>8</v>
      </c>
      <c r="AE21" s="3">
        <f t="shared" si="0"/>
        <v>18</v>
      </c>
      <c r="AF21" s="3">
        <f t="shared" si="1"/>
        <v>10</v>
      </c>
      <c r="AG21" s="3">
        <f t="shared" si="2"/>
        <v>7</v>
      </c>
      <c r="AH21" s="81">
        <f t="shared" si="3"/>
        <v>19.778229127815948</v>
      </c>
      <c r="AI21" s="81">
        <f t="shared" si="4"/>
        <v>0.63426600188767546</v>
      </c>
      <c r="AJ21" s="83">
        <v>8.6164000000000005</v>
      </c>
      <c r="AK21" s="83">
        <v>6.0257899999999998</v>
      </c>
      <c r="AL21" s="84">
        <f t="shared" si="5"/>
        <v>51.920616956000003</v>
      </c>
      <c r="AM21" s="84">
        <f t="shared" si="6"/>
        <v>9.6032036778415932</v>
      </c>
      <c r="AN21" s="84">
        <f t="shared" si="7"/>
        <v>12.544658313318187</v>
      </c>
      <c r="AO21" s="84">
        <f t="shared" si="8"/>
        <v>-2.9414546354765942</v>
      </c>
      <c r="AP21" s="85">
        <f t="shared" si="9"/>
        <v>18.651340370777969</v>
      </c>
    </row>
    <row r="22" spans="1:42" ht="15.75" thickBot="1" x14ac:dyDescent="0.3">
      <c r="A22">
        <v>1</v>
      </c>
      <c r="B22" s="14">
        <v>25</v>
      </c>
      <c r="C22" s="15" t="s">
        <v>61</v>
      </c>
      <c r="D22" s="15">
        <v>0</v>
      </c>
      <c r="E22" s="15">
        <v>104</v>
      </c>
      <c r="F22" s="15">
        <v>250</v>
      </c>
      <c r="G22" s="15">
        <v>1.9855999999999999E-2</v>
      </c>
      <c r="H22" s="15">
        <v>0.18154899999999999</v>
      </c>
      <c r="I22" s="15">
        <v>46.485753000000003</v>
      </c>
      <c r="J22" s="15">
        <v>1.580082</v>
      </c>
      <c r="K22" s="15">
        <v>8.8088949999999997</v>
      </c>
      <c r="L22" s="15">
        <v>0.14969199999999999</v>
      </c>
      <c r="M22" s="16">
        <v>1.9855999999999999E-2</v>
      </c>
      <c r="N22" s="15">
        <v>1.3058999999999999E-2</v>
      </c>
      <c r="O22" s="15">
        <v>101323</v>
      </c>
      <c r="P22" s="15">
        <v>20</v>
      </c>
      <c r="Q22" s="15">
        <v>60</v>
      </c>
      <c r="R22" s="15">
        <v>1.1978</v>
      </c>
      <c r="S22" s="15" t="s">
        <v>78</v>
      </c>
      <c r="T22" s="15" t="s">
        <v>79</v>
      </c>
      <c r="U22" s="77">
        <v>1010</v>
      </c>
      <c r="V22" s="42">
        <v>0.91599692228590746</v>
      </c>
      <c r="W22" s="2">
        <v>7.9470338397883724</v>
      </c>
      <c r="X22" s="2">
        <v>1.0866661946993734</v>
      </c>
      <c r="Y22" s="2">
        <v>0.76383587533827246</v>
      </c>
      <c r="Z22" s="80">
        <f>VLOOKUP(U22,BG!$A$2:$F$55,4)</f>
        <v>17.667128630810641</v>
      </c>
      <c r="AA22" s="80">
        <f>VLOOKUP(U22,BG!$A$2:$F$55,5)</f>
        <v>0.66413276973346635</v>
      </c>
      <c r="AB22" s="4">
        <f>VLOOKUP(U22+1,BG!$A$2:$F$55,4)</f>
        <v>22.794086980680678</v>
      </c>
      <c r="AC22" s="4">
        <f>VLOOKUP(U22+1,BG!$A$2:$F$55,5)</f>
        <v>0.59159919067940292</v>
      </c>
      <c r="AD22" s="3">
        <f>COUNTIF($U$2:U22,U22)</f>
        <v>9</v>
      </c>
      <c r="AE22" s="3">
        <f t="shared" si="0"/>
        <v>18</v>
      </c>
      <c r="AF22" s="3">
        <f t="shared" si="1"/>
        <v>9</v>
      </c>
      <c r="AG22" s="3">
        <f t="shared" si="2"/>
        <v>8</v>
      </c>
      <c r="AH22" s="81">
        <f t="shared" si="3"/>
        <v>20.079814913102421</v>
      </c>
      <c r="AI22" s="81">
        <f t="shared" si="4"/>
        <v>0.62999932076684828</v>
      </c>
      <c r="AJ22" s="83">
        <v>9.1716200000000008</v>
      </c>
      <c r="AK22" s="83">
        <v>4.19008</v>
      </c>
      <c r="AL22" s="84">
        <f t="shared" si="5"/>
        <v>38.429821529600005</v>
      </c>
      <c r="AM22" s="84">
        <f t="shared" si="6"/>
        <v>9.3996088971682532</v>
      </c>
      <c r="AN22" s="84">
        <f t="shared" si="7"/>
        <v>12.650269756378556</v>
      </c>
      <c r="AO22" s="84">
        <f t="shared" si="8"/>
        <v>-3.2506608592103028</v>
      </c>
      <c r="AP22" s="85">
        <f t="shared" si="9"/>
        <v>12.822156538020373</v>
      </c>
    </row>
    <row r="23" spans="1:42" x14ac:dyDescent="0.25">
      <c r="A23">
        <v>2</v>
      </c>
      <c r="B23" s="17">
        <v>1</v>
      </c>
      <c r="C23" s="18" t="s">
        <v>80</v>
      </c>
      <c r="D23" s="18">
        <v>0</v>
      </c>
      <c r="E23" s="18">
        <v>-104.03125</v>
      </c>
      <c r="F23" s="18">
        <v>250</v>
      </c>
      <c r="G23" s="18">
        <v>2.5824E-2</v>
      </c>
      <c r="H23" s="18">
        <v>0.181866</v>
      </c>
      <c r="I23" s="18">
        <v>46.565192000000003</v>
      </c>
      <c r="J23" s="18">
        <v>1.6115299999999999</v>
      </c>
      <c r="K23" s="18">
        <v>8.8179739999999995</v>
      </c>
      <c r="L23" s="18">
        <v>0.152673</v>
      </c>
      <c r="M23" s="19">
        <v>2.5824E-2</v>
      </c>
      <c r="N23" s="18">
        <v>5.1665999999999997E-2</v>
      </c>
      <c r="O23" s="18">
        <v>101324</v>
      </c>
      <c r="P23" s="18">
        <v>20.100000000000001</v>
      </c>
      <c r="Q23" s="18">
        <v>60</v>
      </c>
      <c r="R23" s="18">
        <v>1.1974</v>
      </c>
      <c r="S23" s="18" t="s">
        <v>81</v>
      </c>
      <c r="T23" s="18" t="s">
        <v>82</v>
      </c>
      <c r="U23" s="77">
        <v>1010</v>
      </c>
      <c r="V23" s="34">
        <v>5.9810037736424446</v>
      </c>
      <c r="W23" s="2">
        <v>1.745632386526919</v>
      </c>
      <c r="X23" s="2">
        <v>7.164025072217016</v>
      </c>
      <c r="Y23" s="2">
        <v>0.83112572636150506</v>
      </c>
      <c r="Z23" s="80">
        <f>VLOOKUP(U23,BG!$A$2:$F$55,4)</f>
        <v>17.667128630810641</v>
      </c>
      <c r="AA23" s="80">
        <f>VLOOKUP(U23,BG!$A$2:$F$55,5)</f>
        <v>0.66413276973346635</v>
      </c>
      <c r="AB23" s="4">
        <f>VLOOKUP(U23+1,BG!$A$2:$F$55,4)</f>
        <v>22.794086980680678</v>
      </c>
      <c r="AC23" s="4">
        <f>VLOOKUP(U23+1,BG!$A$2:$F$55,5)</f>
        <v>0.59159919067940292</v>
      </c>
      <c r="AD23" s="3">
        <f>COUNTIF($U$2:U23,U23)</f>
        <v>10</v>
      </c>
      <c r="AE23" s="3">
        <f t="shared" si="0"/>
        <v>18</v>
      </c>
      <c r="AF23" s="3">
        <f t="shared" si="1"/>
        <v>8</v>
      </c>
      <c r="AG23" s="3">
        <f t="shared" si="2"/>
        <v>9</v>
      </c>
      <c r="AH23" s="81">
        <f t="shared" si="3"/>
        <v>20.381400698388894</v>
      </c>
      <c r="AI23" s="81">
        <f t="shared" si="4"/>
        <v>0.62573263964602099</v>
      </c>
      <c r="AJ23" s="83">
        <v>0.52983000000000002</v>
      </c>
      <c r="AK23" s="83">
        <v>17.940799999999999</v>
      </c>
      <c r="AL23" s="84">
        <f t="shared" si="5"/>
        <v>9.5055740639999993</v>
      </c>
      <c r="AM23" s="84">
        <f t="shared" si="6"/>
        <v>13.336879910314376</v>
      </c>
      <c r="AN23" s="84">
        <f t="shared" si="7"/>
        <v>12.753307658686138</v>
      </c>
      <c r="AO23" s="84">
        <f t="shared" si="8"/>
        <v>0.58357225162823845</v>
      </c>
      <c r="AP23" s="85">
        <f t="shared" si="9"/>
        <v>15.288598434004149</v>
      </c>
    </row>
    <row r="24" spans="1:42" x14ac:dyDescent="0.25">
      <c r="A24">
        <v>2</v>
      </c>
      <c r="B24" s="11">
        <v>2</v>
      </c>
      <c r="C24" s="12" t="s">
        <v>80</v>
      </c>
      <c r="D24" s="12">
        <v>0</v>
      </c>
      <c r="E24" s="12">
        <v>-104</v>
      </c>
      <c r="F24" s="12">
        <v>240</v>
      </c>
      <c r="G24" s="12">
        <v>2.7476E-2</v>
      </c>
      <c r="H24" s="12">
        <v>0.18145</v>
      </c>
      <c r="I24" s="12">
        <v>46.460800999999996</v>
      </c>
      <c r="J24" s="12">
        <v>1.6132329999999999</v>
      </c>
      <c r="K24" s="12">
        <v>8.8082100000000008</v>
      </c>
      <c r="L24" s="12">
        <v>0.15281700000000001</v>
      </c>
      <c r="M24" s="13">
        <v>2.7476E-2</v>
      </c>
      <c r="N24" s="12">
        <v>6.0144000000000003E-2</v>
      </c>
      <c r="O24" s="12">
        <v>101321</v>
      </c>
      <c r="P24" s="12">
        <v>20.100000000000001</v>
      </c>
      <c r="Q24" s="12">
        <v>60</v>
      </c>
      <c r="R24" s="12">
        <v>1.1973</v>
      </c>
      <c r="S24" s="12" t="s">
        <v>83</v>
      </c>
      <c r="T24" s="12" t="s">
        <v>84</v>
      </c>
      <c r="U24" s="77">
        <v>1010</v>
      </c>
      <c r="V24" s="34">
        <v>7.1201218974259426</v>
      </c>
      <c r="W24" s="2">
        <v>1.5797074117182259</v>
      </c>
      <c r="X24" s="2">
        <v>8.7200480566332352</v>
      </c>
      <c r="Y24" s="2">
        <v>1.0979203008728982</v>
      </c>
      <c r="Z24" s="80">
        <f>VLOOKUP(U24,BG!$A$2:$F$55,4)</f>
        <v>17.667128630810641</v>
      </c>
      <c r="AA24" s="80">
        <f>VLOOKUP(U24,BG!$A$2:$F$55,5)</f>
        <v>0.66413276973346635</v>
      </c>
      <c r="AB24" s="4">
        <f>VLOOKUP(U24+1,BG!$A$2:$F$55,4)</f>
        <v>22.794086980680678</v>
      </c>
      <c r="AC24" s="4">
        <f>VLOOKUP(U24+1,BG!$A$2:$F$55,5)</f>
        <v>0.59159919067940292</v>
      </c>
      <c r="AD24" s="3">
        <f>COUNTIF($U$2:U24,U24)</f>
        <v>11</v>
      </c>
      <c r="AE24" s="3">
        <f t="shared" si="0"/>
        <v>18</v>
      </c>
      <c r="AF24" s="3">
        <f t="shared" si="1"/>
        <v>7</v>
      </c>
      <c r="AG24" s="3">
        <f t="shared" si="2"/>
        <v>10</v>
      </c>
      <c r="AH24" s="81">
        <f t="shared" si="3"/>
        <v>20.682986483675368</v>
      </c>
      <c r="AI24" s="81">
        <f t="shared" si="4"/>
        <v>0.62146595852519371</v>
      </c>
      <c r="AJ24" s="83">
        <v>0.77117000000000002</v>
      </c>
      <c r="AK24" s="83">
        <v>18.456199999999999</v>
      </c>
      <c r="AL24" s="84">
        <f t="shared" si="5"/>
        <v>14.232867753999999</v>
      </c>
      <c r="AM24" s="84">
        <f t="shared" si="6"/>
        <v>14.873044846475532</v>
      </c>
      <c r="AN24" s="84">
        <f t="shared" si="7"/>
        <v>12.853772020240939</v>
      </c>
      <c r="AO24" s="84">
        <f t="shared" si="8"/>
        <v>2.0192728262345927</v>
      </c>
      <c r="AP24" s="85">
        <f t="shared" si="9"/>
        <v>6.0485115082445375</v>
      </c>
    </row>
    <row r="25" spans="1:42" x14ac:dyDescent="0.25">
      <c r="A25">
        <v>2</v>
      </c>
      <c r="B25" s="11">
        <v>3</v>
      </c>
      <c r="C25" s="12" t="s">
        <v>80</v>
      </c>
      <c r="D25" s="12">
        <v>0</v>
      </c>
      <c r="E25" s="12">
        <v>-104</v>
      </c>
      <c r="F25" s="12">
        <v>230</v>
      </c>
      <c r="G25" s="12">
        <v>3.2348000000000002E-2</v>
      </c>
      <c r="H25" s="12">
        <v>0.181224</v>
      </c>
      <c r="I25" s="12">
        <v>46.404269999999997</v>
      </c>
      <c r="J25" s="12">
        <v>1.6044620000000001</v>
      </c>
      <c r="K25" s="12">
        <v>8.8031629999999996</v>
      </c>
      <c r="L25" s="12">
        <v>0.152256</v>
      </c>
      <c r="M25" s="13">
        <v>3.2348000000000002E-2</v>
      </c>
      <c r="N25" s="12">
        <v>8.4372000000000003E-2</v>
      </c>
      <c r="O25" s="12">
        <v>101314</v>
      </c>
      <c r="P25" s="12">
        <v>20.100000000000001</v>
      </c>
      <c r="Q25" s="12">
        <v>60</v>
      </c>
      <c r="R25" s="12">
        <v>1.1972</v>
      </c>
      <c r="S25" s="12" t="s">
        <v>85</v>
      </c>
      <c r="T25" s="12" t="s">
        <v>86</v>
      </c>
      <c r="U25" s="77">
        <v>1010</v>
      </c>
      <c r="V25" s="34">
        <v>11.188598067718912</v>
      </c>
      <c r="W25" s="2">
        <v>1.1599271245352758</v>
      </c>
      <c r="X25" s="2">
        <v>14.599788523655086</v>
      </c>
      <c r="Y25" s="2">
        <v>1.1654184129033629</v>
      </c>
      <c r="Z25" s="80">
        <f>VLOOKUP(U25,BG!$A$2:$F$55,4)</f>
        <v>17.667128630810641</v>
      </c>
      <c r="AA25" s="80">
        <f>VLOOKUP(U25,BG!$A$2:$F$55,5)</f>
        <v>0.66413276973346635</v>
      </c>
      <c r="AB25" s="4">
        <f>VLOOKUP(U25+1,BG!$A$2:$F$55,4)</f>
        <v>22.794086980680678</v>
      </c>
      <c r="AC25" s="4">
        <f>VLOOKUP(U25+1,BG!$A$2:$F$55,5)</f>
        <v>0.59159919067940292</v>
      </c>
      <c r="AD25" s="3">
        <f>COUNTIF($U$2:U25,U25)</f>
        <v>12</v>
      </c>
      <c r="AE25" s="3">
        <f t="shared" si="0"/>
        <v>18</v>
      </c>
      <c r="AF25" s="3">
        <f t="shared" si="1"/>
        <v>6</v>
      </c>
      <c r="AG25" s="3">
        <f t="shared" si="2"/>
        <v>11</v>
      </c>
      <c r="AH25" s="81">
        <f t="shared" si="3"/>
        <v>20.984572268961841</v>
      </c>
      <c r="AI25" s="81">
        <f t="shared" si="4"/>
        <v>0.61719927740436642</v>
      </c>
      <c r="AJ25" s="83">
        <v>0.557836</v>
      </c>
      <c r="AK25" s="83">
        <v>23.248799999999999</v>
      </c>
      <c r="AL25" s="84">
        <f t="shared" si="5"/>
        <v>12.969017596799999</v>
      </c>
      <c r="AM25" s="84">
        <f t="shared" si="6"/>
        <v>18.100109133969728</v>
      </c>
      <c r="AN25" s="84">
        <f t="shared" si="7"/>
        <v>12.951662841042955</v>
      </c>
      <c r="AO25" s="84">
        <f t="shared" si="8"/>
        <v>5.1484462929267725</v>
      </c>
      <c r="AP25" s="85">
        <f t="shared" si="9"/>
        <v>1.5190158076656195</v>
      </c>
    </row>
    <row r="26" spans="1:42" x14ac:dyDescent="0.25">
      <c r="A26">
        <v>2</v>
      </c>
      <c r="B26" s="11">
        <v>4</v>
      </c>
      <c r="C26" s="12"/>
      <c r="D26" s="12">
        <v>0</v>
      </c>
      <c r="E26" s="12">
        <v>-104</v>
      </c>
      <c r="F26" s="12">
        <v>220</v>
      </c>
      <c r="G26" s="12">
        <v>3.6858000000000002E-2</v>
      </c>
      <c r="H26" s="12">
        <v>0.181562</v>
      </c>
      <c r="I26" s="12">
        <v>46.488912999999997</v>
      </c>
      <c r="J26" s="12">
        <v>1.6377619999999999</v>
      </c>
      <c r="K26" s="12">
        <v>8.8113150000000005</v>
      </c>
      <c r="L26" s="12">
        <v>0.15515200000000001</v>
      </c>
      <c r="M26" s="13">
        <v>3.6858000000000002E-2</v>
      </c>
      <c r="N26" s="12">
        <v>8.9901999999999996E-2</v>
      </c>
      <c r="O26" s="12">
        <v>101310</v>
      </c>
      <c r="P26" s="12">
        <v>20.100000000000001</v>
      </c>
      <c r="Q26" s="12">
        <v>60</v>
      </c>
      <c r="R26" s="12">
        <v>1.1972</v>
      </c>
      <c r="S26" s="12" t="s">
        <v>87</v>
      </c>
      <c r="T26" s="12" t="s">
        <v>88</v>
      </c>
      <c r="U26" s="77">
        <v>1010</v>
      </c>
      <c r="V26" s="34">
        <v>14.928004694438355</v>
      </c>
      <c r="W26" s="2">
        <v>0.96577481801299203</v>
      </c>
      <c r="X26" s="2">
        <v>19.949336789288559</v>
      </c>
      <c r="Y26" s="2">
        <v>0.64087262486361496</v>
      </c>
      <c r="Z26" s="80">
        <f>VLOOKUP(U26,BG!$A$2:$F$55,4)</f>
        <v>17.667128630810641</v>
      </c>
      <c r="AA26" s="80">
        <f>VLOOKUP(U26,BG!$A$2:$F$55,5)</f>
        <v>0.66413276973346635</v>
      </c>
      <c r="AB26" s="4">
        <f>VLOOKUP(U26+1,BG!$A$2:$F$55,4)</f>
        <v>22.794086980680678</v>
      </c>
      <c r="AC26" s="4">
        <f>VLOOKUP(U26+1,BG!$A$2:$F$55,5)</f>
        <v>0.59159919067940292</v>
      </c>
      <c r="AD26" s="3">
        <f>COUNTIF($U$2:U26,U26)</f>
        <v>13</v>
      </c>
      <c r="AE26" s="3">
        <f t="shared" si="0"/>
        <v>18</v>
      </c>
      <c r="AF26" s="3">
        <f t="shared" si="1"/>
        <v>5</v>
      </c>
      <c r="AG26" s="3">
        <f t="shared" si="2"/>
        <v>12</v>
      </c>
      <c r="AH26" s="81">
        <f t="shared" si="3"/>
        <v>21.286158054248318</v>
      </c>
      <c r="AI26" s="81">
        <f t="shared" si="4"/>
        <v>0.61293259628353924</v>
      </c>
      <c r="AJ26" s="83">
        <v>0.40299400000000002</v>
      </c>
      <c r="AK26" s="83">
        <v>28.905999999999999</v>
      </c>
      <c r="AL26" s="84">
        <f t="shared" si="5"/>
        <v>11.648944564000001</v>
      </c>
      <c r="AM26" s="84">
        <f t="shared" si="6"/>
        <v>19.907439732018659</v>
      </c>
      <c r="AN26" s="84">
        <f t="shared" si="7"/>
        <v>13.046980121092192</v>
      </c>
      <c r="AO26" s="84">
        <f t="shared" si="8"/>
        <v>6.8604596109264673</v>
      </c>
      <c r="AP26" s="85">
        <f t="shared" si="9"/>
        <v>0.69798311259599044</v>
      </c>
    </row>
    <row r="27" spans="1:42" x14ac:dyDescent="0.25">
      <c r="A27">
        <v>2</v>
      </c>
      <c r="B27" s="11">
        <v>5</v>
      </c>
      <c r="C27" s="12"/>
      <c r="D27" s="12">
        <v>0</v>
      </c>
      <c r="E27" s="12">
        <v>-104</v>
      </c>
      <c r="F27" s="12">
        <v>210</v>
      </c>
      <c r="G27" s="12">
        <v>3.9446000000000002E-2</v>
      </c>
      <c r="H27" s="12">
        <v>0.18152399999999999</v>
      </c>
      <c r="I27" s="12">
        <v>46.479407999999999</v>
      </c>
      <c r="J27" s="12">
        <v>1.627421</v>
      </c>
      <c r="K27" s="12">
        <v>8.8105170000000008</v>
      </c>
      <c r="L27" s="12">
        <v>0.15425900000000001</v>
      </c>
      <c r="M27" s="13">
        <v>3.9446000000000002E-2</v>
      </c>
      <c r="N27" s="12">
        <v>9.7127000000000005E-2</v>
      </c>
      <c r="O27" s="12">
        <v>101308</v>
      </c>
      <c r="P27" s="12">
        <v>20.100000000000001</v>
      </c>
      <c r="Q27" s="12">
        <v>60</v>
      </c>
      <c r="R27" s="12">
        <v>1.1972</v>
      </c>
      <c r="S27" s="12" t="s">
        <v>89</v>
      </c>
      <c r="T27" s="12" t="s">
        <v>90</v>
      </c>
      <c r="U27" s="77">
        <v>1010</v>
      </c>
      <c r="V27" s="34">
        <v>16.919063333971959</v>
      </c>
      <c r="W27" s="2">
        <v>0.86643431551047501</v>
      </c>
      <c r="X27" s="2">
        <v>23.488554078874643</v>
      </c>
      <c r="Y27" s="2">
        <v>0.11507061473922418</v>
      </c>
      <c r="Z27" s="80">
        <f>VLOOKUP(U27,BG!$A$2:$F$55,4)</f>
        <v>17.667128630810641</v>
      </c>
      <c r="AA27" s="80">
        <f>VLOOKUP(U27,BG!$A$2:$F$55,5)</f>
        <v>0.66413276973346635</v>
      </c>
      <c r="AB27" s="4">
        <f>VLOOKUP(U27+1,BG!$A$2:$F$55,4)</f>
        <v>22.794086980680678</v>
      </c>
      <c r="AC27" s="4">
        <f>VLOOKUP(U27+1,BG!$A$2:$F$55,5)</f>
        <v>0.59159919067940292</v>
      </c>
      <c r="AD27" s="3">
        <f>COUNTIF($U$2:U27,U27)</f>
        <v>14</v>
      </c>
      <c r="AE27" s="3">
        <f t="shared" si="0"/>
        <v>18</v>
      </c>
      <c r="AF27" s="3">
        <f t="shared" si="1"/>
        <v>4</v>
      </c>
      <c r="AG27" s="3">
        <f t="shared" si="2"/>
        <v>13</v>
      </c>
      <c r="AH27" s="81">
        <f t="shared" si="3"/>
        <v>21.587743839534788</v>
      </c>
      <c r="AI27" s="81">
        <f t="shared" si="4"/>
        <v>0.60866591516271196</v>
      </c>
      <c r="AJ27" s="83">
        <v>0.369834</v>
      </c>
      <c r="AK27" s="83">
        <v>32.782499999999999</v>
      </c>
      <c r="AL27" s="84">
        <f t="shared" si="5"/>
        <v>12.124083104999999</v>
      </c>
      <c r="AM27" s="84">
        <f t="shared" si="6"/>
        <v>20.466359890399751</v>
      </c>
      <c r="AN27" s="84">
        <f t="shared" si="7"/>
        <v>13.139723860388639</v>
      </c>
      <c r="AO27" s="84">
        <f t="shared" si="8"/>
        <v>7.3266360300111124</v>
      </c>
      <c r="AP27" s="85">
        <f t="shared" si="9"/>
        <v>0.65479533244694421</v>
      </c>
    </row>
    <row r="28" spans="1:42" x14ac:dyDescent="0.25">
      <c r="A28">
        <v>2</v>
      </c>
      <c r="B28" s="11">
        <v>6</v>
      </c>
      <c r="C28" s="12"/>
      <c r="D28" s="12">
        <v>0</v>
      </c>
      <c r="E28" s="12">
        <v>-104</v>
      </c>
      <c r="F28" s="12">
        <v>200</v>
      </c>
      <c r="G28" s="12">
        <v>4.6602999999999999E-2</v>
      </c>
      <c r="H28" s="12">
        <v>0.18156800000000001</v>
      </c>
      <c r="I28" s="12">
        <v>46.490360000000003</v>
      </c>
      <c r="J28" s="12">
        <v>1.611999</v>
      </c>
      <c r="K28" s="12">
        <v>8.8116249999999994</v>
      </c>
      <c r="L28" s="12">
        <v>0.152807</v>
      </c>
      <c r="M28" s="13">
        <v>4.6602999999999999E-2</v>
      </c>
      <c r="N28" s="12">
        <v>0.120333</v>
      </c>
      <c r="O28" s="12">
        <v>101307</v>
      </c>
      <c r="P28" s="12">
        <v>20.100000000000001</v>
      </c>
      <c r="Q28" s="12">
        <v>60</v>
      </c>
      <c r="R28" s="12">
        <v>1.1972</v>
      </c>
      <c r="S28" s="12" t="s">
        <v>91</v>
      </c>
      <c r="T28" s="12" t="s">
        <v>92</v>
      </c>
      <c r="U28" s="77">
        <v>1010</v>
      </c>
      <c r="V28" s="34">
        <v>23.067136661121115</v>
      </c>
      <c r="W28" s="2">
        <v>0.85039922810520863</v>
      </c>
      <c r="X28" s="2">
        <v>31.019082578169588</v>
      </c>
      <c r="Y28" s="2">
        <v>1.56823074186542</v>
      </c>
      <c r="Z28" s="80">
        <f>VLOOKUP(U28,BG!$A$2:$F$55,4)</f>
        <v>17.667128630810641</v>
      </c>
      <c r="AA28" s="80">
        <f>VLOOKUP(U28,BG!$A$2:$F$55,5)</f>
        <v>0.66413276973346635</v>
      </c>
      <c r="AB28" s="4">
        <f>VLOOKUP(U28+1,BG!$A$2:$F$55,4)</f>
        <v>22.794086980680678</v>
      </c>
      <c r="AC28" s="4">
        <f>VLOOKUP(U28+1,BG!$A$2:$F$55,5)</f>
        <v>0.59159919067940292</v>
      </c>
      <c r="AD28" s="3">
        <f>COUNTIF($U$2:U28,U28)</f>
        <v>15</v>
      </c>
      <c r="AE28" s="3">
        <f t="shared" si="0"/>
        <v>18</v>
      </c>
      <c r="AF28" s="3">
        <f t="shared" si="1"/>
        <v>3</v>
      </c>
      <c r="AG28" s="3">
        <f t="shared" si="2"/>
        <v>14</v>
      </c>
      <c r="AH28" s="81">
        <f t="shared" si="3"/>
        <v>21.889329624821261</v>
      </c>
      <c r="AI28" s="81">
        <f t="shared" si="4"/>
        <v>0.60439923404188467</v>
      </c>
      <c r="AJ28" s="83">
        <v>0.620784</v>
      </c>
      <c r="AK28" s="83">
        <v>34.784199999999998</v>
      </c>
      <c r="AL28" s="84">
        <f t="shared" si="5"/>
        <v>21.5934748128</v>
      </c>
      <c r="AM28" s="84">
        <f t="shared" si="6"/>
        <v>27.946834622872561</v>
      </c>
      <c r="AN28" s="84">
        <f t="shared" si="7"/>
        <v>13.229894058932306</v>
      </c>
      <c r="AO28" s="84">
        <f t="shared" si="8"/>
        <v>14.716940563940256</v>
      </c>
      <c r="AP28" s="85">
        <f t="shared" si="9"/>
        <v>0.46725297414795353</v>
      </c>
    </row>
    <row r="29" spans="1:42" x14ac:dyDescent="0.25">
      <c r="A29">
        <v>2</v>
      </c>
      <c r="B29" s="11">
        <v>7</v>
      </c>
      <c r="C29" s="12"/>
      <c r="D29" s="12">
        <v>0</v>
      </c>
      <c r="E29" s="12">
        <v>-104</v>
      </c>
      <c r="F29" s="12">
        <v>190</v>
      </c>
      <c r="G29" s="12">
        <v>5.4739999999999997E-2</v>
      </c>
      <c r="H29" s="12">
        <v>0.18179300000000001</v>
      </c>
      <c r="I29" s="12">
        <v>46.546844</v>
      </c>
      <c r="J29" s="12">
        <v>1.643313</v>
      </c>
      <c r="K29" s="12">
        <v>8.816929</v>
      </c>
      <c r="L29" s="12">
        <v>0.15559600000000001</v>
      </c>
      <c r="M29" s="13">
        <v>5.4739999999999997E-2</v>
      </c>
      <c r="N29" s="12">
        <v>0.14744299999999999</v>
      </c>
      <c r="O29" s="12">
        <v>101307</v>
      </c>
      <c r="P29" s="12">
        <v>20.100000000000001</v>
      </c>
      <c r="Q29" s="12">
        <v>60</v>
      </c>
      <c r="R29" s="12">
        <v>1.1972</v>
      </c>
      <c r="S29" s="12" t="s">
        <v>93</v>
      </c>
      <c r="T29" s="12" t="s">
        <v>94</v>
      </c>
      <c r="U29" s="77">
        <v>1010</v>
      </c>
      <c r="V29" s="34">
        <v>30.107234983594836</v>
      </c>
      <c r="W29" s="2">
        <v>0.76151562589143984</v>
      </c>
      <c r="X29" s="2">
        <v>41.050819967221628</v>
      </c>
      <c r="Y29" s="2">
        <v>1.2407212334970361</v>
      </c>
      <c r="Z29" s="80">
        <f>VLOOKUP(U29,BG!$A$2:$F$55,4)</f>
        <v>17.667128630810641</v>
      </c>
      <c r="AA29" s="80">
        <f>VLOOKUP(U29,BG!$A$2:$F$55,5)</f>
        <v>0.66413276973346635</v>
      </c>
      <c r="AB29" s="4">
        <f>VLOOKUP(U29+1,BG!$A$2:$F$55,4)</f>
        <v>22.794086980680678</v>
      </c>
      <c r="AC29" s="4">
        <f>VLOOKUP(U29+1,BG!$A$2:$F$55,5)</f>
        <v>0.59159919067940292</v>
      </c>
      <c r="AD29" s="3">
        <f>COUNTIF($U$2:U29,U29)</f>
        <v>16</v>
      </c>
      <c r="AE29" s="3">
        <f t="shared" si="0"/>
        <v>18</v>
      </c>
      <c r="AF29" s="3">
        <f t="shared" si="1"/>
        <v>2</v>
      </c>
      <c r="AG29" s="3">
        <f t="shared" si="2"/>
        <v>15</v>
      </c>
      <c r="AH29" s="81">
        <f t="shared" si="3"/>
        <v>22.190915410107735</v>
      </c>
      <c r="AI29" s="81">
        <f t="shared" si="4"/>
        <v>0.60013255292105749</v>
      </c>
      <c r="AJ29" s="83">
        <v>0.56226299999999996</v>
      </c>
      <c r="AK29" s="83">
        <v>44.728099999999998</v>
      </c>
      <c r="AL29" s="84">
        <f t="shared" si="5"/>
        <v>25.148955690299996</v>
      </c>
      <c r="AM29" s="84">
        <f t="shared" si="6"/>
        <v>32.501562094192629</v>
      </c>
      <c r="AN29" s="84">
        <f t="shared" si="7"/>
        <v>13.31749071672319</v>
      </c>
      <c r="AO29" s="84">
        <f t="shared" si="8"/>
        <v>19.184071377469436</v>
      </c>
      <c r="AP29" s="85">
        <f t="shared" si="9"/>
        <v>0.31092900956550679</v>
      </c>
    </row>
    <row r="30" spans="1:42" x14ac:dyDescent="0.25">
      <c r="A30">
        <v>2</v>
      </c>
      <c r="B30" s="11">
        <v>8</v>
      </c>
      <c r="C30" s="12"/>
      <c r="D30" s="12">
        <v>0</v>
      </c>
      <c r="E30" s="12">
        <v>-104</v>
      </c>
      <c r="F30" s="12">
        <v>180</v>
      </c>
      <c r="G30" s="12">
        <v>6.3241000000000006E-2</v>
      </c>
      <c r="H30" s="12">
        <v>0.18205099999999999</v>
      </c>
      <c r="I30" s="12">
        <v>46.611646</v>
      </c>
      <c r="J30" s="12">
        <v>1.575393</v>
      </c>
      <c r="K30" s="12">
        <v>8.8250010000000003</v>
      </c>
      <c r="L30" s="12">
        <v>0.149177</v>
      </c>
      <c r="M30" s="13">
        <v>6.3241000000000006E-2</v>
      </c>
      <c r="N30" s="12">
        <v>0.16635</v>
      </c>
      <c r="O30" s="12">
        <v>101303</v>
      </c>
      <c r="P30" s="12">
        <v>20.2</v>
      </c>
      <c r="Q30" s="12">
        <v>60</v>
      </c>
      <c r="R30" s="12">
        <v>1.1967000000000001</v>
      </c>
      <c r="S30" s="12" t="s">
        <v>95</v>
      </c>
      <c r="T30" s="12" t="s">
        <v>96</v>
      </c>
      <c r="U30" s="77">
        <v>1010</v>
      </c>
      <c r="V30" s="34">
        <v>37.478969203328013</v>
      </c>
      <c r="W30" s="2">
        <v>0.63347824158426613</v>
      </c>
      <c r="X30" s="2">
        <v>55.553240421012895</v>
      </c>
      <c r="Y30" s="2">
        <v>-0.27467458122840721</v>
      </c>
      <c r="Z30" s="80">
        <f>VLOOKUP(U30,BG!$A$2:$F$55,4)</f>
        <v>17.667128630810641</v>
      </c>
      <c r="AA30" s="80">
        <f>VLOOKUP(U30,BG!$A$2:$F$55,5)</f>
        <v>0.66413276973346635</v>
      </c>
      <c r="AB30" s="4">
        <f>VLOOKUP(U30+1,BG!$A$2:$F$55,4)</f>
        <v>22.794086980680678</v>
      </c>
      <c r="AC30" s="4">
        <f>VLOOKUP(U30+1,BG!$A$2:$F$55,5)</f>
        <v>0.59159919067940292</v>
      </c>
      <c r="AD30" s="3">
        <f>COUNTIF($U$2:U30,U30)</f>
        <v>17</v>
      </c>
      <c r="AE30" s="3">
        <f t="shared" si="0"/>
        <v>18</v>
      </c>
      <c r="AF30" s="3">
        <f t="shared" si="1"/>
        <v>1</v>
      </c>
      <c r="AG30" s="3">
        <f t="shared" si="2"/>
        <v>16</v>
      </c>
      <c r="AH30" s="81">
        <f t="shared" si="3"/>
        <v>22.492501195394205</v>
      </c>
      <c r="AI30" s="81">
        <f t="shared" si="4"/>
        <v>0.59586587180023021</v>
      </c>
      <c r="AJ30" s="83">
        <v>0.51240699999999995</v>
      </c>
      <c r="AK30" s="83">
        <v>60.932499999999997</v>
      </c>
      <c r="AL30" s="84">
        <f t="shared" si="5"/>
        <v>31.222239527499994</v>
      </c>
      <c r="AM30" s="84">
        <f t="shared" si="6"/>
        <v>35.191769056211221</v>
      </c>
      <c r="AN30" s="84">
        <f t="shared" si="7"/>
        <v>13.402513833761288</v>
      </c>
      <c r="AO30" s="84">
        <f t="shared" si="8"/>
        <v>21.789255222449931</v>
      </c>
      <c r="AP30" s="85">
        <f t="shared" si="9"/>
        <v>0.43291907909413346</v>
      </c>
    </row>
    <row r="31" spans="1:42" x14ac:dyDescent="0.25">
      <c r="A31">
        <v>2</v>
      </c>
      <c r="B31" s="11">
        <v>9</v>
      </c>
      <c r="C31" s="12"/>
      <c r="D31" s="12">
        <v>0</v>
      </c>
      <c r="E31" s="12">
        <v>-104</v>
      </c>
      <c r="F31" s="12">
        <v>170</v>
      </c>
      <c r="G31" s="12">
        <v>6.9917999999999994E-2</v>
      </c>
      <c r="H31" s="12">
        <v>0.182753</v>
      </c>
      <c r="I31" s="12">
        <v>46.787837000000003</v>
      </c>
      <c r="J31" s="12">
        <v>1.602635</v>
      </c>
      <c r="K31" s="12">
        <v>8.8415870000000005</v>
      </c>
      <c r="L31" s="12">
        <v>0.151446</v>
      </c>
      <c r="M31" s="13">
        <v>6.9917999999999994E-2</v>
      </c>
      <c r="N31" s="12">
        <v>0.195657</v>
      </c>
      <c r="O31" s="12">
        <v>101304</v>
      </c>
      <c r="P31" s="12">
        <v>20.2</v>
      </c>
      <c r="Q31" s="12">
        <v>60</v>
      </c>
      <c r="R31" s="12">
        <v>1.1967000000000001</v>
      </c>
      <c r="S31" s="12" t="s">
        <v>97</v>
      </c>
      <c r="T31" s="12" t="s">
        <v>98</v>
      </c>
      <c r="U31" s="77">
        <v>1010</v>
      </c>
      <c r="V31" s="34">
        <v>43.191533189664632</v>
      </c>
      <c r="W31" s="2">
        <v>0.6428816986683229</v>
      </c>
      <c r="X31" s="2">
        <v>62.708993227260713</v>
      </c>
      <c r="Y31" s="2">
        <v>0.58502038287593061</v>
      </c>
      <c r="Z31" s="80">
        <f>VLOOKUP(U31,BG!$A$2:$F$55,4)</f>
        <v>17.667128630810641</v>
      </c>
      <c r="AA31" s="80">
        <f>VLOOKUP(U31,BG!$A$2:$F$55,5)</f>
        <v>0.66413276973346635</v>
      </c>
      <c r="AB31" s="4">
        <f>VLOOKUP(U31+1,BG!$A$2:$F$55,4)</f>
        <v>22.794086980680678</v>
      </c>
      <c r="AC31" s="4">
        <f>VLOOKUP(U31+1,BG!$A$2:$F$55,5)</f>
        <v>0.59159919067940292</v>
      </c>
      <c r="AD31" s="3">
        <f>COUNTIF($U$2:U31,U31)</f>
        <v>18</v>
      </c>
      <c r="AE31" s="3">
        <f t="shared" si="0"/>
        <v>18</v>
      </c>
      <c r="AF31" s="3">
        <f t="shared" si="1"/>
        <v>0</v>
      </c>
      <c r="AG31" s="3">
        <f t="shared" si="2"/>
        <v>17</v>
      </c>
      <c r="AH31" s="81">
        <f t="shared" si="3"/>
        <v>22.794086980680678</v>
      </c>
      <c r="AI31" s="81">
        <f t="shared" si="4"/>
        <v>0.59159919067940292</v>
      </c>
      <c r="AJ31" s="83">
        <v>0.53829800000000005</v>
      </c>
      <c r="AK31" s="83">
        <v>66.914900000000003</v>
      </c>
      <c r="AL31" s="84">
        <f t="shared" si="5"/>
        <v>36.020156840200002</v>
      </c>
      <c r="AM31" s="84">
        <f t="shared" si="6"/>
        <v>40.899484470597656</v>
      </c>
      <c r="AN31" s="84">
        <f t="shared" si="7"/>
        <v>13.484963410046603</v>
      </c>
      <c r="AO31" s="84">
        <f t="shared" si="8"/>
        <v>27.414521060551053</v>
      </c>
      <c r="AP31" s="85">
        <f t="shared" si="9"/>
        <v>0.31390793808294126</v>
      </c>
    </row>
    <row r="32" spans="1:42" x14ac:dyDescent="0.25">
      <c r="A32">
        <v>2</v>
      </c>
      <c r="B32" s="20">
        <v>17</v>
      </c>
      <c r="C32" s="21" t="s">
        <v>99</v>
      </c>
      <c r="D32" s="21">
        <v>0</v>
      </c>
      <c r="E32" s="21">
        <v>-103.96875</v>
      </c>
      <c r="F32" s="21">
        <v>170</v>
      </c>
      <c r="G32" s="21">
        <v>3.9019999999999999E-2</v>
      </c>
      <c r="H32" s="21">
        <v>0.183388</v>
      </c>
      <c r="I32" s="21">
        <v>46.947110000000002</v>
      </c>
      <c r="J32" s="21">
        <v>1.6307510000000001</v>
      </c>
      <c r="K32" s="21">
        <v>8.8568519999999999</v>
      </c>
      <c r="L32" s="21">
        <v>0.15376600000000001</v>
      </c>
      <c r="M32" s="22">
        <v>3.9019999999999999E-2</v>
      </c>
      <c r="N32" s="21">
        <v>0.10946</v>
      </c>
      <c r="O32" s="21">
        <v>101298</v>
      </c>
      <c r="P32" s="21">
        <v>20.2</v>
      </c>
      <c r="Q32" s="21">
        <v>60</v>
      </c>
      <c r="R32" s="21">
        <v>1.1966000000000001</v>
      </c>
      <c r="S32" s="21" t="s">
        <v>100</v>
      </c>
      <c r="T32" s="21" t="s">
        <v>101</v>
      </c>
      <c r="U32" s="77">
        <v>1020</v>
      </c>
      <c r="V32" s="34">
        <v>53.416328630590854</v>
      </c>
      <c r="W32" s="2">
        <v>0.65504337678316871</v>
      </c>
      <c r="X32" s="2">
        <v>75.198103859504528</v>
      </c>
      <c r="Y32" s="2">
        <v>2.9225237677837397</v>
      </c>
      <c r="Z32" s="80">
        <f>VLOOKUP(U32,BG!$A$2:$F$55,4)</f>
        <v>15.890105072884921</v>
      </c>
      <c r="AA32" s="80">
        <f>VLOOKUP(U32,BG!$A$2:$F$55,5)</f>
        <v>1.0125530342922053</v>
      </c>
      <c r="AB32" s="4">
        <f>VLOOKUP(U32+1,BG!$A$2:$F$55,4)</f>
        <v>14.731618018412622</v>
      </c>
      <c r="AC32" s="4">
        <f>VLOOKUP(U32+1,BG!$A$2:$F$55,5)</f>
        <v>1.2516985998598114</v>
      </c>
      <c r="AD32" s="3">
        <f>COUNTIF($U$2:U32,U32)</f>
        <v>1</v>
      </c>
      <c r="AE32" s="3">
        <f t="shared" si="0"/>
        <v>14</v>
      </c>
      <c r="AF32" s="3">
        <f t="shared" si="1"/>
        <v>13</v>
      </c>
      <c r="AG32" s="3">
        <f t="shared" si="2"/>
        <v>0</v>
      </c>
      <c r="AH32" s="81">
        <f t="shared" si="3"/>
        <v>15.890105072884921</v>
      </c>
      <c r="AI32" s="81">
        <f t="shared" si="4"/>
        <v>1.0125530342922053</v>
      </c>
      <c r="AJ32" s="83">
        <v>0.56626699999999996</v>
      </c>
      <c r="AK32" s="83">
        <v>78.668099999999995</v>
      </c>
      <c r="AL32" s="84">
        <f t="shared" si="5"/>
        <v>44.547148982699994</v>
      </c>
      <c r="AM32" s="84">
        <f t="shared" si="6"/>
        <v>52.180543647605013</v>
      </c>
      <c r="AN32" s="84">
        <f t="shared" si="7"/>
        <v>16.089574106771593</v>
      </c>
      <c r="AO32" s="84">
        <f t="shared" si="8"/>
        <v>36.09096954083342</v>
      </c>
      <c r="AP32" s="85">
        <f t="shared" si="9"/>
        <v>0.23430180871974718</v>
      </c>
    </row>
    <row r="33" spans="1:42" x14ac:dyDescent="0.25">
      <c r="A33">
        <v>2</v>
      </c>
      <c r="B33" s="20">
        <v>16</v>
      </c>
      <c r="C33" s="21" t="s">
        <v>99</v>
      </c>
      <c r="D33" s="21">
        <v>0</v>
      </c>
      <c r="E33" s="21">
        <v>-103.96875</v>
      </c>
      <c r="F33" s="21">
        <v>160</v>
      </c>
      <c r="G33" s="21">
        <v>4.1673000000000002E-2</v>
      </c>
      <c r="H33" s="21">
        <v>0.18303800000000001</v>
      </c>
      <c r="I33" s="21">
        <v>46.859333999999997</v>
      </c>
      <c r="J33" s="21">
        <v>1.59619</v>
      </c>
      <c r="K33" s="21">
        <v>8.848706</v>
      </c>
      <c r="L33" s="21">
        <v>0.15071300000000001</v>
      </c>
      <c r="M33" s="22">
        <v>4.1673000000000002E-2</v>
      </c>
      <c r="N33" s="21">
        <v>0.11715299999999999</v>
      </c>
      <c r="O33" s="21">
        <v>101296</v>
      </c>
      <c r="P33" s="21">
        <v>20.2</v>
      </c>
      <c r="Q33" s="21">
        <v>60</v>
      </c>
      <c r="R33" s="21">
        <v>1.1966000000000001</v>
      </c>
      <c r="S33" s="21" t="s">
        <v>102</v>
      </c>
      <c r="T33" s="21" t="s">
        <v>103</v>
      </c>
      <c r="U33" s="77">
        <v>1020</v>
      </c>
      <c r="V33" s="34">
        <v>56.770424395579575</v>
      </c>
      <c r="W33" s="2">
        <v>0.67392922832962887</v>
      </c>
      <c r="X33" s="2">
        <v>79.385438696932482</v>
      </c>
      <c r="Y33" s="2">
        <v>4.588504566904672</v>
      </c>
      <c r="Z33" s="80">
        <f>VLOOKUP(U33,BG!$A$2:$F$55,4)</f>
        <v>15.890105072884921</v>
      </c>
      <c r="AA33" s="80">
        <f>VLOOKUP(U33,BG!$A$2:$F$55,5)</f>
        <v>1.0125530342922053</v>
      </c>
      <c r="AB33" s="4">
        <f>VLOOKUP(U33+1,BG!$A$2:$F$55,4)</f>
        <v>14.731618018412622</v>
      </c>
      <c r="AC33" s="4">
        <f>VLOOKUP(U33+1,BG!$A$2:$F$55,5)</f>
        <v>1.2516985998598114</v>
      </c>
      <c r="AD33" s="3">
        <f>COUNTIF($U$2:U33,U33)</f>
        <v>2</v>
      </c>
      <c r="AE33" s="3">
        <f t="shared" si="0"/>
        <v>14</v>
      </c>
      <c r="AF33" s="3">
        <f t="shared" si="1"/>
        <v>12</v>
      </c>
      <c r="AG33" s="3">
        <f t="shared" si="2"/>
        <v>1</v>
      </c>
      <c r="AH33" s="81">
        <f t="shared" si="3"/>
        <v>15.800990684079361</v>
      </c>
      <c r="AI33" s="81">
        <f t="shared" si="4"/>
        <v>1.0309488470281751</v>
      </c>
      <c r="AJ33" s="83">
        <v>0.59879400000000005</v>
      </c>
      <c r="AK33" s="83">
        <v>82.427800000000005</v>
      </c>
      <c r="AL33" s="84">
        <f t="shared" si="5"/>
        <v>49.357272073200008</v>
      </c>
      <c r="AM33" s="84">
        <f t="shared" si="6"/>
        <v>58.088672008537444</v>
      </c>
      <c r="AN33" s="84">
        <f t="shared" si="7"/>
        <v>16.290013127654554</v>
      </c>
      <c r="AO33" s="84">
        <f t="shared" si="8"/>
        <v>41.79865888088289</v>
      </c>
      <c r="AP33" s="85">
        <f t="shared" si="9"/>
        <v>0.18083386870993937</v>
      </c>
    </row>
    <row r="34" spans="1:42" x14ac:dyDescent="0.25">
      <c r="A34">
        <v>2</v>
      </c>
      <c r="B34" s="20">
        <v>15</v>
      </c>
      <c r="C34" s="21" t="s">
        <v>99</v>
      </c>
      <c r="D34" s="21">
        <v>0</v>
      </c>
      <c r="E34" s="21">
        <v>-103.96875</v>
      </c>
      <c r="F34" s="21">
        <v>150</v>
      </c>
      <c r="G34" s="21">
        <v>5.4303999999999998E-2</v>
      </c>
      <c r="H34" s="21">
        <v>0.18281900000000001</v>
      </c>
      <c r="I34" s="21">
        <v>46.804439000000002</v>
      </c>
      <c r="J34" s="21">
        <v>1.653392</v>
      </c>
      <c r="K34" s="21">
        <v>8.8436009999999996</v>
      </c>
      <c r="L34" s="21">
        <v>0.15615799999999999</v>
      </c>
      <c r="M34" s="22">
        <v>5.4303999999999998E-2</v>
      </c>
      <c r="N34" s="21">
        <v>0.15048300000000001</v>
      </c>
      <c r="O34" s="21">
        <v>101292</v>
      </c>
      <c r="P34" s="21">
        <v>20.2</v>
      </c>
      <c r="Q34" s="21">
        <v>60</v>
      </c>
      <c r="R34" s="21">
        <v>1.1964999999999999</v>
      </c>
      <c r="S34" s="21" t="s">
        <v>104</v>
      </c>
      <c r="T34" s="21" t="s">
        <v>105</v>
      </c>
      <c r="U34" s="77">
        <v>1020</v>
      </c>
      <c r="V34" s="34">
        <v>78.444383911982257</v>
      </c>
      <c r="W34" s="2">
        <v>0.56408025060803535</v>
      </c>
      <c r="X34" s="2">
        <v>120.55849448008031</v>
      </c>
      <c r="Y34" s="2">
        <v>3.4569778885169682</v>
      </c>
      <c r="Z34" s="80">
        <f>VLOOKUP(U34,BG!$A$2:$F$55,4)</f>
        <v>15.890105072884921</v>
      </c>
      <c r="AA34" s="80">
        <f>VLOOKUP(U34,BG!$A$2:$F$55,5)</f>
        <v>1.0125530342922053</v>
      </c>
      <c r="AB34" s="4">
        <f>VLOOKUP(U34+1,BG!$A$2:$F$55,4)</f>
        <v>14.731618018412622</v>
      </c>
      <c r="AC34" s="4">
        <f>VLOOKUP(U34+1,BG!$A$2:$F$55,5)</f>
        <v>1.2516985998598114</v>
      </c>
      <c r="AD34" s="3">
        <f>COUNTIF($U$2:U34,U34)</f>
        <v>3</v>
      </c>
      <c r="AE34" s="3">
        <f t="shared" si="0"/>
        <v>14</v>
      </c>
      <c r="AF34" s="3">
        <f t="shared" si="1"/>
        <v>11</v>
      </c>
      <c r="AG34" s="3">
        <f t="shared" si="2"/>
        <v>2</v>
      </c>
      <c r="AH34" s="81">
        <f t="shared" si="3"/>
        <v>15.711876295273798</v>
      </c>
      <c r="AI34" s="81">
        <f t="shared" si="4"/>
        <v>1.0493446597641447</v>
      </c>
      <c r="AJ34" s="83">
        <v>0.53113299999999997</v>
      </c>
      <c r="AK34" s="83">
        <v>123.048</v>
      </c>
      <c r="AL34" s="84">
        <f t="shared" si="5"/>
        <v>65.354853383999995</v>
      </c>
      <c r="AM34" s="84">
        <f t="shared" si="6"/>
        <v>71.461643667768129</v>
      </c>
      <c r="AN34" s="84">
        <f t="shared" si="7"/>
        <v>16.487173485320415</v>
      </c>
      <c r="AO34" s="84">
        <f t="shared" si="8"/>
        <v>54.974470182447718</v>
      </c>
      <c r="AP34" s="85">
        <f t="shared" si="9"/>
        <v>0.18882188708871872</v>
      </c>
    </row>
    <row r="35" spans="1:42" x14ac:dyDescent="0.25">
      <c r="A35">
        <v>2</v>
      </c>
      <c r="B35" s="20">
        <v>14</v>
      </c>
      <c r="C35" s="21" t="s">
        <v>99</v>
      </c>
      <c r="D35" s="21">
        <v>0</v>
      </c>
      <c r="E35" s="21">
        <v>-103.96875</v>
      </c>
      <c r="F35" s="21">
        <v>140</v>
      </c>
      <c r="G35" s="21">
        <v>6.4296000000000006E-2</v>
      </c>
      <c r="H35" s="21">
        <v>0.18315000000000001</v>
      </c>
      <c r="I35" s="21">
        <v>46.887309000000002</v>
      </c>
      <c r="J35" s="21">
        <v>1.6501600000000001</v>
      </c>
      <c r="K35" s="21">
        <v>8.8515680000000003</v>
      </c>
      <c r="L35" s="21">
        <v>0.15576300000000001</v>
      </c>
      <c r="M35" s="22">
        <v>6.4296000000000006E-2</v>
      </c>
      <c r="N35" s="21">
        <v>0.163989</v>
      </c>
      <c r="O35" s="21">
        <v>101289</v>
      </c>
      <c r="P35" s="21">
        <v>20.2</v>
      </c>
      <c r="Q35" s="21">
        <v>60</v>
      </c>
      <c r="R35" s="21">
        <v>1.1964999999999999</v>
      </c>
      <c r="S35" s="21" t="s">
        <v>106</v>
      </c>
      <c r="T35" s="21" t="s">
        <v>107</v>
      </c>
      <c r="U35" s="77">
        <v>1020</v>
      </c>
      <c r="V35" s="34">
        <v>95.24707291191686</v>
      </c>
      <c r="W35" s="2">
        <v>0.55695301487654081</v>
      </c>
      <c r="X35" s="2">
        <v>146.92219986597803</v>
      </c>
      <c r="Y35" s="2">
        <v>5.1190703632966619</v>
      </c>
      <c r="Z35" s="80">
        <f>VLOOKUP(U35,BG!$A$2:$F$55,4)</f>
        <v>15.890105072884921</v>
      </c>
      <c r="AA35" s="80">
        <f>VLOOKUP(U35,BG!$A$2:$F$55,5)</f>
        <v>1.0125530342922053</v>
      </c>
      <c r="AB35" s="4">
        <f>VLOOKUP(U35+1,BG!$A$2:$F$55,4)</f>
        <v>14.731618018412622</v>
      </c>
      <c r="AC35" s="4">
        <f>VLOOKUP(U35+1,BG!$A$2:$F$55,5)</f>
        <v>1.2516985998598114</v>
      </c>
      <c r="AD35" s="3">
        <f>COUNTIF($U$2:U35,U35)</f>
        <v>4</v>
      </c>
      <c r="AE35" s="3">
        <f t="shared" si="0"/>
        <v>14</v>
      </c>
      <c r="AF35" s="3">
        <f t="shared" si="1"/>
        <v>10</v>
      </c>
      <c r="AG35" s="3">
        <f t="shared" si="2"/>
        <v>3</v>
      </c>
      <c r="AH35" s="81">
        <f t="shared" si="3"/>
        <v>15.622761906468238</v>
      </c>
      <c r="AI35" s="81">
        <f t="shared" si="4"/>
        <v>1.0677404725001145</v>
      </c>
      <c r="AJ35" s="83">
        <v>0.53651599999999999</v>
      </c>
      <c r="AK35" s="83">
        <v>149.18600000000001</v>
      </c>
      <c r="AL35" s="84">
        <f t="shared" si="5"/>
        <v>80.040675976000003</v>
      </c>
      <c r="AM35" s="84">
        <f t="shared" si="6"/>
        <v>86.947832530946826</v>
      </c>
      <c r="AN35" s="84">
        <f t="shared" si="7"/>
        <v>16.681055179769185</v>
      </c>
      <c r="AO35" s="84">
        <f t="shared" si="8"/>
        <v>70.266777351177637</v>
      </c>
      <c r="AP35" s="85">
        <f t="shared" si="9"/>
        <v>0.13909700989949497</v>
      </c>
    </row>
    <row r="36" spans="1:42" x14ac:dyDescent="0.25">
      <c r="A36">
        <v>2</v>
      </c>
      <c r="B36" s="20">
        <v>13</v>
      </c>
      <c r="C36" s="21" t="s">
        <v>99</v>
      </c>
      <c r="D36" s="21">
        <v>0</v>
      </c>
      <c r="E36" s="21">
        <v>-103.96875</v>
      </c>
      <c r="F36" s="21">
        <v>130</v>
      </c>
      <c r="G36" s="21">
        <v>7.3322999999999999E-2</v>
      </c>
      <c r="H36" s="21">
        <v>0.18329400000000001</v>
      </c>
      <c r="I36" s="21">
        <v>46.923380000000002</v>
      </c>
      <c r="J36" s="21">
        <v>1.633254</v>
      </c>
      <c r="K36" s="21">
        <v>8.8551780000000004</v>
      </c>
      <c r="L36" s="21">
        <v>0.15410099999999999</v>
      </c>
      <c r="M36" s="22">
        <v>7.3322999999999999E-2</v>
      </c>
      <c r="N36" s="21">
        <v>0.19692200000000001</v>
      </c>
      <c r="O36" s="21">
        <v>101285</v>
      </c>
      <c r="P36" s="21">
        <v>20.2</v>
      </c>
      <c r="Q36" s="21">
        <v>60</v>
      </c>
      <c r="R36" s="21">
        <v>1.1963999999999999</v>
      </c>
      <c r="S36" s="21" t="s">
        <v>108</v>
      </c>
      <c r="T36" s="21" t="s">
        <v>109</v>
      </c>
      <c r="U36" s="77">
        <v>1020</v>
      </c>
      <c r="V36" s="34">
        <v>110.25818613072087</v>
      </c>
      <c r="W36" s="2">
        <v>0.52959813612502771</v>
      </c>
      <c r="X36" s="2">
        <v>175.94375149021442</v>
      </c>
      <c r="Y36" s="2">
        <v>5.5834256470624846</v>
      </c>
      <c r="Z36" s="80">
        <f>VLOOKUP(U36,BG!$A$2:$F$55,4)</f>
        <v>15.890105072884921</v>
      </c>
      <c r="AA36" s="80">
        <f>VLOOKUP(U36,BG!$A$2:$F$55,5)</f>
        <v>1.0125530342922053</v>
      </c>
      <c r="AB36" s="4">
        <f>VLOOKUP(U36+1,BG!$A$2:$F$55,4)</f>
        <v>14.731618018412622</v>
      </c>
      <c r="AC36" s="4">
        <f>VLOOKUP(U36+1,BG!$A$2:$F$55,5)</f>
        <v>1.2516985998598114</v>
      </c>
      <c r="AD36" s="3">
        <f>COUNTIF($U$2:U36,U36)</f>
        <v>5</v>
      </c>
      <c r="AE36" s="3">
        <f t="shared" si="0"/>
        <v>14</v>
      </c>
      <c r="AF36" s="3">
        <f t="shared" si="1"/>
        <v>9</v>
      </c>
      <c r="AG36" s="3">
        <f t="shared" si="2"/>
        <v>4</v>
      </c>
      <c r="AH36" s="81">
        <f t="shared" si="3"/>
        <v>15.533647517662674</v>
      </c>
      <c r="AI36" s="81">
        <f t="shared" si="4"/>
        <v>1.0861362852360841</v>
      </c>
      <c r="AJ36" s="83">
        <v>0.51036300000000001</v>
      </c>
      <c r="AK36" s="83">
        <v>178.464</v>
      </c>
      <c r="AL36" s="84">
        <f t="shared" si="5"/>
        <v>91.081422431999997</v>
      </c>
      <c r="AM36" s="84">
        <f t="shared" si="6"/>
        <v>98.762908499125103</v>
      </c>
      <c r="AN36" s="84">
        <f t="shared" si="7"/>
        <v>16.871658211000856</v>
      </c>
      <c r="AO36" s="84">
        <f t="shared" si="8"/>
        <v>81.89125028812424</v>
      </c>
      <c r="AP36" s="85">
        <f t="shared" si="9"/>
        <v>0.11222410344867458</v>
      </c>
    </row>
    <row r="37" spans="1:42" x14ac:dyDescent="0.25">
      <c r="A37">
        <v>2</v>
      </c>
      <c r="B37" s="20">
        <v>12</v>
      </c>
      <c r="C37" s="21" t="s">
        <v>99</v>
      </c>
      <c r="D37" s="21">
        <v>0</v>
      </c>
      <c r="E37" s="21">
        <v>-103.96875</v>
      </c>
      <c r="F37" s="21">
        <v>120</v>
      </c>
      <c r="G37" s="21">
        <v>9.8147999999999999E-2</v>
      </c>
      <c r="H37" s="21">
        <v>0.18320400000000001</v>
      </c>
      <c r="I37" s="21">
        <v>46.900917999999997</v>
      </c>
      <c r="J37" s="21">
        <v>1.6020460000000001</v>
      </c>
      <c r="K37" s="21">
        <v>8.8532820000000001</v>
      </c>
      <c r="L37" s="21">
        <v>0.151255</v>
      </c>
      <c r="M37" s="22">
        <v>9.8147999999999999E-2</v>
      </c>
      <c r="N37" s="21">
        <v>0.234488</v>
      </c>
      <c r="O37" s="21">
        <v>101281</v>
      </c>
      <c r="P37" s="21">
        <v>20.2</v>
      </c>
      <c r="Q37" s="21">
        <v>60</v>
      </c>
      <c r="R37" s="21">
        <v>1.1963999999999999</v>
      </c>
      <c r="S37" s="21" t="s">
        <v>110</v>
      </c>
      <c r="T37" s="21" t="s">
        <v>111</v>
      </c>
      <c r="U37" s="77">
        <v>1020</v>
      </c>
      <c r="V37" s="34">
        <v>154.20622766079609</v>
      </c>
      <c r="W37" s="2">
        <v>0.49873340004637384</v>
      </c>
      <c r="X37" s="2">
        <v>250.14288655670916</v>
      </c>
      <c r="Y37" s="2">
        <v>5.646717498084846</v>
      </c>
      <c r="Z37" s="80">
        <f>VLOOKUP(U37,BG!$A$2:$F$55,4)</f>
        <v>15.890105072884921</v>
      </c>
      <c r="AA37" s="80">
        <f>VLOOKUP(U37,BG!$A$2:$F$55,5)</f>
        <v>1.0125530342922053</v>
      </c>
      <c r="AB37" s="4">
        <f>VLOOKUP(U37+1,BG!$A$2:$F$55,4)</f>
        <v>14.731618018412622</v>
      </c>
      <c r="AC37" s="4">
        <f>VLOOKUP(U37+1,BG!$A$2:$F$55,5)</f>
        <v>1.2516985998598114</v>
      </c>
      <c r="AD37" s="3">
        <f>COUNTIF($U$2:U37,U37)</f>
        <v>6</v>
      </c>
      <c r="AE37" s="3">
        <f t="shared" si="0"/>
        <v>14</v>
      </c>
      <c r="AF37" s="3">
        <f t="shared" si="1"/>
        <v>8</v>
      </c>
      <c r="AG37" s="3">
        <f t="shared" si="2"/>
        <v>5</v>
      </c>
      <c r="AH37" s="81">
        <f t="shared" si="3"/>
        <v>15.444533128857113</v>
      </c>
      <c r="AI37" s="81">
        <f t="shared" si="4"/>
        <v>1.1045320979720539</v>
      </c>
      <c r="AJ37" s="83">
        <v>0.48069899999999999</v>
      </c>
      <c r="AK37" s="83">
        <v>253.006</v>
      </c>
      <c r="AL37" s="84">
        <f t="shared" si="5"/>
        <v>121.619731194</v>
      </c>
      <c r="AM37" s="84">
        <f t="shared" si="6"/>
        <v>130.40132980792677</v>
      </c>
      <c r="AN37" s="84">
        <f t="shared" si="7"/>
        <v>17.058982579015435</v>
      </c>
      <c r="AO37" s="84">
        <f t="shared" si="8"/>
        <v>113.34234722891134</v>
      </c>
      <c r="AP37" s="85">
        <f t="shared" si="9"/>
        <v>7.3029932478557907E-2</v>
      </c>
    </row>
    <row r="38" spans="1:42" x14ac:dyDescent="0.25">
      <c r="A38">
        <v>2</v>
      </c>
      <c r="B38" s="20">
        <v>11</v>
      </c>
      <c r="C38" s="21" t="s">
        <v>99</v>
      </c>
      <c r="D38" s="21">
        <v>0</v>
      </c>
      <c r="E38" s="21">
        <v>-103.96875</v>
      </c>
      <c r="F38" s="21">
        <v>110</v>
      </c>
      <c r="G38" s="21">
        <v>0.12085799999999999</v>
      </c>
      <c r="H38" s="21">
        <v>0.18307000000000001</v>
      </c>
      <c r="I38" s="21">
        <v>46.867364000000002</v>
      </c>
      <c r="J38" s="21">
        <v>1.6002050000000001</v>
      </c>
      <c r="K38" s="21">
        <v>8.8517720000000004</v>
      </c>
      <c r="L38" s="21">
        <v>0.15107200000000001</v>
      </c>
      <c r="M38" s="22">
        <v>0.12085799999999999</v>
      </c>
      <c r="N38" s="21">
        <v>0.30001699999999998</v>
      </c>
      <c r="O38" s="21">
        <v>101281</v>
      </c>
      <c r="P38" s="21">
        <v>20.3</v>
      </c>
      <c r="Q38" s="21">
        <v>60</v>
      </c>
      <c r="R38" s="21">
        <v>1.196</v>
      </c>
      <c r="S38" s="21" t="s">
        <v>112</v>
      </c>
      <c r="T38" s="21" t="s">
        <v>113</v>
      </c>
      <c r="U38" s="77">
        <v>1020</v>
      </c>
      <c r="V38" s="34">
        <v>194.22353836079958</v>
      </c>
      <c r="W38" s="2">
        <v>0.47050019738926502</v>
      </c>
      <c r="X38" s="2">
        <v>327.15524634930841</v>
      </c>
      <c r="Y38" s="2">
        <v>6.1104707673464693</v>
      </c>
      <c r="Z38" s="80">
        <f>VLOOKUP(U38,BG!$A$2:$F$55,4)</f>
        <v>15.890105072884921</v>
      </c>
      <c r="AA38" s="80">
        <f>VLOOKUP(U38,BG!$A$2:$F$55,5)</f>
        <v>1.0125530342922053</v>
      </c>
      <c r="AB38" s="4">
        <f>VLOOKUP(U38+1,BG!$A$2:$F$55,4)</f>
        <v>14.731618018412622</v>
      </c>
      <c r="AC38" s="4">
        <f>VLOOKUP(U38+1,BG!$A$2:$F$55,5)</f>
        <v>1.2516985998598114</v>
      </c>
      <c r="AD38" s="3">
        <f>COUNTIF($U$2:U38,U38)</f>
        <v>7</v>
      </c>
      <c r="AE38" s="3">
        <f t="shared" si="0"/>
        <v>14</v>
      </c>
      <c r="AF38" s="3">
        <f t="shared" si="1"/>
        <v>7</v>
      </c>
      <c r="AG38" s="3">
        <f t="shared" si="2"/>
        <v>6</v>
      </c>
      <c r="AH38" s="81">
        <f t="shared" si="3"/>
        <v>15.355418740051553</v>
      </c>
      <c r="AI38" s="81">
        <f t="shared" si="4"/>
        <v>1.1229279107080237</v>
      </c>
      <c r="AJ38" s="83">
        <v>0.45424500000000001</v>
      </c>
      <c r="AK38" s="83">
        <v>330.35899999999998</v>
      </c>
      <c r="AL38" s="84">
        <f t="shared" si="5"/>
        <v>150.06392395500001</v>
      </c>
      <c r="AM38" s="84">
        <f t="shared" si="6"/>
        <v>160.03707875162971</v>
      </c>
      <c r="AN38" s="84">
        <f t="shared" si="7"/>
        <v>17.243028283812922</v>
      </c>
      <c r="AO38" s="84">
        <f t="shared" si="8"/>
        <v>142.79405046781679</v>
      </c>
      <c r="AP38" s="85">
        <f t="shared" si="9"/>
        <v>5.0911599351414975E-2</v>
      </c>
    </row>
    <row r="39" spans="1:42" x14ac:dyDescent="0.25">
      <c r="A39">
        <v>2</v>
      </c>
      <c r="B39" s="20">
        <v>10</v>
      </c>
      <c r="C39" s="21" t="s">
        <v>99</v>
      </c>
      <c r="D39" s="21">
        <v>0</v>
      </c>
      <c r="E39" s="21">
        <v>-103.96875</v>
      </c>
      <c r="F39" s="21">
        <v>100</v>
      </c>
      <c r="G39" s="21">
        <v>0.14305200000000001</v>
      </c>
      <c r="H39" s="21">
        <v>0.18335399999999999</v>
      </c>
      <c r="I39" s="21">
        <v>46.938671999999997</v>
      </c>
      <c r="J39" s="21">
        <v>1.6389339999999999</v>
      </c>
      <c r="K39" s="21">
        <v>8.8568320000000007</v>
      </c>
      <c r="L39" s="21">
        <v>0.15464600000000001</v>
      </c>
      <c r="M39" s="22">
        <v>0.14305200000000001</v>
      </c>
      <c r="N39" s="21">
        <v>0.34185900000000002</v>
      </c>
      <c r="O39" s="21">
        <v>101280</v>
      </c>
      <c r="P39" s="21">
        <v>20.2</v>
      </c>
      <c r="Q39" s="21">
        <v>60</v>
      </c>
      <c r="R39" s="21">
        <v>1.1963999999999999</v>
      </c>
      <c r="S39" s="21" t="s">
        <v>114</v>
      </c>
      <c r="T39" s="21" t="s">
        <v>115</v>
      </c>
      <c r="U39" s="77">
        <v>1020</v>
      </c>
      <c r="V39" s="34">
        <v>233.24475668504925</v>
      </c>
      <c r="W39" s="2">
        <v>0.45265839508807332</v>
      </c>
      <c r="X39" s="2">
        <v>400.28892125622093</v>
      </c>
      <c r="Y39" s="2">
        <v>5.378778111363272</v>
      </c>
      <c r="Z39" s="80">
        <f>VLOOKUP(U39,BG!$A$2:$F$55,4)</f>
        <v>15.890105072884921</v>
      </c>
      <c r="AA39" s="80">
        <f>VLOOKUP(U39,BG!$A$2:$F$55,5)</f>
        <v>1.0125530342922053</v>
      </c>
      <c r="AB39" s="4">
        <f>VLOOKUP(U39+1,BG!$A$2:$F$55,4)</f>
        <v>14.731618018412622</v>
      </c>
      <c r="AC39" s="4">
        <f>VLOOKUP(U39+1,BG!$A$2:$F$55,5)</f>
        <v>1.2516985998598114</v>
      </c>
      <c r="AD39" s="3">
        <f>COUNTIF($U$2:U39,U39)</f>
        <v>8</v>
      </c>
      <c r="AE39" s="3">
        <f t="shared" si="0"/>
        <v>14</v>
      </c>
      <c r="AF39" s="3">
        <f t="shared" si="1"/>
        <v>6</v>
      </c>
      <c r="AG39" s="3">
        <f t="shared" si="2"/>
        <v>7</v>
      </c>
      <c r="AH39" s="81">
        <f t="shared" si="3"/>
        <v>15.266304351245992</v>
      </c>
      <c r="AI39" s="81">
        <f t="shared" si="4"/>
        <v>1.1413237234439932</v>
      </c>
      <c r="AJ39" s="83">
        <v>0.43601400000000001</v>
      </c>
      <c r="AK39" s="83">
        <v>403.67399999999998</v>
      </c>
      <c r="AL39" s="84">
        <f t="shared" si="5"/>
        <v>176.00751543600001</v>
      </c>
      <c r="AM39" s="84">
        <f t="shared" si="6"/>
        <v>186.57291877874039</v>
      </c>
      <c r="AN39" s="84">
        <f t="shared" si="7"/>
        <v>17.423795325393311</v>
      </c>
      <c r="AO39" s="84">
        <f t="shared" si="8"/>
        <v>169.14912345334707</v>
      </c>
      <c r="AP39" s="85">
        <f t="shared" si="9"/>
        <v>4.0546423431774635E-2</v>
      </c>
    </row>
    <row r="40" spans="1:42" x14ac:dyDescent="0.25">
      <c r="A40">
        <v>2</v>
      </c>
      <c r="B40" s="20">
        <v>9</v>
      </c>
      <c r="C40" s="21" t="s">
        <v>99</v>
      </c>
      <c r="D40" s="21">
        <v>0</v>
      </c>
      <c r="E40" s="21">
        <v>-103.96875</v>
      </c>
      <c r="F40" s="21">
        <v>90</v>
      </c>
      <c r="G40" s="21">
        <v>0.194823</v>
      </c>
      <c r="H40" s="21">
        <v>0.183115</v>
      </c>
      <c r="I40" s="21">
        <v>46.878521999999997</v>
      </c>
      <c r="J40" s="21">
        <v>1.6328260000000001</v>
      </c>
      <c r="K40" s="21">
        <v>8.8528160000000007</v>
      </c>
      <c r="L40" s="21">
        <v>0.15420200000000001</v>
      </c>
      <c r="M40" s="22">
        <v>0.194823</v>
      </c>
      <c r="N40" s="21">
        <v>0.44403199999999998</v>
      </c>
      <c r="O40" s="21">
        <v>101280</v>
      </c>
      <c r="P40" s="21">
        <v>20.3</v>
      </c>
      <c r="Q40" s="21">
        <v>60</v>
      </c>
      <c r="R40" s="21">
        <v>1.1959</v>
      </c>
      <c r="S40" s="21" t="s">
        <v>116</v>
      </c>
      <c r="T40" s="21" t="s">
        <v>117</v>
      </c>
      <c r="U40" s="77">
        <v>1020</v>
      </c>
      <c r="V40" s="34">
        <v>326.32304006784767</v>
      </c>
      <c r="W40" s="2">
        <v>0.4298597904891307</v>
      </c>
      <c r="X40" s="2">
        <v>576.43938899792772</v>
      </c>
      <c r="Y40" s="2">
        <v>5.4438067605818752</v>
      </c>
      <c r="Z40" s="80">
        <f>VLOOKUP(U40,BG!$A$2:$F$55,4)</f>
        <v>15.890105072884921</v>
      </c>
      <c r="AA40" s="80">
        <f>VLOOKUP(U40,BG!$A$2:$F$55,5)</f>
        <v>1.0125530342922053</v>
      </c>
      <c r="AB40" s="4">
        <f>VLOOKUP(U40+1,BG!$A$2:$F$55,4)</f>
        <v>14.731618018412622</v>
      </c>
      <c r="AC40" s="4">
        <f>VLOOKUP(U40+1,BG!$A$2:$F$55,5)</f>
        <v>1.2516985998598114</v>
      </c>
      <c r="AD40" s="3">
        <f>COUNTIF($U$2:U40,U40)</f>
        <v>9</v>
      </c>
      <c r="AE40" s="3">
        <f t="shared" si="0"/>
        <v>14</v>
      </c>
      <c r="AF40" s="3">
        <f t="shared" si="1"/>
        <v>5</v>
      </c>
      <c r="AG40" s="3">
        <f t="shared" si="2"/>
        <v>8</v>
      </c>
      <c r="AH40" s="81">
        <f t="shared" si="3"/>
        <v>15.17718996244043</v>
      </c>
      <c r="AI40" s="81">
        <f t="shared" si="4"/>
        <v>1.159719536179963</v>
      </c>
      <c r="AJ40" s="83">
        <v>0.41932399999999997</v>
      </c>
      <c r="AK40" s="83">
        <v>580.29100000000005</v>
      </c>
      <c r="AL40" s="84">
        <f t="shared" si="5"/>
        <v>243.329943284</v>
      </c>
      <c r="AM40" s="84">
        <f t="shared" si="6"/>
        <v>253.23192174491359</v>
      </c>
      <c r="AN40" s="84">
        <f t="shared" si="7"/>
        <v>17.601283703756607</v>
      </c>
      <c r="AO40" s="84">
        <f t="shared" si="8"/>
        <v>235.630638041157</v>
      </c>
      <c r="AP40" s="85">
        <f t="shared" si="9"/>
        <v>3.2675314665566446E-2</v>
      </c>
    </row>
    <row r="41" spans="1:42" x14ac:dyDescent="0.25">
      <c r="A41">
        <v>2</v>
      </c>
      <c r="B41" s="20">
        <v>8</v>
      </c>
      <c r="C41" s="21" t="s">
        <v>99</v>
      </c>
      <c r="D41" s="21">
        <v>0</v>
      </c>
      <c r="E41" s="21">
        <v>-103.96875</v>
      </c>
      <c r="F41" s="21">
        <v>80</v>
      </c>
      <c r="G41" s="21">
        <v>0.23491100000000001</v>
      </c>
      <c r="H41" s="21">
        <v>0.182114</v>
      </c>
      <c r="I41" s="21">
        <v>46.627327999999999</v>
      </c>
      <c r="J41" s="21">
        <v>1.6256740000000001</v>
      </c>
      <c r="K41" s="21">
        <v>8.8289760000000008</v>
      </c>
      <c r="L41" s="21">
        <v>0.15388199999999999</v>
      </c>
      <c r="M41" s="22">
        <v>0.23491100000000001</v>
      </c>
      <c r="N41" s="21">
        <v>0.52081599999999995</v>
      </c>
      <c r="O41" s="21">
        <v>101282</v>
      </c>
      <c r="P41" s="21">
        <v>20.3</v>
      </c>
      <c r="Q41" s="21">
        <v>60</v>
      </c>
      <c r="R41" s="21">
        <v>1.196</v>
      </c>
      <c r="S41" s="21" t="s">
        <v>118</v>
      </c>
      <c r="T41" s="21" t="s">
        <v>119</v>
      </c>
      <c r="U41" s="77">
        <v>1020</v>
      </c>
      <c r="V41" s="34">
        <v>397.92283404196019</v>
      </c>
      <c r="W41" s="2">
        <v>0.43148969524272224</v>
      </c>
      <c r="X41" s="2">
        <v>689.43375273852519</v>
      </c>
      <c r="Y41" s="2">
        <v>3.9170818147633644</v>
      </c>
      <c r="Z41" s="80">
        <f>VLOOKUP(U41,BG!$A$2:$F$55,4)</f>
        <v>15.890105072884921</v>
      </c>
      <c r="AA41" s="80">
        <f>VLOOKUP(U41,BG!$A$2:$F$55,5)</f>
        <v>1.0125530342922053</v>
      </c>
      <c r="AB41" s="4">
        <f>VLOOKUP(U41+1,BG!$A$2:$F$55,4)</f>
        <v>14.731618018412622</v>
      </c>
      <c r="AC41" s="4">
        <f>VLOOKUP(U41+1,BG!$A$2:$F$55,5)</f>
        <v>1.2516985998598114</v>
      </c>
      <c r="AD41" s="3">
        <f>COUNTIF($U$2:U41,U41)</f>
        <v>10</v>
      </c>
      <c r="AE41" s="3">
        <f t="shared" si="0"/>
        <v>14</v>
      </c>
      <c r="AF41" s="3">
        <f t="shared" si="1"/>
        <v>4</v>
      </c>
      <c r="AG41" s="3">
        <f t="shared" si="2"/>
        <v>9</v>
      </c>
      <c r="AH41" s="81">
        <f t="shared" si="3"/>
        <v>15.088075573634869</v>
      </c>
      <c r="AI41" s="81">
        <f t="shared" si="4"/>
        <v>1.1781153489159324</v>
      </c>
      <c r="AJ41" s="83">
        <v>0.4224</v>
      </c>
      <c r="AK41" s="83">
        <v>693.37300000000005</v>
      </c>
      <c r="AL41" s="84">
        <f t="shared" si="5"/>
        <v>292.88075520000001</v>
      </c>
      <c r="AM41" s="84">
        <f t="shared" si="6"/>
        <v>301.40064167395593</v>
      </c>
      <c r="AN41" s="84">
        <f t="shared" si="7"/>
        <v>17.775493418902801</v>
      </c>
      <c r="AO41" s="84">
        <f t="shared" si="8"/>
        <v>283.62514825505315</v>
      </c>
      <c r="AP41" s="85">
        <f t="shared" si="9"/>
        <v>3.2633237926503092E-2</v>
      </c>
    </row>
    <row r="42" spans="1:42" x14ac:dyDescent="0.25">
      <c r="A42">
        <v>2</v>
      </c>
      <c r="B42" s="20">
        <v>7</v>
      </c>
      <c r="C42" s="21" t="s">
        <v>99</v>
      </c>
      <c r="D42" s="21">
        <v>0</v>
      </c>
      <c r="E42" s="21">
        <v>-103.96875</v>
      </c>
      <c r="F42" s="21">
        <v>70</v>
      </c>
      <c r="G42" s="21">
        <v>0.34601100000000001</v>
      </c>
      <c r="H42" s="21">
        <v>0.182285</v>
      </c>
      <c r="I42" s="21">
        <v>46.670316999999997</v>
      </c>
      <c r="J42" s="21">
        <v>1.6319969999999999</v>
      </c>
      <c r="K42" s="21">
        <v>8.8314730000000008</v>
      </c>
      <c r="L42" s="21">
        <v>0.15443399999999999</v>
      </c>
      <c r="M42" s="22">
        <v>0.34601100000000001</v>
      </c>
      <c r="N42" s="21">
        <v>0.71347000000000005</v>
      </c>
      <c r="O42" s="21">
        <v>101280</v>
      </c>
      <c r="P42" s="21">
        <v>20.2</v>
      </c>
      <c r="Q42" s="21">
        <v>60</v>
      </c>
      <c r="R42" s="21">
        <v>1.1963999999999999</v>
      </c>
      <c r="S42" s="21" t="s">
        <v>120</v>
      </c>
      <c r="T42" s="21" t="s">
        <v>121</v>
      </c>
      <c r="U42" s="77">
        <v>1020</v>
      </c>
      <c r="V42" s="34">
        <v>599.1708811015734</v>
      </c>
      <c r="W42" s="2">
        <v>0.42283500014617026</v>
      </c>
      <c r="X42" s="2">
        <v>1046.2064201344954</v>
      </c>
      <c r="Y42" s="2">
        <v>5.1748241624083189</v>
      </c>
      <c r="Z42" s="80">
        <f>VLOOKUP(U42,BG!$A$2:$F$55,4)</f>
        <v>15.890105072884921</v>
      </c>
      <c r="AA42" s="80">
        <f>VLOOKUP(U42,BG!$A$2:$F$55,5)</f>
        <v>1.0125530342922053</v>
      </c>
      <c r="AB42" s="4">
        <f>VLOOKUP(U42+1,BG!$A$2:$F$55,4)</f>
        <v>14.731618018412622</v>
      </c>
      <c r="AC42" s="4">
        <f>VLOOKUP(U42+1,BG!$A$2:$F$55,5)</f>
        <v>1.2516985998598114</v>
      </c>
      <c r="AD42" s="3">
        <f>COUNTIF($U$2:U42,U42)</f>
        <v>11</v>
      </c>
      <c r="AE42" s="3">
        <f t="shared" si="0"/>
        <v>14</v>
      </c>
      <c r="AF42" s="3">
        <f t="shared" si="1"/>
        <v>3</v>
      </c>
      <c r="AG42" s="3">
        <f t="shared" si="2"/>
        <v>10</v>
      </c>
      <c r="AH42" s="81">
        <f t="shared" si="3"/>
        <v>14.998961184829305</v>
      </c>
      <c r="AI42" s="81">
        <f t="shared" si="4"/>
        <v>1.1965111616519022</v>
      </c>
      <c r="AJ42" s="83">
        <v>0.42984800000000001</v>
      </c>
      <c r="AK42" s="83">
        <v>1051.0899999999999</v>
      </c>
      <c r="AL42" s="84">
        <f t="shared" si="5"/>
        <v>451.80893431999999</v>
      </c>
      <c r="AM42" s="84">
        <f t="shared" si="6"/>
        <v>447.54751597290192</v>
      </c>
      <c r="AN42" s="84">
        <f t="shared" si="7"/>
        <v>17.946424470831904</v>
      </c>
      <c r="AO42" s="84">
        <f t="shared" si="8"/>
        <v>429.60109150207001</v>
      </c>
      <c r="AP42" s="85">
        <f t="shared" si="9"/>
        <v>5.1694102406215553E-2</v>
      </c>
    </row>
    <row r="43" spans="1:42" x14ac:dyDescent="0.25">
      <c r="A43">
        <v>2</v>
      </c>
      <c r="B43" s="20">
        <v>6</v>
      </c>
      <c r="C43" s="21" t="s">
        <v>99</v>
      </c>
      <c r="D43" s="21">
        <v>0</v>
      </c>
      <c r="E43" s="21">
        <v>-103.96875</v>
      </c>
      <c r="F43" s="21">
        <v>60</v>
      </c>
      <c r="G43" s="21">
        <v>0.46546500000000002</v>
      </c>
      <c r="H43" s="21">
        <v>0.18177199999999999</v>
      </c>
      <c r="I43" s="21">
        <v>46.541744999999999</v>
      </c>
      <c r="J43" s="21">
        <v>1.6162559999999999</v>
      </c>
      <c r="K43" s="21">
        <v>8.819407</v>
      </c>
      <c r="L43" s="21">
        <v>0.153089</v>
      </c>
      <c r="M43" s="22">
        <v>0.46546500000000002</v>
      </c>
      <c r="N43" s="21">
        <v>0.87399099999999996</v>
      </c>
      <c r="O43" s="21">
        <v>101278</v>
      </c>
      <c r="P43" s="21">
        <v>20.2</v>
      </c>
      <c r="Q43" s="21">
        <v>60</v>
      </c>
      <c r="R43" s="21">
        <v>1.1963999999999999</v>
      </c>
      <c r="S43" s="21" t="s">
        <v>122</v>
      </c>
      <c r="T43" s="21" t="s">
        <v>123</v>
      </c>
      <c r="U43" s="77">
        <v>1020</v>
      </c>
      <c r="V43" s="34">
        <v>815.41356505772058</v>
      </c>
      <c r="W43" s="2">
        <v>0.42593163906428616</v>
      </c>
      <c r="X43" s="2">
        <v>1389.8760391641622</v>
      </c>
      <c r="Y43" s="2">
        <v>0.47506516960814205</v>
      </c>
      <c r="Z43" s="80">
        <f>VLOOKUP(U43,BG!$A$2:$F$55,4)</f>
        <v>15.890105072884921</v>
      </c>
      <c r="AA43" s="80">
        <f>VLOOKUP(U43,BG!$A$2:$F$55,5)</f>
        <v>1.0125530342922053</v>
      </c>
      <c r="AB43" s="4">
        <f>VLOOKUP(U43+1,BG!$A$2:$F$55,4)</f>
        <v>14.731618018412622</v>
      </c>
      <c r="AC43" s="4">
        <f>VLOOKUP(U43+1,BG!$A$2:$F$55,5)</f>
        <v>1.2516985998598114</v>
      </c>
      <c r="AD43" s="3">
        <f>COUNTIF($U$2:U43,U43)</f>
        <v>12</v>
      </c>
      <c r="AE43" s="3">
        <f t="shared" si="0"/>
        <v>14</v>
      </c>
      <c r="AF43" s="3">
        <f t="shared" si="1"/>
        <v>2</v>
      </c>
      <c r="AG43" s="3">
        <f t="shared" si="2"/>
        <v>11</v>
      </c>
      <c r="AH43" s="81">
        <f t="shared" si="3"/>
        <v>14.909846796023745</v>
      </c>
      <c r="AI43" s="81">
        <f t="shared" si="4"/>
        <v>1.214906974387872</v>
      </c>
      <c r="AJ43" s="83">
        <v>0.44305600000000001</v>
      </c>
      <c r="AK43" s="83">
        <v>1395.8</v>
      </c>
      <c r="AL43" s="84">
        <f t="shared" si="5"/>
        <v>618.41756480000004</v>
      </c>
      <c r="AM43" s="84">
        <f t="shared" si="6"/>
        <v>592.46724462697773</v>
      </c>
      <c r="AN43" s="84">
        <f t="shared" si="7"/>
        <v>18.114076859543914</v>
      </c>
      <c r="AO43" s="84">
        <f t="shared" si="8"/>
        <v>574.35316776743377</v>
      </c>
      <c r="AP43" s="85">
        <f t="shared" si="9"/>
        <v>7.6720038306481067E-2</v>
      </c>
    </row>
    <row r="44" spans="1:42" x14ac:dyDescent="0.25">
      <c r="A44">
        <v>2</v>
      </c>
      <c r="B44" s="20">
        <v>5</v>
      </c>
      <c r="C44" s="21" t="s">
        <v>99</v>
      </c>
      <c r="D44" s="21">
        <v>0</v>
      </c>
      <c r="E44" s="21">
        <v>-103.96875</v>
      </c>
      <c r="F44" s="21">
        <v>50</v>
      </c>
      <c r="G44" s="21">
        <v>0.65727599999999997</v>
      </c>
      <c r="H44" s="21">
        <v>0.182171</v>
      </c>
      <c r="I44" s="21">
        <v>46.641666999999998</v>
      </c>
      <c r="J44" s="21">
        <v>1.6104860000000001</v>
      </c>
      <c r="K44" s="21">
        <v>8.8306660000000008</v>
      </c>
      <c r="L44" s="21">
        <v>0.152446</v>
      </c>
      <c r="M44" s="22">
        <v>0.65727599999999997</v>
      </c>
      <c r="N44" s="21">
        <v>1.14666</v>
      </c>
      <c r="O44" s="21">
        <v>101275</v>
      </c>
      <c r="P44" s="21">
        <v>20.3</v>
      </c>
      <c r="Q44" s="21">
        <v>60</v>
      </c>
      <c r="R44" s="21">
        <v>1.1959</v>
      </c>
      <c r="S44" s="21" t="s">
        <v>124</v>
      </c>
      <c r="T44" s="21" t="s">
        <v>125</v>
      </c>
      <c r="U44" s="77">
        <v>1020</v>
      </c>
      <c r="V44" s="34">
        <v>1163.4066216534127</v>
      </c>
      <c r="W44" s="2">
        <v>0.45817719319321348</v>
      </c>
      <c r="X44" s="2">
        <v>1833.1176381621465</v>
      </c>
      <c r="Y44" s="2">
        <v>0.14480397902617492</v>
      </c>
      <c r="Z44" s="80">
        <f>VLOOKUP(U44,BG!$A$2:$F$55,4)</f>
        <v>15.890105072884921</v>
      </c>
      <c r="AA44" s="80">
        <f>VLOOKUP(U44,BG!$A$2:$F$55,5)</f>
        <v>1.0125530342922053</v>
      </c>
      <c r="AB44" s="4">
        <f>VLOOKUP(U44+1,BG!$A$2:$F$55,4)</f>
        <v>14.731618018412622</v>
      </c>
      <c r="AC44" s="4">
        <f>VLOOKUP(U44+1,BG!$A$2:$F$55,5)</f>
        <v>1.2516985998598114</v>
      </c>
      <c r="AD44" s="3">
        <f>COUNTIF($U$2:U44,U44)</f>
        <v>13</v>
      </c>
      <c r="AE44" s="3">
        <f t="shared" si="0"/>
        <v>14</v>
      </c>
      <c r="AF44" s="3">
        <f t="shared" si="1"/>
        <v>1</v>
      </c>
      <c r="AG44" s="3">
        <f t="shared" si="2"/>
        <v>12</v>
      </c>
      <c r="AH44" s="81">
        <f t="shared" si="3"/>
        <v>14.820732407218184</v>
      </c>
      <c r="AI44" s="81">
        <f t="shared" si="4"/>
        <v>1.2333027871238416</v>
      </c>
      <c r="AJ44" s="83">
        <v>0.49718899999999999</v>
      </c>
      <c r="AK44" s="83">
        <v>1840.83</v>
      </c>
      <c r="AL44" s="84">
        <f t="shared" si="5"/>
        <v>915.24042686999996</v>
      </c>
      <c r="AM44" s="84">
        <f t="shared" si="6"/>
        <v>840.03749822513112</v>
      </c>
      <c r="AN44" s="84">
        <f t="shared" si="7"/>
        <v>18.278450585038829</v>
      </c>
      <c r="AO44" s="84">
        <f t="shared" si="8"/>
        <v>821.75904764009226</v>
      </c>
      <c r="AP44" s="85">
        <f t="shared" si="9"/>
        <v>0.11375765134362106</v>
      </c>
    </row>
    <row r="45" spans="1:42" x14ac:dyDescent="0.25">
      <c r="A45">
        <v>2</v>
      </c>
      <c r="B45" s="20">
        <v>4</v>
      </c>
      <c r="C45" s="21" t="s">
        <v>99</v>
      </c>
      <c r="D45" s="21">
        <v>0</v>
      </c>
      <c r="E45" s="21">
        <v>-103.96875</v>
      </c>
      <c r="F45" s="21">
        <v>40</v>
      </c>
      <c r="G45" s="21">
        <v>0.812612</v>
      </c>
      <c r="H45" s="21">
        <v>0.182142</v>
      </c>
      <c r="I45" s="21">
        <v>46.634549999999997</v>
      </c>
      <c r="J45" s="21">
        <v>1.5939209999999999</v>
      </c>
      <c r="K45" s="21">
        <v>8.8301060000000007</v>
      </c>
      <c r="L45" s="21">
        <v>0.15090799999999999</v>
      </c>
      <c r="M45" s="22">
        <v>0.812612</v>
      </c>
      <c r="N45" s="21">
        <v>1.4248460000000001</v>
      </c>
      <c r="O45" s="21">
        <v>101273</v>
      </c>
      <c r="P45" s="21">
        <v>20.3</v>
      </c>
      <c r="Q45" s="21">
        <v>60</v>
      </c>
      <c r="R45" s="21">
        <v>1.1959</v>
      </c>
      <c r="S45" s="21" t="s">
        <v>126</v>
      </c>
      <c r="T45" s="21" t="s">
        <v>127</v>
      </c>
      <c r="U45" s="77">
        <v>1020</v>
      </c>
      <c r="V45" s="34">
        <v>1444.4410021374472</v>
      </c>
      <c r="W45" s="2">
        <v>0.44099037163031901</v>
      </c>
      <c r="X45" s="2">
        <v>2362.0743104514927</v>
      </c>
      <c r="Y45" s="2">
        <v>1.4021868822436347</v>
      </c>
      <c r="Z45" s="80">
        <f>VLOOKUP(U45,BG!$A$2:$F$55,4)</f>
        <v>15.890105072884921</v>
      </c>
      <c r="AA45" s="80">
        <f>VLOOKUP(U45,BG!$A$2:$F$55,5)</f>
        <v>1.0125530342922053</v>
      </c>
      <c r="AB45" s="4">
        <f>VLOOKUP(U45+1,BG!$A$2:$F$55,4)</f>
        <v>14.731618018412622</v>
      </c>
      <c r="AC45" s="4">
        <f>VLOOKUP(U45+1,BG!$A$2:$F$55,5)</f>
        <v>1.2516985998598114</v>
      </c>
      <c r="AD45" s="3">
        <f>COUNTIF($U$2:U45,U45)</f>
        <v>14</v>
      </c>
      <c r="AE45" s="3">
        <f t="shared" si="0"/>
        <v>14</v>
      </c>
      <c r="AF45" s="3">
        <f t="shared" si="1"/>
        <v>0</v>
      </c>
      <c r="AG45" s="3">
        <f t="shared" si="2"/>
        <v>13</v>
      </c>
      <c r="AH45" s="81">
        <f t="shared" si="3"/>
        <v>14.731618018412622</v>
      </c>
      <c r="AI45" s="81">
        <f t="shared" si="4"/>
        <v>1.2516985998598114</v>
      </c>
      <c r="AJ45" s="83">
        <v>0.50194300000000003</v>
      </c>
      <c r="AK45" s="83">
        <v>2372.0300000000002</v>
      </c>
      <c r="AL45" s="84">
        <f t="shared" si="5"/>
        <v>1190.6238542900001</v>
      </c>
      <c r="AM45" s="84">
        <f t="shared" si="6"/>
        <v>1043.0542148666768</v>
      </c>
      <c r="AN45" s="84">
        <f t="shared" si="7"/>
        <v>18.439545647316649</v>
      </c>
      <c r="AO45" s="84">
        <f t="shared" si="8"/>
        <v>1024.6146692193602</v>
      </c>
      <c r="AP45" s="85">
        <f t="shared" si="9"/>
        <v>0.16202108954493108</v>
      </c>
    </row>
    <row r="46" spans="1:42" x14ac:dyDescent="0.25">
      <c r="A46">
        <v>2</v>
      </c>
      <c r="B46" s="24">
        <v>4</v>
      </c>
      <c r="C46" s="25" t="s">
        <v>128</v>
      </c>
      <c r="D46" s="25">
        <v>0</v>
      </c>
      <c r="E46" s="25">
        <v>-103.96875</v>
      </c>
      <c r="F46" s="25">
        <v>40</v>
      </c>
      <c r="G46" s="25">
        <v>0.16666300000000001</v>
      </c>
      <c r="H46" s="25">
        <v>0.18184900000000001</v>
      </c>
      <c r="I46" s="25">
        <v>46.560921</v>
      </c>
      <c r="J46" s="25">
        <v>1.5808340000000001</v>
      </c>
      <c r="K46" s="25">
        <v>8.8240259999999999</v>
      </c>
      <c r="L46" s="25">
        <v>0.14981800000000001</v>
      </c>
      <c r="M46" s="26">
        <v>0.16666300000000001</v>
      </c>
      <c r="N46" s="25">
        <v>0.29135499999999998</v>
      </c>
      <c r="O46" s="25">
        <v>101253</v>
      </c>
      <c r="P46" s="25">
        <v>20.3</v>
      </c>
      <c r="Q46" s="25">
        <v>60</v>
      </c>
      <c r="R46" s="25">
        <v>1.1956</v>
      </c>
      <c r="S46" s="25" t="s">
        <v>129</v>
      </c>
      <c r="T46" s="25" t="s">
        <v>130</v>
      </c>
      <c r="U46" s="77">
        <v>1030</v>
      </c>
      <c r="V46" s="34">
        <v>1492.9994151488881</v>
      </c>
      <c r="W46" s="2">
        <v>0.54889941438485124</v>
      </c>
      <c r="X46" s="2">
        <v>2009.6823293105238</v>
      </c>
      <c r="Y46" s="2">
        <v>35.720749289704322</v>
      </c>
      <c r="Z46" s="80">
        <f>VLOOKUP(U46,BG!$A$2:$F$55,4)</f>
        <v>18.550709894629914</v>
      </c>
      <c r="AA46" s="80">
        <f>VLOOKUP(U46,BG!$A$2:$F$55,5)</f>
        <v>3.3450589446946735</v>
      </c>
      <c r="AB46" s="4">
        <f>VLOOKUP(U46+1,BG!$A$2:$F$55,4)</f>
        <v>12.458712011489252</v>
      </c>
      <c r="AC46" s="4">
        <f>VLOOKUP(U46+1,BG!$A$2:$F$55,5)</f>
        <v>4.1336951361896048</v>
      </c>
      <c r="AD46" s="3">
        <f>COUNTIF($U$2:U46,U46)</f>
        <v>1</v>
      </c>
      <c r="AE46" s="3">
        <f t="shared" si="0"/>
        <v>9</v>
      </c>
      <c r="AF46" s="3">
        <f t="shared" si="1"/>
        <v>8</v>
      </c>
      <c r="AG46" s="3">
        <f t="shared" si="2"/>
        <v>0</v>
      </c>
      <c r="AH46" s="81">
        <f t="shared" si="3"/>
        <v>18.550709894629914</v>
      </c>
      <c r="AI46" s="81">
        <f t="shared" si="4"/>
        <v>3.3450589446946735</v>
      </c>
      <c r="AJ46" s="83">
        <v>0.60131000000000001</v>
      </c>
      <c r="AK46" s="83">
        <v>2021.77</v>
      </c>
      <c r="AL46" s="84">
        <f t="shared" si="5"/>
        <v>1215.7105187</v>
      </c>
      <c r="AM46" s="84">
        <f t="shared" si="6"/>
        <v>1138.8342029478347</v>
      </c>
      <c r="AN46" s="84">
        <f t="shared" si="7"/>
        <v>62.053218063467781</v>
      </c>
      <c r="AO46" s="84">
        <f t="shared" si="8"/>
        <v>1076.7809848843669</v>
      </c>
      <c r="AP46" s="85">
        <f t="shared" si="9"/>
        <v>0.12902301931952517</v>
      </c>
    </row>
    <row r="47" spans="1:42" x14ac:dyDescent="0.25">
      <c r="A47">
        <v>2</v>
      </c>
      <c r="B47" s="24">
        <v>3</v>
      </c>
      <c r="C47" s="25" t="s">
        <v>128</v>
      </c>
      <c r="D47" s="25">
        <v>0</v>
      </c>
      <c r="E47" s="25">
        <v>-103.96875</v>
      </c>
      <c r="F47" s="25">
        <v>30</v>
      </c>
      <c r="G47" s="25">
        <v>0.21292</v>
      </c>
      <c r="H47" s="25">
        <v>0.182118</v>
      </c>
      <c r="I47" s="25">
        <v>46.628472000000002</v>
      </c>
      <c r="J47" s="25">
        <v>1.563774</v>
      </c>
      <c r="K47" s="25">
        <v>8.8306310000000003</v>
      </c>
      <c r="L47" s="25">
        <v>0.14807999999999999</v>
      </c>
      <c r="M47" s="26">
        <v>0.21292</v>
      </c>
      <c r="N47" s="25">
        <v>0.40662399999999999</v>
      </c>
      <c r="O47" s="25">
        <v>101249</v>
      </c>
      <c r="P47" s="25">
        <v>20.3</v>
      </c>
      <c r="Q47" s="25">
        <v>60</v>
      </c>
      <c r="R47" s="25">
        <v>1.1956</v>
      </c>
      <c r="S47" s="25" t="s">
        <v>131</v>
      </c>
      <c r="T47" s="25" t="s">
        <v>132</v>
      </c>
      <c r="U47" s="77">
        <v>1030</v>
      </c>
      <c r="V47" s="34">
        <v>1910.7762683009523</v>
      </c>
      <c r="W47" s="2">
        <v>0.52828690134570511</v>
      </c>
      <c r="X47" s="2">
        <v>2660.1428989150795</v>
      </c>
      <c r="Y47" s="2">
        <v>38.660099052199229</v>
      </c>
      <c r="Z47" s="80">
        <f>VLOOKUP(U47,BG!$A$2:$F$55,4)</f>
        <v>18.550709894629914</v>
      </c>
      <c r="AA47" s="80">
        <f>VLOOKUP(U47,BG!$A$2:$F$55,5)</f>
        <v>3.3450589446946735</v>
      </c>
      <c r="AB47" s="4">
        <f>VLOOKUP(U47+1,BG!$A$2:$F$55,4)</f>
        <v>12.458712011489252</v>
      </c>
      <c r="AC47" s="4">
        <f>VLOOKUP(U47+1,BG!$A$2:$F$55,5)</f>
        <v>4.1336951361896048</v>
      </c>
      <c r="AD47" s="3">
        <f>COUNTIF($U$2:U47,U47)</f>
        <v>2</v>
      </c>
      <c r="AE47" s="3">
        <f t="shared" si="0"/>
        <v>9</v>
      </c>
      <c r="AF47" s="3">
        <f t="shared" si="1"/>
        <v>7</v>
      </c>
      <c r="AG47" s="3">
        <f t="shared" si="2"/>
        <v>1</v>
      </c>
      <c r="AH47" s="81">
        <f t="shared" si="3"/>
        <v>17.789210159237332</v>
      </c>
      <c r="AI47" s="81">
        <f t="shared" si="4"/>
        <v>3.4436384686315398</v>
      </c>
      <c r="AJ47" s="83">
        <v>0.61138499999999996</v>
      </c>
      <c r="AK47" s="83">
        <v>2673.91</v>
      </c>
      <c r="AL47" s="84">
        <f t="shared" si="5"/>
        <v>1634.7884653499998</v>
      </c>
      <c r="AM47" s="84">
        <f t="shared" si="6"/>
        <v>1443.9787482568279</v>
      </c>
      <c r="AN47" s="84">
        <f t="shared" si="7"/>
        <v>61.259608430920672</v>
      </c>
      <c r="AO47" s="84">
        <f t="shared" si="8"/>
        <v>1382.7191398259072</v>
      </c>
      <c r="AP47" s="85">
        <f t="shared" si="9"/>
        <v>0.18229972975989159</v>
      </c>
    </row>
    <row r="48" spans="1:42" x14ac:dyDescent="0.25">
      <c r="A48">
        <v>2</v>
      </c>
      <c r="B48" s="24">
        <v>2</v>
      </c>
      <c r="C48" s="25" t="s">
        <v>128</v>
      </c>
      <c r="D48" s="25">
        <v>0</v>
      </c>
      <c r="E48" s="25">
        <v>-103.96875</v>
      </c>
      <c r="F48" s="25">
        <v>20</v>
      </c>
      <c r="G48" s="25">
        <v>0.31368099999999999</v>
      </c>
      <c r="H48" s="25">
        <v>0.18251400000000001</v>
      </c>
      <c r="I48" s="25">
        <v>46.727896999999999</v>
      </c>
      <c r="J48" s="25">
        <v>1.608395</v>
      </c>
      <c r="K48" s="25">
        <v>8.8400189999999998</v>
      </c>
      <c r="L48" s="25">
        <v>0.152089</v>
      </c>
      <c r="M48" s="26">
        <v>0.31368099999999999</v>
      </c>
      <c r="N48" s="25">
        <v>0.64870700000000003</v>
      </c>
      <c r="O48" s="25">
        <v>101248</v>
      </c>
      <c r="P48" s="25">
        <v>20.3</v>
      </c>
      <c r="Q48" s="25">
        <v>60</v>
      </c>
      <c r="R48" s="25">
        <v>1.1956</v>
      </c>
      <c r="S48" s="25" t="s">
        <v>133</v>
      </c>
      <c r="T48" s="25" t="s">
        <v>134</v>
      </c>
      <c r="U48" s="77">
        <v>1030</v>
      </c>
      <c r="V48" s="34">
        <v>2821.6788679832066</v>
      </c>
      <c r="W48" s="2">
        <v>0.46443843289821285</v>
      </c>
      <c r="X48" s="2">
        <v>4416.3790810180408</v>
      </c>
      <c r="Y48" s="2">
        <v>33.714914381544922</v>
      </c>
      <c r="Z48" s="80">
        <f>VLOOKUP(U48,BG!$A$2:$F$55,4)</f>
        <v>18.550709894629914</v>
      </c>
      <c r="AA48" s="80">
        <f>VLOOKUP(U48,BG!$A$2:$F$55,5)</f>
        <v>3.3450589446946735</v>
      </c>
      <c r="AB48" s="4">
        <f>VLOOKUP(U48+1,BG!$A$2:$F$55,4)</f>
        <v>12.458712011489252</v>
      </c>
      <c r="AC48" s="4">
        <f>VLOOKUP(U48+1,BG!$A$2:$F$55,5)</f>
        <v>4.1336951361896048</v>
      </c>
      <c r="AD48" s="3">
        <f>COUNTIF($U$2:U48,U48)</f>
        <v>3</v>
      </c>
      <c r="AE48" s="3">
        <f t="shared" si="0"/>
        <v>9</v>
      </c>
      <c r="AF48" s="3">
        <f t="shared" si="1"/>
        <v>6</v>
      </c>
      <c r="AG48" s="3">
        <f t="shared" si="2"/>
        <v>2</v>
      </c>
      <c r="AH48" s="81">
        <f t="shared" si="3"/>
        <v>17.027710423844749</v>
      </c>
      <c r="AI48" s="81">
        <f t="shared" si="4"/>
        <v>3.5422179925684061</v>
      </c>
      <c r="AJ48" s="83">
        <v>0.60724599999999995</v>
      </c>
      <c r="AK48" s="83">
        <v>4433.41</v>
      </c>
      <c r="AL48" s="84">
        <f t="shared" si="5"/>
        <v>2692.1704888599998</v>
      </c>
      <c r="AM48" s="84">
        <f t="shared" si="6"/>
        <v>2084.8510938540135</v>
      </c>
      <c r="AN48" s="84">
        <f t="shared" si="7"/>
        <v>60.315862235587467</v>
      </c>
      <c r="AO48" s="84">
        <f t="shared" si="8"/>
        <v>2024.535231618426</v>
      </c>
      <c r="AP48" s="85">
        <f t="shared" si="9"/>
        <v>0.32977211105773746</v>
      </c>
    </row>
    <row r="49" spans="1:42" ht="15.75" thickBot="1" x14ac:dyDescent="0.3">
      <c r="A49">
        <v>2</v>
      </c>
      <c r="B49" s="39">
        <v>1</v>
      </c>
      <c r="C49" s="40" t="s">
        <v>128</v>
      </c>
      <c r="D49" s="40">
        <v>0</v>
      </c>
      <c r="E49" s="40">
        <v>-103.96875</v>
      </c>
      <c r="F49" s="40">
        <v>10</v>
      </c>
      <c r="G49" s="40">
        <v>0.65555699999999995</v>
      </c>
      <c r="H49" s="40">
        <v>0.182393</v>
      </c>
      <c r="I49" s="40">
        <v>46.697504000000002</v>
      </c>
      <c r="J49" s="40">
        <v>1.6751910000000001</v>
      </c>
      <c r="K49" s="40">
        <v>8.8369859999999996</v>
      </c>
      <c r="L49" s="40">
        <v>0.158526</v>
      </c>
      <c r="M49" s="41">
        <v>0.65555699999999995</v>
      </c>
      <c r="N49" s="40">
        <v>1.381205</v>
      </c>
      <c r="O49" s="40">
        <v>101249</v>
      </c>
      <c r="P49" s="40">
        <v>20.3</v>
      </c>
      <c r="Q49" s="40">
        <v>60</v>
      </c>
      <c r="R49" s="40">
        <v>1.1956</v>
      </c>
      <c r="S49" s="40" t="s">
        <v>135</v>
      </c>
      <c r="T49" s="40" t="s">
        <v>136</v>
      </c>
      <c r="U49" s="77">
        <v>1030</v>
      </c>
      <c r="V49" s="42">
        <v>5914.0249543688287</v>
      </c>
      <c r="W49" s="2">
        <v>0.36887620658302733</v>
      </c>
      <c r="X49" s="2">
        <v>11515.883304075473</v>
      </c>
      <c r="Y49" s="2">
        <v>24.845468623595895</v>
      </c>
      <c r="Z49" s="80">
        <f>VLOOKUP(U49,BG!$A$2:$F$55,4)</f>
        <v>18.550709894629914</v>
      </c>
      <c r="AA49" s="80">
        <f>VLOOKUP(U49,BG!$A$2:$F$55,5)</f>
        <v>3.3450589446946735</v>
      </c>
      <c r="AB49" s="4">
        <f>VLOOKUP(U49+1,BG!$A$2:$F$55,4)</f>
        <v>12.458712011489252</v>
      </c>
      <c r="AC49" s="4">
        <f>VLOOKUP(U49+1,BG!$A$2:$F$55,5)</f>
        <v>4.1336951361896048</v>
      </c>
      <c r="AD49" s="3">
        <f>COUNTIF($U$2:U49,U49)</f>
        <v>4</v>
      </c>
      <c r="AE49" s="3">
        <f t="shared" si="0"/>
        <v>9</v>
      </c>
      <c r="AF49" s="3">
        <f t="shared" si="1"/>
        <v>5</v>
      </c>
      <c r="AG49" s="3">
        <f t="shared" si="2"/>
        <v>3</v>
      </c>
      <c r="AH49" s="81">
        <f t="shared" si="3"/>
        <v>16.266210688452166</v>
      </c>
      <c r="AI49" s="81">
        <f t="shared" si="4"/>
        <v>3.6407975165052728</v>
      </c>
      <c r="AJ49" s="83">
        <v>0.80262500000000003</v>
      </c>
      <c r="AK49" s="83">
        <v>11560.4</v>
      </c>
      <c r="AL49" s="84">
        <f t="shared" si="5"/>
        <v>9278.6660499999998</v>
      </c>
      <c r="AM49" s="84">
        <f t="shared" si="6"/>
        <v>4272.7808172837749</v>
      </c>
      <c r="AN49" s="84">
        <f t="shared" si="7"/>
        <v>59.221979477468167</v>
      </c>
      <c r="AO49" s="84">
        <f t="shared" si="8"/>
        <v>4213.5588378063067</v>
      </c>
      <c r="AP49" s="85">
        <f t="shared" si="9"/>
        <v>1.2020971836792307</v>
      </c>
    </row>
    <row r="50" spans="1:42" x14ac:dyDescent="0.25">
      <c r="A50">
        <v>1</v>
      </c>
      <c r="B50" s="43">
        <v>1</v>
      </c>
      <c r="C50" s="44" t="s">
        <v>25</v>
      </c>
      <c r="D50" s="44">
        <v>0</v>
      </c>
      <c r="E50" s="44">
        <v>104</v>
      </c>
      <c r="F50" s="44">
        <v>10</v>
      </c>
      <c r="G50" s="44">
        <v>8.8197999999999999E-2</v>
      </c>
      <c r="H50" s="44">
        <v>0.18208099999999999</v>
      </c>
      <c r="I50" s="44">
        <v>46.619264000000001</v>
      </c>
      <c r="J50" s="44">
        <v>1.587259</v>
      </c>
      <c r="K50" s="44">
        <v>8.831766</v>
      </c>
      <c r="L50" s="44">
        <v>0.150369</v>
      </c>
      <c r="M50" s="45">
        <v>8.8197999999999999E-2</v>
      </c>
      <c r="N50" s="44">
        <v>0.370089</v>
      </c>
      <c r="O50" s="44">
        <v>101240</v>
      </c>
      <c r="P50" s="44">
        <v>20.399999999999999</v>
      </c>
      <c r="Q50" s="44">
        <v>60</v>
      </c>
      <c r="R50" s="44">
        <v>1.1950000000000001</v>
      </c>
      <c r="S50" s="44" t="s">
        <v>26</v>
      </c>
      <c r="T50" s="44" t="s">
        <v>27</v>
      </c>
      <c r="U50" s="77">
        <v>1030</v>
      </c>
      <c r="V50" s="46">
        <v>779.47950778898849</v>
      </c>
      <c r="W50" s="2">
        <v>0.54506971192281262</v>
      </c>
      <c r="X50" s="2">
        <v>1076.1693197356897</v>
      </c>
      <c r="Y50" s="2">
        <v>21.877688501745393</v>
      </c>
      <c r="Z50" s="80">
        <f>VLOOKUP(U50,BG!$A$2:$F$55,4)</f>
        <v>18.550709894629914</v>
      </c>
      <c r="AA50" s="80">
        <f>VLOOKUP(U50,BG!$A$2:$F$55,5)</f>
        <v>3.3450589446946735</v>
      </c>
      <c r="AB50" s="4">
        <f>VLOOKUP(U50+1,BG!$A$2:$F$55,4)</f>
        <v>12.458712011489252</v>
      </c>
      <c r="AC50" s="4">
        <f>VLOOKUP(U50+1,BG!$A$2:$F$55,5)</f>
        <v>4.1336951361896048</v>
      </c>
      <c r="AD50" s="3">
        <f>COUNTIF($U$2:U50,U50)</f>
        <v>5</v>
      </c>
      <c r="AE50" s="3">
        <f t="shared" si="0"/>
        <v>9</v>
      </c>
      <c r="AF50" s="3">
        <f t="shared" si="1"/>
        <v>4</v>
      </c>
      <c r="AG50" s="3">
        <f t="shared" si="2"/>
        <v>4</v>
      </c>
      <c r="AH50" s="81">
        <f t="shared" si="3"/>
        <v>15.504710953059583</v>
      </c>
      <c r="AI50" s="81">
        <f t="shared" si="4"/>
        <v>3.7393770404421391</v>
      </c>
      <c r="AJ50" s="83">
        <v>0.53465200000000002</v>
      </c>
      <c r="AK50" s="83">
        <v>1084.06</v>
      </c>
      <c r="AL50" s="84">
        <f t="shared" si="5"/>
        <v>579.59484711999994</v>
      </c>
      <c r="AM50" s="84">
        <f t="shared" si="6"/>
        <v>608.464989590247</v>
      </c>
      <c r="AN50" s="84">
        <f t="shared" si="7"/>
        <v>57.977960156562759</v>
      </c>
      <c r="AO50" s="84">
        <f t="shared" si="8"/>
        <v>550.48702943368426</v>
      </c>
      <c r="AP50" s="85">
        <f t="shared" si="9"/>
        <v>5.2876482332854358E-2</v>
      </c>
    </row>
    <row r="51" spans="1:42" x14ac:dyDescent="0.25">
      <c r="A51">
        <v>1</v>
      </c>
      <c r="B51" s="24">
        <v>2</v>
      </c>
      <c r="C51" s="25" t="s">
        <v>25</v>
      </c>
      <c r="D51" s="25">
        <v>0</v>
      </c>
      <c r="E51" s="25">
        <v>104</v>
      </c>
      <c r="F51" s="25">
        <v>20</v>
      </c>
      <c r="G51" s="25">
        <v>4.3012000000000002E-2</v>
      </c>
      <c r="H51" s="25">
        <v>0.18184900000000001</v>
      </c>
      <c r="I51" s="25">
        <v>46.560842999999998</v>
      </c>
      <c r="J51" s="25">
        <v>1.572017</v>
      </c>
      <c r="K51" s="25">
        <v>8.8247750000000007</v>
      </c>
      <c r="L51" s="25">
        <v>0.14910699999999999</v>
      </c>
      <c r="M51" s="26">
        <v>4.3012000000000002E-2</v>
      </c>
      <c r="N51" s="25">
        <v>0.113082</v>
      </c>
      <c r="O51" s="25">
        <v>101236</v>
      </c>
      <c r="P51" s="25">
        <v>20.3</v>
      </c>
      <c r="Q51" s="25">
        <v>60</v>
      </c>
      <c r="R51" s="25">
        <v>1.1954</v>
      </c>
      <c r="S51" s="25" t="s">
        <v>28</v>
      </c>
      <c r="T51" s="25" t="s">
        <v>29</v>
      </c>
      <c r="U51" s="77">
        <v>1030</v>
      </c>
      <c r="V51" s="34">
        <v>369.94364332097194</v>
      </c>
      <c r="W51" s="2">
        <v>1.1648172143410285</v>
      </c>
      <c r="X51" s="2">
        <v>251.69967579550854</v>
      </c>
      <c r="Y51" s="2">
        <v>18.905314145583247</v>
      </c>
      <c r="Z51" s="80">
        <f>VLOOKUP(U51,BG!$A$2:$F$55,4)</f>
        <v>18.550709894629914</v>
      </c>
      <c r="AA51" s="80">
        <f>VLOOKUP(U51,BG!$A$2:$F$55,5)</f>
        <v>3.3450589446946735</v>
      </c>
      <c r="AB51" s="4">
        <f>VLOOKUP(U51+1,BG!$A$2:$F$55,4)</f>
        <v>12.458712011489252</v>
      </c>
      <c r="AC51" s="4">
        <f>VLOOKUP(U51+1,BG!$A$2:$F$55,5)</f>
        <v>4.1336951361896048</v>
      </c>
      <c r="AD51" s="3">
        <f>COUNTIF($U$2:U51,U51)</f>
        <v>6</v>
      </c>
      <c r="AE51" s="3">
        <f t="shared" si="0"/>
        <v>9</v>
      </c>
      <c r="AF51" s="3">
        <f t="shared" si="1"/>
        <v>3</v>
      </c>
      <c r="AG51" s="3">
        <f t="shared" si="2"/>
        <v>5</v>
      </c>
      <c r="AH51" s="81">
        <f t="shared" si="3"/>
        <v>14.743211217667</v>
      </c>
      <c r="AI51" s="81">
        <f t="shared" si="4"/>
        <v>3.8379565643790055</v>
      </c>
      <c r="AJ51" s="83">
        <v>1.12903</v>
      </c>
      <c r="AK51" s="83">
        <v>254.84299999999999</v>
      </c>
      <c r="AL51" s="84">
        <f t="shared" si="5"/>
        <v>287.72539229</v>
      </c>
      <c r="AM51" s="84">
        <f t="shared" si="6"/>
        <v>312.08942935624748</v>
      </c>
      <c r="AN51" s="84">
        <f t="shared" si="7"/>
        <v>56.583804272871248</v>
      </c>
      <c r="AO51" s="84">
        <f t="shared" si="8"/>
        <v>255.50562508337623</v>
      </c>
      <c r="AP51" s="85">
        <f t="shared" si="9"/>
        <v>0.12610198775901652</v>
      </c>
    </row>
    <row r="52" spans="1:42" x14ac:dyDescent="0.25">
      <c r="A52">
        <v>1</v>
      </c>
      <c r="B52" s="24">
        <v>3</v>
      </c>
      <c r="C52" s="25" t="s">
        <v>25</v>
      </c>
      <c r="D52" s="25">
        <v>0</v>
      </c>
      <c r="E52" s="25">
        <v>104</v>
      </c>
      <c r="F52" s="25">
        <v>30</v>
      </c>
      <c r="G52" s="25">
        <v>4.4253000000000001E-2</v>
      </c>
      <c r="H52" s="25">
        <v>0.182201</v>
      </c>
      <c r="I52" s="25">
        <v>46.649371000000002</v>
      </c>
      <c r="J52" s="25">
        <v>1.576095</v>
      </c>
      <c r="K52" s="25">
        <v>8.8333790000000008</v>
      </c>
      <c r="L52" s="25">
        <v>0.14930099999999999</v>
      </c>
      <c r="M52" s="26">
        <v>4.4253000000000001E-2</v>
      </c>
      <c r="N52" s="25">
        <v>7.6065999999999995E-2</v>
      </c>
      <c r="O52" s="25">
        <v>101231</v>
      </c>
      <c r="P52" s="25">
        <v>20.3</v>
      </c>
      <c r="Q52" s="25">
        <v>60</v>
      </c>
      <c r="R52" s="25">
        <v>1.1954</v>
      </c>
      <c r="S52" s="25" t="s">
        <v>30</v>
      </c>
      <c r="T52" s="25" t="s">
        <v>31</v>
      </c>
      <c r="U52" s="77">
        <v>1030</v>
      </c>
      <c r="V52" s="34">
        <v>380.43337815745912</v>
      </c>
      <c r="W52" s="2">
        <v>1.4167237114670994</v>
      </c>
      <c r="X52" s="2">
        <v>207.00783230690061</v>
      </c>
      <c r="Y52" s="2">
        <v>10.041021463271379</v>
      </c>
      <c r="Z52" s="80">
        <f>VLOOKUP(U52,BG!$A$2:$F$55,4)</f>
        <v>18.550709894629914</v>
      </c>
      <c r="AA52" s="80">
        <f>VLOOKUP(U52,BG!$A$2:$F$55,5)</f>
        <v>3.3450589446946735</v>
      </c>
      <c r="AB52" s="4">
        <f>VLOOKUP(U52+1,BG!$A$2:$F$55,4)</f>
        <v>12.458712011489252</v>
      </c>
      <c r="AC52" s="4">
        <f>VLOOKUP(U52+1,BG!$A$2:$F$55,5)</f>
        <v>4.1336951361896048</v>
      </c>
      <c r="AD52" s="3">
        <f>COUNTIF($U$2:U52,U52)</f>
        <v>7</v>
      </c>
      <c r="AE52" s="3">
        <f t="shared" si="0"/>
        <v>9</v>
      </c>
      <c r="AF52" s="3">
        <f t="shared" si="1"/>
        <v>2</v>
      </c>
      <c r="AG52" s="3">
        <f t="shared" si="2"/>
        <v>6</v>
      </c>
      <c r="AH52" s="81">
        <f t="shared" si="3"/>
        <v>13.981711482274417</v>
      </c>
      <c r="AI52" s="81">
        <f t="shared" si="4"/>
        <v>3.9365360883158722</v>
      </c>
      <c r="AJ52" s="83">
        <v>1.3524799999999999</v>
      </c>
      <c r="AK52" s="83">
        <v>210.11699999999999</v>
      </c>
      <c r="AL52" s="84">
        <f t="shared" si="5"/>
        <v>284.17904015999994</v>
      </c>
      <c r="AM52" s="84">
        <f t="shared" si="6"/>
        <v>303.31392595186253</v>
      </c>
      <c r="AN52" s="84">
        <f t="shared" si="7"/>
        <v>55.03951182639365</v>
      </c>
      <c r="AO52" s="84">
        <f t="shared" si="8"/>
        <v>248.27441412546887</v>
      </c>
      <c r="AP52" s="85">
        <f t="shared" si="9"/>
        <v>0.14461669826511475</v>
      </c>
    </row>
    <row r="53" spans="1:42" x14ac:dyDescent="0.25">
      <c r="A53">
        <v>1</v>
      </c>
      <c r="B53" s="24">
        <v>4</v>
      </c>
      <c r="C53" s="25" t="s">
        <v>25</v>
      </c>
      <c r="D53" s="25">
        <v>0</v>
      </c>
      <c r="E53" s="25">
        <v>104</v>
      </c>
      <c r="F53" s="25">
        <v>40</v>
      </c>
      <c r="G53" s="25">
        <v>4.6367999999999999E-2</v>
      </c>
      <c r="H53" s="25">
        <v>0.18210399999999999</v>
      </c>
      <c r="I53" s="25">
        <v>46.625036999999999</v>
      </c>
      <c r="J53" s="25">
        <v>1.575364</v>
      </c>
      <c r="K53" s="25">
        <v>8.8329459999999997</v>
      </c>
      <c r="L53" s="25">
        <v>0.14927000000000001</v>
      </c>
      <c r="M53" s="26">
        <v>4.6367999999999999E-2</v>
      </c>
      <c r="N53" s="25">
        <v>6.5536999999999998E-2</v>
      </c>
      <c r="O53" s="25">
        <v>101226</v>
      </c>
      <c r="P53" s="25">
        <v>20.399999999999999</v>
      </c>
      <c r="Q53" s="25">
        <v>60</v>
      </c>
      <c r="R53" s="25">
        <v>1.1949000000000001</v>
      </c>
      <c r="S53" s="25" t="s">
        <v>32</v>
      </c>
      <c r="T53" s="25" t="s">
        <v>33</v>
      </c>
      <c r="U53" s="77">
        <v>1030</v>
      </c>
      <c r="V53" s="34">
        <v>398.82327106240388</v>
      </c>
      <c r="W53" s="2">
        <v>1.5586766081696566</v>
      </c>
      <c r="X53" s="2">
        <v>201.91710715353918</v>
      </c>
      <c r="Y53" s="2">
        <v>16.907970257005875</v>
      </c>
      <c r="Z53" s="80">
        <f>VLOOKUP(U53,BG!$A$2:$F$55,4)</f>
        <v>18.550709894629914</v>
      </c>
      <c r="AA53" s="80">
        <f>VLOOKUP(U53,BG!$A$2:$F$55,5)</f>
        <v>3.3450589446946735</v>
      </c>
      <c r="AB53" s="4">
        <f>VLOOKUP(U53+1,BG!$A$2:$F$55,4)</f>
        <v>12.458712011489252</v>
      </c>
      <c r="AC53" s="4">
        <f>VLOOKUP(U53+1,BG!$A$2:$F$55,5)</f>
        <v>4.1336951361896048</v>
      </c>
      <c r="AD53" s="3">
        <f>COUNTIF($U$2:U53,U53)</f>
        <v>8</v>
      </c>
      <c r="AE53" s="3">
        <f t="shared" si="0"/>
        <v>9</v>
      </c>
      <c r="AF53" s="3">
        <f t="shared" si="1"/>
        <v>1</v>
      </c>
      <c r="AG53" s="3">
        <f t="shared" si="2"/>
        <v>7</v>
      </c>
      <c r="AH53" s="81">
        <f t="shared" si="3"/>
        <v>13.220211746881835</v>
      </c>
      <c r="AI53" s="81">
        <f t="shared" si="4"/>
        <v>4.0351156122527385</v>
      </c>
      <c r="AJ53" s="83">
        <v>1.5082100000000001</v>
      </c>
      <c r="AK53" s="83">
        <v>204.66499999999999</v>
      </c>
      <c r="AL53" s="84">
        <f t="shared" si="5"/>
        <v>308.67779965</v>
      </c>
      <c r="AM53" s="84">
        <f t="shared" si="6"/>
        <v>331.63144196651342</v>
      </c>
      <c r="AN53" s="84">
        <f t="shared" si="7"/>
        <v>53.345082817129942</v>
      </c>
      <c r="AO53" s="84">
        <f t="shared" si="8"/>
        <v>278.28635914938349</v>
      </c>
      <c r="AP53" s="85">
        <f t="shared" si="9"/>
        <v>0.1092092353844137</v>
      </c>
    </row>
    <row r="54" spans="1:42" x14ac:dyDescent="0.25">
      <c r="A54">
        <v>1</v>
      </c>
      <c r="B54" s="25">
        <v>5</v>
      </c>
      <c r="C54" s="25" t="s">
        <v>25</v>
      </c>
      <c r="D54" s="25">
        <v>0</v>
      </c>
      <c r="E54" s="25">
        <v>104</v>
      </c>
      <c r="F54" s="25">
        <v>50</v>
      </c>
      <c r="G54" s="25">
        <v>5.1714999999999997E-2</v>
      </c>
      <c r="H54" s="25">
        <v>0.181479</v>
      </c>
      <c r="I54" s="25">
        <v>46.468018000000001</v>
      </c>
      <c r="J54" s="25">
        <v>1.5300860000000001</v>
      </c>
      <c r="K54" s="25">
        <v>8.8167369999999998</v>
      </c>
      <c r="L54" s="25">
        <v>0.14522199999999999</v>
      </c>
      <c r="M54" s="26">
        <v>5.1714999999999997E-2</v>
      </c>
      <c r="N54" s="25">
        <v>6.4024999999999999E-2</v>
      </c>
      <c r="O54" s="25">
        <v>101220</v>
      </c>
      <c r="P54" s="25">
        <v>20.3</v>
      </c>
      <c r="Q54" s="25">
        <v>60</v>
      </c>
      <c r="R54" s="25">
        <v>1.1952</v>
      </c>
      <c r="S54" s="25" t="s">
        <v>34</v>
      </c>
      <c r="T54" s="25" t="s">
        <v>35</v>
      </c>
      <c r="U54" s="77">
        <v>1030</v>
      </c>
      <c r="V54" s="34">
        <v>446.42929048133919</v>
      </c>
      <c r="W54" s="2">
        <v>1.6218165074123032</v>
      </c>
      <c r="X54" s="2">
        <v>218.91070643778295</v>
      </c>
      <c r="Y54" s="2">
        <v>21.812799983339531</v>
      </c>
      <c r="Z54" s="80">
        <f>VLOOKUP(U54,BG!$A$2:$F$55,4)</f>
        <v>18.550709894629914</v>
      </c>
      <c r="AA54" s="80">
        <f>VLOOKUP(U54,BG!$A$2:$F$55,5)</f>
        <v>3.3450589446946735</v>
      </c>
      <c r="AB54" s="4">
        <f>VLOOKUP(U54+1,BG!$A$2:$F$55,4)</f>
        <v>12.458712011489252</v>
      </c>
      <c r="AC54" s="4">
        <f>VLOOKUP(U54+1,BG!$A$2:$F$55,5)</f>
        <v>4.1336951361896048</v>
      </c>
      <c r="AD54" s="3">
        <f>COUNTIF($U$2:U54,U54)</f>
        <v>9</v>
      </c>
      <c r="AE54" s="3">
        <f t="shared" si="0"/>
        <v>9</v>
      </c>
      <c r="AF54" s="3">
        <f t="shared" si="1"/>
        <v>0</v>
      </c>
      <c r="AG54" s="3">
        <f t="shared" si="2"/>
        <v>8</v>
      </c>
      <c r="AH54" s="81">
        <f t="shared" si="3"/>
        <v>12.458712011489252</v>
      </c>
      <c r="AI54" s="81">
        <f t="shared" si="4"/>
        <v>4.1336951361896048</v>
      </c>
      <c r="AJ54" s="83">
        <v>1.5808800000000001</v>
      </c>
      <c r="AK54" s="83">
        <v>221.434</v>
      </c>
      <c r="AL54" s="84">
        <f t="shared" si="5"/>
        <v>350.06058192</v>
      </c>
      <c r="AM54" s="84">
        <f t="shared" si="6"/>
        <v>376.84579733342468</v>
      </c>
      <c r="AN54" s="84">
        <f t="shared" si="7"/>
        <v>51.500517245080133</v>
      </c>
      <c r="AO54" s="84">
        <f t="shared" si="8"/>
        <v>325.34528008834457</v>
      </c>
      <c r="AP54" s="85">
        <f t="shared" si="9"/>
        <v>7.5966375860575641E-2</v>
      </c>
    </row>
    <row r="55" spans="1:42" x14ac:dyDescent="0.25">
      <c r="A55">
        <v>4</v>
      </c>
      <c r="B55" s="27">
        <v>1</v>
      </c>
      <c r="C55" s="28" t="s">
        <v>137</v>
      </c>
      <c r="D55" s="28">
        <v>-200</v>
      </c>
      <c r="E55" s="28">
        <v>104</v>
      </c>
      <c r="F55" s="28">
        <v>10</v>
      </c>
      <c r="G55" s="28">
        <v>0.256382</v>
      </c>
      <c r="H55" s="28">
        <v>0.18165400000000001</v>
      </c>
      <c r="I55" s="28">
        <v>46.512130999999997</v>
      </c>
      <c r="J55" s="28">
        <v>1.6150199999999999</v>
      </c>
      <c r="K55" s="28">
        <v>8.8226999999999993</v>
      </c>
      <c r="L55" s="28">
        <v>0.15320700000000001</v>
      </c>
      <c r="M55" s="29">
        <v>0.256382</v>
      </c>
      <c r="N55" s="28">
        <v>0.18344299999999999</v>
      </c>
      <c r="O55" s="28">
        <v>101214</v>
      </c>
      <c r="P55" s="28">
        <v>20.399999999999999</v>
      </c>
      <c r="Q55" s="28">
        <v>60</v>
      </c>
      <c r="R55" s="28">
        <v>1.1947000000000001</v>
      </c>
      <c r="S55" s="28" t="s">
        <v>138</v>
      </c>
      <c r="T55" s="28" t="s">
        <v>139</v>
      </c>
      <c r="U55" s="79">
        <v>1040</v>
      </c>
      <c r="V55" s="34">
        <v>198.13904906412608</v>
      </c>
      <c r="W55" s="2">
        <v>1.4292711431441059</v>
      </c>
      <c r="X55" s="2">
        <v>101.88281403222635</v>
      </c>
      <c r="Y55" s="2">
        <v>-6.1533851426537405</v>
      </c>
      <c r="Z55" s="80">
        <f>VLOOKUP(U55,BG!$A$2:$F$55,4)</f>
        <v>14.3278550825703</v>
      </c>
      <c r="AA55" s="80">
        <f>VLOOKUP(U55,BG!$A$2:$F$55,5)</f>
        <v>0.71218980394337228</v>
      </c>
      <c r="AB55" s="4">
        <f>VLOOKUP(U55+1,BG!$A$2:$F$55,4)</f>
        <v>14.837765811776757</v>
      </c>
      <c r="AC55" s="4">
        <f>VLOOKUP(U55+1,BG!$A$2:$F$55,5)</f>
        <v>0.80588918163130463</v>
      </c>
      <c r="AD55" s="3">
        <f>COUNTIF($U$2:U55,U55)</f>
        <v>1</v>
      </c>
      <c r="AE55" s="3">
        <f t="shared" si="0"/>
        <v>18</v>
      </c>
      <c r="AF55" s="3">
        <f t="shared" si="1"/>
        <v>17</v>
      </c>
      <c r="AG55" s="3">
        <f t="shared" si="2"/>
        <v>0</v>
      </c>
      <c r="AH55" s="81">
        <f t="shared" si="3"/>
        <v>14.3278550825703</v>
      </c>
      <c r="AI55" s="81">
        <f t="shared" si="4"/>
        <v>0.71218980394337228</v>
      </c>
      <c r="AJ55" s="83">
        <v>1.40971</v>
      </c>
      <c r="AK55" s="83">
        <v>102.87</v>
      </c>
      <c r="AL55" s="84">
        <f t="shared" si="5"/>
        <v>145.01686770000001</v>
      </c>
      <c r="AM55" s="84">
        <f t="shared" si="6"/>
        <v>145.6181660785785</v>
      </c>
      <c r="AN55" s="84">
        <f t="shared" si="7"/>
        <v>10.204152302184792</v>
      </c>
      <c r="AO55" s="84">
        <f t="shared" si="8"/>
        <v>135.41401377639372</v>
      </c>
      <c r="AP55" s="85">
        <f t="shared" si="9"/>
        <v>7.0914772081590305E-2</v>
      </c>
    </row>
    <row r="56" spans="1:42" x14ac:dyDescent="0.25">
      <c r="A56">
        <v>4</v>
      </c>
      <c r="B56" s="27">
        <v>2</v>
      </c>
      <c r="C56" s="28" t="s">
        <v>137</v>
      </c>
      <c r="D56" s="28">
        <v>-200</v>
      </c>
      <c r="E56" s="28">
        <v>104</v>
      </c>
      <c r="F56" s="28">
        <v>20</v>
      </c>
      <c r="G56" s="28">
        <v>0.26444099999999998</v>
      </c>
      <c r="H56" s="28">
        <v>0.18174499999999999</v>
      </c>
      <c r="I56" s="28">
        <v>46.534826000000002</v>
      </c>
      <c r="J56" s="28">
        <v>1.6348450000000001</v>
      </c>
      <c r="K56" s="28">
        <v>8.8248639999999998</v>
      </c>
      <c r="L56" s="28">
        <v>0.155086</v>
      </c>
      <c r="M56" s="29">
        <v>0.26444099999999998</v>
      </c>
      <c r="N56" s="28">
        <v>0.17718700000000001</v>
      </c>
      <c r="O56" s="28">
        <v>101213</v>
      </c>
      <c r="P56" s="28">
        <v>20.399999999999999</v>
      </c>
      <c r="Q56" s="28">
        <v>60</v>
      </c>
      <c r="R56" s="28">
        <v>1.1947000000000001</v>
      </c>
      <c r="S56" s="28" t="s">
        <v>140</v>
      </c>
      <c r="T56" s="28" t="s">
        <v>141</v>
      </c>
      <c r="U56" s="79">
        <v>1040</v>
      </c>
      <c r="V56" s="34">
        <v>203.36569545383799</v>
      </c>
      <c r="W56" s="2">
        <v>1.4851400610565584</v>
      </c>
      <c r="X56" s="2">
        <v>98.256257786026836</v>
      </c>
      <c r="Y56" s="2">
        <v>-11.069649658511594</v>
      </c>
      <c r="Z56" s="80">
        <f>VLOOKUP(U56,BG!$A$2:$F$55,4)</f>
        <v>14.3278550825703</v>
      </c>
      <c r="AA56" s="80">
        <f>VLOOKUP(U56,BG!$A$2:$F$55,5)</f>
        <v>0.71218980394337228</v>
      </c>
      <c r="AB56" s="4">
        <f>VLOOKUP(U56+1,BG!$A$2:$F$55,4)</f>
        <v>14.837765811776757</v>
      </c>
      <c r="AC56" s="4">
        <f>VLOOKUP(U56+1,BG!$A$2:$F$55,5)</f>
        <v>0.80588918163130463</v>
      </c>
      <c r="AD56" s="3">
        <f>COUNTIF($U$2:U56,U56)</f>
        <v>2</v>
      </c>
      <c r="AE56" s="3">
        <f t="shared" si="0"/>
        <v>18</v>
      </c>
      <c r="AF56" s="3">
        <f t="shared" si="1"/>
        <v>16</v>
      </c>
      <c r="AG56" s="3">
        <f t="shared" si="2"/>
        <v>1</v>
      </c>
      <c r="AH56" s="81">
        <f t="shared" si="3"/>
        <v>14.357849831347151</v>
      </c>
      <c r="AI56" s="81">
        <f t="shared" si="4"/>
        <v>0.7177015320426624</v>
      </c>
      <c r="AJ56" s="83">
        <v>1.4650000000000001</v>
      </c>
      <c r="AK56" s="83">
        <v>99.2577</v>
      </c>
      <c r="AL56" s="84">
        <f t="shared" si="5"/>
        <v>145.4125305</v>
      </c>
      <c r="AM56" s="84">
        <f t="shared" si="6"/>
        <v>145.92430468752883</v>
      </c>
      <c r="AN56" s="84">
        <f t="shared" si="7"/>
        <v>10.304650820796333</v>
      </c>
      <c r="AO56" s="84">
        <f t="shared" si="8"/>
        <v>135.61965386673251</v>
      </c>
      <c r="AP56" s="85">
        <f t="shared" si="9"/>
        <v>7.2208388342374974E-2</v>
      </c>
    </row>
    <row r="57" spans="1:42" x14ac:dyDescent="0.25">
      <c r="A57">
        <v>4</v>
      </c>
      <c r="B57" s="27">
        <v>3</v>
      </c>
      <c r="C57" s="28" t="s">
        <v>137</v>
      </c>
      <c r="D57" s="28">
        <v>-200</v>
      </c>
      <c r="E57" s="28">
        <v>104</v>
      </c>
      <c r="F57" s="28">
        <v>30</v>
      </c>
      <c r="G57" s="28">
        <v>0.29142400000000002</v>
      </c>
      <c r="H57" s="28">
        <v>0.18189</v>
      </c>
      <c r="I57" s="28">
        <v>46.571305000000002</v>
      </c>
      <c r="J57" s="28">
        <v>1.5916600000000001</v>
      </c>
      <c r="K57" s="28">
        <v>8.8284839999999996</v>
      </c>
      <c r="L57" s="28">
        <v>0.15089</v>
      </c>
      <c r="M57" s="29">
        <v>0.29142400000000002</v>
      </c>
      <c r="N57" s="28">
        <v>0.17938000000000001</v>
      </c>
      <c r="O57" s="28">
        <v>101211</v>
      </c>
      <c r="P57" s="28">
        <v>20.399999999999999</v>
      </c>
      <c r="Q57" s="28">
        <v>60</v>
      </c>
      <c r="R57" s="28">
        <v>1.1947000000000001</v>
      </c>
      <c r="S57" s="28" t="s">
        <v>142</v>
      </c>
      <c r="T57" s="28" t="s">
        <v>143</v>
      </c>
      <c r="U57" s="79">
        <v>1040</v>
      </c>
      <c r="V57" s="34">
        <v>225.64307654538723</v>
      </c>
      <c r="W57" s="2">
        <v>1.7602916238955442</v>
      </c>
      <c r="X57" s="2">
        <v>91.088012830118927</v>
      </c>
      <c r="Y57" s="2">
        <v>-14.031425725263885</v>
      </c>
      <c r="Z57" s="80">
        <f>VLOOKUP(U57,BG!$A$2:$F$55,4)</f>
        <v>14.3278550825703</v>
      </c>
      <c r="AA57" s="80">
        <f>VLOOKUP(U57,BG!$A$2:$F$55,5)</f>
        <v>0.71218980394337228</v>
      </c>
      <c r="AB57" s="4">
        <f>VLOOKUP(U57+1,BG!$A$2:$F$55,4)</f>
        <v>14.837765811776757</v>
      </c>
      <c r="AC57" s="4">
        <f>VLOOKUP(U57+1,BG!$A$2:$F$55,5)</f>
        <v>0.80588918163130463</v>
      </c>
      <c r="AD57" s="3">
        <f>COUNTIF($U$2:U57,U57)</f>
        <v>3</v>
      </c>
      <c r="AE57" s="3">
        <f t="shared" si="0"/>
        <v>18</v>
      </c>
      <c r="AF57" s="3">
        <f t="shared" si="1"/>
        <v>15</v>
      </c>
      <c r="AG57" s="3">
        <f t="shared" si="2"/>
        <v>2</v>
      </c>
      <c r="AH57" s="81">
        <f t="shared" si="3"/>
        <v>14.387844580124002</v>
      </c>
      <c r="AI57" s="81">
        <f t="shared" si="4"/>
        <v>0.72321326014195253</v>
      </c>
      <c r="AJ57" s="83">
        <v>1.7169399999999999</v>
      </c>
      <c r="AK57" s="83">
        <v>92.034000000000006</v>
      </c>
      <c r="AL57" s="84">
        <f t="shared" si="5"/>
        <v>158.01685596000002</v>
      </c>
      <c r="AM57" s="84">
        <f t="shared" si="6"/>
        <v>160.34146602214821</v>
      </c>
      <c r="AN57" s="84">
        <f t="shared" si="7"/>
        <v>10.405479985207201</v>
      </c>
      <c r="AO57" s="84">
        <f t="shared" si="8"/>
        <v>149.93598603694102</v>
      </c>
      <c r="AP57" s="85">
        <f t="shared" si="9"/>
        <v>5.3895466569766945E-2</v>
      </c>
    </row>
    <row r="58" spans="1:42" x14ac:dyDescent="0.25">
      <c r="A58">
        <v>4</v>
      </c>
      <c r="B58" s="27">
        <v>4</v>
      </c>
      <c r="C58" s="28" t="s">
        <v>137</v>
      </c>
      <c r="D58" s="28">
        <v>-200</v>
      </c>
      <c r="E58" s="28">
        <v>104</v>
      </c>
      <c r="F58" s="28">
        <v>40</v>
      </c>
      <c r="G58" s="28">
        <v>0.28457300000000002</v>
      </c>
      <c r="H58" s="28">
        <v>0.18182799999999999</v>
      </c>
      <c r="I58" s="28">
        <v>46.555602999999998</v>
      </c>
      <c r="J58" s="28">
        <v>1.577996</v>
      </c>
      <c r="K58" s="28">
        <v>8.8271040000000003</v>
      </c>
      <c r="L58" s="28">
        <v>0.14963099999999999</v>
      </c>
      <c r="M58" s="29">
        <v>0.28457300000000002</v>
      </c>
      <c r="N58" s="28">
        <v>0.17821699999999999</v>
      </c>
      <c r="O58" s="28">
        <v>101209</v>
      </c>
      <c r="P58" s="28">
        <v>20.399999999999999</v>
      </c>
      <c r="Q58" s="28">
        <v>60</v>
      </c>
      <c r="R58" s="28">
        <v>1.1946000000000001</v>
      </c>
      <c r="S58" s="28" t="s">
        <v>144</v>
      </c>
      <c r="T58" s="28" t="s">
        <v>145</v>
      </c>
      <c r="U58" s="79">
        <v>1040</v>
      </c>
      <c r="V58" s="34">
        <v>217.44246364867791</v>
      </c>
      <c r="W58" s="2">
        <v>1.7062492153129678</v>
      </c>
      <c r="X58" s="2">
        <v>89.690759683818158</v>
      </c>
      <c r="Y58" s="2">
        <v>-16.987728225634768</v>
      </c>
      <c r="Z58" s="80">
        <f>VLOOKUP(U58,BG!$A$2:$F$55,4)</f>
        <v>14.3278550825703</v>
      </c>
      <c r="AA58" s="80">
        <f>VLOOKUP(U58,BG!$A$2:$F$55,5)</f>
        <v>0.71218980394337228</v>
      </c>
      <c r="AB58" s="4">
        <f>VLOOKUP(U58+1,BG!$A$2:$F$55,4)</f>
        <v>14.837765811776757</v>
      </c>
      <c r="AC58" s="4">
        <f>VLOOKUP(U58+1,BG!$A$2:$F$55,5)</f>
        <v>0.80588918163130463</v>
      </c>
      <c r="AD58" s="3">
        <f>COUNTIF($U$2:U58,U58)</f>
        <v>4</v>
      </c>
      <c r="AE58" s="3">
        <f t="shared" si="0"/>
        <v>18</v>
      </c>
      <c r="AF58" s="3">
        <f t="shared" si="1"/>
        <v>14</v>
      </c>
      <c r="AG58" s="3">
        <f t="shared" si="2"/>
        <v>3</v>
      </c>
      <c r="AH58" s="81">
        <f t="shared" si="3"/>
        <v>14.417839328900852</v>
      </c>
      <c r="AI58" s="81">
        <f t="shared" si="4"/>
        <v>0.72872498824124254</v>
      </c>
      <c r="AJ58" s="83">
        <v>1.66282</v>
      </c>
      <c r="AK58" s="83">
        <v>90.645899999999997</v>
      </c>
      <c r="AL58" s="84">
        <f t="shared" si="5"/>
        <v>150.72781543799999</v>
      </c>
      <c r="AM58" s="84">
        <f t="shared" si="6"/>
        <v>153.03478833133869</v>
      </c>
      <c r="AN58" s="84">
        <f t="shared" si="7"/>
        <v>10.506639795417398</v>
      </c>
      <c r="AO58" s="84">
        <f t="shared" si="8"/>
        <v>142.5281485359213</v>
      </c>
      <c r="AP58" s="85">
        <f t="shared" si="9"/>
        <v>5.7530157981475018E-2</v>
      </c>
    </row>
    <row r="59" spans="1:42" x14ac:dyDescent="0.25">
      <c r="A59">
        <v>4</v>
      </c>
      <c r="B59" s="27">
        <v>5</v>
      </c>
      <c r="C59" s="28" t="s">
        <v>137</v>
      </c>
      <c r="D59" s="28">
        <v>-200</v>
      </c>
      <c r="E59" s="28">
        <v>104</v>
      </c>
      <c r="F59" s="28">
        <v>50</v>
      </c>
      <c r="G59" s="28">
        <v>0.29077900000000001</v>
      </c>
      <c r="H59" s="28">
        <v>0.18204699999999999</v>
      </c>
      <c r="I59" s="28">
        <v>46.610754999999997</v>
      </c>
      <c r="J59" s="28">
        <v>1.6475709999999999</v>
      </c>
      <c r="K59" s="28">
        <v>8.8322649999999996</v>
      </c>
      <c r="L59" s="28">
        <v>0.156055</v>
      </c>
      <c r="M59" s="29">
        <v>0.29077900000000001</v>
      </c>
      <c r="N59" s="28">
        <v>0.169515</v>
      </c>
      <c r="O59" s="28">
        <v>101208</v>
      </c>
      <c r="P59" s="28">
        <v>20.399999999999999</v>
      </c>
      <c r="Q59" s="28">
        <v>60</v>
      </c>
      <c r="R59" s="28">
        <v>1.1946000000000001</v>
      </c>
      <c r="S59" s="28" t="s">
        <v>146</v>
      </c>
      <c r="T59" s="28" t="s">
        <v>147</v>
      </c>
      <c r="U59" s="79">
        <v>1040</v>
      </c>
      <c r="V59" s="34">
        <v>221.00633550489601</v>
      </c>
      <c r="W59" s="2">
        <v>1.9752567268310797</v>
      </c>
      <c r="X59" s="2">
        <v>78.815613525014768</v>
      </c>
      <c r="Y59" s="2">
        <v>-18.383747882979701</v>
      </c>
      <c r="Z59" s="80">
        <f>VLOOKUP(U59,BG!$A$2:$F$55,4)</f>
        <v>14.3278550825703</v>
      </c>
      <c r="AA59" s="80">
        <f>VLOOKUP(U59,BG!$A$2:$F$55,5)</f>
        <v>0.71218980394337228</v>
      </c>
      <c r="AB59" s="4">
        <f>VLOOKUP(U59+1,BG!$A$2:$F$55,4)</f>
        <v>14.837765811776757</v>
      </c>
      <c r="AC59" s="4">
        <f>VLOOKUP(U59+1,BG!$A$2:$F$55,5)</f>
        <v>0.80588918163130463</v>
      </c>
      <c r="AD59" s="3">
        <f>COUNTIF($U$2:U59,U59)</f>
        <v>5</v>
      </c>
      <c r="AE59" s="3">
        <f t="shared" si="0"/>
        <v>18</v>
      </c>
      <c r="AF59" s="3">
        <f t="shared" si="1"/>
        <v>13</v>
      </c>
      <c r="AG59" s="3">
        <f t="shared" si="2"/>
        <v>4</v>
      </c>
      <c r="AH59" s="81">
        <f t="shared" si="3"/>
        <v>14.447834077677701</v>
      </c>
      <c r="AI59" s="81">
        <f t="shared" si="4"/>
        <v>0.73423671634053289</v>
      </c>
      <c r="AJ59" s="83">
        <v>1.92323</v>
      </c>
      <c r="AK59" s="83">
        <v>79.783600000000007</v>
      </c>
      <c r="AL59" s="84">
        <f t="shared" si="5"/>
        <v>153.44221302800003</v>
      </c>
      <c r="AM59" s="84">
        <f t="shared" si="6"/>
        <v>155.68107079460404</v>
      </c>
      <c r="AN59" s="84">
        <f t="shared" si="7"/>
        <v>10.608130251426926</v>
      </c>
      <c r="AO59" s="84">
        <f t="shared" si="8"/>
        <v>145.07294054317711</v>
      </c>
      <c r="AP59" s="85">
        <f t="shared" si="9"/>
        <v>5.769010025913153E-2</v>
      </c>
    </row>
    <row r="60" spans="1:42" x14ac:dyDescent="0.25">
      <c r="A60">
        <v>4</v>
      </c>
      <c r="B60" s="27">
        <v>6</v>
      </c>
      <c r="C60" s="28" t="s">
        <v>137</v>
      </c>
      <c r="D60" s="28">
        <v>-200</v>
      </c>
      <c r="E60" s="28">
        <v>104</v>
      </c>
      <c r="F60" s="28">
        <v>60</v>
      </c>
      <c r="G60" s="28">
        <v>0.28843000000000002</v>
      </c>
      <c r="H60" s="28">
        <v>0.18176899999999999</v>
      </c>
      <c r="I60" s="28">
        <v>46.540880000000001</v>
      </c>
      <c r="J60" s="28">
        <v>1.627461</v>
      </c>
      <c r="K60" s="28">
        <v>8.8258030000000005</v>
      </c>
      <c r="L60" s="28">
        <v>0.154312</v>
      </c>
      <c r="M60" s="29">
        <v>0.28843000000000002</v>
      </c>
      <c r="N60" s="28">
        <v>0.176014</v>
      </c>
      <c r="O60" s="28">
        <v>101205</v>
      </c>
      <c r="P60" s="28">
        <v>20.399999999999999</v>
      </c>
      <c r="Q60" s="28">
        <v>60</v>
      </c>
      <c r="R60" s="28">
        <v>1.1946000000000001</v>
      </c>
      <c r="S60" s="28" t="s">
        <v>148</v>
      </c>
      <c r="T60" s="28" t="s">
        <v>149</v>
      </c>
      <c r="U60" s="79">
        <v>1040</v>
      </c>
      <c r="V60" s="34">
        <v>216.85971078795092</v>
      </c>
      <c r="W60" s="2">
        <v>1.8031398923198179</v>
      </c>
      <c r="X60" s="2">
        <v>84.975965021936872</v>
      </c>
      <c r="Y60" s="2">
        <v>-19.388942630636652</v>
      </c>
      <c r="Z60" s="80">
        <f>VLOOKUP(U60,BG!$A$2:$F$55,4)</f>
        <v>14.3278550825703</v>
      </c>
      <c r="AA60" s="80">
        <f>VLOOKUP(U60,BG!$A$2:$F$55,5)</f>
        <v>0.71218980394337228</v>
      </c>
      <c r="AB60" s="4">
        <f>VLOOKUP(U60+1,BG!$A$2:$F$55,4)</f>
        <v>14.837765811776757</v>
      </c>
      <c r="AC60" s="4">
        <f>VLOOKUP(U60+1,BG!$A$2:$F$55,5)</f>
        <v>0.80588918163130463</v>
      </c>
      <c r="AD60" s="3">
        <f>COUNTIF($U$2:U60,U60)</f>
        <v>6</v>
      </c>
      <c r="AE60" s="3">
        <f t="shared" si="0"/>
        <v>18</v>
      </c>
      <c r="AF60" s="3">
        <f t="shared" si="1"/>
        <v>12</v>
      </c>
      <c r="AG60" s="3">
        <f t="shared" si="2"/>
        <v>5</v>
      </c>
      <c r="AH60" s="81">
        <f t="shared" si="3"/>
        <v>14.477828826454552</v>
      </c>
      <c r="AI60" s="81">
        <f t="shared" si="4"/>
        <v>0.73974844443982302</v>
      </c>
      <c r="AJ60" s="83">
        <v>1.7557799999999999</v>
      </c>
      <c r="AK60" s="83">
        <v>85.946299999999994</v>
      </c>
      <c r="AL60" s="84">
        <f t="shared" si="5"/>
        <v>150.90279461399999</v>
      </c>
      <c r="AM60" s="84">
        <f t="shared" si="6"/>
        <v>153.22355241942785</v>
      </c>
      <c r="AN60" s="84">
        <f t="shared" si="7"/>
        <v>10.709951353235782</v>
      </c>
      <c r="AO60" s="84">
        <f t="shared" si="8"/>
        <v>142.51360106619205</v>
      </c>
      <c r="AP60" s="85">
        <f t="shared" si="9"/>
        <v>5.8865915148067015E-2</v>
      </c>
    </row>
    <row r="61" spans="1:42" x14ac:dyDescent="0.25">
      <c r="A61">
        <v>4</v>
      </c>
      <c r="B61" s="27">
        <v>7</v>
      </c>
      <c r="C61" s="28" t="s">
        <v>137</v>
      </c>
      <c r="D61" s="28">
        <v>-200</v>
      </c>
      <c r="E61" s="28">
        <v>104</v>
      </c>
      <c r="F61" s="28">
        <v>70</v>
      </c>
      <c r="G61" s="28">
        <v>0.30088500000000001</v>
      </c>
      <c r="H61" s="28">
        <v>0.18179999999999999</v>
      </c>
      <c r="I61" s="28">
        <v>46.548665999999997</v>
      </c>
      <c r="J61" s="28">
        <v>1.651972</v>
      </c>
      <c r="K61" s="28">
        <v>8.8264600000000009</v>
      </c>
      <c r="L61" s="28">
        <v>0.15642500000000001</v>
      </c>
      <c r="M61" s="29">
        <v>0.30088500000000001</v>
      </c>
      <c r="N61" s="28">
        <v>0.17760000000000001</v>
      </c>
      <c r="O61" s="28">
        <v>101206</v>
      </c>
      <c r="P61" s="28">
        <v>20.399999999999999</v>
      </c>
      <c r="Q61" s="28">
        <v>60</v>
      </c>
      <c r="R61" s="28">
        <v>1.1946000000000001</v>
      </c>
      <c r="S61" s="28" t="s">
        <v>150</v>
      </c>
      <c r="T61" s="28" t="s">
        <v>151</v>
      </c>
      <c r="U61" s="79">
        <v>1040</v>
      </c>
      <c r="V61" s="34">
        <v>226.05933461919398</v>
      </c>
      <c r="W61" s="2">
        <v>1.9968903648198946</v>
      </c>
      <c r="X61" s="2">
        <v>80.558967021407113</v>
      </c>
      <c r="Y61" s="2">
        <v>-19.80293284785132</v>
      </c>
      <c r="Z61" s="80">
        <f>VLOOKUP(U61,BG!$A$2:$F$55,4)</f>
        <v>14.3278550825703</v>
      </c>
      <c r="AA61" s="80">
        <f>VLOOKUP(U61,BG!$A$2:$F$55,5)</f>
        <v>0.71218980394337228</v>
      </c>
      <c r="AB61" s="4">
        <f>VLOOKUP(U61+1,BG!$A$2:$F$55,4)</f>
        <v>14.837765811776757</v>
      </c>
      <c r="AC61" s="4">
        <f>VLOOKUP(U61+1,BG!$A$2:$F$55,5)</f>
        <v>0.80588918163130463</v>
      </c>
      <c r="AD61" s="3">
        <f>COUNTIF($U$2:U61,U61)</f>
        <v>7</v>
      </c>
      <c r="AE61" s="3">
        <f t="shared" si="0"/>
        <v>18</v>
      </c>
      <c r="AF61" s="3">
        <f t="shared" si="1"/>
        <v>11</v>
      </c>
      <c r="AG61" s="3">
        <f t="shared" si="2"/>
        <v>6</v>
      </c>
      <c r="AH61" s="81">
        <f t="shared" si="3"/>
        <v>14.507823575231402</v>
      </c>
      <c r="AI61" s="81">
        <f t="shared" si="4"/>
        <v>0.74526017253911303</v>
      </c>
      <c r="AJ61" s="83">
        <v>1.94459</v>
      </c>
      <c r="AK61" s="83">
        <v>81.535600000000002</v>
      </c>
      <c r="AL61" s="84">
        <f t="shared" si="5"/>
        <v>158.553312404</v>
      </c>
      <c r="AM61" s="84">
        <f t="shared" si="6"/>
        <v>160.86742504489152</v>
      </c>
      <c r="AN61" s="84">
        <f t="shared" si="7"/>
        <v>10.812103100843967</v>
      </c>
      <c r="AO61" s="84">
        <f t="shared" si="8"/>
        <v>150.05532194404756</v>
      </c>
      <c r="AP61" s="85">
        <f t="shared" si="9"/>
        <v>5.6632382976200955E-2</v>
      </c>
    </row>
    <row r="62" spans="1:42" x14ac:dyDescent="0.25">
      <c r="A62">
        <v>4</v>
      </c>
      <c r="B62" s="27">
        <v>8</v>
      </c>
      <c r="C62" s="28" t="s">
        <v>137</v>
      </c>
      <c r="D62" s="28">
        <v>-200</v>
      </c>
      <c r="E62" s="28">
        <v>104</v>
      </c>
      <c r="F62" s="28">
        <v>80</v>
      </c>
      <c r="G62" s="28">
        <v>0.318303</v>
      </c>
      <c r="H62" s="28">
        <v>0.18185299999999999</v>
      </c>
      <c r="I62" s="28">
        <v>46.561881</v>
      </c>
      <c r="J62" s="28">
        <v>1.608903</v>
      </c>
      <c r="K62" s="28">
        <v>8.8276920000000008</v>
      </c>
      <c r="L62" s="28">
        <v>0.152647</v>
      </c>
      <c r="M62" s="29">
        <v>0.318303</v>
      </c>
      <c r="N62" s="28">
        <v>0.177401</v>
      </c>
      <c r="O62" s="28">
        <v>101208</v>
      </c>
      <c r="P62" s="28">
        <v>20.399999999999999</v>
      </c>
      <c r="Q62" s="28">
        <v>60</v>
      </c>
      <c r="R62" s="28">
        <v>1.1946000000000001</v>
      </c>
      <c r="S62" s="28" t="s">
        <v>152</v>
      </c>
      <c r="T62" s="28" t="s">
        <v>153</v>
      </c>
      <c r="U62" s="79">
        <v>1040</v>
      </c>
      <c r="V62" s="34">
        <v>239.73859394525618</v>
      </c>
      <c r="W62" s="2">
        <v>2.3426559618487897</v>
      </c>
      <c r="X62" s="2">
        <v>72.457498789618569</v>
      </c>
      <c r="Y62" s="2">
        <v>-22.178052756639524</v>
      </c>
      <c r="Z62" s="80">
        <f>VLOOKUP(U62,BG!$A$2:$F$55,4)</f>
        <v>14.3278550825703</v>
      </c>
      <c r="AA62" s="80">
        <f>VLOOKUP(U62,BG!$A$2:$F$55,5)</f>
        <v>0.71218980394337228</v>
      </c>
      <c r="AB62" s="4">
        <f>VLOOKUP(U62+1,BG!$A$2:$F$55,4)</f>
        <v>14.837765811776757</v>
      </c>
      <c r="AC62" s="4">
        <f>VLOOKUP(U62+1,BG!$A$2:$F$55,5)</f>
        <v>0.80588918163130463</v>
      </c>
      <c r="AD62" s="3">
        <f>COUNTIF($U$2:U62,U62)</f>
        <v>8</v>
      </c>
      <c r="AE62" s="3">
        <f t="shared" si="0"/>
        <v>18</v>
      </c>
      <c r="AF62" s="3">
        <f t="shared" si="1"/>
        <v>10</v>
      </c>
      <c r="AG62" s="3">
        <f t="shared" si="2"/>
        <v>7</v>
      </c>
      <c r="AH62" s="81">
        <f t="shared" si="3"/>
        <v>14.537818324008253</v>
      </c>
      <c r="AI62" s="81">
        <f t="shared" si="4"/>
        <v>0.75077190063840327</v>
      </c>
      <c r="AJ62" s="83">
        <v>2.2848099999999998</v>
      </c>
      <c r="AK62" s="83">
        <v>73.4495</v>
      </c>
      <c r="AL62" s="84">
        <f t="shared" si="5"/>
        <v>167.81815209499999</v>
      </c>
      <c r="AM62" s="84">
        <f t="shared" si="6"/>
        <v>169.74299152015141</v>
      </c>
      <c r="AN62" s="84">
        <f t="shared" si="7"/>
        <v>10.914585494251483</v>
      </c>
      <c r="AO62" s="84">
        <f t="shared" si="8"/>
        <v>158.82840602589994</v>
      </c>
      <c r="AP62" s="85">
        <f t="shared" si="9"/>
        <v>5.6600366987465102E-2</v>
      </c>
    </row>
    <row r="63" spans="1:42" x14ac:dyDescent="0.25">
      <c r="A63">
        <v>4</v>
      </c>
      <c r="B63" s="27">
        <v>9</v>
      </c>
      <c r="C63" s="28" t="s">
        <v>137</v>
      </c>
      <c r="D63" s="28">
        <v>-200</v>
      </c>
      <c r="E63" s="28">
        <v>104</v>
      </c>
      <c r="F63" s="28">
        <v>90</v>
      </c>
      <c r="G63" s="28">
        <v>0.31406600000000001</v>
      </c>
      <c r="H63" s="28">
        <v>0.182029</v>
      </c>
      <c r="I63" s="28">
        <v>46.606121999999999</v>
      </c>
      <c r="J63" s="28">
        <v>1.635222</v>
      </c>
      <c r="K63" s="28">
        <v>8.8319770000000002</v>
      </c>
      <c r="L63" s="28">
        <v>0.15496599999999999</v>
      </c>
      <c r="M63" s="29">
        <v>0.31406600000000001</v>
      </c>
      <c r="N63" s="28">
        <v>0.18257999999999999</v>
      </c>
      <c r="O63" s="28">
        <v>101205</v>
      </c>
      <c r="P63" s="28">
        <v>20.399999999999999</v>
      </c>
      <c r="Q63" s="28">
        <v>60</v>
      </c>
      <c r="R63" s="28">
        <v>1.1946000000000001</v>
      </c>
      <c r="S63" s="28" t="s">
        <v>154</v>
      </c>
      <c r="T63" s="28" t="s">
        <v>155</v>
      </c>
      <c r="U63" s="79">
        <v>1040</v>
      </c>
      <c r="V63" s="34">
        <v>233.89026209471146</v>
      </c>
      <c r="W63" s="2">
        <v>1.9855937914715938</v>
      </c>
      <c r="X63" s="2">
        <v>83.046060368286149</v>
      </c>
      <c r="Y63" s="2">
        <v>-24.35982256410804</v>
      </c>
      <c r="Z63" s="80">
        <f>VLOOKUP(U63,BG!$A$2:$F$55,4)</f>
        <v>14.3278550825703</v>
      </c>
      <c r="AA63" s="80">
        <f>VLOOKUP(U63,BG!$A$2:$F$55,5)</f>
        <v>0.71218980394337228</v>
      </c>
      <c r="AB63" s="4">
        <f>VLOOKUP(U63+1,BG!$A$2:$F$55,4)</f>
        <v>14.837765811776757</v>
      </c>
      <c r="AC63" s="4">
        <f>VLOOKUP(U63+1,BG!$A$2:$F$55,5)</f>
        <v>0.80588918163130463</v>
      </c>
      <c r="AD63" s="3">
        <f>COUNTIF($U$2:U63,U63)</f>
        <v>9</v>
      </c>
      <c r="AE63" s="3">
        <f t="shared" si="0"/>
        <v>18</v>
      </c>
      <c r="AF63" s="3">
        <f t="shared" si="1"/>
        <v>9</v>
      </c>
      <c r="AG63" s="3">
        <f t="shared" si="2"/>
        <v>8</v>
      </c>
      <c r="AH63" s="81">
        <f t="shared" si="3"/>
        <v>14.567813072785103</v>
      </c>
      <c r="AI63" s="81">
        <f t="shared" si="4"/>
        <v>0.75628362873769339</v>
      </c>
      <c r="AJ63" s="83">
        <v>1.9338</v>
      </c>
      <c r="AK63" s="83">
        <v>84.031400000000005</v>
      </c>
      <c r="AL63" s="84">
        <f t="shared" si="5"/>
        <v>162.49992132</v>
      </c>
      <c r="AM63" s="84">
        <f t="shared" si="6"/>
        <v>164.89574187344417</v>
      </c>
      <c r="AN63" s="84">
        <f t="shared" si="7"/>
        <v>11.017398533458325</v>
      </c>
      <c r="AO63" s="84">
        <f t="shared" si="8"/>
        <v>153.87834333998583</v>
      </c>
      <c r="AP63" s="85">
        <f t="shared" si="9"/>
        <v>5.6028533924135503E-2</v>
      </c>
    </row>
    <row r="64" spans="1:42" x14ac:dyDescent="0.25">
      <c r="A64">
        <v>4</v>
      </c>
      <c r="B64" s="27">
        <v>10</v>
      </c>
      <c r="C64" s="28" t="s">
        <v>137</v>
      </c>
      <c r="D64" s="28">
        <v>-200</v>
      </c>
      <c r="E64" s="28">
        <v>104</v>
      </c>
      <c r="F64" s="28">
        <v>100</v>
      </c>
      <c r="G64" s="28">
        <v>0.33529300000000001</v>
      </c>
      <c r="H64" s="28">
        <v>0.182115</v>
      </c>
      <c r="I64" s="28">
        <v>46.627676000000001</v>
      </c>
      <c r="J64" s="28">
        <v>1.600098</v>
      </c>
      <c r="K64" s="28">
        <v>8.8341670000000008</v>
      </c>
      <c r="L64" s="28">
        <v>0.151534</v>
      </c>
      <c r="M64" s="29">
        <v>0.33529300000000001</v>
      </c>
      <c r="N64" s="28">
        <v>0.19467599999999999</v>
      </c>
      <c r="O64" s="28">
        <v>101203</v>
      </c>
      <c r="P64" s="28">
        <v>20.399999999999999</v>
      </c>
      <c r="Q64" s="28">
        <v>60</v>
      </c>
      <c r="R64" s="28">
        <v>1.1946000000000001</v>
      </c>
      <c r="S64" s="28" t="s">
        <v>156</v>
      </c>
      <c r="T64" s="28" t="s">
        <v>157</v>
      </c>
      <c r="U64" s="79">
        <v>1040</v>
      </c>
      <c r="V64" s="34">
        <v>251.01337124607289</v>
      </c>
      <c r="W64" s="2">
        <v>2.2482639693400852</v>
      </c>
      <c r="X64" s="2">
        <v>79.517762998833263</v>
      </c>
      <c r="Y64" s="2">
        <v>-24.188155134973819</v>
      </c>
      <c r="Z64" s="80">
        <f>VLOOKUP(U64,BG!$A$2:$F$55,4)</f>
        <v>14.3278550825703</v>
      </c>
      <c r="AA64" s="80">
        <f>VLOOKUP(U64,BG!$A$2:$F$55,5)</f>
        <v>0.71218980394337228</v>
      </c>
      <c r="AB64" s="4">
        <f>VLOOKUP(U64+1,BG!$A$2:$F$55,4)</f>
        <v>14.837765811776757</v>
      </c>
      <c r="AC64" s="4">
        <f>VLOOKUP(U64+1,BG!$A$2:$F$55,5)</f>
        <v>0.80588918163130463</v>
      </c>
      <c r="AD64" s="3">
        <f>COUNTIF($U$2:U64,U64)</f>
        <v>10</v>
      </c>
      <c r="AE64" s="3">
        <f t="shared" si="0"/>
        <v>18</v>
      </c>
      <c r="AF64" s="3">
        <f t="shared" si="1"/>
        <v>8</v>
      </c>
      <c r="AG64" s="3">
        <f t="shared" si="2"/>
        <v>9</v>
      </c>
      <c r="AH64" s="81">
        <f t="shared" si="3"/>
        <v>14.597807821561954</v>
      </c>
      <c r="AI64" s="81">
        <f t="shared" si="4"/>
        <v>0.76179535683698352</v>
      </c>
      <c r="AJ64" s="83">
        <v>2.1908699999999999</v>
      </c>
      <c r="AK64" s="83">
        <v>80.506399999999999</v>
      </c>
      <c r="AL64" s="84">
        <f t="shared" si="5"/>
        <v>176.37905656799998</v>
      </c>
      <c r="AM64" s="84">
        <f t="shared" si="6"/>
        <v>178.77692147280104</v>
      </c>
      <c r="AN64" s="84">
        <f t="shared" si="7"/>
        <v>11.120542218464498</v>
      </c>
      <c r="AO64" s="84">
        <f t="shared" si="8"/>
        <v>167.65637925433654</v>
      </c>
      <c r="AP64" s="85">
        <f t="shared" si="9"/>
        <v>5.2027112552818784E-2</v>
      </c>
    </row>
    <row r="65" spans="1:42" x14ac:dyDescent="0.25">
      <c r="A65">
        <v>4</v>
      </c>
      <c r="B65" s="27">
        <v>11</v>
      </c>
      <c r="C65" s="28" t="s">
        <v>137</v>
      </c>
      <c r="D65" s="28">
        <v>-200</v>
      </c>
      <c r="E65" s="28">
        <v>104</v>
      </c>
      <c r="F65" s="28">
        <v>110</v>
      </c>
      <c r="G65" s="28">
        <v>0.30957600000000002</v>
      </c>
      <c r="H65" s="28">
        <v>0.18230299999999999</v>
      </c>
      <c r="I65" s="28">
        <v>46.674756000000002</v>
      </c>
      <c r="J65" s="28">
        <v>1.675316</v>
      </c>
      <c r="K65" s="28">
        <v>8.8385909999999992</v>
      </c>
      <c r="L65" s="28">
        <v>0.158606</v>
      </c>
      <c r="M65" s="29">
        <v>0.30957600000000002</v>
      </c>
      <c r="N65" s="28">
        <v>0.202351</v>
      </c>
      <c r="O65" s="28">
        <v>101201</v>
      </c>
      <c r="P65" s="28">
        <v>20.399999999999999</v>
      </c>
      <c r="Q65" s="28">
        <v>60</v>
      </c>
      <c r="R65" s="28">
        <v>1.1946000000000001</v>
      </c>
      <c r="S65" s="28" t="s">
        <v>158</v>
      </c>
      <c r="T65" s="28" t="s">
        <v>159</v>
      </c>
      <c r="U65" s="79">
        <v>1040</v>
      </c>
      <c r="V65" s="34">
        <v>225.78144009735792</v>
      </c>
      <c r="W65" s="2">
        <v>1.8160597860696235</v>
      </c>
      <c r="X65" s="2">
        <v>88.056702726074718</v>
      </c>
      <c r="Y65" s="2">
        <v>-26.571189789467926</v>
      </c>
      <c r="Z65" s="80">
        <f>VLOOKUP(U65,BG!$A$2:$F$55,4)</f>
        <v>14.3278550825703</v>
      </c>
      <c r="AA65" s="80">
        <f>VLOOKUP(U65,BG!$A$2:$F$55,5)</f>
        <v>0.71218980394337228</v>
      </c>
      <c r="AB65" s="4">
        <f>VLOOKUP(U65+1,BG!$A$2:$F$55,4)</f>
        <v>14.837765811776757</v>
      </c>
      <c r="AC65" s="4">
        <f>VLOOKUP(U65+1,BG!$A$2:$F$55,5)</f>
        <v>0.80588918163130463</v>
      </c>
      <c r="AD65" s="3">
        <f>COUNTIF($U$2:U65,U65)</f>
        <v>11</v>
      </c>
      <c r="AE65" s="3">
        <f t="shared" si="0"/>
        <v>18</v>
      </c>
      <c r="AF65" s="3">
        <f t="shared" si="1"/>
        <v>7</v>
      </c>
      <c r="AG65" s="3">
        <f t="shared" si="2"/>
        <v>10</v>
      </c>
      <c r="AH65" s="81">
        <f t="shared" si="3"/>
        <v>14.627802570338805</v>
      </c>
      <c r="AI65" s="81">
        <f t="shared" si="4"/>
        <v>0.76730708493627364</v>
      </c>
      <c r="AJ65" s="83">
        <v>1.7681199999999999</v>
      </c>
      <c r="AK65" s="83">
        <v>89.051599999999993</v>
      </c>
      <c r="AL65" s="84">
        <f t="shared" si="5"/>
        <v>157.45391499199999</v>
      </c>
      <c r="AM65" s="84">
        <f t="shared" si="6"/>
        <v>159.91623671471169</v>
      </c>
      <c r="AN65" s="84">
        <f t="shared" si="7"/>
        <v>11.224016549269999</v>
      </c>
      <c r="AO65" s="84">
        <f t="shared" si="8"/>
        <v>148.69222016544168</v>
      </c>
      <c r="AP65" s="85">
        <f t="shared" si="9"/>
        <v>5.8925038692741655E-2</v>
      </c>
    </row>
    <row r="66" spans="1:42" x14ac:dyDescent="0.25">
      <c r="A66">
        <v>4</v>
      </c>
      <c r="B66" s="27">
        <v>12</v>
      </c>
      <c r="C66" s="28" t="s">
        <v>137</v>
      </c>
      <c r="D66" s="28">
        <v>-200</v>
      </c>
      <c r="E66" s="28">
        <v>104</v>
      </c>
      <c r="F66" s="28">
        <v>120</v>
      </c>
      <c r="G66" s="28">
        <v>0.328042</v>
      </c>
      <c r="H66" s="28">
        <v>0.18198800000000001</v>
      </c>
      <c r="I66" s="28">
        <v>46.595832999999999</v>
      </c>
      <c r="J66" s="28">
        <v>1.5790120000000001</v>
      </c>
      <c r="K66" s="28">
        <v>8.8316210000000002</v>
      </c>
      <c r="L66" s="28">
        <v>0.14961099999999999</v>
      </c>
      <c r="M66" s="29">
        <v>0.328042</v>
      </c>
      <c r="N66" s="28">
        <v>0.199792</v>
      </c>
      <c r="O66" s="28">
        <v>101193</v>
      </c>
      <c r="P66" s="28">
        <v>20.399999999999999</v>
      </c>
      <c r="Q66" s="28">
        <v>60</v>
      </c>
      <c r="R66" s="28">
        <v>1.1944999999999999</v>
      </c>
      <c r="S66" s="28" t="s">
        <v>160</v>
      </c>
      <c r="T66" s="28" t="s">
        <v>161</v>
      </c>
      <c r="U66" s="79">
        <v>1040</v>
      </c>
      <c r="V66" s="34">
        <v>240.41795663330032</v>
      </c>
      <c r="W66" s="2">
        <v>1.9985640071015698</v>
      </c>
      <c r="X66" s="2">
        <v>87.15565680543358</v>
      </c>
      <c r="Y66" s="2">
        <v>-24.23586703112538</v>
      </c>
      <c r="Z66" s="80">
        <f>VLOOKUP(U66,BG!$A$2:$F$55,4)</f>
        <v>14.3278550825703</v>
      </c>
      <c r="AA66" s="80">
        <f>VLOOKUP(U66,BG!$A$2:$F$55,5)</f>
        <v>0.71218980394337228</v>
      </c>
      <c r="AB66" s="4">
        <f>VLOOKUP(U66+1,BG!$A$2:$F$55,4)</f>
        <v>14.837765811776757</v>
      </c>
      <c r="AC66" s="4">
        <f>VLOOKUP(U66+1,BG!$A$2:$F$55,5)</f>
        <v>0.80588918163130463</v>
      </c>
      <c r="AD66" s="3">
        <f>COUNTIF($U$2:U66,U66)</f>
        <v>12</v>
      </c>
      <c r="AE66" s="3">
        <f t="shared" si="0"/>
        <v>18</v>
      </c>
      <c r="AF66" s="3">
        <f t="shared" si="1"/>
        <v>6</v>
      </c>
      <c r="AG66" s="3">
        <f t="shared" si="2"/>
        <v>11</v>
      </c>
      <c r="AH66" s="81">
        <f t="shared" si="3"/>
        <v>14.657797319115655</v>
      </c>
      <c r="AI66" s="81">
        <f t="shared" si="4"/>
        <v>0.77281881303556377</v>
      </c>
      <c r="AJ66" s="83">
        <v>1.9472400000000001</v>
      </c>
      <c r="AK66" s="83">
        <v>88.152600000000007</v>
      </c>
      <c r="AL66" s="84">
        <f t="shared" si="5"/>
        <v>171.65426882400001</v>
      </c>
      <c r="AM66" s="84">
        <f t="shared" si="6"/>
        <v>174.18615870663655</v>
      </c>
      <c r="AN66" s="84">
        <f t="shared" si="7"/>
        <v>11.32782152587483</v>
      </c>
      <c r="AO66" s="84">
        <f t="shared" si="8"/>
        <v>162.85833718076171</v>
      </c>
      <c r="AP66" s="85">
        <f t="shared" si="9"/>
        <v>5.4009710497506906E-2</v>
      </c>
    </row>
    <row r="67" spans="1:42" x14ac:dyDescent="0.25">
      <c r="A67">
        <v>4</v>
      </c>
      <c r="B67" s="27">
        <v>13</v>
      </c>
      <c r="C67" s="28" t="s">
        <v>137</v>
      </c>
      <c r="D67" s="28">
        <v>-200</v>
      </c>
      <c r="E67" s="28">
        <v>104</v>
      </c>
      <c r="F67" s="28">
        <v>130</v>
      </c>
      <c r="G67" s="28">
        <v>0.36125000000000002</v>
      </c>
      <c r="H67" s="28">
        <v>0.18201100000000001</v>
      </c>
      <c r="I67" s="28">
        <v>46.601602999999997</v>
      </c>
      <c r="J67" s="28">
        <v>1.605289</v>
      </c>
      <c r="K67" s="28">
        <v>8.8322579999999995</v>
      </c>
      <c r="L67" s="28">
        <v>0.152055</v>
      </c>
      <c r="M67" s="29">
        <v>0.36125000000000002</v>
      </c>
      <c r="N67" s="28">
        <v>0.244561</v>
      </c>
      <c r="O67" s="28">
        <v>101190</v>
      </c>
      <c r="P67" s="28">
        <v>20.399999999999999</v>
      </c>
      <c r="Q67" s="28">
        <v>60</v>
      </c>
      <c r="R67" s="28">
        <v>1.1943999999999999</v>
      </c>
      <c r="S67" s="28" t="s">
        <v>162</v>
      </c>
      <c r="T67" s="28" t="s">
        <v>163</v>
      </c>
      <c r="U67" s="79">
        <v>1040</v>
      </c>
      <c r="V67" s="34">
        <v>268.3692755783735</v>
      </c>
      <c r="W67" s="2">
        <v>1.7871855762637052</v>
      </c>
      <c r="X67" s="2">
        <v>107.35327570007264</v>
      </c>
      <c r="Y67" s="2">
        <v>-27.992771239167947</v>
      </c>
      <c r="Z67" s="80">
        <f>VLOOKUP(U67,BG!$A$2:$F$55,4)</f>
        <v>14.3278550825703</v>
      </c>
      <c r="AA67" s="80">
        <f>VLOOKUP(U67,BG!$A$2:$F$55,5)</f>
        <v>0.71218980394337228</v>
      </c>
      <c r="AB67" s="4">
        <f>VLOOKUP(U67+1,BG!$A$2:$F$55,4)</f>
        <v>14.837765811776757</v>
      </c>
      <c r="AC67" s="4">
        <f>VLOOKUP(U67+1,BG!$A$2:$F$55,5)</f>
        <v>0.80588918163130463</v>
      </c>
      <c r="AD67" s="3">
        <f>COUNTIF($U$2:U67,U67)</f>
        <v>13</v>
      </c>
      <c r="AE67" s="3">
        <f t="shared" ref="AE67:AE130" si="10">COUNTIF($U$2:$U$437,U67)</f>
        <v>18</v>
      </c>
      <c r="AF67" s="3">
        <f t="shared" ref="AF67:AF130" si="11">AE67-AD67</f>
        <v>5</v>
      </c>
      <c r="AG67" s="3">
        <f t="shared" ref="AG67:AG130" si="12">AD67-1</f>
        <v>12</v>
      </c>
      <c r="AH67" s="81">
        <f t="shared" ref="AH67:AH130" si="13">(AF67*Z67+AG67*AB67)/(AE67-1)</f>
        <v>14.687792067892506</v>
      </c>
      <c r="AI67" s="81">
        <f t="shared" ref="AI67:AI130" si="14">(AF67*AA67+AG67*AC67)/(AE67-1)</f>
        <v>0.77833054113485389</v>
      </c>
      <c r="AJ67" s="83">
        <v>1.74665</v>
      </c>
      <c r="AK67" s="83">
        <v>108.33499999999999</v>
      </c>
      <c r="AL67" s="84">
        <f t="shared" ref="AL67:AL130" si="15">AJ67*AK67</f>
        <v>189.22332774999998</v>
      </c>
      <c r="AM67" s="84">
        <f t="shared" ref="AM67:AM130" si="16">W67*X67+IF(Y67&gt;0,Y67,0)</f>
        <v>191.86022589583075</v>
      </c>
      <c r="AN67" s="84">
        <f t="shared" ref="AN67:AN130" si="17">AH67*AI67</f>
        <v>11.431957148278988</v>
      </c>
      <c r="AO67" s="84">
        <f t="shared" ref="AO67:AO130" si="18">AM67-AN67</f>
        <v>180.42826874755175</v>
      </c>
      <c r="AP67" s="85">
        <f t="shared" ref="AP67:AP130" si="19">ABS((AL67-AO67)/AO67)</f>
        <v>4.8745460251319782E-2</v>
      </c>
    </row>
    <row r="68" spans="1:42" x14ac:dyDescent="0.25">
      <c r="A68">
        <v>4</v>
      </c>
      <c r="B68" s="27">
        <v>14</v>
      </c>
      <c r="C68" s="28" t="s">
        <v>137</v>
      </c>
      <c r="D68" s="28">
        <v>-200</v>
      </c>
      <c r="E68" s="28">
        <v>104</v>
      </c>
      <c r="F68" s="28">
        <v>140</v>
      </c>
      <c r="G68" s="28">
        <v>0.41848200000000002</v>
      </c>
      <c r="H68" s="28">
        <v>0.182087</v>
      </c>
      <c r="I68" s="28">
        <v>46.620728999999997</v>
      </c>
      <c r="J68" s="28">
        <v>1.6064099999999999</v>
      </c>
      <c r="K68" s="28">
        <v>8.8341100000000008</v>
      </c>
      <c r="L68" s="28">
        <v>0.15229899999999999</v>
      </c>
      <c r="M68" s="29">
        <v>0.41848200000000002</v>
      </c>
      <c r="N68" s="28">
        <v>0.33212599999999998</v>
      </c>
      <c r="O68" s="28">
        <v>101189</v>
      </c>
      <c r="P68" s="28">
        <v>20.399999999999999</v>
      </c>
      <c r="Q68" s="28">
        <v>60</v>
      </c>
      <c r="R68" s="28">
        <v>1.1943999999999999</v>
      </c>
      <c r="S68" s="28" t="s">
        <v>164</v>
      </c>
      <c r="T68" s="28" t="s">
        <v>165</v>
      </c>
      <c r="U68" s="79">
        <v>1040</v>
      </c>
      <c r="V68" s="34">
        <v>318.02502506392034</v>
      </c>
      <c r="W68" s="2">
        <v>1.668625849936658</v>
      </c>
      <c r="X68" s="2">
        <v>137.3156817835405</v>
      </c>
      <c r="Y68" s="2">
        <v>-27.622962642946803</v>
      </c>
      <c r="Z68" s="80">
        <f>VLOOKUP(U68,BG!$A$2:$F$55,4)</f>
        <v>14.3278550825703</v>
      </c>
      <c r="AA68" s="80">
        <f>VLOOKUP(U68,BG!$A$2:$F$55,5)</f>
        <v>0.71218980394337228</v>
      </c>
      <c r="AB68" s="4">
        <f>VLOOKUP(U68+1,BG!$A$2:$F$55,4)</f>
        <v>14.837765811776757</v>
      </c>
      <c r="AC68" s="4">
        <f>VLOOKUP(U68+1,BG!$A$2:$F$55,5)</f>
        <v>0.80588918163130463</v>
      </c>
      <c r="AD68" s="3">
        <f>COUNTIF($U$2:U68,U68)</f>
        <v>14</v>
      </c>
      <c r="AE68" s="3">
        <f t="shared" si="10"/>
        <v>18</v>
      </c>
      <c r="AF68" s="3">
        <f t="shared" si="11"/>
        <v>4</v>
      </c>
      <c r="AG68" s="3">
        <f t="shared" si="12"/>
        <v>13</v>
      </c>
      <c r="AH68" s="81">
        <f t="shared" si="13"/>
        <v>14.717786816669356</v>
      </c>
      <c r="AI68" s="81">
        <f t="shared" si="14"/>
        <v>0.78384226923414402</v>
      </c>
      <c r="AJ68" s="83">
        <v>1.6538999999999999</v>
      </c>
      <c r="AK68" s="83">
        <v>138.32599999999999</v>
      </c>
      <c r="AL68" s="84">
        <f t="shared" si="15"/>
        <v>228.77737139999999</v>
      </c>
      <c r="AM68" s="84">
        <f t="shared" si="16"/>
        <v>229.12849622569192</v>
      </c>
      <c r="AN68" s="84">
        <f t="shared" si="17"/>
        <v>11.536423416482478</v>
      </c>
      <c r="AO68" s="84">
        <f t="shared" si="18"/>
        <v>217.59207280920944</v>
      </c>
      <c r="AP68" s="85">
        <f t="shared" si="19"/>
        <v>5.1404899297954304E-2</v>
      </c>
    </row>
    <row r="69" spans="1:42" x14ac:dyDescent="0.25">
      <c r="A69">
        <v>4</v>
      </c>
      <c r="B69" s="27">
        <v>15</v>
      </c>
      <c r="C69" s="28" t="s">
        <v>137</v>
      </c>
      <c r="D69" s="28">
        <v>-200</v>
      </c>
      <c r="E69" s="28">
        <v>104</v>
      </c>
      <c r="F69" s="28">
        <v>150</v>
      </c>
      <c r="G69" s="28">
        <v>0.49588100000000002</v>
      </c>
      <c r="H69" s="28">
        <v>0.181949</v>
      </c>
      <c r="I69" s="28">
        <v>46.585965000000002</v>
      </c>
      <c r="J69" s="28">
        <v>1.5678890000000001</v>
      </c>
      <c r="K69" s="28">
        <v>8.8312279999999994</v>
      </c>
      <c r="L69" s="28">
        <v>0.148647</v>
      </c>
      <c r="M69" s="29">
        <v>0.49588100000000002</v>
      </c>
      <c r="N69" s="28">
        <v>0.45297999999999999</v>
      </c>
      <c r="O69" s="28">
        <v>101181</v>
      </c>
      <c r="P69" s="28">
        <v>20.399999999999999</v>
      </c>
      <c r="Q69" s="28">
        <v>60</v>
      </c>
      <c r="R69" s="28">
        <v>1.1942999999999999</v>
      </c>
      <c r="S69" s="28" t="s">
        <v>166</v>
      </c>
      <c r="T69" s="28" t="s">
        <v>167</v>
      </c>
      <c r="U69" s="79">
        <v>1040</v>
      </c>
      <c r="V69" s="34">
        <v>385.91533213564605</v>
      </c>
      <c r="W69" s="2">
        <v>1.293477862517022</v>
      </c>
      <c r="X69" s="2">
        <v>215.09248608915209</v>
      </c>
      <c r="Y69" s="2">
        <v>-28.433206630855338</v>
      </c>
      <c r="Z69" s="80">
        <f>VLOOKUP(U69,BG!$A$2:$F$55,4)</f>
        <v>14.3278550825703</v>
      </c>
      <c r="AA69" s="80">
        <f>VLOOKUP(U69,BG!$A$2:$F$55,5)</f>
        <v>0.71218980394337228</v>
      </c>
      <c r="AB69" s="4">
        <f>VLOOKUP(U69+1,BG!$A$2:$F$55,4)</f>
        <v>14.837765811776757</v>
      </c>
      <c r="AC69" s="4">
        <f>VLOOKUP(U69+1,BG!$A$2:$F$55,5)</f>
        <v>0.80588918163130463</v>
      </c>
      <c r="AD69" s="3">
        <f>COUNTIF($U$2:U69,U69)</f>
        <v>15</v>
      </c>
      <c r="AE69" s="3">
        <f t="shared" si="10"/>
        <v>18</v>
      </c>
      <c r="AF69" s="3">
        <f t="shared" si="11"/>
        <v>3</v>
      </c>
      <c r="AG69" s="3">
        <f t="shared" si="12"/>
        <v>14</v>
      </c>
      <c r="AH69" s="81">
        <f t="shared" si="13"/>
        <v>14.747781565446205</v>
      </c>
      <c r="AI69" s="81">
        <f t="shared" si="14"/>
        <v>0.78935399733343425</v>
      </c>
      <c r="AJ69" s="83">
        <v>1.2760800000000001</v>
      </c>
      <c r="AK69" s="83">
        <v>216.047</v>
      </c>
      <c r="AL69" s="84">
        <f t="shared" si="15"/>
        <v>275.69325576</v>
      </c>
      <c r="AM69" s="84">
        <f t="shared" si="16"/>
        <v>278.21736915006875</v>
      </c>
      <c r="AN69" s="84">
        <f t="shared" si="17"/>
        <v>11.641220330485295</v>
      </c>
      <c r="AO69" s="84">
        <f t="shared" si="18"/>
        <v>266.57614881958347</v>
      </c>
      <c r="AP69" s="85">
        <f t="shared" si="19"/>
        <v>3.4200760198493663E-2</v>
      </c>
    </row>
    <row r="70" spans="1:42" x14ac:dyDescent="0.25">
      <c r="A70">
        <v>4</v>
      </c>
      <c r="B70" s="27">
        <v>16</v>
      </c>
      <c r="C70" s="28" t="s">
        <v>137</v>
      </c>
      <c r="D70" s="28">
        <v>-200</v>
      </c>
      <c r="E70" s="28">
        <v>104</v>
      </c>
      <c r="F70" s="28">
        <v>160</v>
      </c>
      <c r="G70" s="28">
        <v>0.54709099999999999</v>
      </c>
      <c r="H70" s="28">
        <v>0.18215999999999999</v>
      </c>
      <c r="I70" s="28">
        <v>46.638958000000002</v>
      </c>
      <c r="J70" s="28">
        <v>1.551307</v>
      </c>
      <c r="K70" s="28">
        <v>8.8363650000000007</v>
      </c>
      <c r="L70" s="28">
        <v>0.147065</v>
      </c>
      <c r="M70" s="29">
        <v>0.54709099999999999</v>
      </c>
      <c r="N70" s="28">
        <v>0.59176499999999999</v>
      </c>
      <c r="O70" s="28">
        <v>101179</v>
      </c>
      <c r="P70" s="28">
        <v>20.399999999999999</v>
      </c>
      <c r="Q70" s="28">
        <v>60</v>
      </c>
      <c r="R70" s="28">
        <v>1.1942999999999999</v>
      </c>
      <c r="S70" s="28" t="s">
        <v>168</v>
      </c>
      <c r="T70" s="28" t="s">
        <v>169</v>
      </c>
      <c r="U70" s="79">
        <v>1040</v>
      </c>
      <c r="V70" s="34">
        <v>430.17640995658098</v>
      </c>
      <c r="W70" s="2">
        <v>0.81099210836088886</v>
      </c>
      <c r="X70" s="2">
        <v>384.75582678404459</v>
      </c>
      <c r="Y70" s="2">
        <v>-27.669752942248767</v>
      </c>
      <c r="Z70" s="80">
        <f>VLOOKUP(U70,BG!$A$2:$F$55,4)</f>
        <v>14.3278550825703</v>
      </c>
      <c r="AA70" s="80">
        <f>VLOOKUP(U70,BG!$A$2:$F$55,5)</f>
        <v>0.71218980394337228</v>
      </c>
      <c r="AB70" s="4">
        <f>VLOOKUP(U70+1,BG!$A$2:$F$55,4)</f>
        <v>14.837765811776757</v>
      </c>
      <c r="AC70" s="4">
        <f>VLOOKUP(U70+1,BG!$A$2:$F$55,5)</f>
        <v>0.80588918163130463</v>
      </c>
      <c r="AD70" s="3">
        <f>COUNTIF($U$2:U70,U70)</f>
        <v>16</v>
      </c>
      <c r="AE70" s="3">
        <f t="shared" si="10"/>
        <v>18</v>
      </c>
      <c r="AF70" s="3">
        <f t="shared" si="11"/>
        <v>2</v>
      </c>
      <c r="AG70" s="3">
        <f t="shared" si="12"/>
        <v>15</v>
      </c>
      <c r="AH70" s="81">
        <f t="shared" si="13"/>
        <v>14.777776314223056</v>
      </c>
      <c r="AI70" s="81">
        <f t="shared" si="14"/>
        <v>0.79486572543272427</v>
      </c>
      <c r="AJ70" s="83">
        <v>0.79724300000000003</v>
      </c>
      <c r="AK70" s="83">
        <v>386.40699999999998</v>
      </c>
      <c r="AL70" s="84">
        <f t="shared" si="15"/>
        <v>308.06027590100001</v>
      </c>
      <c r="AM70" s="84">
        <f t="shared" si="16"/>
        <v>312.03393916772927</v>
      </c>
      <c r="AN70" s="84">
        <f t="shared" si="17"/>
        <v>11.74634789028744</v>
      </c>
      <c r="AO70" s="84">
        <f t="shared" si="18"/>
        <v>300.28759127744183</v>
      </c>
      <c r="AP70" s="85">
        <f t="shared" si="19"/>
        <v>2.5884135240129971E-2</v>
      </c>
    </row>
    <row r="71" spans="1:42" x14ac:dyDescent="0.25">
      <c r="A71">
        <v>4</v>
      </c>
      <c r="B71" s="27">
        <v>17</v>
      </c>
      <c r="C71" s="28" t="s">
        <v>137</v>
      </c>
      <c r="D71" s="28">
        <v>-200</v>
      </c>
      <c r="E71" s="28">
        <v>104</v>
      </c>
      <c r="F71" s="28">
        <v>170</v>
      </c>
      <c r="G71" s="28">
        <v>0.54109700000000005</v>
      </c>
      <c r="H71" s="28">
        <v>0.18244199999999999</v>
      </c>
      <c r="I71" s="28">
        <v>46.709693999999999</v>
      </c>
      <c r="J71" s="28">
        <v>1.5214840000000001</v>
      </c>
      <c r="K71" s="28">
        <v>8.8432040000000001</v>
      </c>
      <c r="L71" s="28">
        <v>0.143981</v>
      </c>
      <c r="M71" s="29">
        <v>0.54109700000000005</v>
      </c>
      <c r="N71" s="28">
        <v>0.63558700000000001</v>
      </c>
      <c r="O71" s="28">
        <v>101177</v>
      </c>
      <c r="P71" s="28">
        <v>20.399999999999999</v>
      </c>
      <c r="Q71" s="28">
        <v>60</v>
      </c>
      <c r="R71" s="28">
        <v>1.1942999999999999</v>
      </c>
      <c r="S71" s="28" t="s">
        <v>170</v>
      </c>
      <c r="T71" s="28" t="s">
        <v>171</v>
      </c>
      <c r="U71" s="79">
        <v>1040</v>
      </c>
      <c r="V71" s="34">
        <v>422.77055250183736</v>
      </c>
      <c r="W71" s="2">
        <v>0.64138066230340995</v>
      </c>
      <c r="X71" s="2">
        <v>481.19906629952072</v>
      </c>
      <c r="Y71" s="2">
        <v>-27.304167269040466</v>
      </c>
      <c r="Z71" s="80">
        <f>VLOOKUP(U71,BG!$A$2:$F$55,4)</f>
        <v>14.3278550825703</v>
      </c>
      <c r="AA71" s="80">
        <f>VLOOKUP(U71,BG!$A$2:$F$55,5)</f>
        <v>0.71218980394337228</v>
      </c>
      <c r="AB71" s="4">
        <f>VLOOKUP(U71+1,BG!$A$2:$F$55,4)</f>
        <v>14.837765811776757</v>
      </c>
      <c r="AC71" s="4">
        <f>VLOOKUP(U71+1,BG!$A$2:$F$55,5)</f>
        <v>0.80588918163130463</v>
      </c>
      <c r="AD71" s="3">
        <f>COUNTIF($U$2:U71,U71)</f>
        <v>17</v>
      </c>
      <c r="AE71" s="3">
        <f t="shared" si="10"/>
        <v>18</v>
      </c>
      <c r="AF71" s="3">
        <f t="shared" si="11"/>
        <v>1</v>
      </c>
      <c r="AG71" s="3">
        <f t="shared" si="12"/>
        <v>16</v>
      </c>
      <c r="AH71" s="81">
        <f t="shared" si="13"/>
        <v>14.807771062999906</v>
      </c>
      <c r="AI71" s="81">
        <f t="shared" si="14"/>
        <v>0.8003774535320145</v>
      </c>
      <c r="AJ71" s="83">
        <v>0.62892000000000003</v>
      </c>
      <c r="AK71" s="83">
        <v>483.51</v>
      </c>
      <c r="AL71" s="84">
        <f t="shared" si="15"/>
        <v>304.0891092</v>
      </c>
      <c r="AM71" s="84">
        <f t="shared" si="16"/>
        <v>308.63177584296909</v>
      </c>
      <c r="AN71" s="84">
        <f t="shared" si="17"/>
        <v>11.851806095888916</v>
      </c>
      <c r="AO71" s="84">
        <f t="shared" si="18"/>
        <v>296.7799697470802</v>
      </c>
      <c r="AP71" s="85">
        <f t="shared" si="19"/>
        <v>2.4628142725227512E-2</v>
      </c>
    </row>
    <row r="72" spans="1:42" x14ac:dyDescent="0.25">
      <c r="A72">
        <v>4</v>
      </c>
      <c r="B72" s="27">
        <v>18</v>
      </c>
      <c r="C72" s="28" t="s">
        <v>137</v>
      </c>
      <c r="D72" s="28">
        <v>-200</v>
      </c>
      <c r="E72" s="28">
        <v>104</v>
      </c>
      <c r="F72" s="28">
        <v>180</v>
      </c>
      <c r="G72" s="28">
        <v>0.49742500000000001</v>
      </c>
      <c r="H72" s="28">
        <v>0.18204899999999999</v>
      </c>
      <c r="I72" s="28">
        <v>46.611255</v>
      </c>
      <c r="J72" s="28">
        <v>1.5408249999999999</v>
      </c>
      <c r="K72" s="28">
        <v>8.8358039999999995</v>
      </c>
      <c r="L72" s="28">
        <v>0.14608599999999999</v>
      </c>
      <c r="M72" s="29">
        <v>0.49742500000000001</v>
      </c>
      <c r="N72" s="28">
        <v>0.651173</v>
      </c>
      <c r="O72" s="28">
        <v>101170</v>
      </c>
      <c r="P72" s="28">
        <v>20.5</v>
      </c>
      <c r="Q72" s="28">
        <v>60</v>
      </c>
      <c r="R72" s="28">
        <v>1.1937</v>
      </c>
      <c r="S72" s="28" t="s">
        <v>172</v>
      </c>
      <c r="T72" s="28" t="s">
        <v>173</v>
      </c>
      <c r="U72" s="79">
        <v>1040</v>
      </c>
      <c r="V72" s="34">
        <v>381.31137818052269</v>
      </c>
      <c r="W72" s="2">
        <v>0.53298634930257549</v>
      </c>
      <c r="X72" s="2">
        <v>525.66368554509984</v>
      </c>
      <c r="Y72" s="2">
        <v>-27.7217502315975</v>
      </c>
      <c r="Z72" s="80">
        <f>VLOOKUP(U72,BG!$A$2:$F$55,4)</f>
        <v>14.3278550825703</v>
      </c>
      <c r="AA72" s="80">
        <f>VLOOKUP(U72,BG!$A$2:$F$55,5)</f>
        <v>0.71218980394337228</v>
      </c>
      <c r="AB72" s="4">
        <f>VLOOKUP(U72+1,BG!$A$2:$F$55,4)</f>
        <v>14.837765811776757</v>
      </c>
      <c r="AC72" s="4">
        <f>VLOOKUP(U72+1,BG!$A$2:$F$55,5)</f>
        <v>0.80588918163130463</v>
      </c>
      <c r="AD72" s="3">
        <f>COUNTIF($U$2:U72,U72)</f>
        <v>18</v>
      </c>
      <c r="AE72" s="3">
        <f t="shared" si="10"/>
        <v>18</v>
      </c>
      <c r="AF72" s="3">
        <f t="shared" si="11"/>
        <v>0</v>
      </c>
      <c r="AG72" s="3">
        <f t="shared" si="12"/>
        <v>17</v>
      </c>
      <c r="AH72" s="81">
        <f t="shared" si="13"/>
        <v>14.837765811776757</v>
      </c>
      <c r="AI72" s="81">
        <f t="shared" si="14"/>
        <v>0.80588918163130463</v>
      </c>
      <c r="AJ72" s="83">
        <v>0.52059599999999995</v>
      </c>
      <c r="AK72" s="83">
        <v>528.35900000000004</v>
      </c>
      <c r="AL72" s="84">
        <f t="shared" si="15"/>
        <v>275.06158196399997</v>
      </c>
      <c r="AM72" s="84">
        <f t="shared" si="16"/>
        <v>280.17156871961981</v>
      </c>
      <c r="AN72" s="84">
        <f t="shared" si="17"/>
        <v>11.957594947289721</v>
      </c>
      <c r="AO72" s="84">
        <f t="shared" si="18"/>
        <v>268.21397377233006</v>
      </c>
      <c r="AP72" s="85">
        <f t="shared" si="19"/>
        <v>2.5530393123672255E-2</v>
      </c>
    </row>
    <row r="73" spans="1:42" x14ac:dyDescent="0.25">
      <c r="A73">
        <v>4</v>
      </c>
      <c r="B73" s="30">
        <v>18</v>
      </c>
      <c r="C73" s="31" t="s">
        <v>137</v>
      </c>
      <c r="D73" s="31">
        <v>-200.03125</v>
      </c>
      <c r="E73" s="31">
        <v>104.0625</v>
      </c>
      <c r="F73" s="31">
        <v>180</v>
      </c>
      <c r="G73" s="31">
        <v>0.491651</v>
      </c>
      <c r="H73" s="31">
        <v>0.18157999999999999</v>
      </c>
      <c r="I73" s="31">
        <v>46.493577999999999</v>
      </c>
      <c r="J73" s="31">
        <v>1.541067</v>
      </c>
      <c r="K73" s="31">
        <v>8.8233370000000004</v>
      </c>
      <c r="L73" s="31">
        <v>0.14627999999999999</v>
      </c>
      <c r="M73" s="32">
        <v>0.491651</v>
      </c>
      <c r="N73" s="31">
        <v>0.64922999999999997</v>
      </c>
      <c r="O73" s="31">
        <v>101162</v>
      </c>
      <c r="P73" s="31">
        <v>20.399999999999999</v>
      </c>
      <c r="Q73" s="31">
        <v>60</v>
      </c>
      <c r="R73" s="31">
        <v>1.1940999999999999</v>
      </c>
      <c r="S73" s="31" t="s">
        <v>174</v>
      </c>
      <c r="T73" s="31" t="s">
        <v>175</v>
      </c>
      <c r="U73" s="77">
        <v>1050</v>
      </c>
      <c r="V73" s="34">
        <v>376.09331980305319</v>
      </c>
      <c r="W73" s="2">
        <v>0.55194423617308874</v>
      </c>
      <c r="X73" s="2">
        <v>507.9947023755289</v>
      </c>
      <c r="Y73" s="2">
        <v>-23.78610953096625</v>
      </c>
      <c r="Z73" s="80">
        <f>VLOOKUP(U73,BG!$A$2:$F$55,4)</f>
        <v>14.837765811776757</v>
      </c>
      <c r="AA73" s="80">
        <f>VLOOKUP(U73,BG!$A$2:$F$55,5)</f>
        <v>0.80588918163130463</v>
      </c>
      <c r="AB73" s="4">
        <f>VLOOKUP(U73+1,BG!$A$2:$F$55,4)</f>
        <v>14.837765811776757</v>
      </c>
      <c r="AC73" s="4">
        <f>VLOOKUP(U73+1,BG!$A$2:$F$55,5)</f>
        <v>0.80588918163130463</v>
      </c>
      <c r="AD73" s="3">
        <f>COUNTIF($U$2:U73,U73)</f>
        <v>1</v>
      </c>
      <c r="AE73" s="3">
        <f t="shared" si="10"/>
        <v>18</v>
      </c>
      <c r="AF73" s="3">
        <f t="shared" si="11"/>
        <v>17</v>
      </c>
      <c r="AG73" s="3">
        <f t="shared" si="12"/>
        <v>0</v>
      </c>
      <c r="AH73" s="81">
        <f t="shared" si="13"/>
        <v>14.837765811776757</v>
      </c>
      <c r="AI73" s="81">
        <f t="shared" si="14"/>
        <v>0.80588918163130463</v>
      </c>
      <c r="AJ73" s="83">
        <v>0.53908199999999995</v>
      </c>
      <c r="AK73" s="83">
        <v>510.59500000000003</v>
      </c>
      <c r="AL73" s="84">
        <f t="shared" si="15"/>
        <v>275.25257378999999</v>
      </c>
      <c r="AM73" s="84">
        <f t="shared" si="16"/>
        <v>280.38474798263684</v>
      </c>
      <c r="AN73" s="84">
        <f t="shared" si="17"/>
        <v>11.957594947289721</v>
      </c>
      <c r="AO73" s="84">
        <f t="shared" si="18"/>
        <v>268.42715303534715</v>
      </c>
      <c r="AP73" s="85">
        <f t="shared" si="19"/>
        <v>2.5427460215822692E-2</v>
      </c>
    </row>
    <row r="74" spans="1:42" x14ac:dyDescent="0.25">
      <c r="A74">
        <v>4</v>
      </c>
      <c r="B74" s="30">
        <v>19</v>
      </c>
      <c r="C74" s="31" t="s">
        <v>137</v>
      </c>
      <c r="D74" s="31">
        <v>-200.03125</v>
      </c>
      <c r="E74" s="31">
        <v>104.0625</v>
      </c>
      <c r="F74" s="31">
        <v>190</v>
      </c>
      <c r="G74" s="31">
        <v>0.43106800000000001</v>
      </c>
      <c r="H74" s="31">
        <v>0.18171599999999999</v>
      </c>
      <c r="I74" s="31">
        <v>46.527549</v>
      </c>
      <c r="J74" s="31">
        <v>1.5906279999999999</v>
      </c>
      <c r="K74" s="31">
        <v>8.8281349999999996</v>
      </c>
      <c r="L74" s="31">
        <v>0.150861</v>
      </c>
      <c r="M74" s="32">
        <v>0.43106800000000001</v>
      </c>
      <c r="N74" s="31">
        <v>0.62246199999999996</v>
      </c>
      <c r="O74" s="31">
        <v>101162</v>
      </c>
      <c r="P74" s="31">
        <v>20.5</v>
      </c>
      <c r="Q74" s="31">
        <v>60</v>
      </c>
      <c r="R74" s="31">
        <v>1.1936</v>
      </c>
      <c r="S74" s="31" t="s">
        <v>176</v>
      </c>
      <c r="T74" s="31" t="s">
        <v>177</v>
      </c>
      <c r="U74" s="77">
        <v>1050</v>
      </c>
      <c r="V74" s="34">
        <v>320.34992994384879</v>
      </c>
      <c r="W74" s="2">
        <v>0.48320837975442543</v>
      </c>
      <c r="X74" s="2">
        <v>494.95844734575968</v>
      </c>
      <c r="Y74" s="2">
        <v>-25.918204859306833</v>
      </c>
      <c r="Z74" s="80">
        <f>VLOOKUP(U74,BG!$A$2:$F$55,4)</f>
        <v>14.837765811776757</v>
      </c>
      <c r="AA74" s="80">
        <f>VLOOKUP(U74,BG!$A$2:$F$55,5)</f>
        <v>0.80588918163130463</v>
      </c>
      <c r="AB74" s="4">
        <f>VLOOKUP(U74+1,BG!$A$2:$F$55,4)</f>
        <v>14.837765811776757</v>
      </c>
      <c r="AC74" s="4">
        <f>VLOOKUP(U74+1,BG!$A$2:$F$55,5)</f>
        <v>0.80588918163130463</v>
      </c>
      <c r="AD74" s="3">
        <f>COUNTIF($U$2:U74,U74)</f>
        <v>2</v>
      </c>
      <c r="AE74" s="3">
        <f t="shared" si="10"/>
        <v>18</v>
      </c>
      <c r="AF74" s="3">
        <f t="shared" si="11"/>
        <v>16</v>
      </c>
      <c r="AG74" s="3">
        <f t="shared" si="12"/>
        <v>1</v>
      </c>
      <c r="AH74" s="81">
        <f t="shared" si="13"/>
        <v>14.837765811776757</v>
      </c>
      <c r="AI74" s="81">
        <f t="shared" si="14"/>
        <v>0.80588918163130463</v>
      </c>
      <c r="AJ74" s="83">
        <v>0.46872000000000003</v>
      </c>
      <c r="AK74" s="83">
        <v>497.67599999999999</v>
      </c>
      <c r="AL74" s="84">
        <f t="shared" si="15"/>
        <v>233.27069471999999</v>
      </c>
      <c r="AM74" s="84">
        <f t="shared" si="16"/>
        <v>239.16806938771063</v>
      </c>
      <c r="AN74" s="84">
        <f t="shared" si="17"/>
        <v>11.957594947289721</v>
      </c>
      <c r="AO74" s="84">
        <f t="shared" si="18"/>
        <v>227.21047444042091</v>
      </c>
      <c r="AP74" s="85">
        <f t="shared" si="19"/>
        <v>2.6672275098691342E-2</v>
      </c>
    </row>
    <row r="75" spans="1:42" x14ac:dyDescent="0.25">
      <c r="A75">
        <v>4</v>
      </c>
      <c r="B75" s="30">
        <v>20</v>
      </c>
      <c r="C75" s="31" t="s">
        <v>137</v>
      </c>
      <c r="D75" s="31">
        <v>-200.03125</v>
      </c>
      <c r="E75" s="31">
        <v>104.0625</v>
      </c>
      <c r="F75" s="31">
        <v>200</v>
      </c>
      <c r="G75" s="31">
        <v>0.37872699999999998</v>
      </c>
      <c r="H75" s="31">
        <v>0.18168699999999999</v>
      </c>
      <c r="I75" s="31">
        <v>46.520386000000002</v>
      </c>
      <c r="J75" s="31">
        <v>1.5210250000000001</v>
      </c>
      <c r="K75" s="31">
        <v>8.8275199999999998</v>
      </c>
      <c r="L75" s="31">
        <v>0.144345</v>
      </c>
      <c r="M75" s="32">
        <v>0.37872699999999998</v>
      </c>
      <c r="N75" s="31">
        <v>0.60839399999999999</v>
      </c>
      <c r="O75" s="31">
        <v>101163</v>
      </c>
      <c r="P75" s="31">
        <v>20.5</v>
      </c>
      <c r="Q75" s="31">
        <v>60</v>
      </c>
      <c r="R75" s="31">
        <v>1.1937</v>
      </c>
      <c r="S75" s="31" t="s">
        <v>178</v>
      </c>
      <c r="T75" s="31" t="s">
        <v>179</v>
      </c>
      <c r="U75" s="77">
        <v>1050</v>
      </c>
      <c r="V75" s="34">
        <v>272.06661550677336</v>
      </c>
      <c r="W75" s="2">
        <v>0.44553301433106068</v>
      </c>
      <c r="X75" s="2">
        <v>459.32740281975293</v>
      </c>
      <c r="Y75" s="2">
        <v>-26.681159101383308</v>
      </c>
      <c r="Z75" s="80">
        <f>VLOOKUP(U75,BG!$A$2:$F$55,4)</f>
        <v>14.837765811776757</v>
      </c>
      <c r="AA75" s="80">
        <f>VLOOKUP(U75,BG!$A$2:$F$55,5)</f>
        <v>0.80588918163130463</v>
      </c>
      <c r="AB75" s="4">
        <f>VLOOKUP(U75+1,BG!$A$2:$F$55,4)</f>
        <v>14.837765811776757</v>
      </c>
      <c r="AC75" s="4">
        <f>VLOOKUP(U75+1,BG!$A$2:$F$55,5)</f>
        <v>0.80588918163130463</v>
      </c>
      <c r="AD75" s="3">
        <f>COUNTIF($U$2:U75,U75)</f>
        <v>3</v>
      </c>
      <c r="AE75" s="3">
        <f t="shared" si="10"/>
        <v>18</v>
      </c>
      <c r="AF75" s="3">
        <f t="shared" si="11"/>
        <v>15</v>
      </c>
      <c r="AG75" s="3">
        <f t="shared" si="12"/>
        <v>2</v>
      </c>
      <c r="AH75" s="81">
        <f t="shared" si="13"/>
        <v>14.837765811776757</v>
      </c>
      <c r="AI75" s="81">
        <f t="shared" si="14"/>
        <v>0.80588918163130463</v>
      </c>
      <c r="AJ75" s="83">
        <v>0.42892000000000002</v>
      </c>
      <c r="AK75" s="83">
        <v>462.02499999999998</v>
      </c>
      <c r="AL75" s="84">
        <f t="shared" si="15"/>
        <v>198.171763</v>
      </c>
      <c r="AM75" s="84">
        <f t="shared" si="16"/>
        <v>204.64552234314186</v>
      </c>
      <c r="AN75" s="84">
        <f t="shared" si="17"/>
        <v>11.957594947289721</v>
      </c>
      <c r="AO75" s="84">
        <f t="shared" si="18"/>
        <v>192.68792739585214</v>
      </c>
      <c r="AP75" s="85">
        <f t="shared" si="19"/>
        <v>2.8459674034907404E-2</v>
      </c>
    </row>
    <row r="76" spans="1:42" x14ac:dyDescent="0.25">
      <c r="A76">
        <v>4</v>
      </c>
      <c r="B76" s="30">
        <v>21</v>
      </c>
      <c r="C76" s="31" t="s">
        <v>137</v>
      </c>
      <c r="D76" s="31">
        <v>-200.03125</v>
      </c>
      <c r="E76" s="31">
        <v>104.0625</v>
      </c>
      <c r="F76" s="31">
        <v>210</v>
      </c>
      <c r="G76" s="31">
        <v>0.30961899999999998</v>
      </c>
      <c r="H76" s="31">
        <v>0.18207100000000001</v>
      </c>
      <c r="I76" s="31">
        <v>46.616599000000001</v>
      </c>
      <c r="J76" s="31">
        <v>1.517147</v>
      </c>
      <c r="K76" s="31">
        <v>8.8368319999999994</v>
      </c>
      <c r="L76" s="31">
        <v>0.143765</v>
      </c>
      <c r="M76" s="32">
        <v>0.30961899999999998</v>
      </c>
      <c r="N76" s="31">
        <v>0.51821799999999996</v>
      </c>
      <c r="O76" s="31">
        <v>101159</v>
      </c>
      <c r="P76" s="31">
        <v>20.5</v>
      </c>
      <c r="Q76" s="31">
        <v>60</v>
      </c>
      <c r="R76" s="31">
        <v>1.1936</v>
      </c>
      <c r="S76" s="31" t="s">
        <v>180</v>
      </c>
      <c r="T76" s="31" t="s">
        <v>181</v>
      </c>
      <c r="U76" s="77">
        <v>1050</v>
      </c>
      <c r="V76" s="34">
        <v>208.6478091373323</v>
      </c>
      <c r="W76" s="2">
        <v>0.41777883892300122</v>
      </c>
      <c r="X76" s="2">
        <v>377.6199126920435</v>
      </c>
      <c r="Y76" s="2">
        <v>-29.006305263894362</v>
      </c>
      <c r="Z76" s="80">
        <f>VLOOKUP(U76,BG!$A$2:$F$55,4)</f>
        <v>14.837765811776757</v>
      </c>
      <c r="AA76" s="80">
        <f>VLOOKUP(U76,BG!$A$2:$F$55,5)</f>
        <v>0.80588918163130463</v>
      </c>
      <c r="AB76" s="4">
        <f>VLOOKUP(U76+1,BG!$A$2:$F$55,4)</f>
        <v>14.837765811776757</v>
      </c>
      <c r="AC76" s="4">
        <f>VLOOKUP(U76+1,BG!$A$2:$F$55,5)</f>
        <v>0.80588918163130463</v>
      </c>
      <c r="AD76" s="3">
        <f>COUNTIF($U$2:U76,U76)</f>
        <v>4</v>
      </c>
      <c r="AE76" s="3">
        <f t="shared" si="10"/>
        <v>18</v>
      </c>
      <c r="AF76" s="3">
        <f t="shared" si="11"/>
        <v>14</v>
      </c>
      <c r="AG76" s="3">
        <f t="shared" si="12"/>
        <v>3</v>
      </c>
      <c r="AH76" s="81">
        <f t="shared" si="13"/>
        <v>14.837765811776755</v>
      </c>
      <c r="AI76" s="81">
        <f t="shared" si="14"/>
        <v>0.80588918163130474</v>
      </c>
      <c r="AJ76" s="83">
        <v>0.397202</v>
      </c>
      <c r="AK76" s="83">
        <v>380.14100000000002</v>
      </c>
      <c r="AL76" s="84">
        <f t="shared" si="15"/>
        <v>150.99276548200001</v>
      </c>
      <c r="AM76" s="84">
        <f t="shared" si="16"/>
        <v>157.76160867868703</v>
      </c>
      <c r="AN76" s="84">
        <f t="shared" si="17"/>
        <v>11.957594947289721</v>
      </c>
      <c r="AO76" s="84">
        <f t="shared" si="18"/>
        <v>145.8040137313973</v>
      </c>
      <c r="AP76" s="85">
        <f t="shared" si="19"/>
        <v>3.558716675771021E-2</v>
      </c>
    </row>
    <row r="77" spans="1:42" x14ac:dyDescent="0.25">
      <c r="A77">
        <v>4</v>
      </c>
      <c r="B77" s="30">
        <v>22</v>
      </c>
      <c r="C77" s="31" t="s">
        <v>137</v>
      </c>
      <c r="D77" s="31">
        <v>-200.03125</v>
      </c>
      <c r="E77" s="31">
        <v>104.0625</v>
      </c>
      <c r="F77" s="31">
        <v>220</v>
      </c>
      <c r="G77" s="31">
        <v>0.26335900000000001</v>
      </c>
      <c r="H77" s="31">
        <v>0.181949</v>
      </c>
      <c r="I77" s="31">
        <v>46.586129999999997</v>
      </c>
      <c r="J77" s="31">
        <v>1.5339020000000001</v>
      </c>
      <c r="K77" s="31">
        <v>8.8340899999999998</v>
      </c>
      <c r="L77" s="31">
        <v>0.14547199999999999</v>
      </c>
      <c r="M77" s="32">
        <v>0.26335900000000001</v>
      </c>
      <c r="N77" s="31">
        <v>0.47639799999999999</v>
      </c>
      <c r="O77" s="31">
        <v>101155</v>
      </c>
      <c r="P77" s="31">
        <v>20.5</v>
      </c>
      <c r="Q77" s="31">
        <v>60</v>
      </c>
      <c r="R77" s="31">
        <v>1.1936</v>
      </c>
      <c r="S77" s="31" t="s">
        <v>182</v>
      </c>
      <c r="T77" s="31" t="s">
        <v>183</v>
      </c>
      <c r="U77" s="77">
        <v>1050</v>
      </c>
      <c r="V77" s="34">
        <v>165.88244759022027</v>
      </c>
      <c r="W77" s="2">
        <v>0.41698640776551238</v>
      </c>
      <c r="X77" s="2">
        <v>304.98092715316693</v>
      </c>
      <c r="Y77" s="2">
        <v>-29.764566322693188</v>
      </c>
      <c r="Z77" s="80">
        <f>VLOOKUP(U77,BG!$A$2:$F$55,4)</f>
        <v>14.837765811776757</v>
      </c>
      <c r="AA77" s="80">
        <f>VLOOKUP(U77,BG!$A$2:$F$55,5)</f>
        <v>0.80588918163130463</v>
      </c>
      <c r="AB77" s="4">
        <f>VLOOKUP(U77+1,BG!$A$2:$F$55,4)</f>
        <v>14.837765811776757</v>
      </c>
      <c r="AC77" s="4">
        <f>VLOOKUP(U77+1,BG!$A$2:$F$55,5)</f>
        <v>0.80588918163130463</v>
      </c>
      <c r="AD77" s="3">
        <f>COUNTIF($U$2:U77,U77)</f>
        <v>5</v>
      </c>
      <c r="AE77" s="3">
        <f t="shared" si="10"/>
        <v>18</v>
      </c>
      <c r="AF77" s="3">
        <f t="shared" si="11"/>
        <v>13</v>
      </c>
      <c r="AG77" s="3">
        <f t="shared" si="12"/>
        <v>4</v>
      </c>
      <c r="AH77" s="81">
        <f t="shared" si="13"/>
        <v>14.837765811776757</v>
      </c>
      <c r="AI77" s="81">
        <f t="shared" si="14"/>
        <v>0.80588918163130463</v>
      </c>
      <c r="AJ77" s="83">
        <v>0.39491900000000002</v>
      </c>
      <c r="AK77" s="83">
        <v>307.28500000000003</v>
      </c>
      <c r="AL77" s="84">
        <f t="shared" si="15"/>
        <v>121.35268491500001</v>
      </c>
      <c r="AM77" s="84">
        <f t="shared" si="16"/>
        <v>127.17290125059449</v>
      </c>
      <c r="AN77" s="84">
        <f t="shared" si="17"/>
        <v>11.957594947289721</v>
      </c>
      <c r="AO77" s="84">
        <f t="shared" si="18"/>
        <v>115.21530630330477</v>
      </c>
      <c r="AP77" s="85">
        <f t="shared" si="19"/>
        <v>5.3268778330012555E-2</v>
      </c>
    </row>
    <row r="78" spans="1:42" x14ac:dyDescent="0.25">
      <c r="A78">
        <v>4</v>
      </c>
      <c r="B78" s="30">
        <v>23</v>
      </c>
      <c r="C78" s="31" t="s">
        <v>137</v>
      </c>
      <c r="D78" s="31">
        <v>-200.03125</v>
      </c>
      <c r="E78" s="31">
        <v>104.0625</v>
      </c>
      <c r="F78" s="31">
        <v>230</v>
      </c>
      <c r="G78" s="31">
        <v>0.223741</v>
      </c>
      <c r="H78" s="31">
        <v>0.18241099999999999</v>
      </c>
      <c r="I78" s="31">
        <v>46.701929999999997</v>
      </c>
      <c r="J78" s="31">
        <v>1.5639989999999999</v>
      </c>
      <c r="K78" s="31">
        <v>8.8449770000000001</v>
      </c>
      <c r="L78" s="31">
        <v>0.14816199999999999</v>
      </c>
      <c r="M78" s="32">
        <v>0.223741</v>
      </c>
      <c r="N78" s="31">
        <v>0.42241299999999998</v>
      </c>
      <c r="O78" s="31">
        <v>101156</v>
      </c>
      <c r="P78" s="31">
        <v>20.5</v>
      </c>
      <c r="Q78" s="31">
        <v>60</v>
      </c>
      <c r="R78" s="31">
        <v>1.1936</v>
      </c>
      <c r="S78" s="31" t="s">
        <v>184</v>
      </c>
      <c r="T78" s="31" t="s">
        <v>185</v>
      </c>
      <c r="U78" s="77">
        <v>1050</v>
      </c>
      <c r="V78" s="34">
        <v>129.12626118440537</v>
      </c>
      <c r="W78" s="2">
        <v>0.43221725525352817</v>
      </c>
      <c r="X78" s="2">
        <v>234.73116431846691</v>
      </c>
      <c r="Y78" s="2">
        <v>-29.931993727572692</v>
      </c>
      <c r="Z78" s="80">
        <f>VLOOKUP(U78,BG!$A$2:$F$55,4)</f>
        <v>14.837765811776757</v>
      </c>
      <c r="AA78" s="80">
        <f>VLOOKUP(U78,BG!$A$2:$F$55,5)</f>
        <v>0.80588918163130463</v>
      </c>
      <c r="AB78" s="4">
        <f>VLOOKUP(U78+1,BG!$A$2:$F$55,4)</f>
        <v>14.837765811776757</v>
      </c>
      <c r="AC78" s="4">
        <f>VLOOKUP(U78+1,BG!$A$2:$F$55,5)</f>
        <v>0.80588918163130463</v>
      </c>
      <c r="AD78" s="3">
        <f>COUNTIF($U$2:U78,U78)</f>
        <v>6</v>
      </c>
      <c r="AE78" s="3">
        <f t="shared" si="10"/>
        <v>18</v>
      </c>
      <c r="AF78" s="3">
        <f t="shared" si="11"/>
        <v>12</v>
      </c>
      <c r="AG78" s="3">
        <f t="shared" si="12"/>
        <v>5</v>
      </c>
      <c r="AH78" s="81">
        <f t="shared" si="13"/>
        <v>14.837765811776757</v>
      </c>
      <c r="AI78" s="81">
        <f t="shared" si="14"/>
        <v>0.80588918163130463</v>
      </c>
      <c r="AJ78" s="83">
        <v>0.40898200000000001</v>
      </c>
      <c r="AK78" s="83">
        <v>236.78899999999999</v>
      </c>
      <c r="AL78" s="84">
        <f t="shared" si="15"/>
        <v>96.842438798000003</v>
      </c>
      <c r="AM78" s="84">
        <f t="shared" si="16"/>
        <v>101.45485956419267</v>
      </c>
      <c r="AN78" s="84">
        <f t="shared" si="17"/>
        <v>11.957594947289721</v>
      </c>
      <c r="AO78" s="84">
        <f t="shared" si="18"/>
        <v>89.497264616902953</v>
      </c>
      <c r="AP78" s="85">
        <f t="shared" si="19"/>
        <v>8.2071493609758878E-2</v>
      </c>
    </row>
    <row r="79" spans="1:42" x14ac:dyDescent="0.25">
      <c r="A79">
        <v>4</v>
      </c>
      <c r="B79" s="30">
        <v>24</v>
      </c>
      <c r="C79" s="31" t="s">
        <v>137</v>
      </c>
      <c r="D79" s="31">
        <v>-200.03125</v>
      </c>
      <c r="E79" s="31">
        <v>104.0625</v>
      </c>
      <c r="F79" s="31">
        <v>240</v>
      </c>
      <c r="G79" s="31">
        <v>0.185974</v>
      </c>
      <c r="H79" s="31">
        <v>0.18204899999999999</v>
      </c>
      <c r="I79" s="31">
        <v>46.611234000000003</v>
      </c>
      <c r="J79" s="31">
        <v>1.5838890000000001</v>
      </c>
      <c r="K79" s="31">
        <v>8.8363510000000005</v>
      </c>
      <c r="L79" s="31">
        <v>0.15001500000000001</v>
      </c>
      <c r="M79" s="32">
        <v>0.185974</v>
      </c>
      <c r="N79" s="31">
        <v>0.34609800000000002</v>
      </c>
      <c r="O79" s="31">
        <v>101156</v>
      </c>
      <c r="P79" s="31">
        <v>20.5</v>
      </c>
      <c r="Q79" s="31">
        <v>60</v>
      </c>
      <c r="R79" s="31">
        <v>1.1936</v>
      </c>
      <c r="S79" s="31" t="s">
        <v>186</v>
      </c>
      <c r="T79" s="31" t="s">
        <v>187</v>
      </c>
      <c r="U79" s="77">
        <v>1050</v>
      </c>
      <c r="V79" s="34">
        <v>94.050502830283705</v>
      </c>
      <c r="W79" s="2">
        <v>0.44434336962153853</v>
      </c>
      <c r="X79" s="2">
        <v>170.49420362490736</v>
      </c>
      <c r="Y79" s="2">
        <v>-31.278049095799116</v>
      </c>
      <c r="Z79" s="80">
        <f>VLOOKUP(U79,BG!$A$2:$F$55,4)</f>
        <v>14.837765811776757</v>
      </c>
      <c r="AA79" s="80">
        <f>VLOOKUP(U79,BG!$A$2:$F$55,5)</f>
        <v>0.80588918163130463</v>
      </c>
      <c r="AB79" s="4">
        <f>VLOOKUP(U79+1,BG!$A$2:$F$55,4)</f>
        <v>14.837765811776757</v>
      </c>
      <c r="AC79" s="4">
        <f>VLOOKUP(U79+1,BG!$A$2:$F$55,5)</f>
        <v>0.80588918163130463</v>
      </c>
      <c r="AD79" s="3">
        <f>COUNTIF($U$2:U79,U79)</f>
        <v>7</v>
      </c>
      <c r="AE79" s="3">
        <f t="shared" si="10"/>
        <v>18</v>
      </c>
      <c r="AF79" s="3">
        <f t="shared" si="11"/>
        <v>11</v>
      </c>
      <c r="AG79" s="3">
        <f t="shared" si="12"/>
        <v>6</v>
      </c>
      <c r="AH79" s="81">
        <f t="shared" si="13"/>
        <v>14.837765811776757</v>
      </c>
      <c r="AI79" s="81">
        <f t="shared" si="14"/>
        <v>0.80588918163130463</v>
      </c>
      <c r="AJ79" s="83">
        <v>0.420016</v>
      </c>
      <c r="AK79" s="83">
        <v>172.33199999999999</v>
      </c>
      <c r="AL79" s="84">
        <f t="shared" si="15"/>
        <v>72.382197312000002</v>
      </c>
      <c r="AM79" s="84">
        <f t="shared" si="16"/>
        <v>75.757968939632065</v>
      </c>
      <c r="AN79" s="84">
        <f t="shared" si="17"/>
        <v>11.957594947289721</v>
      </c>
      <c r="AO79" s="84">
        <f t="shared" si="18"/>
        <v>63.800373992342344</v>
      </c>
      <c r="AP79" s="85">
        <f t="shared" si="19"/>
        <v>0.13451054880474045</v>
      </c>
    </row>
    <row r="80" spans="1:42" x14ac:dyDescent="0.25">
      <c r="A80">
        <v>4</v>
      </c>
      <c r="B80" s="30">
        <v>25</v>
      </c>
      <c r="C80" s="31" t="s">
        <v>137</v>
      </c>
      <c r="D80" s="31">
        <v>-200.03125</v>
      </c>
      <c r="E80" s="31">
        <v>104.0625</v>
      </c>
      <c r="F80" s="31">
        <v>250</v>
      </c>
      <c r="G80" s="31">
        <v>0.17180599999999999</v>
      </c>
      <c r="H80" s="31">
        <v>0.18226999999999999</v>
      </c>
      <c r="I80" s="31">
        <v>46.666603000000002</v>
      </c>
      <c r="J80" s="31">
        <v>1.5420940000000001</v>
      </c>
      <c r="K80" s="31">
        <v>8.8415320000000008</v>
      </c>
      <c r="L80" s="31">
        <v>0.14613100000000001</v>
      </c>
      <c r="M80" s="32">
        <v>0.17180599999999999</v>
      </c>
      <c r="N80" s="31">
        <v>0.34848600000000002</v>
      </c>
      <c r="O80" s="31">
        <v>101159</v>
      </c>
      <c r="P80" s="31">
        <v>20.5</v>
      </c>
      <c r="Q80" s="31">
        <v>60</v>
      </c>
      <c r="R80" s="31">
        <v>1.1936</v>
      </c>
      <c r="S80" s="31" t="s">
        <v>188</v>
      </c>
      <c r="T80" s="31" t="s">
        <v>189</v>
      </c>
      <c r="U80" s="77">
        <v>1050</v>
      </c>
      <c r="V80" s="34">
        <v>80.292012310840946</v>
      </c>
      <c r="W80" s="2">
        <v>0.43922346700928</v>
      </c>
      <c r="X80" s="2">
        <v>149.01533696708267</v>
      </c>
      <c r="Y80" s="2">
        <v>-32.427883979061043</v>
      </c>
      <c r="Z80" s="80">
        <f>VLOOKUP(U80,BG!$A$2:$F$55,4)</f>
        <v>14.837765811776757</v>
      </c>
      <c r="AA80" s="80">
        <f>VLOOKUP(U80,BG!$A$2:$F$55,5)</f>
        <v>0.80588918163130463</v>
      </c>
      <c r="AB80" s="4">
        <f>VLOOKUP(U80+1,BG!$A$2:$F$55,4)</f>
        <v>14.837765811776757</v>
      </c>
      <c r="AC80" s="4">
        <f>VLOOKUP(U80+1,BG!$A$2:$F$55,5)</f>
        <v>0.80588918163130463</v>
      </c>
      <c r="AD80" s="3">
        <f>COUNTIF($U$2:U80,U80)</f>
        <v>8</v>
      </c>
      <c r="AE80" s="3">
        <f t="shared" si="10"/>
        <v>18</v>
      </c>
      <c r="AF80" s="3">
        <f t="shared" si="11"/>
        <v>10</v>
      </c>
      <c r="AG80" s="3">
        <f t="shared" si="12"/>
        <v>7</v>
      </c>
      <c r="AH80" s="81">
        <f t="shared" si="13"/>
        <v>14.837765811776755</v>
      </c>
      <c r="AI80" s="81">
        <f t="shared" si="14"/>
        <v>0.80588918163130474</v>
      </c>
      <c r="AJ80" s="83">
        <v>0.41440300000000002</v>
      </c>
      <c r="AK80" s="83">
        <v>150.798</v>
      </c>
      <c r="AL80" s="84">
        <f t="shared" si="15"/>
        <v>62.491143594000008</v>
      </c>
      <c r="AM80" s="84">
        <f t="shared" si="16"/>
        <v>65.451032940238179</v>
      </c>
      <c r="AN80" s="84">
        <f t="shared" si="17"/>
        <v>11.957594947289721</v>
      </c>
      <c r="AO80" s="84">
        <f t="shared" si="18"/>
        <v>53.493437992948458</v>
      </c>
      <c r="AP80" s="85">
        <f t="shared" si="19"/>
        <v>0.16820204381400264</v>
      </c>
    </row>
    <row r="81" spans="1:42" x14ac:dyDescent="0.25">
      <c r="A81">
        <v>4</v>
      </c>
      <c r="B81" s="30">
        <v>26</v>
      </c>
      <c r="C81" s="31" t="s">
        <v>137</v>
      </c>
      <c r="D81" s="31">
        <v>-200.03125</v>
      </c>
      <c r="E81" s="31">
        <v>104.0625</v>
      </c>
      <c r="F81" s="31">
        <v>260</v>
      </c>
      <c r="G81" s="31">
        <v>0.15581600000000001</v>
      </c>
      <c r="H81" s="31">
        <v>0.182092</v>
      </c>
      <c r="I81" s="31">
        <v>46.621873999999998</v>
      </c>
      <c r="J81" s="31">
        <v>1.581628</v>
      </c>
      <c r="K81" s="31">
        <v>8.8372309999999992</v>
      </c>
      <c r="L81" s="31">
        <v>0.14982799999999999</v>
      </c>
      <c r="M81" s="32">
        <v>0.15581600000000001</v>
      </c>
      <c r="N81" s="31">
        <v>0.30528300000000003</v>
      </c>
      <c r="O81" s="31">
        <v>101159</v>
      </c>
      <c r="P81" s="31">
        <v>20.5</v>
      </c>
      <c r="Q81" s="31">
        <v>60</v>
      </c>
      <c r="R81" s="31">
        <v>1.1936</v>
      </c>
      <c r="S81" s="31" t="s">
        <v>190</v>
      </c>
      <c r="T81" s="31" t="s">
        <v>191</v>
      </c>
      <c r="U81" s="77">
        <v>1050</v>
      </c>
      <c r="V81" s="34">
        <v>64.891852591859404</v>
      </c>
      <c r="W81" s="2">
        <v>0.49714415044794397</v>
      </c>
      <c r="X81" s="2">
        <v>112.12683247167433</v>
      </c>
      <c r="Y81" s="2">
        <v>-31.810899793431055</v>
      </c>
      <c r="Z81" s="80">
        <f>VLOOKUP(U81,BG!$A$2:$F$55,4)</f>
        <v>14.837765811776757</v>
      </c>
      <c r="AA81" s="80">
        <f>VLOOKUP(U81,BG!$A$2:$F$55,5)</f>
        <v>0.80588918163130463</v>
      </c>
      <c r="AB81" s="4">
        <f>VLOOKUP(U81+1,BG!$A$2:$F$55,4)</f>
        <v>14.837765811776757</v>
      </c>
      <c r="AC81" s="4">
        <f>VLOOKUP(U81+1,BG!$A$2:$F$55,5)</f>
        <v>0.80588918163130463</v>
      </c>
      <c r="AD81" s="3">
        <f>COUNTIF($U$2:U81,U81)</f>
        <v>9</v>
      </c>
      <c r="AE81" s="3">
        <f t="shared" si="10"/>
        <v>18</v>
      </c>
      <c r="AF81" s="3">
        <f t="shared" si="11"/>
        <v>9</v>
      </c>
      <c r="AG81" s="3">
        <f t="shared" si="12"/>
        <v>8</v>
      </c>
      <c r="AH81" s="81">
        <f t="shared" si="13"/>
        <v>14.837765811776755</v>
      </c>
      <c r="AI81" s="81">
        <f t="shared" si="14"/>
        <v>0.80588918163130463</v>
      </c>
      <c r="AJ81" s="83">
        <v>0.46936099999999997</v>
      </c>
      <c r="AK81" s="83">
        <v>113.79300000000001</v>
      </c>
      <c r="AL81" s="84">
        <f t="shared" si="15"/>
        <v>53.409996272999997</v>
      </c>
      <c r="AM81" s="84">
        <f t="shared" si="16"/>
        <v>55.743198871549474</v>
      </c>
      <c r="AN81" s="84">
        <f t="shared" si="17"/>
        <v>11.957594947289719</v>
      </c>
      <c r="AO81" s="84">
        <f t="shared" si="18"/>
        <v>43.785603924259753</v>
      </c>
      <c r="AP81" s="85">
        <f t="shared" si="19"/>
        <v>0.21980723082839049</v>
      </c>
    </row>
    <row r="82" spans="1:42" x14ac:dyDescent="0.25">
      <c r="A82">
        <v>4</v>
      </c>
      <c r="B82" s="30">
        <v>27</v>
      </c>
      <c r="C82" s="31" t="s">
        <v>137</v>
      </c>
      <c r="D82" s="31">
        <v>-200.03125</v>
      </c>
      <c r="E82" s="31">
        <v>104.0625</v>
      </c>
      <c r="F82" s="31">
        <v>270</v>
      </c>
      <c r="G82" s="31">
        <v>0.13581699999999999</v>
      </c>
      <c r="H82" s="31">
        <v>0.18212300000000001</v>
      </c>
      <c r="I82" s="31">
        <v>46.629789000000002</v>
      </c>
      <c r="J82" s="31">
        <v>1.6105449999999999</v>
      </c>
      <c r="K82" s="31">
        <v>8.8380209999999995</v>
      </c>
      <c r="L82" s="31">
        <v>0.15265899999999999</v>
      </c>
      <c r="M82" s="32">
        <v>0.13581699999999999</v>
      </c>
      <c r="N82" s="31">
        <v>0.25132700000000002</v>
      </c>
      <c r="O82" s="31">
        <v>101157</v>
      </c>
      <c r="P82" s="31">
        <v>20.5</v>
      </c>
      <c r="Q82" s="31">
        <v>60</v>
      </c>
      <c r="R82" s="31">
        <v>1.1936</v>
      </c>
      <c r="S82" s="31" t="s">
        <v>192</v>
      </c>
      <c r="T82" s="31" t="s">
        <v>193</v>
      </c>
      <c r="U82" s="77">
        <v>1050</v>
      </c>
      <c r="V82" s="34">
        <v>45.876331936159069</v>
      </c>
      <c r="W82" s="2">
        <v>0.52569577151450231</v>
      </c>
      <c r="X82" s="2">
        <v>78.929116671493802</v>
      </c>
      <c r="Y82" s="2">
        <v>-33.157214965346768</v>
      </c>
      <c r="Z82" s="80">
        <f>VLOOKUP(U82,BG!$A$2:$F$55,4)</f>
        <v>14.837765811776757</v>
      </c>
      <c r="AA82" s="80">
        <f>VLOOKUP(U82,BG!$A$2:$F$55,5)</f>
        <v>0.80588918163130463</v>
      </c>
      <c r="AB82" s="4">
        <f>VLOOKUP(U82+1,BG!$A$2:$F$55,4)</f>
        <v>14.837765811776757</v>
      </c>
      <c r="AC82" s="4">
        <f>VLOOKUP(U82+1,BG!$A$2:$F$55,5)</f>
        <v>0.80588918163130463</v>
      </c>
      <c r="AD82" s="3">
        <f>COUNTIF($U$2:U82,U82)</f>
        <v>10</v>
      </c>
      <c r="AE82" s="3">
        <f t="shared" si="10"/>
        <v>18</v>
      </c>
      <c r="AF82" s="3">
        <f t="shared" si="11"/>
        <v>8</v>
      </c>
      <c r="AG82" s="3">
        <f t="shared" si="12"/>
        <v>9</v>
      </c>
      <c r="AH82" s="81">
        <f t="shared" si="13"/>
        <v>14.837765811776755</v>
      </c>
      <c r="AI82" s="81">
        <f t="shared" si="14"/>
        <v>0.80588918163130463</v>
      </c>
      <c r="AJ82" s="83">
        <v>0.45682200000000001</v>
      </c>
      <c r="AK82" s="83">
        <v>81.680199999999999</v>
      </c>
      <c r="AL82" s="84">
        <f t="shared" si="15"/>
        <v>37.313312324400002</v>
      </c>
      <c r="AM82" s="84">
        <f t="shared" si="16"/>
        <v>41.492702883579099</v>
      </c>
      <c r="AN82" s="84">
        <f t="shared" si="17"/>
        <v>11.957594947289719</v>
      </c>
      <c r="AO82" s="84">
        <f t="shared" si="18"/>
        <v>29.535107936289378</v>
      </c>
      <c r="AP82" s="85">
        <f t="shared" si="19"/>
        <v>0.26335452725918945</v>
      </c>
    </row>
    <row r="83" spans="1:42" x14ac:dyDescent="0.25">
      <c r="A83">
        <v>4</v>
      </c>
      <c r="B83" s="30">
        <v>28</v>
      </c>
      <c r="C83" s="31" t="s">
        <v>137</v>
      </c>
      <c r="D83" s="31">
        <v>-200.03125</v>
      </c>
      <c r="E83" s="31">
        <v>104.0625</v>
      </c>
      <c r="F83" s="31">
        <v>280</v>
      </c>
      <c r="G83" s="31">
        <v>0.13200500000000001</v>
      </c>
      <c r="H83" s="31">
        <v>0.18223</v>
      </c>
      <c r="I83" s="31">
        <v>46.656517999999998</v>
      </c>
      <c r="J83" s="31">
        <v>1.5618890000000001</v>
      </c>
      <c r="K83" s="31">
        <v>8.8407660000000003</v>
      </c>
      <c r="L83" s="31">
        <v>0.147954</v>
      </c>
      <c r="M83" s="32">
        <v>0.13200500000000001</v>
      </c>
      <c r="N83" s="31">
        <v>0.25067400000000001</v>
      </c>
      <c r="O83" s="31">
        <v>101154</v>
      </c>
      <c r="P83" s="31">
        <v>20.5</v>
      </c>
      <c r="Q83" s="31">
        <v>60</v>
      </c>
      <c r="R83" s="31">
        <v>1.1936</v>
      </c>
      <c r="S83" s="31" t="s">
        <v>194</v>
      </c>
      <c r="T83" s="31" t="s">
        <v>195</v>
      </c>
      <c r="U83" s="77">
        <v>1050</v>
      </c>
      <c r="V83" s="34">
        <v>41.476229696674551</v>
      </c>
      <c r="W83" s="2">
        <v>0.53977014247048005</v>
      </c>
      <c r="X83" s="2">
        <v>71.590591787438385</v>
      </c>
      <c r="Y83" s="2">
        <v>-33.518484728458411</v>
      </c>
      <c r="Z83" s="80">
        <f>VLOOKUP(U83,BG!$A$2:$F$55,4)</f>
        <v>14.837765811776757</v>
      </c>
      <c r="AA83" s="80">
        <f>VLOOKUP(U83,BG!$A$2:$F$55,5)</f>
        <v>0.80588918163130463</v>
      </c>
      <c r="AB83" s="4">
        <f>VLOOKUP(U83+1,BG!$A$2:$F$55,4)</f>
        <v>14.837765811776757</v>
      </c>
      <c r="AC83" s="4">
        <f>VLOOKUP(U83+1,BG!$A$2:$F$55,5)</f>
        <v>0.80588918163130463</v>
      </c>
      <c r="AD83" s="3">
        <f>COUNTIF($U$2:U83,U83)</f>
        <v>11</v>
      </c>
      <c r="AE83" s="3">
        <f t="shared" si="10"/>
        <v>18</v>
      </c>
      <c r="AF83" s="3">
        <f t="shared" si="11"/>
        <v>7</v>
      </c>
      <c r="AG83" s="3">
        <f t="shared" si="12"/>
        <v>10</v>
      </c>
      <c r="AH83" s="81">
        <f t="shared" si="13"/>
        <v>14.837765811776755</v>
      </c>
      <c r="AI83" s="81">
        <f t="shared" si="14"/>
        <v>0.80588918163130474</v>
      </c>
      <c r="AJ83" s="83">
        <v>0.46132200000000001</v>
      </c>
      <c r="AK83" s="83">
        <v>74.572299999999998</v>
      </c>
      <c r="AL83" s="84">
        <f t="shared" si="15"/>
        <v>34.401842580599997</v>
      </c>
      <c r="AM83" s="84">
        <f t="shared" si="16"/>
        <v>38.642463928651594</v>
      </c>
      <c r="AN83" s="84">
        <f t="shared" si="17"/>
        <v>11.957594947289721</v>
      </c>
      <c r="AO83" s="84">
        <f t="shared" si="18"/>
        <v>26.684868981361873</v>
      </c>
      <c r="AP83" s="85">
        <f t="shared" si="19"/>
        <v>0.28918911329967806</v>
      </c>
    </row>
    <row r="84" spans="1:42" x14ac:dyDescent="0.25">
      <c r="A84">
        <v>4</v>
      </c>
      <c r="B84" s="30">
        <v>29</v>
      </c>
      <c r="C84" s="31" t="s">
        <v>137</v>
      </c>
      <c r="D84" s="31">
        <v>-200.03125</v>
      </c>
      <c r="E84" s="31">
        <v>104.0625</v>
      </c>
      <c r="F84" s="31">
        <v>290</v>
      </c>
      <c r="G84" s="31">
        <v>0.114483</v>
      </c>
      <c r="H84" s="31">
        <v>0.18257999999999999</v>
      </c>
      <c r="I84" s="31">
        <v>46.744453999999998</v>
      </c>
      <c r="J84" s="31">
        <v>1.545339</v>
      </c>
      <c r="K84" s="31">
        <v>8.8495179999999998</v>
      </c>
      <c r="L84" s="31">
        <v>0.14637600000000001</v>
      </c>
      <c r="M84" s="32">
        <v>0.114483</v>
      </c>
      <c r="N84" s="31">
        <v>0.189696</v>
      </c>
      <c r="O84" s="31">
        <v>101145</v>
      </c>
      <c r="P84" s="31">
        <v>20.5</v>
      </c>
      <c r="Q84" s="31">
        <v>60</v>
      </c>
      <c r="R84" s="31">
        <v>1.1934</v>
      </c>
      <c r="S84" s="31" t="s">
        <v>196</v>
      </c>
      <c r="T84" s="31" t="s">
        <v>197</v>
      </c>
      <c r="U84" s="77">
        <v>1050</v>
      </c>
      <c r="V84" s="34">
        <v>24.703649148351364</v>
      </c>
      <c r="W84" s="2">
        <v>0.74061923387230988</v>
      </c>
      <c r="X84" s="2">
        <v>37.744891687701895</v>
      </c>
      <c r="Y84" s="2">
        <v>-32.901024852096555</v>
      </c>
      <c r="Z84" s="80">
        <f>VLOOKUP(U84,BG!$A$2:$F$55,4)</f>
        <v>14.837765811776757</v>
      </c>
      <c r="AA84" s="80">
        <f>VLOOKUP(U84,BG!$A$2:$F$55,5)</f>
        <v>0.80588918163130463</v>
      </c>
      <c r="AB84" s="4">
        <f>VLOOKUP(U84+1,BG!$A$2:$F$55,4)</f>
        <v>14.837765811776757</v>
      </c>
      <c r="AC84" s="4">
        <f>VLOOKUP(U84+1,BG!$A$2:$F$55,5)</f>
        <v>0.80588918163130463</v>
      </c>
      <c r="AD84" s="3">
        <f>COUNTIF($U$2:U84,U84)</f>
        <v>12</v>
      </c>
      <c r="AE84" s="3">
        <f t="shared" si="10"/>
        <v>18</v>
      </c>
      <c r="AF84" s="3">
        <f t="shared" si="11"/>
        <v>6</v>
      </c>
      <c r="AG84" s="3">
        <f t="shared" si="12"/>
        <v>11</v>
      </c>
      <c r="AH84" s="81">
        <f t="shared" si="13"/>
        <v>14.837765811776757</v>
      </c>
      <c r="AI84" s="81">
        <f t="shared" si="14"/>
        <v>0.80588918163130463</v>
      </c>
      <c r="AJ84" s="83">
        <v>0.58329600000000004</v>
      </c>
      <c r="AK84" s="83">
        <v>40.821199999999997</v>
      </c>
      <c r="AL84" s="84">
        <f t="shared" si="15"/>
        <v>23.8108426752</v>
      </c>
      <c r="AM84" s="84">
        <f t="shared" si="16"/>
        <v>27.954592764339093</v>
      </c>
      <c r="AN84" s="84">
        <f t="shared" si="17"/>
        <v>11.957594947289721</v>
      </c>
      <c r="AO84" s="84">
        <f t="shared" si="18"/>
        <v>15.996997817049373</v>
      </c>
      <c r="AP84" s="85">
        <f t="shared" si="19"/>
        <v>0.48845695595599464</v>
      </c>
    </row>
    <row r="85" spans="1:42" x14ac:dyDescent="0.25">
      <c r="A85">
        <v>4</v>
      </c>
      <c r="B85" s="30">
        <v>30</v>
      </c>
      <c r="C85" s="31" t="s">
        <v>137</v>
      </c>
      <c r="D85" s="31">
        <v>-200.03125</v>
      </c>
      <c r="E85" s="31">
        <v>104.0625</v>
      </c>
      <c r="F85" s="31">
        <v>300</v>
      </c>
      <c r="G85" s="31">
        <v>0.11296299999999999</v>
      </c>
      <c r="H85" s="31">
        <v>0.18257699999999999</v>
      </c>
      <c r="I85" s="31">
        <v>46.743622999999999</v>
      </c>
      <c r="J85" s="31">
        <v>1.5842620000000001</v>
      </c>
      <c r="K85" s="31">
        <v>8.8492460000000008</v>
      </c>
      <c r="L85" s="31">
        <v>0.150062</v>
      </c>
      <c r="M85" s="32">
        <v>0.11296299999999999</v>
      </c>
      <c r="N85" s="31">
        <v>0.181203</v>
      </c>
      <c r="O85" s="31">
        <v>101148</v>
      </c>
      <c r="P85" s="31">
        <v>20.5</v>
      </c>
      <c r="Q85" s="31">
        <v>60</v>
      </c>
      <c r="R85" s="31">
        <v>1.1935</v>
      </c>
      <c r="S85" s="31" t="s">
        <v>198</v>
      </c>
      <c r="T85" s="31" t="s">
        <v>199</v>
      </c>
      <c r="U85" s="77">
        <v>1050</v>
      </c>
      <c r="V85" s="34">
        <v>22.37548103022554</v>
      </c>
      <c r="W85" s="2">
        <v>0.72567634586088214</v>
      </c>
      <c r="X85" s="2">
        <v>34.735468652836232</v>
      </c>
      <c r="Y85" s="2">
        <v>-34.637398729942802</v>
      </c>
      <c r="Z85" s="80">
        <f>VLOOKUP(U85,BG!$A$2:$F$55,4)</f>
        <v>14.837765811776757</v>
      </c>
      <c r="AA85" s="80">
        <f>VLOOKUP(U85,BG!$A$2:$F$55,5)</f>
        <v>0.80588918163130463</v>
      </c>
      <c r="AB85" s="4">
        <f>VLOOKUP(U85+1,BG!$A$2:$F$55,4)</f>
        <v>14.837765811776757</v>
      </c>
      <c r="AC85" s="4">
        <f>VLOOKUP(U85+1,BG!$A$2:$F$55,5)</f>
        <v>0.80588918163130463</v>
      </c>
      <c r="AD85" s="3">
        <f>COUNTIF($U$2:U85,U85)</f>
        <v>13</v>
      </c>
      <c r="AE85" s="3">
        <f t="shared" si="10"/>
        <v>18</v>
      </c>
      <c r="AF85" s="3">
        <f t="shared" si="11"/>
        <v>5</v>
      </c>
      <c r="AG85" s="3">
        <f t="shared" si="12"/>
        <v>12</v>
      </c>
      <c r="AH85" s="81">
        <f t="shared" si="13"/>
        <v>14.837765811776757</v>
      </c>
      <c r="AI85" s="81">
        <f t="shared" si="14"/>
        <v>0.80588918163130463</v>
      </c>
      <c r="AJ85" s="83">
        <v>0.55171400000000004</v>
      </c>
      <c r="AK85" s="83">
        <v>37.999299999999998</v>
      </c>
      <c r="AL85" s="84">
        <f t="shared" si="15"/>
        <v>20.964745800199999</v>
      </c>
      <c r="AM85" s="84">
        <f t="shared" si="16"/>
        <v>25.206707963755417</v>
      </c>
      <c r="AN85" s="84">
        <f t="shared" si="17"/>
        <v>11.957594947289721</v>
      </c>
      <c r="AO85" s="84">
        <f t="shared" si="18"/>
        <v>13.249113016465696</v>
      </c>
      <c r="AP85" s="85">
        <f t="shared" si="19"/>
        <v>0.58235089202918644</v>
      </c>
    </row>
    <row r="86" spans="1:42" x14ac:dyDescent="0.25">
      <c r="A86">
        <v>4</v>
      </c>
      <c r="B86" s="30">
        <v>31</v>
      </c>
      <c r="C86" s="31" t="s">
        <v>137</v>
      </c>
      <c r="D86" s="31">
        <v>-200.03125</v>
      </c>
      <c r="E86" s="31">
        <v>104.0625</v>
      </c>
      <c r="F86" s="31">
        <v>310</v>
      </c>
      <c r="G86" s="31">
        <v>0.106888</v>
      </c>
      <c r="H86" s="31">
        <v>0.182612</v>
      </c>
      <c r="I86" s="31">
        <v>46.75226</v>
      </c>
      <c r="J86" s="31">
        <v>1.5880430000000001</v>
      </c>
      <c r="K86" s="31">
        <v>8.8501449999999995</v>
      </c>
      <c r="L86" s="31">
        <v>0.15044099999999999</v>
      </c>
      <c r="M86" s="32">
        <v>0.106888</v>
      </c>
      <c r="N86" s="31">
        <v>0.139623</v>
      </c>
      <c r="O86" s="31">
        <v>101146</v>
      </c>
      <c r="P86" s="31">
        <v>20.5</v>
      </c>
      <c r="Q86" s="31">
        <v>60</v>
      </c>
      <c r="R86" s="31">
        <v>1.1935</v>
      </c>
      <c r="S86" s="31" t="s">
        <v>200</v>
      </c>
      <c r="T86" s="31" t="s">
        <v>201</v>
      </c>
      <c r="U86" s="77">
        <v>1050</v>
      </c>
      <c r="V86" s="34">
        <v>15.937888560237241</v>
      </c>
      <c r="W86" s="2">
        <v>1.0748417076804933</v>
      </c>
      <c r="X86" s="2">
        <v>22.369620892834025</v>
      </c>
      <c r="Y86" s="2">
        <v>-31.857927447844748</v>
      </c>
      <c r="Z86" s="80">
        <f>VLOOKUP(U86,BG!$A$2:$F$55,4)</f>
        <v>14.837765811776757</v>
      </c>
      <c r="AA86" s="80">
        <f>VLOOKUP(U86,BG!$A$2:$F$55,5)</f>
        <v>0.80588918163130463</v>
      </c>
      <c r="AB86" s="4">
        <f>VLOOKUP(U86+1,BG!$A$2:$F$55,4)</f>
        <v>14.837765811776757</v>
      </c>
      <c r="AC86" s="4">
        <f>VLOOKUP(U86+1,BG!$A$2:$F$55,5)</f>
        <v>0.80588918163130463</v>
      </c>
      <c r="AD86" s="3">
        <f>COUNTIF($U$2:U86,U86)</f>
        <v>14</v>
      </c>
      <c r="AE86" s="3">
        <f t="shared" si="10"/>
        <v>18</v>
      </c>
      <c r="AF86" s="3">
        <f t="shared" si="11"/>
        <v>4</v>
      </c>
      <c r="AG86" s="3">
        <f t="shared" si="12"/>
        <v>13</v>
      </c>
      <c r="AH86" s="81">
        <f t="shared" si="13"/>
        <v>14.837765811776757</v>
      </c>
      <c r="AI86" s="81">
        <f t="shared" si="14"/>
        <v>0.80588918163130463</v>
      </c>
      <c r="AJ86" s="83">
        <v>0.76604300000000003</v>
      </c>
      <c r="AK86" s="83">
        <v>26.7865</v>
      </c>
      <c r="AL86" s="84">
        <f t="shared" si="15"/>
        <v>20.519610819500002</v>
      </c>
      <c r="AM86" s="84">
        <f t="shared" si="16"/>
        <v>24.043801520618963</v>
      </c>
      <c r="AN86" s="84">
        <f t="shared" si="17"/>
        <v>11.957594947289721</v>
      </c>
      <c r="AO86" s="84">
        <f t="shared" si="18"/>
        <v>12.086206573329243</v>
      </c>
      <c r="AP86" s="85">
        <f t="shared" si="19"/>
        <v>0.6977709833936514</v>
      </c>
    </row>
    <row r="87" spans="1:42" x14ac:dyDescent="0.25">
      <c r="A87">
        <v>4</v>
      </c>
      <c r="B87" s="30">
        <v>32</v>
      </c>
      <c r="C87" s="31" t="s">
        <v>137</v>
      </c>
      <c r="D87" s="31">
        <v>-200.03125</v>
      </c>
      <c r="E87" s="31">
        <v>104.0625</v>
      </c>
      <c r="F87" s="31">
        <v>320</v>
      </c>
      <c r="G87" s="31">
        <v>0.105679</v>
      </c>
      <c r="H87" s="31">
        <v>0.182259</v>
      </c>
      <c r="I87" s="31">
        <v>46.663837000000001</v>
      </c>
      <c r="J87" s="31">
        <v>1.587426</v>
      </c>
      <c r="K87" s="31">
        <v>8.8419460000000001</v>
      </c>
      <c r="L87" s="31">
        <v>0.15040899999999999</v>
      </c>
      <c r="M87" s="32">
        <v>0.105679</v>
      </c>
      <c r="N87" s="31">
        <v>0.14122799999999999</v>
      </c>
      <c r="O87" s="31">
        <v>101142</v>
      </c>
      <c r="P87" s="31">
        <v>20.5</v>
      </c>
      <c r="Q87" s="31">
        <v>60</v>
      </c>
      <c r="R87" s="31">
        <v>1.1934</v>
      </c>
      <c r="S87" s="31" t="s">
        <v>202</v>
      </c>
      <c r="T87" s="31" t="s">
        <v>203</v>
      </c>
      <c r="U87" s="77">
        <v>1050</v>
      </c>
      <c r="V87" s="34">
        <v>13.891918388245406</v>
      </c>
      <c r="W87" s="2">
        <v>0.9135032105595422</v>
      </c>
      <c r="X87" s="2">
        <v>20.741260193839459</v>
      </c>
      <c r="Y87" s="2">
        <v>-36.150357408453559</v>
      </c>
      <c r="Z87" s="80">
        <f>VLOOKUP(U87,BG!$A$2:$F$55,4)</f>
        <v>14.837765811776757</v>
      </c>
      <c r="AA87" s="80">
        <f>VLOOKUP(U87,BG!$A$2:$F$55,5)</f>
        <v>0.80588918163130463</v>
      </c>
      <c r="AB87" s="4">
        <f>VLOOKUP(U87+1,BG!$A$2:$F$55,4)</f>
        <v>14.837765811776757</v>
      </c>
      <c r="AC87" s="4">
        <f>VLOOKUP(U87+1,BG!$A$2:$F$55,5)</f>
        <v>0.80588918163130463</v>
      </c>
      <c r="AD87" s="3">
        <f>COUNTIF($U$2:U87,U87)</f>
        <v>15</v>
      </c>
      <c r="AE87" s="3">
        <f t="shared" si="10"/>
        <v>18</v>
      </c>
      <c r="AF87" s="3">
        <f t="shared" si="11"/>
        <v>3</v>
      </c>
      <c r="AG87" s="3">
        <f t="shared" si="12"/>
        <v>14</v>
      </c>
      <c r="AH87" s="81">
        <f t="shared" si="13"/>
        <v>14.837765811776755</v>
      </c>
      <c r="AI87" s="81">
        <f t="shared" si="14"/>
        <v>0.80588918163130474</v>
      </c>
      <c r="AJ87" s="83">
        <v>0.55951399999999996</v>
      </c>
      <c r="AK87" s="83">
        <v>26.898800000000001</v>
      </c>
      <c r="AL87" s="84">
        <f t="shared" si="15"/>
        <v>15.050255183199999</v>
      </c>
      <c r="AM87" s="84">
        <f t="shared" si="16"/>
        <v>18.947207778123179</v>
      </c>
      <c r="AN87" s="84">
        <f t="shared" si="17"/>
        <v>11.957594947289721</v>
      </c>
      <c r="AO87" s="84">
        <f t="shared" si="18"/>
        <v>6.9896128308334582</v>
      </c>
      <c r="AP87" s="85">
        <f t="shared" si="19"/>
        <v>1.1532315948615097</v>
      </c>
    </row>
    <row r="88" spans="1:42" x14ac:dyDescent="0.25">
      <c r="A88">
        <v>4</v>
      </c>
      <c r="B88" s="30">
        <v>33</v>
      </c>
      <c r="C88" s="31" t="s">
        <v>137</v>
      </c>
      <c r="D88" s="31">
        <v>-200.03125</v>
      </c>
      <c r="E88" s="31">
        <v>104.0625</v>
      </c>
      <c r="F88" s="31">
        <v>330</v>
      </c>
      <c r="G88" s="31">
        <v>9.8303000000000001E-2</v>
      </c>
      <c r="H88" s="31">
        <v>0.182503</v>
      </c>
      <c r="I88" s="31">
        <v>46.725123000000004</v>
      </c>
      <c r="J88" s="31">
        <v>1.56999</v>
      </c>
      <c r="K88" s="31">
        <v>8.8478250000000003</v>
      </c>
      <c r="L88" s="31">
        <v>0.14866099999999999</v>
      </c>
      <c r="M88" s="32">
        <v>9.8303000000000001E-2</v>
      </c>
      <c r="N88" s="31">
        <v>8.7364999999999998E-2</v>
      </c>
      <c r="O88" s="31">
        <v>101141</v>
      </c>
      <c r="P88" s="31">
        <v>20.5</v>
      </c>
      <c r="Q88" s="31">
        <v>60</v>
      </c>
      <c r="R88" s="31">
        <v>1.1934</v>
      </c>
      <c r="S88" s="31" t="s">
        <v>204</v>
      </c>
      <c r="T88" s="31" t="s">
        <v>205</v>
      </c>
      <c r="U88" s="77">
        <v>1050</v>
      </c>
      <c r="V88" s="34">
        <v>6.2832848169713458</v>
      </c>
      <c r="W88" s="2">
        <v>1.7457010798479715</v>
      </c>
      <c r="X88" s="2">
        <v>8.809630346676343</v>
      </c>
      <c r="Y88" s="2">
        <v>-34.939072261439399</v>
      </c>
      <c r="Z88" s="80">
        <f>VLOOKUP(U88,BG!$A$2:$F$55,4)</f>
        <v>14.837765811776757</v>
      </c>
      <c r="AA88" s="80">
        <f>VLOOKUP(U88,BG!$A$2:$F$55,5)</f>
        <v>0.80588918163130463</v>
      </c>
      <c r="AB88" s="4">
        <f>VLOOKUP(U88+1,BG!$A$2:$F$55,4)</f>
        <v>14.837765811776757</v>
      </c>
      <c r="AC88" s="4">
        <f>VLOOKUP(U88+1,BG!$A$2:$F$55,5)</f>
        <v>0.80588918163130463</v>
      </c>
      <c r="AD88" s="3">
        <f>COUNTIF($U$2:U88,U88)</f>
        <v>16</v>
      </c>
      <c r="AE88" s="3">
        <f t="shared" si="10"/>
        <v>18</v>
      </c>
      <c r="AF88" s="3">
        <f t="shared" si="11"/>
        <v>2</v>
      </c>
      <c r="AG88" s="3">
        <f t="shared" si="12"/>
        <v>15</v>
      </c>
      <c r="AH88" s="81">
        <f t="shared" si="13"/>
        <v>14.837765811776757</v>
      </c>
      <c r="AI88" s="81">
        <f t="shared" si="14"/>
        <v>0.80588918163130463</v>
      </c>
      <c r="AJ88" s="83">
        <v>0.41689500000000002</v>
      </c>
      <c r="AK88" s="83">
        <v>14.8512</v>
      </c>
      <c r="AL88" s="84">
        <f t="shared" si="15"/>
        <v>6.1913910240000005</v>
      </c>
      <c r="AM88" s="84">
        <f t="shared" si="16"/>
        <v>15.378981209254352</v>
      </c>
      <c r="AN88" s="84">
        <f t="shared" si="17"/>
        <v>11.957594947289721</v>
      </c>
      <c r="AO88" s="84">
        <f t="shared" si="18"/>
        <v>3.4213862619646314</v>
      </c>
      <c r="AP88" s="85">
        <f t="shared" si="19"/>
        <v>0.80961474383332988</v>
      </c>
    </row>
    <row r="89" spans="1:42" x14ac:dyDescent="0.25">
      <c r="A89">
        <v>4</v>
      </c>
      <c r="B89" s="30">
        <v>34</v>
      </c>
      <c r="C89" s="31" t="s">
        <v>137</v>
      </c>
      <c r="D89" s="31">
        <v>-200.03125</v>
      </c>
      <c r="E89" s="31">
        <v>104.0625</v>
      </c>
      <c r="F89" s="31">
        <v>340</v>
      </c>
      <c r="G89" s="31">
        <v>9.6584000000000003E-2</v>
      </c>
      <c r="H89" s="31">
        <v>0.182897</v>
      </c>
      <c r="I89" s="31">
        <v>46.823869999999999</v>
      </c>
      <c r="J89" s="31">
        <v>1.5945959999999999</v>
      </c>
      <c r="K89" s="31">
        <v>8.8573090000000008</v>
      </c>
      <c r="L89" s="31">
        <v>0.15101100000000001</v>
      </c>
      <c r="M89" s="32">
        <v>9.6584000000000003E-2</v>
      </c>
      <c r="N89" s="31">
        <v>5.2478999999999998E-2</v>
      </c>
      <c r="O89" s="31">
        <v>101137</v>
      </c>
      <c r="P89" s="31">
        <v>20.5</v>
      </c>
      <c r="Q89" s="31">
        <v>60</v>
      </c>
      <c r="R89" s="31">
        <v>1.1933</v>
      </c>
      <c r="S89" s="31" t="s">
        <v>206</v>
      </c>
      <c r="T89" s="31" t="s">
        <v>207</v>
      </c>
      <c r="U89" s="77">
        <v>1050</v>
      </c>
      <c r="V89" s="34">
        <v>3.7789613629117511</v>
      </c>
      <c r="W89" s="2">
        <v>2.7478729399864319</v>
      </c>
      <c r="X89" s="2">
        <v>5.1936415165677836</v>
      </c>
      <c r="Y89" s="2">
        <v>-34.909419957697374</v>
      </c>
      <c r="Z89" s="80">
        <f>VLOOKUP(U89,BG!$A$2:$F$55,4)</f>
        <v>14.837765811776757</v>
      </c>
      <c r="AA89" s="80">
        <f>VLOOKUP(U89,BG!$A$2:$F$55,5)</f>
        <v>0.80588918163130463</v>
      </c>
      <c r="AB89" s="4">
        <f>VLOOKUP(U89+1,BG!$A$2:$F$55,4)</f>
        <v>14.837765811776757</v>
      </c>
      <c r="AC89" s="4">
        <f>VLOOKUP(U89+1,BG!$A$2:$F$55,5)</f>
        <v>0.80588918163130463</v>
      </c>
      <c r="AD89" s="3">
        <f>COUNTIF($U$2:U89,U89)</f>
        <v>17</v>
      </c>
      <c r="AE89" s="3">
        <f t="shared" si="10"/>
        <v>18</v>
      </c>
      <c r="AF89" s="3">
        <f t="shared" si="11"/>
        <v>1</v>
      </c>
      <c r="AG89" s="3">
        <f t="shared" si="12"/>
        <v>16</v>
      </c>
      <c r="AH89" s="81">
        <f t="shared" si="13"/>
        <v>14.837765811776757</v>
      </c>
      <c r="AI89" s="81">
        <f t="shared" si="14"/>
        <v>0.80588918163130463</v>
      </c>
      <c r="AJ89" s="83">
        <v>3.63348</v>
      </c>
      <c r="AK89" s="83">
        <v>9.3913799999999998</v>
      </c>
      <c r="AL89" s="84">
        <f t="shared" si="15"/>
        <v>34.123391402400003</v>
      </c>
      <c r="AM89" s="84">
        <f t="shared" si="16"/>
        <v>14.271466983366706</v>
      </c>
      <c r="AN89" s="84">
        <f t="shared" si="17"/>
        <v>11.957594947289721</v>
      </c>
      <c r="AO89" s="84">
        <f t="shared" si="18"/>
        <v>2.3138720360769849</v>
      </c>
      <c r="AP89" s="85">
        <f t="shared" si="19"/>
        <v>13.747311376930734</v>
      </c>
    </row>
    <row r="90" spans="1:42" ht="15.75" thickBot="1" x14ac:dyDescent="0.3">
      <c r="A90">
        <v>4</v>
      </c>
      <c r="B90" s="47">
        <v>35</v>
      </c>
      <c r="C90" s="48" t="s">
        <v>137</v>
      </c>
      <c r="D90" s="48">
        <v>-200.03125</v>
      </c>
      <c r="E90" s="48">
        <v>104.0625</v>
      </c>
      <c r="F90" s="48">
        <v>350</v>
      </c>
      <c r="G90" s="48">
        <v>9.7627000000000005E-2</v>
      </c>
      <c r="H90" s="48">
        <v>0.182944</v>
      </c>
      <c r="I90" s="48">
        <v>46.835560999999998</v>
      </c>
      <c r="J90" s="48">
        <v>1.545995</v>
      </c>
      <c r="K90" s="48">
        <v>8.8585829999999994</v>
      </c>
      <c r="L90" s="48">
        <v>0.146262</v>
      </c>
      <c r="M90" s="49">
        <v>9.7627000000000005E-2</v>
      </c>
      <c r="N90" s="48">
        <v>7.0481000000000002E-2</v>
      </c>
      <c r="O90" s="48">
        <v>101135</v>
      </c>
      <c r="P90" s="48">
        <v>20.5</v>
      </c>
      <c r="Q90" s="48">
        <v>60</v>
      </c>
      <c r="R90" s="48">
        <v>1.1933</v>
      </c>
      <c r="S90" s="48" t="s">
        <v>208</v>
      </c>
      <c r="T90" s="48" t="s">
        <v>209</v>
      </c>
      <c r="U90" s="77">
        <v>1050</v>
      </c>
      <c r="V90" s="42">
        <v>3.7661987492864082</v>
      </c>
      <c r="W90" s="2">
        <v>2.3584792500342018</v>
      </c>
      <c r="X90" s="2">
        <v>5.2531579086484177</v>
      </c>
      <c r="Y90" s="2">
        <v>-37.430654386863175</v>
      </c>
      <c r="Z90" s="80">
        <f>VLOOKUP(U90,BG!$A$2:$F$55,4)</f>
        <v>14.837765811776757</v>
      </c>
      <c r="AA90" s="80">
        <f>VLOOKUP(U90,BG!$A$2:$F$55,5)</f>
        <v>0.80588918163130463</v>
      </c>
      <c r="AB90" s="4">
        <f>VLOOKUP(U90+1,BG!$A$2:$F$55,4)</f>
        <v>14.837765811776757</v>
      </c>
      <c r="AC90" s="4">
        <f>VLOOKUP(U90+1,BG!$A$2:$F$55,5)</f>
        <v>0.80588918163130463</v>
      </c>
      <c r="AD90" s="3">
        <f>COUNTIF($U$2:U90,U90)</f>
        <v>18</v>
      </c>
      <c r="AE90" s="3">
        <f t="shared" si="10"/>
        <v>18</v>
      </c>
      <c r="AF90" s="3">
        <f t="shared" si="11"/>
        <v>0</v>
      </c>
      <c r="AG90" s="3">
        <f t="shared" si="12"/>
        <v>17</v>
      </c>
      <c r="AH90" s="81">
        <f t="shared" si="13"/>
        <v>14.837765811776757</v>
      </c>
      <c r="AI90" s="81">
        <f t="shared" si="14"/>
        <v>0.80588918163130463</v>
      </c>
      <c r="AJ90" s="83">
        <v>2.2639399999999998</v>
      </c>
      <c r="AK90" s="83">
        <v>11.726599999999999</v>
      </c>
      <c r="AL90" s="84">
        <f t="shared" si="15"/>
        <v>26.548318803999997</v>
      </c>
      <c r="AM90" s="84">
        <f t="shared" si="16"/>
        <v>12.389463924700356</v>
      </c>
      <c r="AN90" s="84">
        <f t="shared" si="17"/>
        <v>11.957594947289721</v>
      </c>
      <c r="AO90" s="84">
        <f t="shared" si="18"/>
        <v>0.43186897741063568</v>
      </c>
      <c r="AP90" s="85">
        <f t="shared" si="19"/>
        <v>60.47308603451031</v>
      </c>
    </row>
    <row r="91" spans="1:42" x14ac:dyDescent="0.25">
      <c r="A91">
        <v>5</v>
      </c>
      <c r="B91" s="33">
        <v>1</v>
      </c>
      <c r="C91" s="34" t="s">
        <v>210</v>
      </c>
      <c r="D91" s="34">
        <v>-200</v>
      </c>
      <c r="E91" s="34">
        <v>-103.9375</v>
      </c>
      <c r="F91" s="34">
        <v>10</v>
      </c>
      <c r="G91" s="34">
        <v>0.24445600000000001</v>
      </c>
      <c r="H91" s="34">
        <v>0.182979</v>
      </c>
      <c r="I91" s="34">
        <v>46.844338999999998</v>
      </c>
      <c r="J91" s="34">
        <v>1.52234</v>
      </c>
      <c r="K91" s="34">
        <v>8.8609749999999998</v>
      </c>
      <c r="L91" s="34">
        <v>0.144035</v>
      </c>
      <c r="M91" s="35">
        <v>0.24445600000000001</v>
      </c>
      <c r="N91" s="34">
        <v>0.154609</v>
      </c>
      <c r="O91" s="34">
        <v>101138</v>
      </c>
      <c r="P91" s="34">
        <v>20.6</v>
      </c>
      <c r="Q91" s="34">
        <v>60</v>
      </c>
      <c r="R91" s="34">
        <v>1.1929000000000001</v>
      </c>
      <c r="S91" s="34" t="s">
        <v>211</v>
      </c>
      <c r="T91" s="34" t="s">
        <v>212</v>
      </c>
      <c r="U91" s="77">
        <v>1060</v>
      </c>
      <c r="V91" s="34">
        <v>145.47483789628708</v>
      </c>
      <c r="W91" s="2">
        <v>1.3333955387567309</v>
      </c>
      <c r="X91" s="2">
        <v>81.992446796458097</v>
      </c>
      <c r="Y91" s="2">
        <v>-34.881003334428556</v>
      </c>
      <c r="Z91" s="80">
        <f>VLOOKUP(U91,BG!$A$2:$F$55,4)</f>
        <v>14.613249673455245</v>
      </c>
      <c r="AA91" s="80">
        <f>VLOOKUP(U91,BG!$A$2:$F$55,5)</f>
        <v>0.72458588542376468</v>
      </c>
      <c r="AB91" s="4">
        <f>VLOOKUP(U91+1,BG!$A$2:$F$55,4)</f>
        <v>17.019146983595888</v>
      </c>
      <c r="AC91" s="4">
        <f>VLOOKUP(U91+1,BG!$A$2:$F$55,5)</f>
        <v>0.81477424704928736</v>
      </c>
      <c r="AD91" s="3">
        <f>COUNTIF($U$2:U91,U91)</f>
        <v>1</v>
      </c>
      <c r="AE91" s="3">
        <f t="shared" si="10"/>
        <v>18</v>
      </c>
      <c r="AF91" s="3">
        <f t="shared" si="11"/>
        <v>17</v>
      </c>
      <c r="AG91" s="3">
        <f t="shared" si="12"/>
        <v>0</v>
      </c>
      <c r="AH91" s="81">
        <f t="shared" si="13"/>
        <v>14.613249673455245</v>
      </c>
      <c r="AI91" s="81">
        <f t="shared" si="14"/>
        <v>0.72458588542376468</v>
      </c>
      <c r="AJ91" s="83">
        <v>1.30176</v>
      </c>
      <c r="AK91" s="83">
        <v>83.031700000000001</v>
      </c>
      <c r="AL91" s="84">
        <f t="shared" si="15"/>
        <v>108.08734579200001</v>
      </c>
      <c r="AM91" s="84">
        <f t="shared" si="16"/>
        <v>109.32836277014584</v>
      </c>
      <c r="AN91" s="84">
        <f t="shared" si="17"/>
        <v>10.588554453559109</v>
      </c>
      <c r="AO91" s="84">
        <f t="shared" si="18"/>
        <v>98.739808316586732</v>
      </c>
      <c r="AP91" s="85">
        <f t="shared" si="19"/>
        <v>9.4668377777709714E-2</v>
      </c>
    </row>
    <row r="92" spans="1:42" x14ac:dyDescent="0.25">
      <c r="A92">
        <v>5</v>
      </c>
      <c r="B92" s="33">
        <v>2</v>
      </c>
      <c r="C92" s="34" t="s">
        <v>210</v>
      </c>
      <c r="D92" s="34">
        <v>-200</v>
      </c>
      <c r="E92" s="34">
        <v>-103.9375</v>
      </c>
      <c r="F92" s="34">
        <v>20</v>
      </c>
      <c r="G92" s="34">
        <v>0.26271299999999997</v>
      </c>
      <c r="H92" s="34">
        <v>0.18270900000000001</v>
      </c>
      <c r="I92" s="34">
        <v>46.776724000000002</v>
      </c>
      <c r="J92" s="34">
        <v>1.5738570000000001</v>
      </c>
      <c r="K92" s="34">
        <v>8.8544929999999997</v>
      </c>
      <c r="L92" s="34">
        <v>0.14904700000000001</v>
      </c>
      <c r="M92" s="35">
        <v>0.26271299999999997</v>
      </c>
      <c r="N92" s="34">
        <v>0.17566899999999999</v>
      </c>
      <c r="O92" s="34">
        <v>101138</v>
      </c>
      <c r="P92" s="34">
        <v>20.6</v>
      </c>
      <c r="Q92" s="34">
        <v>60</v>
      </c>
      <c r="R92" s="34">
        <v>1.1929000000000001</v>
      </c>
      <c r="S92" s="34" t="s">
        <v>213</v>
      </c>
      <c r="T92" s="34" t="s">
        <v>214</v>
      </c>
      <c r="U92" s="77">
        <v>1060</v>
      </c>
      <c r="V92" s="34">
        <v>160.88335085506847</v>
      </c>
      <c r="W92" s="2">
        <v>1.2734043642109629</v>
      </c>
      <c r="X92" s="2">
        <v>93.374194977310509</v>
      </c>
      <c r="Y92" s="2">
        <v>-37.102158859552134</v>
      </c>
      <c r="Z92" s="80">
        <f>VLOOKUP(U92,BG!$A$2:$F$55,4)</f>
        <v>14.613249673455245</v>
      </c>
      <c r="AA92" s="80">
        <f>VLOOKUP(U92,BG!$A$2:$F$55,5)</f>
        <v>0.72458588542376468</v>
      </c>
      <c r="AB92" s="4">
        <f>VLOOKUP(U92+1,BG!$A$2:$F$55,4)</f>
        <v>17.019146983595888</v>
      </c>
      <c r="AC92" s="4">
        <f>VLOOKUP(U92+1,BG!$A$2:$F$55,5)</f>
        <v>0.81477424704928736</v>
      </c>
      <c r="AD92" s="3">
        <f>COUNTIF($U$2:U92,U92)</f>
        <v>2</v>
      </c>
      <c r="AE92" s="3">
        <f t="shared" si="10"/>
        <v>18</v>
      </c>
      <c r="AF92" s="3">
        <f t="shared" si="11"/>
        <v>16</v>
      </c>
      <c r="AG92" s="3">
        <f t="shared" si="12"/>
        <v>1</v>
      </c>
      <c r="AH92" s="81">
        <f t="shared" si="13"/>
        <v>14.75477304463999</v>
      </c>
      <c r="AI92" s="81">
        <f t="shared" si="14"/>
        <v>0.72989108316644247</v>
      </c>
      <c r="AJ92" s="83">
        <v>1.2489399999999999</v>
      </c>
      <c r="AK92" s="83">
        <v>94.435299999999998</v>
      </c>
      <c r="AL92" s="84">
        <f t="shared" si="15"/>
        <v>117.94402358199999</v>
      </c>
      <c r="AM92" s="84">
        <f t="shared" si="16"/>
        <v>118.90310738879258</v>
      </c>
      <c r="AN92" s="84">
        <f t="shared" si="17"/>
        <v>10.76937727942731</v>
      </c>
      <c r="AO92" s="84">
        <f t="shared" si="18"/>
        <v>108.13373010936527</v>
      </c>
      <c r="AP92" s="85">
        <f t="shared" si="19"/>
        <v>9.0723712783353422E-2</v>
      </c>
    </row>
    <row r="93" spans="1:42" x14ac:dyDescent="0.25">
      <c r="A93">
        <v>5</v>
      </c>
      <c r="B93" s="33">
        <v>3</v>
      </c>
      <c r="C93" s="34" t="s">
        <v>210</v>
      </c>
      <c r="D93" s="34">
        <v>-200</v>
      </c>
      <c r="E93" s="34">
        <v>-103.9375</v>
      </c>
      <c r="F93" s="34">
        <v>30</v>
      </c>
      <c r="G93" s="34">
        <v>0.276142</v>
      </c>
      <c r="H93" s="34">
        <v>0.182948</v>
      </c>
      <c r="I93" s="34">
        <v>46.836779999999997</v>
      </c>
      <c r="J93" s="34">
        <v>1.587464</v>
      </c>
      <c r="K93" s="34">
        <v>8.8600700000000003</v>
      </c>
      <c r="L93" s="34">
        <v>0.15015000000000001</v>
      </c>
      <c r="M93" s="35">
        <v>0.276142</v>
      </c>
      <c r="N93" s="34">
        <v>0.19894999999999999</v>
      </c>
      <c r="O93" s="34">
        <v>101140</v>
      </c>
      <c r="P93" s="34">
        <v>20.6</v>
      </c>
      <c r="Q93" s="34">
        <v>60</v>
      </c>
      <c r="R93" s="34">
        <v>1.1929000000000001</v>
      </c>
      <c r="S93" s="34" t="s">
        <v>215</v>
      </c>
      <c r="T93" s="34" t="s">
        <v>216</v>
      </c>
      <c r="U93" s="77">
        <v>1060</v>
      </c>
      <c r="V93" s="34">
        <v>171.93688935342118</v>
      </c>
      <c r="W93" s="2">
        <v>1.2093755588391117</v>
      </c>
      <c r="X93" s="2">
        <v>105.45164300700631</v>
      </c>
      <c r="Y93" s="2">
        <v>-37.173748682748858</v>
      </c>
      <c r="Z93" s="80">
        <f>VLOOKUP(U93,BG!$A$2:$F$55,4)</f>
        <v>14.613249673455245</v>
      </c>
      <c r="AA93" s="80">
        <f>VLOOKUP(U93,BG!$A$2:$F$55,5)</f>
        <v>0.72458588542376468</v>
      </c>
      <c r="AB93" s="4">
        <f>VLOOKUP(U93+1,BG!$A$2:$F$55,4)</f>
        <v>17.019146983595888</v>
      </c>
      <c r="AC93" s="4">
        <f>VLOOKUP(U93+1,BG!$A$2:$F$55,5)</f>
        <v>0.81477424704928736</v>
      </c>
      <c r="AD93" s="3">
        <f>COUNTIF($U$2:U93,U93)</f>
        <v>3</v>
      </c>
      <c r="AE93" s="3">
        <f t="shared" si="10"/>
        <v>18</v>
      </c>
      <c r="AF93" s="3">
        <f t="shared" si="11"/>
        <v>15</v>
      </c>
      <c r="AG93" s="3">
        <f t="shared" si="12"/>
        <v>2</v>
      </c>
      <c r="AH93" s="81">
        <f t="shared" si="13"/>
        <v>14.896296415824732</v>
      </c>
      <c r="AI93" s="81">
        <f t="shared" si="14"/>
        <v>0.73519628090912037</v>
      </c>
      <c r="AJ93" s="83">
        <v>1.18597</v>
      </c>
      <c r="AK93" s="83">
        <v>106.51</v>
      </c>
      <c r="AL93" s="84">
        <f t="shared" si="15"/>
        <v>126.31766470000001</v>
      </c>
      <c r="AM93" s="84">
        <f t="shared" si="16"/>
        <v>127.53063969210076</v>
      </c>
      <c r="AN93" s="84">
        <f t="shared" si="17"/>
        <v>10.951701724234203</v>
      </c>
      <c r="AO93" s="84">
        <f t="shared" si="18"/>
        <v>116.57893796786657</v>
      </c>
      <c r="AP93" s="85">
        <f t="shared" si="19"/>
        <v>8.3537617531031158E-2</v>
      </c>
    </row>
    <row r="94" spans="1:42" x14ac:dyDescent="0.25">
      <c r="A94">
        <v>5</v>
      </c>
      <c r="B94" s="33">
        <v>4</v>
      </c>
      <c r="C94" s="34" t="s">
        <v>210</v>
      </c>
      <c r="D94" s="34">
        <v>-200</v>
      </c>
      <c r="E94" s="34">
        <v>-103.9375</v>
      </c>
      <c r="F94" s="34">
        <v>40</v>
      </c>
      <c r="G94" s="34">
        <v>0.28103600000000001</v>
      </c>
      <c r="H94" s="34">
        <v>0.18299499999999999</v>
      </c>
      <c r="I94" s="34">
        <v>46.848396999999999</v>
      </c>
      <c r="J94" s="34">
        <v>1.566883</v>
      </c>
      <c r="K94" s="34">
        <v>8.8612020000000005</v>
      </c>
      <c r="L94" s="34">
        <v>0.148231</v>
      </c>
      <c r="M94" s="35">
        <v>0.28103600000000001</v>
      </c>
      <c r="N94" s="34">
        <v>0.20566599999999999</v>
      </c>
      <c r="O94" s="34">
        <v>101140</v>
      </c>
      <c r="P94" s="34">
        <v>20.6</v>
      </c>
      <c r="Q94" s="34">
        <v>60</v>
      </c>
      <c r="R94" s="34">
        <v>1.1929000000000001</v>
      </c>
      <c r="S94" s="34" t="s">
        <v>217</v>
      </c>
      <c r="T94" s="34" t="s">
        <v>218</v>
      </c>
      <c r="U94" s="77">
        <v>1060</v>
      </c>
      <c r="V94" s="34">
        <v>175.29302237981801</v>
      </c>
      <c r="W94" s="2">
        <v>1.2118787062233818</v>
      </c>
      <c r="X94" s="2">
        <v>105.88396804407009</v>
      </c>
      <c r="Y94" s="2">
        <v>-39.592510440380138</v>
      </c>
      <c r="Z94" s="80">
        <f>VLOOKUP(U94,BG!$A$2:$F$55,4)</f>
        <v>14.613249673455245</v>
      </c>
      <c r="AA94" s="80">
        <f>VLOOKUP(U94,BG!$A$2:$F$55,5)</f>
        <v>0.72458588542376468</v>
      </c>
      <c r="AB94" s="4">
        <f>VLOOKUP(U94+1,BG!$A$2:$F$55,4)</f>
        <v>17.019146983595888</v>
      </c>
      <c r="AC94" s="4">
        <f>VLOOKUP(U94+1,BG!$A$2:$F$55,5)</f>
        <v>0.81477424704928736</v>
      </c>
      <c r="AD94" s="3">
        <f>COUNTIF($U$2:U94,U94)</f>
        <v>4</v>
      </c>
      <c r="AE94" s="3">
        <f t="shared" si="10"/>
        <v>18</v>
      </c>
      <c r="AF94" s="3">
        <f t="shared" si="11"/>
        <v>14</v>
      </c>
      <c r="AG94" s="3">
        <f t="shared" si="12"/>
        <v>3</v>
      </c>
      <c r="AH94" s="81">
        <f t="shared" si="13"/>
        <v>15.037819787009475</v>
      </c>
      <c r="AI94" s="81">
        <f t="shared" si="14"/>
        <v>0.74050147865179805</v>
      </c>
      <c r="AJ94" s="83">
        <v>1.1877599999999999</v>
      </c>
      <c r="AK94" s="83">
        <v>106.962</v>
      </c>
      <c r="AL94" s="84">
        <f t="shared" si="15"/>
        <v>127.04518512</v>
      </c>
      <c r="AM94" s="84">
        <f t="shared" si="16"/>
        <v>128.31852620304556</v>
      </c>
      <c r="AN94" s="84">
        <f t="shared" si="17"/>
        <v>11.135527787979782</v>
      </c>
      <c r="AO94" s="84">
        <f t="shared" si="18"/>
        <v>117.18299841506578</v>
      </c>
      <c r="AP94" s="85">
        <f t="shared" si="19"/>
        <v>8.4160559452507333E-2</v>
      </c>
    </row>
    <row r="95" spans="1:42" x14ac:dyDescent="0.25">
      <c r="A95">
        <v>5</v>
      </c>
      <c r="B95" s="33">
        <v>5</v>
      </c>
      <c r="C95" s="34" t="s">
        <v>210</v>
      </c>
      <c r="D95" s="34">
        <v>-200</v>
      </c>
      <c r="E95" s="34">
        <v>-103.9375</v>
      </c>
      <c r="F95" s="34">
        <v>50</v>
      </c>
      <c r="G95" s="34">
        <v>0.27353</v>
      </c>
      <c r="H95" s="34">
        <v>0.18321200000000001</v>
      </c>
      <c r="I95" s="34">
        <v>46.902932999999997</v>
      </c>
      <c r="J95" s="34">
        <v>1.5815939999999999</v>
      </c>
      <c r="K95" s="34">
        <v>8.8663369999999997</v>
      </c>
      <c r="L95" s="34">
        <v>0.149565</v>
      </c>
      <c r="M95" s="35">
        <v>0.27353</v>
      </c>
      <c r="N95" s="34">
        <v>0.23562</v>
      </c>
      <c r="O95" s="34">
        <v>101140</v>
      </c>
      <c r="P95" s="34">
        <v>20.6</v>
      </c>
      <c r="Q95" s="34">
        <v>60</v>
      </c>
      <c r="R95" s="34">
        <v>1.1929000000000001</v>
      </c>
      <c r="S95" s="34" t="s">
        <v>219</v>
      </c>
      <c r="T95" s="34" t="s">
        <v>220</v>
      </c>
      <c r="U95" s="77">
        <v>1060</v>
      </c>
      <c r="V95" s="34">
        <v>167.46730180638593</v>
      </c>
      <c r="W95" s="2">
        <v>1.0907848809751952</v>
      </c>
      <c r="X95" s="2">
        <v>114.64960635464153</v>
      </c>
      <c r="Y95" s="2">
        <v>-38.09082008237317</v>
      </c>
      <c r="Z95" s="80">
        <f>VLOOKUP(U95,BG!$A$2:$F$55,4)</f>
        <v>14.613249673455245</v>
      </c>
      <c r="AA95" s="80">
        <f>VLOOKUP(U95,BG!$A$2:$F$55,5)</f>
        <v>0.72458588542376468</v>
      </c>
      <c r="AB95" s="4">
        <f>VLOOKUP(U95+1,BG!$A$2:$F$55,4)</f>
        <v>17.019146983595888</v>
      </c>
      <c r="AC95" s="4">
        <f>VLOOKUP(U95+1,BG!$A$2:$F$55,5)</f>
        <v>0.81477424704928736</v>
      </c>
      <c r="AD95" s="3">
        <f>COUNTIF($U$2:U95,U95)</f>
        <v>5</v>
      </c>
      <c r="AE95" s="3">
        <f t="shared" si="10"/>
        <v>18</v>
      </c>
      <c r="AF95" s="3">
        <f t="shared" si="11"/>
        <v>13</v>
      </c>
      <c r="AG95" s="3">
        <f t="shared" si="12"/>
        <v>4</v>
      </c>
      <c r="AH95" s="81">
        <f t="shared" si="13"/>
        <v>15.179343158194222</v>
      </c>
      <c r="AI95" s="81">
        <f t="shared" si="14"/>
        <v>0.74580667639447595</v>
      </c>
      <c r="AJ95" s="83">
        <v>1.06871</v>
      </c>
      <c r="AK95" s="83">
        <v>115.745</v>
      </c>
      <c r="AL95" s="84">
        <f t="shared" si="15"/>
        <v>123.69783895</v>
      </c>
      <c r="AM95" s="84">
        <f t="shared" si="16"/>
        <v>125.05805722140065</v>
      </c>
      <c r="AN95" s="84">
        <f t="shared" si="17"/>
        <v>11.320855470664061</v>
      </c>
      <c r="AO95" s="84">
        <f t="shared" si="18"/>
        <v>113.73720175073659</v>
      </c>
      <c r="AP95" s="85">
        <f t="shared" si="19"/>
        <v>8.7575894658397546E-2</v>
      </c>
    </row>
    <row r="96" spans="1:42" x14ac:dyDescent="0.25">
      <c r="A96">
        <v>5</v>
      </c>
      <c r="B96" s="33">
        <v>6</v>
      </c>
      <c r="C96" s="34" t="s">
        <v>210</v>
      </c>
      <c r="D96" s="34">
        <v>-200</v>
      </c>
      <c r="E96" s="34">
        <v>-103.9375</v>
      </c>
      <c r="F96" s="34">
        <v>60</v>
      </c>
      <c r="G96" s="34">
        <v>0.35459099999999999</v>
      </c>
      <c r="H96" s="34">
        <v>0.18289900000000001</v>
      </c>
      <c r="I96" s="34">
        <v>46.824382</v>
      </c>
      <c r="J96" s="34">
        <v>1.521077</v>
      </c>
      <c r="K96" s="34">
        <v>8.8572989999999994</v>
      </c>
      <c r="L96" s="34">
        <v>0.14390600000000001</v>
      </c>
      <c r="M96" s="35">
        <v>0.35459099999999999</v>
      </c>
      <c r="N96" s="34">
        <v>0.33990399999999998</v>
      </c>
      <c r="O96" s="34">
        <v>101141</v>
      </c>
      <c r="P96" s="34">
        <v>20.5</v>
      </c>
      <c r="Q96" s="34">
        <v>60</v>
      </c>
      <c r="R96" s="34">
        <v>1.1934</v>
      </c>
      <c r="S96" s="34" t="s">
        <v>221</v>
      </c>
      <c r="T96" s="34" t="s">
        <v>222</v>
      </c>
      <c r="U96" s="77">
        <v>1060</v>
      </c>
      <c r="V96" s="34">
        <v>239.50412515884551</v>
      </c>
      <c r="W96" s="2">
        <v>1.027921800789908</v>
      </c>
      <c r="X96" s="2">
        <v>169.28919519700091</v>
      </c>
      <c r="Y96" s="2">
        <v>-41.292691722617015</v>
      </c>
      <c r="Z96" s="80">
        <f>VLOOKUP(U96,BG!$A$2:$F$55,4)</f>
        <v>14.613249673455245</v>
      </c>
      <c r="AA96" s="80">
        <f>VLOOKUP(U96,BG!$A$2:$F$55,5)</f>
        <v>0.72458588542376468</v>
      </c>
      <c r="AB96" s="4">
        <f>VLOOKUP(U96+1,BG!$A$2:$F$55,4)</f>
        <v>17.019146983595888</v>
      </c>
      <c r="AC96" s="4">
        <f>VLOOKUP(U96+1,BG!$A$2:$F$55,5)</f>
        <v>0.81477424704928736</v>
      </c>
      <c r="AD96" s="3">
        <f>COUNTIF($U$2:U96,U96)</f>
        <v>6</v>
      </c>
      <c r="AE96" s="3">
        <f t="shared" si="10"/>
        <v>18</v>
      </c>
      <c r="AF96" s="3">
        <f t="shared" si="11"/>
        <v>12</v>
      </c>
      <c r="AG96" s="3">
        <f t="shared" si="12"/>
        <v>5</v>
      </c>
      <c r="AH96" s="81">
        <f t="shared" si="13"/>
        <v>15.320866529378964</v>
      </c>
      <c r="AI96" s="81">
        <f t="shared" si="14"/>
        <v>0.75111187413715375</v>
      </c>
      <c r="AJ96" s="83">
        <v>1.0085200000000001</v>
      </c>
      <c r="AK96" s="83">
        <v>170.376</v>
      </c>
      <c r="AL96" s="84">
        <f t="shared" si="15"/>
        <v>171.82760352000003</v>
      </c>
      <c r="AM96" s="84">
        <f t="shared" si="16"/>
        <v>174.01605438117542</v>
      </c>
      <c r="AN96" s="84">
        <f t="shared" si="17"/>
        <v>11.507684772287025</v>
      </c>
      <c r="AO96" s="84">
        <f t="shared" si="18"/>
        <v>162.50836960888839</v>
      </c>
      <c r="AP96" s="85">
        <f t="shared" si="19"/>
        <v>5.7346178129412007E-2</v>
      </c>
    </row>
    <row r="97" spans="1:42" x14ac:dyDescent="0.25">
      <c r="A97">
        <v>5</v>
      </c>
      <c r="B97" s="33">
        <v>7</v>
      </c>
      <c r="C97" s="34" t="s">
        <v>210</v>
      </c>
      <c r="D97" s="34">
        <v>-200</v>
      </c>
      <c r="E97" s="34">
        <v>-103.9375</v>
      </c>
      <c r="F97" s="34">
        <v>70</v>
      </c>
      <c r="G97" s="34">
        <v>0.36660799999999999</v>
      </c>
      <c r="H97" s="34">
        <v>0.182786</v>
      </c>
      <c r="I97" s="34">
        <v>46.796115999999998</v>
      </c>
      <c r="J97" s="34">
        <v>1.579172</v>
      </c>
      <c r="K97" s="34">
        <v>8.8561890000000005</v>
      </c>
      <c r="L97" s="34">
        <v>0.14952299999999999</v>
      </c>
      <c r="M97" s="35">
        <v>0.36660799999999999</v>
      </c>
      <c r="N97" s="34">
        <v>0.39910099999999998</v>
      </c>
      <c r="O97" s="34">
        <v>101141</v>
      </c>
      <c r="P97" s="34">
        <v>20.6</v>
      </c>
      <c r="Q97" s="34">
        <v>60</v>
      </c>
      <c r="R97" s="34">
        <v>1.1930000000000001</v>
      </c>
      <c r="S97" s="34" t="s">
        <v>223</v>
      </c>
      <c r="T97" s="34" t="s">
        <v>224</v>
      </c>
      <c r="U97" s="77">
        <v>1060</v>
      </c>
      <c r="V97" s="34">
        <v>249.28027732216739</v>
      </c>
      <c r="W97" s="2">
        <v>0.87023163113330637</v>
      </c>
      <c r="X97" s="2">
        <v>209.2846329895616</v>
      </c>
      <c r="Y97" s="2">
        <v>-40.967345672180642</v>
      </c>
      <c r="Z97" s="80">
        <f>VLOOKUP(U97,BG!$A$2:$F$55,4)</f>
        <v>14.613249673455245</v>
      </c>
      <c r="AA97" s="80">
        <f>VLOOKUP(U97,BG!$A$2:$F$55,5)</f>
        <v>0.72458588542376468</v>
      </c>
      <c r="AB97" s="4">
        <f>VLOOKUP(U97+1,BG!$A$2:$F$55,4)</f>
        <v>17.019146983595888</v>
      </c>
      <c r="AC97" s="4">
        <f>VLOOKUP(U97+1,BG!$A$2:$F$55,5)</f>
        <v>0.81477424704928736</v>
      </c>
      <c r="AD97" s="3">
        <f>COUNTIF($U$2:U97,U97)</f>
        <v>7</v>
      </c>
      <c r="AE97" s="3">
        <f t="shared" si="10"/>
        <v>18</v>
      </c>
      <c r="AF97" s="3">
        <f t="shared" si="11"/>
        <v>11</v>
      </c>
      <c r="AG97" s="3">
        <f t="shared" si="12"/>
        <v>6</v>
      </c>
      <c r="AH97" s="81">
        <f t="shared" si="13"/>
        <v>15.462389900563707</v>
      </c>
      <c r="AI97" s="81">
        <f t="shared" si="14"/>
        <v>0.75641707187983154</v>
      </c>
      <c r="AJ97" s="83">
        <v>0.85207100000000002</v>
      </c>
      <c r="AK97" s="83">
        <v>210.465</v>
      </c>
      <c r="AL97" s="84">
        <f t="shared" si="15"/>
        <v>179.331123015</v>
      </c>
      <c r="AM97" s="84">
        <f t="shared" si="16"/>
        <v>182.12610753764156</v>
      </c>
      <c r="AN97" s="84">
        <f t="shared" si="17"/>
        <v>11.696015692848679</v>
      </c>
      <c r="AO97" s="84">
        <f t="shared" si="18"/>
        <v>170.43009184479288</v>
      </c>
      <c r="AP97" s="85">
        <f t="shared" si="19"/>
        <v>5.2226875394241423E-2</v>
      </c>
    </row>
    <row r="98" spans="1:42" x14ac:dyDescent="0.25">
      <c r="A98">
        <v>5</v>
      </c>
      <c r="B98" s="33">
        <v>8</v>
      </c>
      <c r="C98" s="34" t="s">
        <v>210</v>
      </c>
      <c r="D98" s="34">
        <v>-200</v>
      </c>
      <c r="E98" s="34">
        <v>-103.9375</v>
      </c>
      <c r="F98" s="34">
        <v>80</v>
      </c>
      <c r="G98" s="34">
        <v>0.35452499999999998</v>
      </c>
      <c r="H98" s="34">
        <v>0.18271000000000001</v>
      </c>
      <c r="I98" s="34">
        <v>46.776981999999997</v>
      </c>
      <c r="J98" s="34">
        <v>1.6353</v>
      </c>
      <c r="K98" s="34">
        <v>8.8543769999999995</v>
      </c>
      <c r="L98" s="34">
        <v>0.15470200000000001</v>
      </c>
      <c r="M98" s="35">
        <v>0.35452499999999998</v>
      </c>
      <c r="N98" s="34">
        <v>0.36706899999999998</v>
      </c>
      <c r="O98" s="34">
        <v>101139</v>
      </c>
      <c r="P98" s="34">
        <v>20.6</v>
      </c>
      <c r="Q98" s="34">
        <v>60</v>
      </c>
      <c r="R98" s="34">
        <v>1.1929000000000001</v>
      </c>
      <c r="S98" s="34" t="s">
        <v>225</v>
      </c>
      <c r="T98" s="34" t="s">
        <v>226</v>
      </c>
      <c r="U98" s="77">
        <v>1060</v>
      </c>
      <c r="V98" s="34">
        <v>237.32596808155168</v>
      </c>
      <c r="W98" s="2">
        <v>0.84168112430170705</v>
      </c>
      <c r="X98" s="2">
        <v>206.68431407709537</v>
      </c>
      <c r="Y98" s="2">
        <v>-41.423324402449765</v>
      </c>
      <c r="Z98" s="80">
        <f>VLOOKUP(U98,BG!$A$2:$F$55,4)</f>
        <v>14.613249673455245</v>
      </c>
      <c r="AA98" s="80">
        <f>VLOOKUP(U98,BG!$A$2:$F$55,5)</f>
        <v>0.72458588542376468</v>
      </c>
      <c r="AB98" s="4">
        <f>VLOOKUP(U98+1,BG!$A$2:$F$55,4)</f>
        <v>17.019146983595888</v>
      </c>
      <c r="AC98" s="4">
        <f>VLOOKUP(U98+1,BG!$A$2:$F$55,5)</f>
        <v>0.81477424704928736</v>
      </c>
      <c r="AD98" s="3">
        <f>COUNTIF($U$2:U98,U98)</f>
        <v>8</v>
      </c>
      <c r="AE98" s="3">
        <f t="shared" si="10"/>
        <v>18</v>
      </c>
      <c r="AF98" s="3">
        <f t="shared" si="11"/>
        <v>10</v>
      </c>
      <c r="AG98" s="3">
        <f t="shared" si="12"/>
        <v>7</v>
      </c>
      <c r="AH98" s="81">
        <f t="shared" si="13"/>
        <v>15.603913271748452</v>
      </c>
      <c r="AI98" s="81">
        <f t="shared" si="14"/>
        <v>0.76172226962250922</v>
      </c>
      <c r="AJ98" s="83">
        <v>0.82313499999999995</v>
      </c>
      <c r="AK98" s="83">
        <v>207.89400000000001</v>
      </c>
      <c r="AL98" s="84">
        <f t="shared" si="15"/>
        <v>171.12482768999999</v>
      </c>
      <c r="AM98" s="84">
        <f t="shared" si="16"/>
        <v>173.96228584793676</v>
      </c>
      <c r="AN98" s="84">
        <f t="shared" si="17"/>
        <v>11.885848232349025</v>
      </c>
      <c r="AO98" s="84">
        <f t="shared" si="18"/>
        <v>162.07643761558774</v>
      </c>
      <c r="AP98" s="85">
        <f t="shared" si="19"/>
        <v>5.5827918033793354E-2</v>
      </c>
    </row>
    <row r="99" spans="1:42" x14ac:dyDescent="0.25">
      <c r="A99">
        <v>5</v>
      </c>
      <c r="B99" s="33">
        <v>9</v>
      </c>
      <c r="C99" s="34" t="s">
        <v>210</v>
      </c>
      <c r="D99" s="34">
        <v>-200</v>
      </c>
      <c r="E99" s="34">
        <v>-103.9375</v>
      </c>
      <c r="F99" s="34">
        <v>90</v>
      </c>
      <c r="G99" s="34">
        <v>0.402223</v>
      </c>
      <c r="H99" s="34">
        <v>0.18257599999999999</v>
      </c>
      <c r="I99" s="34">
        <v>46.743242000000002</v>
      </c>
      <c r="J99" s="34">
        <v>1.594616</v>
      </c>
      <c r="K99" s="34">
        <v>8.8513760000000001</v>
      </c>
      <c r="L99" s="34">
        <v>0.15107000000000001</v>
      </c>
      <c r="M99" s="35">
        <v>0.402223</v>
      </c>
      <c r="N99" s="34">
        <v>0.42975200000000002</v>
      </c>
      <c r="O99" s="34">
        <v>101136</v>
      </c>
      <c r="P99" s="34">
        <v>20.6</v>
      </c>
      <c r="Q99" s="34">
        <v>60</v>
      </c>
      <c r="R99" s="34">
        <v>1.1929000000000001</v>
      </c>
      <c r="S99" s="34" t="s">
        <v>227</v>
      </c>
      <c r="T99" s="34" t="s">
        <v>228</v>
      </c>
      <c r="U99" s="77">
        <v>1060</v>
      </c>
      <c r="V99" s="34">
        <v>279.27223395889774</v>
      </c>
      <c r="W99" s="2">
        <v>0.83417024740459811</v>
      </c>
      <c r="X99" s="2">
        <v>245.0517630130183</v>
      </c>
      <c r="Y99" s="2">
        <v>-41.687612548841415</v>
      </c>
      <c r="Z99" s="80">
        <f>VLOOKUP(U99,BG!$A$2:$F$55,4)</f>
        <v>14.613249673455245</v>
      </c>
      <c r="AA99" s="80">
        <f>VLOOKUP(U99,BG!$A$2:$F$55,5)</f>
        <v>0.72458588542376468</v>
      </c>
      <c r="AB99" s="4">
        <f>VLOOKUP(U99+1,BG!$A$2:$F$55,4)</f>
        <v>17.019146983595888</v>
      </c>
      <c r="AC99" s="4">
        <f>VLOOKUP(U99+1,BG!$A$2:$F$55,5)</f>
        <v>0.81477424704928736</v>
      </c>
      <c r="AD99" s="3">
        <f>COUNTIF($U$2:U99,U99)</f>
        <v>9</v>
      </c>
      <c r="AE99" s="3">
        <f t="shared" si="10"/>
        <v>18</v>
      </c>
      <c r="AF99" s="3">
        <f t="shared" si="11"/>
        <v>9</v>
      </c>
      <c r="AG99" s="3">
        <f t="shared" si="12"/>
        <v>8</v>
      </c>
      <c r="AH99" s="81">
        <f t="shared" si="13"/>
        <v>15.745436642933194</v>
      </c>
      <c r="AI99" s="81">
        <f t="shared" si="14"/>
        <v>0.76702746736518712</v>
      </c>
      <c r="AJ99" s="83">
        <v>0.81603800000000004</v>
      </c>
      <c r="AK99" s="83">
        <v>246.41</v>
      </c>
      <c r="AL99" s="84">
        <f t="shared" si="15"/>
        <v>201.07992358000001</v>
      </c>
      <c r="AM99" s="84">
        <f t="shared" si="16"/>
        <v>204.41488977950243</v>
      </c>
      <c r="AN99" s="84">
        <f t="shared" si="17"/>
        <v>12.077182390788062</v>
      </c>
      <c r="AO99" s="84">
        <f t="shared" si="18"/>
        <v>192.33770738871436</v>
      </c>
      <c r="AP99" s="85">
        <f t="shared" si="19"/>
        <v>4.545243005115808E-2</v>
      </c>
    </row>
    <row r="100" spans="1:42" x14ac:dyDescent="0.25">
      <c r="A100">
        <v>5</v>
      </c>
      <c r="B100" s="33">
        <v>10</v>
      </c>
      <c r="C100" s="34" t="s">
        <v>210</v>
      </c>
      <c r="D100" s="34">
        <v>-200</v>
      </c>
      <c r="E100" s="34">
        <v>-103.9375</v>
      </c>
      <c r="F100" s="34">
        <v>100</v>
      </c>
      <c r="G100" s="34">
        <v>0.40082099999999998</v>
      </c>
      <c r="H100" s="34">
        <v>0.18269199999999999</v>
      </c>
      <c r="I100" s="34">
        <v>46.772523</v>
      </c>
      <c r="J100" s="34">
        <v>1.62134</v>
      </c>
      <c r="K100" s="34">
        <v>8.8540659999999995</v>
      </c>
      <c r="L100" s="34">
        <v>0.15335599999999999</v>
      </c>
      <c r="M100" s="35">
        <v>0.40082099999999998</v>
      </c>
      <c r="N100" s="34">
        <v>0.43679000000000001</v>
      </c>
      <c r="O100" s="34">
        <v>101137</v>
      </c>
      <c r="P100" s="34">
        <v>20.6</v>
      </c>
      <c r="Q100" s="34">
        <v>60</v>
      </c>
      <c r="R100" s="34">
        <v>1.1929000000000001</v>
      </c>
      <c r="S100" s="34" t="s">
        <v>229</v>
      </c>
      <c r="T100" s="34" t="s">
        <v>230</v>
      </c>
      <c r="U100" s="77">
        <v>1060</v>
      </c>
      <c r="V100" s="34">
        <v>276.94759109181689</v>
      </c>
      <c r="W100" s="2">
        <v>0.7869413238107148</v>
      </c>
      <c r="X100" s="2">
        <v>257.85596921929488</v>
      </c>
      <c r="Y100" s="2">
        <v>-42.338366008968649</v>
      </c>
      <c r="Z100" s="80">
        <f>VLOOKUP(U100,BG!$A$2:$F$55,4)</f>
        <v>14.613249673455245</v>
      </c>
      <c r="AA100" s="80">
        <f>VLOOKUP(U100,BG!$A$2:$F$55,5)</f>
        <v>0.72458588542376468</v>
      </c>
      <c r="AB100" s="4">
        <f>VLOOKUP(U100+1,BG!$A$2:$F$55,4)</f>
        <v>17.019146983595888</v>
      </c>
      <c r="AC100" s="4">
        <f>VLOOKUP(U100+1,BG!$A$2:$F$55,5)</f>
        <v>0.81477424704928736</v>
      </c>
      <c r="AD100" s="3">
        <f>COUNTIF($U$2:U100,U100)</f>
        <v>10</v>
      </c>
      <c r="AE100" s="3">
        <f t="shared" si="10"/>
        <v>18</v>
      </c>
      <c r="AF100" s="3">
        <f t="shared" si="11"/>
        <v>8</v>
      </c>
      <c r="AG100" s="3">
        <f t="shared" si="12"/>
        <v>9</v>
      </c>
      <c r="AH100" s="81">
        <f t="shared" si="13"/>
        <v>15.886960014117937</v>
      </c>
      <c r="AI100" s="81">
        <f t="shared" si="14"/>
        <v>0.77233266510786502</v>
      </c>
      <c r="AJ100" s="83">
        <v>0.76808399999999999</v>
      </c>
      <c r="AK100" s="83">
        <v>259.38099999999997</v>
      </c>
      <c r="AL100" s="84">
        <f t="shared" si="15"/>
        <v>199.22639600399998</v>
      </c>
      <c r="AM100" s="84">
        <f t="shared" si="16"/>
        <v>202.91751776992683</v>
      </c>
      <c r="AN100" s="84">
        <f t="shared" si="17"/>
        <v>12.270018168165791</v>
      </c>
      <c r="AO100" s="84">
        <f t="shared" si="18"/>
        <v>190.64749960176104</v>
      </c>
      <c r="AP100" s="85">
        <f t="shared" si="19"/>
        <v>4.49987354681241E-2</v>
      </c>
    </row>
    <row r="101" spans="1:42" x14ac:dyDescent="0.25">
      <c r="A101">
        <v>5</v>
      </c>
      <c r="B101" s="33">
        <v>11</v>
      </c>
      <c r="C101" s="34" t="s">
        <v>210</v>
      </c>
      <c r="D101" s="34">
        <v>-200</v>
      </c>
      <c r="E101" s="34">
        <v>-103.9375</v>
      </c>
      <c r="F101" s="34">
        <v>110</v>
      </c>
      <c r="G101" s="34">
        <v>0.38538699999999998</v>
      </c>
      <c r="H101" s="34">
        <v>0.182839</v>
      </c>
      <c r="I101" s="34">
        <v>46.809404000000001</v>
      </c>
      <c r="J101" s="34">
        <v>1.5670489999999999</v>
      </c>
      <c r="K101" s="34">
        <v>8.8578189999999992</v>
      </c>
      <c r="L101" s="34">
        <v>0.14832200000000001</v>
      </c>
      <c r="M101" s="35">
        <v>0.38538699999999998</v>
      </c>
      <c r="N101" s="34">
        <v>0.45983000000000002</v>
      </c>
      <c r="O101" s="34">
        <v>101133</v>
      </c>
      <c r="P101" s="34">
        <v>20.6</v>
      </c>
      <c r="Q101" s="34">
        <v>60</v>
      </c>
      <c r="R101" s="34">
        <v>1.1929000000000001</v>
      </c>
      <c r="S101" s="34" t="s">
        <v>231</v>
      </c>
      <c r="T101" s="34" t="s">
        <v>232</v>
      </c>
      <c r="U101" s="77">
        <v>1060</v>
      </c>
      <c r="V101" s="34">
        <v>261.97244074427056</v>
      </c>
      <c r="W101" s="2">
        <v>0.74610462986919934</v>
      </c>
      <c r="X101" s="2">
        <v>257.35358089984783</v>
      </c>
      <c r="Y101" s="2">
        <v>-43.387651037631272</v>
      </c>
      <c r="Z101" s="80">
        <f>VLOOKUP(U101,BG!$A$2:$F$55,4)</f>
        <v>14.613249673455245</v>
      </c>
      <c r="AA101" s="80">
        <f>VLOOKUP(U101,BG!$A$2:$F$55,5)</f>
        <v>0.72458588542376468</v>
      </c>
      <c r="AB101" s="4">
        <f>VLOOKUP(U101+1,BG!$A$2:$F$55,4)</f>
        <v>17.019146983595888</v>
      </c>
      <c r="AC101" s="4">
        <f>VLOOKUP(U101+1,BG!$A$2:$F$55,5)</f>
        <v>0.81477424704928736</v>
      </c>
      <c r="AD101" s="3">
        <f>COUNTIF($U$2:U101,U101)</f>
        <v>11</v>
      </c>
      <c r="AE101" s="3">
        <f t="shared" si="10"/>
        <v>18</v>
      </c>
      <c r="AF101" s="3">
        <f t="shared" si="11"/>
        <v>7</v>
      </c>
      <c r="AG101" s="3">
        <f t="shared" si="12"/>
        <v>10</v>
      </c>
      <c r="AH101" s="81">
        <f t="shared" si="13"/>
        <v>16.028483385302682</v>
      </c>
      <c r="AI101" s="81">
        <f t="shared" si="14"/>
        <v>0.7776378628505427</v>
      </c>
      <c r="AJ101" s="83">
        <v>0.72635000000000005</v>
      </c>
      <c r="AK101" s="83">
        <v>258.99099999999999</v>
      </c>
      <c r="AL101" s="84">
        <f t="shared" si="15"/>
        <v>188.11811284999999</v>
      </c>
      <c r="AM101" s="84">
        <f t="shared" si="16"/>
        <v>192.012698222794</v>
      </c>
      <c r="AN101" s="84">
        <f t="shared" si="17"/>
        <v>12.46435556448221</v>
      </c>
      <c r="AO101" s="84">
        <f t="shared" si="18"/>
        <v>179.54834265831178</v>
      </c>
      <c r="AP101" s="85">
        <f t="shared" si="19"/>
        <v>4.7729597860988605E-2</v>
      </c>
    </row>
    <row r="102" spans="1:42" x14ac:dyDescent="0.25">
      <c r="A102">
        <v>5</v>
      </c>
      <c r="B102" s="33">
        <v>12</v>
      </c>
      <c r="C102" s="34" t="s">
        <v>210</v>
      </c>
      <c r="D102" s="34">
        <v>-200</v>
      </c>
      <c r="E102" s="34">
        <v>-103.9375</v>
      </c>
      <c r="F102" s="34">
        <v>120</v>
      </c>
      <c r="G102" s="34">
        <v>0.41631200000000002</v>
      </c>
      <c r="H102" s="34">
        <v>0.18267900000000001</v>
      </c>
      <c r="I102" s="34">
        <v>46.769300000000001</v>
      </c>
      <c r="J102" s="34">
        <v>1.5920700000000001</v>
      </c>
      <c r="K102" s="34">
        <v>8.8539820000000002</v>
      </c>
      <c r="L102" s="34">
        <v>0.15071799999999999</v>
      </c>
      <c r="M102" s="35">
        <v>0.41631200000000002</v>
      </c>
      <c r="N102" s="34">
        <v>0.45618799999999998</v>
      </c>
      <c r="O102" s="34">
        <v>101133</v>
      </c>
      <c r="P102" s="34">
        <v>20.6</v>
      </c>
      <c r="Q102" s="34">
        <v>60</v>
      </c>
      <c r="R102" s="34">
        <v>1.1929000000000001</v>
      </c>
      <c r="S102" s="34" t="s">
        <v>233</v>
      </c>
      <c r="T102" s="34" t="s">
        <v>234</v>
      </c>
      <c r="U102" s="77">
        <v>1060</v>
      </c>
      <c r="V102" s="34">
        <v>288.79222821011155</v>
      </c>
      <c r="W102" s="2">
        <v>0.75600262957089404</v>
      </c>
      <c r="X102" s="2">
        <v>281.29894922205358</v>
      </c>
      <c r="Y102" s="2">
        <v>-42.665990664392005</v>
      </c>
      <c r="Z102" s="80">
        <f>VLOOKUP(U102,BG!$A$2:$F$55,4)</f>
        <v>14.613249673455245</v>
      </c>
      <c r="AA102" s="80">
        <f>VLOOKUP(U102,BG!$A$2:$F$55,5)</f>
        <v>0.72458588542376468</v>
      </c>
      <c r="AB102" s="4">
        <f>VLOOKUP(U102+1,BG!$A$2:$F$55,4)</f>
        <v>17.019146983595888</v>
      </c>
      <c r="AC102" s="4">
        <f>VLOOKUP(U102+1,BG!$A$2:$F$55,5)</f>
        <v>0.81477424704928736</v>
      </c>
      <c r="AD102" s="3">
        <f>COUNTIF($U$2:U102,U102)</f>
        <v>12</v>
      </c>
      <c r="AE102" s="3">
        <f t="shared" si="10"/>
        <v>18</v>
      </c>
      <c r="AF102" s="3">
        <f t="shared" si="11"/>
        <v>6</v>
      </c>
      <c r="AG102" s="3">
        <f t="shared" si="12"/>
        <v>11</v>
      </c>
      <c r="AH102" s="81">
        <f t="shared" si="13"/>
        <v>16.170006756487425</v>
      </c>
      <c r="AI102" s="81">
        <f t="shared" si="14"/>
        <v>0.7829430605932205</v>
      </c>
      <c r="AJ102" s="83">
        <v>0.73653400000000002</v>
      </c>
      <c r="AK102" s="83">
        <v>283.01499999999999</v>
      </c>
      <c r="AL102" s="84">
        <f t="shared" si="15"/>
        <v>208.45017000999999</v>
      </c>
      <c r="AM102" s="84">
        <f t="shared" si="16"/>
        <v>212.66274530740191</v>
      </c>
      <c r="AN102" s="84">
        <f t="shared" si="17"/>
        <v>12.660194579737318</v>
      </c>
      <c r="AO102" s="84">
        <f t="shared" si="18"/>
        <v>200.00255072766458</v>
      </c>
      <c r="AP102" s="85">
        <f t="shared" si="19"/>
        <v>4.2237557729142131E-2</v>
      </c>
    </row>
    <row r="103" spans="1:42" x14ac:dyDescent="0.25">
      <c r="A103">
        <v>5</v>
      </c>
      <c r="B103" s="33">
        <v>13</v>
      </c>
      <c r="C103" s="34" t="s">
        <v>210</v>
      </c>
      <c r="D103" s="34">
        <v>-200</v>
      </c>
      <c r="E103" s="34">
        <v>-103.9375</v>
      </c>
      <c r="F103" s="34">
        <v>130</v>
      </c>
      <c r="G103" s="34">
        <v>0.388291</v>
      </c>
      <c r="H103" s="34">
        <v>0.18329200000000001</v>
      </c>
      <c r="I103" s="34">
        <v>46.923085999999998</v>
      </c>
      <c r="J103" s="34">
        <v>1.5385770000000001</v>
      </c>
      <c r="K103" s="34">
        <v>8.8686629999999997</v>
      </c>
      <c r="L103" s="34">
        <v>0.14544599999999999</v>
      </c>
      <c r="M103" s="35">
        <v>0.388291</v>
      </c>
      <c r="N103" s="34">
        <v>0.42492600000000003</v>
      </c>
      <c r="O103" s="34">
        <v>101132</v>
      </c>
      <c r="P103" s="34">
        <v>20.6</v>
      </c>
      <c r="Q103" s="34">
        <v>60</v>
      </c>
      <c r="R103" s="34">
        <v>1.1928000000000001</v>
      </c>
      <c r="S103" s="34" t="s">
        <v>235</v>
      </c>
      <c r="T103" s="34" t="s">
        <v>236</v>
      </c>
      <c r="U103" s="77">
        <v>1060</v>
      </c>
      <c r="V103" s="34">
        <v>262.47056140875321</v>
      </c>
      <c r="W103" s="2">
        <v>0.7599426143453345</v>
      </c>
      <c r="X103" s="2">
        <v>257.68414145804115</v>
      </c>
      <c r="Y103" s="2">
        <v>-41.557017344307148</v>
      </c>
      <c r="Z103" s="80">
        <f>VLOOKUP(U103,BG!$A$2:$F$55,4)</f>
        <v>14.613249673455245</v>
      </c>
      <c r="AA103" s="80">
        <f>VLOOKUP(U103,BG!$A$2:$F$55,5)</f>
        <v>0.72458588542376468</v>
      </c>
      <c r="AB103" s="4">
        <f>VLOOKUP(U103+1,BG!$A$2:$F$55,4)</f>
        <v>17.019146983595888</v>
      </c>
      <c r="AC103" s="4">
        <f>VLOOKUP(U103+1,BG!$A$2:$F$55,5)</f>
        <v>0.81477424704928736</v>
      </c>
      <c r="AD103" s="3">
        <f>COUNTIF($U$2:U103,U103)</f>
        <v>13</v>
      </c>
      <c r="AE103" s="3">
        <f t="shared" si="10"/>
        <v>18</v>
      </c>
      <c r="AF103" s="3">
        <f t="shared" si="11"/>
        <v>5</v>
      </c>
      <c r="AG103" s="3">
        <f t="shared" si="12"/>
        <v>12</v>
      </c>
      <c r="AH103" s="81">
        <f t="shared" si="13"/>
        <v>16.311530127672171</v>
      </c>
      <c r="AI103" s="81">
        <f t="shared" si="14"/>
        <v>0.78824825833589829</v>
      </c>
      <c r="AJ103" s="83">
        <v>0.73974499999999999</v>
      </c>
      <c r="AK103" s="83">
        <v>259.34800000000001</v>
      </c>
      <c r="AL103" s="84">
        <f t="shared" si="15"/>
        <v>191.85138626</v>
      </c>
      <c r="AM103" s="84">
        <f t="shared" si="16"/>
        <v>195.8251601349568</v>
      </c>
      <c r="AN103" s="84">
        <f t="shared" si="17"/>
        <v>12.857535213931122</v>
      </c>
      <c r="AO103" s="84">
        <f t="shared" si="18"/>
        <v>182.96762492102567</v>
      </c>
      <c r="AP103" s="85">
        <f t="shared" si="19"/>
        <v>4.855373371550744E-2</v>
      </c>
    </row>
    <row r="104" spans="1:42" x14ac:dyDescent="0.25">
      <c r="A104">
        <v>5</v>
      </c>
      <c r="B104" s="33">
        <v>14</v>
      </c>
      <c r="C104" s="34" t="s">
        <v>210</v>
      </c>
      <c r="D104" s="34">
        <v>-200</v>
      </c>
      <c r="E104" s="34">
        <v>-103.9375</v>
      </c>
      <c r="F104" s="34">
        <v>140</v>
      </c>
      <c r="G104" s="34">
        <v>0.425676</v>
      </c>
      <c r="H104" s="34">
        <v>0.18340899999999999</v>
      </c>
      <c r="I104" s="34">
        <v>46.952399999999997</v>
      </c>
      <c r="J104" s="34">
        <v>1.6114790000000001</v>
      </c>
      <c r="K104" s="34">
        <v>8.8715010000000003</v>
      </c>
      <c r="L104" s="34">
        <v>0.151974</v>
      </c>
      <c r="M104" s="35">
        <v>0.425676</v>
      </c>
      <c r="N104" s="34">
        <v>0.46741700000000003</v>
      </c>
      <c r="O104" s="34">
        <v>101128</v>
      </c>
      <c r="P104" s="34">
        <v>20.6</v>
      </c>
      <c r="Q104" s="34">
        <v>60</v>
      </c>
      <c r="R104" s="34">
        <v>1.1928000000000001</v>
      </c>
      <c r="S104" s="34" t="s">
        <v>237</v>
      </c>
      <c r="T104" s="34" t="s">
        <v>238</v>
      </c>
      <c r="U104" s="77">
        <v>1060</v>
      </c>
      <c r="V104" s="34">
        <v>295.11196132302359</v>
      </c>
      <c r="W104" s="2">
        <v>0.68434328553530155</v>
      </c>
      <c r="X104" s="2">
        <v>317.23099457244837</v>
      </c>
      <c r="Y104" s="2">
        <v>-44.367724560638202</v>
      </c>
      <c r="Z104" s="80">
        <f>VLOOKUP(U104,BG!$A$2:$F$55,4)</f>
        <v>14.613249673455245</v>
      </c>
      <c r="AA104" s="80">
        <f>VLOOKUP(U104,BG!$A$2:$F$55,5)</f>
        <v>0.72458588542376468</v>
      </c>
      <c r="AB104" s="4">
        <f>VLOOKUP(U104+1,BG!$A$2:$F$55,4)</f>
        <v>17.019146983595888</v>
      </c>
      <c r="AC104" s="4">
        <f>VLOOKUP(U104+1,BG!$A$2:$F$55,5)</f>
        <v>0.81477424704928736</v>
      </c>
      <c r="AD104" s="3">
        <f>COUNTIF($U$2:U104,U104)</f>
        <v>14</v>
      </c>
      <c r="AE104" s="3">
        <f t="shared" si="10"/>
        <v>18</v>
      </c>
      <c r="AF104" s="3">
        <f t="shared" si="11"/>
        <v>4</v>
      </c>
      <c r="AG104" s="3">
        <f t="shared" si="12"/>
        <v>13</v>
      </c>
      <c r="AH104" s="81">
        <f t="shared" si="13"/>
        <v>16.453053498856914</v>
      </c>
      <c r="AI104" s="81">
        <f t="shared" si="14"/>
        <v>0.79355345607857608</v>
      </c>
      <c r="AJ104" s="83">
        <v>0.66394399999999998</v>
      </c>
      <c r="AK104" s="83">
        <v>319.26299999999998</v>
      </c>
      <c r="AL104" s="84">
        <f t="shared" si="15"/>
        <v>211.97275327199998</v>
      </c>
      <c r="AM104" s="84">
        <f t="shared" si="16"/>
        <v>217.09490109934072</v>
      </c>
      <c r="AN104" s="84">
        <f t="shared" si="17"/>
        <v>13.056377467063612</v>
      </c>
      <c r="AO104" s="84">
        <f t="shared" si="18"/>
        <v>204.0385236322771</v>
      </c>
      <c r="AP104" s="85">
        <f t="shared" si="19"/>
        <v>3.8885939274987708E-2</v>
      </c>
    </row>
    <row r="105" spans="1:42" x14ac:dyDescent="0.25">
      <c r="A105">
        <v>5</v>
      </c>
      <c r="B105" s="33">
        <v>15</v>
      </c>
      <c r="C105" s="34" t="s">
        <v>210</v>
      </c>
      <c r="D105" s="34">
        <v>-200</v>
      </c>
      <c r="E105" s="34">
        <v>-103.9375</v>
      </c>
      <c r="F105" s="34">
        <v>150</v>
      </c>
      <c r="G105" s="34">
        <v>0.39356600000000003</v>
      </c>
      <c r="H105" s="34">
        <v>0.18299299999999999</v>
      </c>
      <c r="I105" s="34">
        <v>46.847966999999997</v>
      </c>
      <c r="J105" s="34">
        <v>1.5602529999999999</v>
      </c>
      <c r="K105" s="34">
        <v>8.8618319999999997</v>
      </c>
      <c r="L105" s="34">
        <v>0.14760499999999999</v>
      </c>
      <c r="M105" s="35">
        <v>0.39356600000000003</v>
      </c>
      <c r="N105" s="34">
        <v>0.42511399999999999</v>
      </c>
      <c r="O105" s="34">
        <v>101125</v>
      </c>
      <c r="P105" s="34">
        <v>20.6</v>
      </c>
      <c r="Q105" s="34">
        <v>60</v>
      </c>
      <c r="R105" s="34">
        <v>1.1928000000000001</v>
      </c>
      <c r="S105" s="34" t="s">
        <v>239</v>
      </c>
      <c r="T105" s="34" t="s">
        <v>240</v>
      </c>
      <c r="U105" s="77">
        <v>1060</v>
      </c>
      <c r="V105" s="34">
        <v>265.10591557672694</v>
      </c>
      <c r="W105" s="2">
        <v>0.68481726314346314</v>
      </c>
      <c r="X105" s="2">
        <v>287.7330041436615</v>
      </c>
      <c r="Y105" s="2">
        <v>-43.843417432149721</v>
      </c>
      <c r="Z105" s="80">
        <f>VLOOKUP(U105,BG!$A$2:$F$55,4)</f>
        <v>14.613249673455245</v>
      </c>
      <c r="AA105" s="80">
        <f>VLOOKUP(U105,BG!$A$2:$F$55,5)</f>
        <v>0.72458588542376468</v>
      </c>
      <c r="AB105" s="4">
        <f>VLOOKUP(U105+1,BG!$A$2:$F$55,4)</f>
        <v>17.019146983595888</v>
      </c>
      <c r="AC105" s="4">
        <f>VLOOKUP(U105+1,BG!$A$2:$F$55,5)</f>
        <v>0.81477424704928736</v>
      </c>
      <c r="AD105" s="3">
        <f>COUNTIF($U$2:U105,U105)</f>
        <v>15</v>
      </c>
      <c r="AE105" s="3">
        <f t="shared" si="10"/>
        <v>18</v>
      </c>
      <c r="AF105" s="3">
        <f t="shared" si="11"/>
        <v>3</v>
      </c>
      <c r="AG105" s="3">
        <f t="shared" si="12"/>
        <v>14</v>
      </c>
      <c r="AH105" s="81">
        <f t="shared" si="13"/>
        <v>16.59457687004166</v>
      </c>
      <c r="AI105" s="81">
        <f t="shared" si="14"/>
        <v>0.79885865382125387</v>
      </c>
      <c r="AJ105" s="83">
        <v>0.66352500000000003</v>
      </c>
      <c r="AK105" s="83">
        <v>289.702</v>
      </c>
      <c r="AL105" s="84">
        <f t="shared" si="15"/>
        <v>192.22451955</v>
      </c>
      <c r="AM105" s="84">
        <f t="shared" si="16"/>
        <v>197.044528413709</v>
      </c>
      <c r="AN105" s="84">
        <f t="shared" si="17"/>
        <v>13.256721339134797</v>
      </c>
      <c r="AO105" s="84">
        <f t="shared" si="18"/>
        <v>183.7878070745742</v>
      </c>
      <c r="AP105" s="85">
        <f t="shared" si="19"/>
        <v>4.5904636492030679E-2</v>
      </c>
    </row>
    <row r="106" spans="1:42" x14ac:dyDescent="0.25">
      <c r="A106">
        <v>5</v>
      </c>
      <c r="B106" s="33">
        <v>16</v>
      </c>
      <c r="C106" s="34" t="s">
        <v>210</v>
      </c>
      <c r="D106" s="34">
        <v>-200</v>
      </c>
      <c r="E106" s="34">
        <v>-103.9375</v>
      </c>
      <c r="F106" s="34">
        <v>160</v>
      </c>
      <c r="G106" s="34">
        <v>0.36516700000000002</v>
      </c>
      <c r="H106" s="34">
        <v>0.18323300000000001</v>
      </c>
      <c r="I106" s="34">
        <v>46.908279999999998</v>
      </c>
      <c r="J106" s="34">
        <v>1.552708</v>
      </c>
      <c r="K106" s="34">
        <v>8.8676370000000002</v>
      </c>
      <c r="L106" s="34">
        <v>0.146838</v>
      </c>
      <c r="M106" s="35">
        <v>0.36516700000000002</v>
      </c>
      <c r="N106" s="34">
        <v>0.43895200000000001</v>
      </c>
      <c r="O106" s="34">
        <v>101123</v>
      </c>
      <c r="P106" s="34">
        <v>20.6</v>
      </c>
      <c r="Q106" s="34">
        <v>60</v>
      </c>
      <c r="R106" s="34">
        <v>1.1927000000000001</v>
      </c>
      <c r="S106" s="34" t="s">
        <v>241</v>
      </c>
      <c r="T106" s="34" t="s">
        <v>242</v>
      </c>
      <c r="U106" s="77">
        <v>1060</v>
      </c>
      <c r="V106" s="34">
        <v>238.44703640113667</v>
      </c>
      <c r="W106" s="2">
        <v>0.65544357026721867</v>
      </c>
      <c r="X106" s="2">
        <v>273.37764720705758</v>
      </c>
      <c r="Y106" s="2">
        <v>-43.516000050269611</v>
      </c>
      <c r="Z106" s="80">
        <f>VLOOKUP(U106,BG!$A$2:$F$55,4)</f>
        <v>14.613249673455245</v>
      </c>
      <c r="AA106" s="80">
        <f>VLOOKUP(U106,BG!$A$2:$F$55,5)</f>
        <v>0.72458588542376468</v>
      </c>
      <c r="AB106" s="4">
        <f>VLOOKUP(U106+1,BG!$A$2:$F$55,4)</f>
        <v>17.019146983595888</v>
      </c>
      <c r="AC106" s="4">
        <f>VLOOKUP(U106+1,BG!$A$2:$F$55,5)</f>
        <v>0.81477424704928736</v>
      </c>
      <c r="AD106" s="3">
        <f>COUNTIF($U$2:U106,U106)</f>
        <v>16</v>
      </c>
      <c r="AE106" s="3">
        <f t="shared" si="10"/>
        <v>18</v>
      </c>
      <c r="AF106" s="3">
        <f t="shared" si="11"/>
        <v>2</v>
      </c>
      <c r="AG106" s="3">
        <f t="shared" si="12"/>
        <v>15</v>
      </c>
      <c r="AH106" s="81">
        <f t="shared" si="13"/>
        <v>16.736100241226403</v>
      </c>
      <c r="AI106" s="81">
        <f t="shared" si="14"/>
        <v>0.80416385156393178</v>
      </c>
      <c r="AJ106" s="83">
        <v>0.63314099999999995</v>
      </c>
      <c r="AK106" s="83">
        <v>275.39299999999997</v>
      </c>
      <c r="AL106" s="84">
        <f t="shared" si="15"/>
        <v>174.36259941299997</v>
      </c>
      <c r="AM106" s="84">
        <f t="shared" si="16"/>
        <v>179.18362111664595</v>
      </c>
      <c r="AN106" s="84">
        <f t="shared" si="17"/>
        <v>13.458566830144672</v>
      </c>
      <c r="AO106" s="84">
        <f t="shared" si="18"/>
        <v>165.72505428650129</v>
      </c>
      <c r="AP106" s="85">
        <f t="shared" si="19"/>
        <v>5.2119730258566151E-2</v>
      </c>
    </row>
    <row r="107" spans="1:42" x14ac:dyDescent="0.25">
      <c r="A107">
        <v>5</v>
      </c>
      <c r="B107" s="33">
        <v>17</v>
      </c>
      <c r="C107" s="34" t="s">
        <v>210</v>
      </c>
      <c r="D107" s="34">
        <v>-200</v>
      </c>
      <c r="E107" s="34">
        <v>-103.9375</v>
      </c>
      <c r="F107" s="34">
        <v>170</v>
      </c>
      <c r="G107" s="34">
        <v>0.38268000000000002</v>
      </c>
      <c r="H107" s="34">
        <v>0.183699</v>
      </c>
      <c r="I107" s="34">
        <v>47.025153000000003</v>
      </c>
      <c r="J107" s="34">
        <v>1.507152</v>
      </c>
      <c r="K107" s="34">
        <v>8.8787090000000006</v>
      </c>
      <c r="L107" s="34">
        <v>0.142402</v>
      </c>
      <c r="M107" s="35">
        <v>0.38268000000000002</v>
      </c>
      <c r="N107" s="34">
        <v>0.45229599999999998</v>
      </c>
      <c r="O107" s="34">
        <v>101124</v>
      </c>
      <c r="P107" s="34">
        <v>20.6</v>
      </c>
      <c r="Q107" s="34">
        <v>60</v>
      </c>
      <c r="R107" s="34">
        <v>1.1927000000000001</v>
      </c>
      <c r="S107" s="34" t="s">
        <v>243</v>
      </c>
      <c r="T107" s="34" t="s">
        <v>244</v>
      </c>
      <c r="U107" s="77">
        <v>1060</v>
      </c>
      <c r="V107" s="34">
        <v>253.1738200186135</v>
      </c>
      <c r="W107" s="2">
        <v>0.60283275147284721</v>
      </c>
      <c r="X107" s="2">
        <v>312.63608192857964</v>
      </c>
      <c r="Y107" s="2">
        <v>-45.543016407679282</v>
      </c>
      <c r="Z107" s="80">
        <f>VLOOKUP(U107,BG!$A$2:$F$55,4)</f>
        <v>14.613249673455245</v>
      </c>
      <c r="AA107" s="80">
        <f>VLOOKUP(U107,BG!$A$2:$F$55,5)</f>
        <v>0.72458588542376468</v>
      </c>
      <c r="AB107" s="4">
        <f>VLOOKUP(U107+1,BG!$A$2:$F$55,4)</f>
        <v>17.019146983595888</v>
      </c>
      <c r="AC107" s="4">
        <f>VLOOKUP(U107+1,BG!$A$2:$F$55,5)</f>
        <v>0.81477424704928736</v>
      </c>
      <c r="AD107" s="3">
        <f>COUNTIF($U$2:U107,U107)</f>
        <v>17</v>
      </c>
      <c r="AE107" s="3">
        <f t="shared" si="10"/>
        <v>18</v>
      </c>
      <c r="AF107" s="3">
        <f t="shared" si="11"/>
        <v>1</v>
      </c>
      <c r="AG107" s="3">
        <f t="shared" si="12"/>
        <v>16</v>
      </c>
      <c r="AH107" s="81">
        <f t="shared" si="13"/>
        <v>16.877623612411146</v>
      </c>
      <c r="AI107" s="81">
        <f t="shared" si="14"/>
        <v>0.80946904930660946</v>
      </c>
      <c r="AJ107" s="83">
        <v>0.58024900000000001</v>
      </c>
      <c r="AK107" s="83">
        <v>314.91000000000003</v>
      </c>
      <c r="AL107" s="84">
        <f t="shared" si="15"/>
        <v>182.72621259000002</v>
      </c>
      <c r="AM107" s="84">
        <f t="shared" si="16"/>
        <v>188.46726947869615</v>
      </c>
      <c r="AN107" s="84">
        <f t="shared" si="17"/>
        <v>13.661913940093234</v>
      </c>
      <c r="AO107" s="84">
        <f t="shared" si="18"/>
        <v>174.80535553860292</v>
      </c>
      <c r="AP107" s="85">
        <f t="shared" si="19"/>
        <v>4.5312439238441408E-2</v>
      </c>
    </row>
    <row r="108" spans="1:42" x14ac:dyDescent="0.25">
      <c r="A108">
        <v>5</v>
      </c>
      <c r="B108" s="33">
        <v>18</v>
      </c>
      <c r="C108" s="34" t="s">
        <v>210</v>
      </c>
      <c r="D108" s="34">
        <v>-200</v>
      </c>
      <c r="E108" s="34">
        <v>-103.9375</v>
      </c>
      <c r="F108" s="34">
        <v>180</v>
      </c>
      <c r="G108" s="34">
        <v>0.33643600000000001</v>
      </c>
      <c r="H108" s="34">
        <v>0.18351400000000001</v>
      </c>
      <c r="I108" s="34">
        <v>46.978723000000002</v>
      </c>
      <c r="J108" s="34">
        <v>1.545636</v>
      </c>
      <c r="K108" s="34">
        <v>8.8741760000000003</v>
      </c>
      <c r="L108" s="34">
        <v>0.146008</v>
      </c>
      <c r="M108" s="35">
        <v>0.33643600000000001</v>
      </c>
      <c r="N108" s="34">
        <v>0.40620899999999999</v>
      </c>
      <c r="O108" s="34">
        <v>101126</v>
      </c>
      <c r="P108" s="34">
        <v>20.6</v>
      </c>
      <c r="Q108" s="34">
        <v>60</v>
      </c>
      <c r="R108" s="34">
        <v>1.1928000000000001</v>
      </c>
      <c r="S108" s="34" t="s">
        <v>245</v>
      </c>
      <c r="T108" s="34" t="s">
        <v>246</v>
      </c>
      <c r="U108" s="77">
        <v>1060</v>
      </c>
      <c r="V108" s="34">
        <v>210.43272782350053</v>
      </c>
      <c r="W108" s="2">
        <v>0.96417993685276981</v>
      </c>
      <c r="X108" s="2">
        <v>192.50735329097444</v>
      </c>
      <c r="Y108" s="2">
        <v>-18.750975073506176</v>
      </c>
      <c r="Z108" s="80">
        <f>VLOOKUP(U108,BG!$A$2:$F$55,4)</f>
        <v>14.613249673455245</v>
      </c>
      <c r="AA108" s="80">
        <f>VLOOKUP(U108,BG!$A$2:$F$55,5)</f>
        <v>0.72458588542376468</v>
      </c>
      <c r="AB108" s="4">
        <f>VLOOKUP(U108+1,BG!$A$2:$F$55,4)</f>
        <v>17.019146983595888</v>
      </c>
      <c r="AC108" s="4">
        <f>VLOOKUP(U108+1,BG!$A$2:$F$55,5)</f>
        <v>0.81477424704928736</v>
      </c>
      <c r="AD108" s="3">
        <f>COUNTIF($U$2:U108,U108)</f>
        <v>18</v>
      </c>
      <c r="AE108" s="3">
        <f t="shared" si="10"/>
        <v>18</v>
      </c>
      <c r="AF108" s="3">
        <f t="shared" si="11"/>
        <v>0</v>
      </c>
      <c r="AG108" s="3">
        <f t="shared" si="12"/>
        <v>17</v>
      </c>
      <c r="AH108" s="81">
        <f t="shared" si="13"/>
        <v>17.019146983595888</v>
      </c>
      <c r="AI108" s="81">
        <f t="shared" si="14"/>
        <v>0.81477424704928736</v>
      </c>
      <c r="AJ108" s="83">
        <v>0.94237199999999999</v>
      </c>
      <c r="AK108" s="83">
        <v>193.88</v>
      </c>
      <c r="AL108" s="84">
        <f t="shared" si="15"/>
        <v>182.70708335999998</v>
      </c>
      <c r="AM108" s="84">
        <f t="shared" si="16"/>
        <v>185.61172773978558</v>
      </c>
      <c r="AN108" s="84">
        <f t="shared" si="17"/>
        <v>13.86676266898049</v>
      </c>
      <c r="AO108" s="84">
        <f t="shared" si="18"/>
        <v>171.74496507080508</v>
      </c>
      <c r="AP108" s="85">
        <f t="shared" si="19"/>
        <v>6.3827887383339402E-2</v>
      </c>
    </row>
    <row r="109" spans="1:42" x14ac:dyDescent="0.25">
      <c r="A109">
        <v>5</v>
      </c>
      <c r="B109" s="36">
        <v>18</v>
      </c>
      <c r="C109" s="37" t="s">
        <v>210</v>
      </c>
      <c r="D109" s="37">
        <v>-199.96875</v>
      </c>
      <c r="E109" s="37">
        <v>-104</v>
      </c>
      <c r="F109" s="37">
        <v>180</v>
      </c>
      <c r="G109" s="37">
        <v>0.36232900000000001</v>
      </c>
      <c r="H109" s="37">
        <v>0.183895</v>
      </c>
      <c r="I109" s="37">
        <v>47.074224999999998</v>
      </c>
      <c r="J109" s="37">
        <v>1.645408</v>
      </c>
      <c r="K109" s="37">
        <v>8.8848310000000001</v>
      </c>
      <c r="L109" s="37">
        <v>0.15534999999999999</v>
      </c>
      <c r="M109" s="38">
        <v>0.36232900000000001</v>
      </c>
      <c r="N109" s="37">
        <v>0.43317800000000001</v>
      </c>
      <c r="O109" s="37">
        <v>101123</v>
      </c>
      <c r="P109" s="37">
        <v>20.7</v>
      </c>
      <c r="Q109" s="37">
        <v>60</v>
      </c>
      <c r="R109" s="37">
        <v>1.1922999999999999</v>
      </c>
      <c r="S109" s="37" t="s">
        <v>247</v>
      </c>
      <c r="T109" s="37" t="s">
        <v>248</v>
      </c>
      <c r="U109" s="77">
        <v>1070</v>
      </c>
      <c r="V109" s="34">
        <v>233.77117805408614</v>
      </c>
      <c r="W109" s="2">
        <v>0.59275677575809549</v>
      </c>
      <c r="X109" s="2">
        <v>302.82800033684163</v>
      </c>
      <c r="Y109" s="2">
        <v>-41.492845278037976</v>
      </c>
      <c r="Z109" s="80">
        <f>VLOOKUP(U109,BG!$A$2:$F$55,4)</f>
        <v>17.019146983595888</v>
      </c>
      <c r="AA109" s="80">
        <f>VLOOKUP(U109,BG!$A$2:$F$55,5)</f>
        <v>0.81477424704928736</v>
      </c>
      <c r="AB109" s="4">
        <f>VLOOKUP(U109+1,BG!$A$2:$F$55,4)</f>
        <v>20.250606934658986</v>
      </c>
      <c r="AC109" s="4">
        <f>VLOOKUP(U109+1,BG!$A$2:$F$55,5)</f>
        <v>0.74693211110539326</v>
      </c>
      <c r="AD109" s="3">
        <f>COUNTIF($U$2:U109,U109)</f>
        <v>1</v>
      </c>
      <c r="AE109" s="3">
        <f t="shared" si="10"/>
        <v>18</v>
      </c>
      <c r="AF109" s="3">
        <f t="shared" si="11"/>
        <v>17</v>
      </c>
      <c r="AG109" s="3">
        <f t="shared" si="12"/>
        <v>0</v>
      </c>
      <c r="AH109" s="81">
        <f t="shared" si="13"/>
        <v>17.019146983595888</v>
      </c>
      <c r="AI109" s="81">
        <f t="shared" si="14"/>
        <v>0.81477424704928736</v>
      </c>
      <c r="AJ109" s="83">
        <v>0.56952000000000003</v>
      </c>
      <c r="AK109" s="83">
        <v>305.12</v>
      </c>
      <c r="AL109" s="84">
        <f t="shared" si="15"/>
        <v>173.7719424</v>
      </c>
      <c r="AM109" s="84">
        <f t="shared" si="16"/>
        <v>179.50334908893771</v>
      </c>
      <c r="AN109" s="84">
        <f t="shared" si="17"/>
        <v>13.86676266898049</v>
      </c>
      <c r="AO109" s="84">
        <f t="shared" si="18"/>
        <v>165.63658641995721</v>
      </c>
      <c r="AP109" s="85">
        <f t="shared" si="19"/>
        <v>4.9115694520631442E-2</v>
      </c>
    </row>
    <row r="110" spans="1:42" x14ac:dyDescent="0.25">
      <c r="A110">
        <v>5</v>
      </c>
      <c r="B110" s="36">
        <v>19</v>
      </c>
      <c r="C110" s="37" t="s">
        <v>210</v>
      </c>
      <c r="D110" s="37">
        <v>-199.96875</v>
      </c>
      <c r="E110" s="37">
        <v>-104</v>
      </c>
      <c r="F110" s="37">
        <v>190</v>
      </c>
      <c r="G110" s="37">
        <v>0.33887699999999998</v>
      </c>
      <c r="H110" s="37">
        <v>0.183645</v>
      </c>
      <c r="I110" s="37">
        <v>47.011471</v>
      </c>
      <c r="J110" s="37">
        <v>1.6286</v>
      </c>
      <c r="K110" s="37">
        <v>8.8773129999999991</v>
      </c>
      <c r="L110" s="37">
        <v>0.15388099999999999</v>
      </c>
      <c r="M110" s="38">
        <v>0.33887699999999998</v>
      </c>
      <c r="N110" s="37">
        <v>0.43873899999999999</v>
      </c>
      <c r="O110" s="37">
        <v>101122</v>
      </c>
      <c r="P110" s="37">
        <v>20.6</v>
      </c>
      <c r="Q110" s="37">
        <v>60</v>
      </c>
      <c r="R110" s="37">
        <v>1.1927000000000001</v>
      </c>
      <c r="S110" s="37" t="s">
        <v>249</v>
      </c>
      <c r="T110" s="37" t="s">
        <v>250</v>
      </c>
      <c r="U110" s="77">
        <v>1070</v>
      </c>
      <c r="V110" s="34">
        <v>212.044770813225</v>
      </c>
      <c r="W110" s="2">
        <v>0.56535850952564559</v>
      </c>
      <c r="X110" s="2">
        <v>289.1249129543001</v>
      </c>
      <c r="Y110" s="2">
        <v>-42.367470049683973</v>
      </c>
      <c r="Z110" s="80">
        <f>VLOOKUP(U110,BG!$A$2:$F$55,4)</f>
        <v>17.019146983595888</v>
      </c>
      <c r="AA110" s="80">
        <f>VLOOKUP(U110,BG!$A$2:$F$55,5)</f>
        <v>0.81477424704928736</v>
      </c>
      <c r="AB110" s="4">
        <f>VLOOKUP(U110+1,BG!$A$2:$F$55,4)</f>
        <v>20.250606934658986</v>
      </c>
      <c r="AC110" s="4">
        <f>VLOOKUP(U110+1,BG!$A$2:$F$55,5)</f>
        <v>0.74693211110539326</v>
      </c>
      <c r="AD110" s="3">
        <f>COUNTIF($U$2:U110,U110)</f>
        <v>2</v>
      </c>
      <c r="AE110" s="3">
        <f t="shared" si="10"/>
        <v>18</v>
      </c>
      <c r="AF110" s="3">
        <f t="shared" si="11"/>
        <v>16</v>
      </c>
      <c r="AG110" s="3">
        <f t="shared" si="12"/>
        <v>1</v>
      </c>
      <c r="AH110" s="81">
        <f t="shared" si="13"/>
        <v>17.209232863070188</v>
      </c>
      <c r="AI110" s="81">
        <f t="shared" si="14"/>
        <v>0.81078353317023477</v>
      </c>
      <c r="AJ110" s="83">
        <v>0.54125199999999996</v>
      </c>
      <c r="AK110" s="83">
        <v>291.46300000000002</v>
      </c>
      <c r="AL110" s="84">
        <f t="shared" si="15"/>
        <v>157.75493167600001</v>
      </c>
      <c r="AM110" s="84">
        <f t="shared" si="16"/>
        <v>163.45922985457511</v>
      </c>
      <c r="AN110" s="84">
        <f t="shared" si="17"/>
        <v>13.952962623869363</v>
      </c>
      <c r="AO110" s="84">
        <f t="shared" si="18"/>
        <v>149.50626723070576</v>
      </c>
      <c r="AP110" s="85">
        <f t="shared" si="19"/>
        <v>5.5172700102033803E-2</v>
      </c>
    </row>
    <row r="111" spans="1:42" x14ac:dyDescent="0.25">
      <c r="A111">
        <v>5</v>
      </c>
      <c r="B111" s="36">
        <v>20</v>
      </c>
      <c r="C111" s="37" t="s">
        <v>210</v>
      </c>
      <c r="D111" s="37">
        <v>-199.96875</v>
      </c>
      <c r="E111" s="37">
        <v>-104</v>
      </c>
      <c r="F111" s="37">
        <v>200</v>
      </c>
      <c r="G111" s="37">
        <v>0.30256499999999997</v>
      </c>
      <c r="H111" s="37">
        <v>0.18355099999999999</v>
      </c>
      <c r="I111" s="37">
        <v>46.987867000000001</v>
      </c>
      <c r="J111" s="37">
        <v>1.6156429999999999</v>
      </c>
      <c r="K111" s="37">
        <v>8.8769419999999997</v>
      </c>
      <c r="L111" s="37">
        <v>0.15267700000000001</v>
      </c>
      <c r="M111" s="38">
        <v>0.30256499999999997</v>
      </c>
      <c r="N111" s="37">
        <v>0.37951400000000002</v>
      </c>
      <c r="O111" s="37">
        <v>101118</v>
      </c>
      <c r="P111" s="37">
        <v>20.7</v>
      </c>
      <c r="Q111" s="37">
        <v>60</v>
      </c>
      <c r="R111" s="37">
        <v>1.1921999999999999</v>
      </c>
      <c r="S111" s="37" t="s">
        <v>251</v>
      </c>
      <c r="T111" s="37" t="s">
        <v>252</v>
      </c>
      <c r="U111" s="77">
        <v>1070</v>
      </c>
      <c r="V111" s="34">
        <v>178.72601546827889</v>
      </c>
      <c r="W111" s="2">
        <v>0.53283719972847643</v>
      </c>
      <c r="X111" s="2">
        <v>260.78358304799735</v>
      </c>
      <c r="Y111" s="2">
        <v>-43.430005163884999</v>
      </c>
      <c r="Z111" s="80">
        <f>VLOOKUP(U111,BG!$A$2:$F$55,4)</f>
        <v>17.019146983595888</v>
      </c>
      <c r="AA111" s="80">
        <f>VLOOKUP(U111,BG!$A$2:$F$55,5)</f>
        <v>0.81477424704928736</v>
      </c>
      <c r="AB111" s="4">
        <f>VLOOKUP(U111+1,BG!$A$2:$F$55,4)</f>
        <v>20.250606934658986</v>
      </c>
      <c r="AC111" s="4">
        <f>VLOOKUP(U111+1,BG!$A$2:$F$55,5)</f>
        <v>0.74693211110539326</v>
      </c>
      <c r="AD111" s="3">
        <f>COUNTIF($U$2:U111,U111)</f>
        <v>3</v>
      </c>
      <c r="AE111" s="3">
        <f t="shared" si="10"/>
        <v>18</v>
      </c>
      <c r="AF111" s="3">
        <f t="shared" si="11"/>
        <v>15</v>
      </c>
      <c r="AG111" s="3">
        <f t="shared" si="12"/>
        <v>2</v>
      </c>
      <c r="AH111" s="81">
        <f t="shared" si="13"/>
        <v>17.399318742544487</v>
      </c>
      <c r="AI111" s="81">
        <f t="shared" si="14"/>
        <v>0.80679281929118218</v>
      </c>
      <c r="AJ111" s="83">
        <v>0.50750099999999998</v>
      </c>
      <c r="AK111" s="83">
        <v>263.13299999999998</v>
      </c>
      <c r="AL111" s="84">
        <f t="shared" si="15"/>
        <v>133.54026063299997</v>
      </c>
      <c r="AM111" s="84">
        <f t="shared" si="16"/>
        <v>138.95519412645348</v>
      </c>
      <c r="AN111" s="84">
        <f t="shared" si="17"/>
        <v>14.037645422043374</v>
      </c>
      <c r="AO111" s="84">
        <f t="shared" si="18"/>
        <v>124.91754870441011</v>
      </c>
      <c r="AP111" s="85">
        <f t="shared" si="19"/>
        <v>6.9027226502767963E-2</v>
      </c>
    </row>
    <row r="112" spans="1:42" x14ac:dyDescent="0.25">
      <c r="A112">
        <v>5</v>
      </c>
      <c r="B112" s="36">
        <v>21</v>
      </c>
      <c r="C112" s="37" t="s">
        <v>210</v>
      </c>
      <c r="D112" s="37">
        <v>-199.96875</v>
      </c>
      <c r="E112" s="37">
        <v>-104</v>
      </c>
      <c r="F112" s="37">
        <v>210</v>
      </c>
      <c r="G112" s="37">
        <v>0.29069400000000001</v>
      </c>
      <c r="H112" s="37">
        <v>0.184003</v>
      </c>
      <c r="I112" s="37">
        <v>47.101289999999999</v>
      </c>
      <c r="J112" s="37">
        <v>1.617715</v>
      </c>
      <c r="K112" s="37">
        <v>8.8877849999999992</v>
      </c>
      <c r="L112" s="37">
        <v>0.15270700000000001</v>
      </c>
      <c r="M112" s="38">
        <v>0.29069400000000001</v>
      </c>
      <c r="N112" s="37">
        <v>0.391046</v>
      </c>
      <c r="O112" s="37">
        <v>101115</v>
      </c>
      <c r="P112" s="37">
        <v>20.7</v>
      </c>
      <c r="Q112" s="37">
        <v>60</v>
      </c>
      <c r="R112" s="37">
        <v>1.1921999999999999</v>
      </c>
      <c r="S112" s="37" t="s">
        <v>253</v>
      </c>
      <c r="T112" s="37" t="s">
        <v>254</v>
      </c>
      <c r="U112" s="77">
        <v>1070</v>
      </c>
      <c r="V112" s="34">
        <v>167.4369527043884</v>
      </c>
      <c r="W112" s="2">
        <v>0.51811957986167778</v>
      </c>
      <c r="X112" s="2">
        <v>251.58160674726213</v>
      </c>
      <c r="Y112" s="2">
        <v>-44.307206935203084</v>
      </c>
      <c r="Z112" s="80">
        <f>VLOOKUP(U112,BG!$A$2:$F$55,4)</f>
        <v>17.019146983595888</v>
      </c>
      <c r="AA112" s="80">
        <f>VLOOKUP(U112,BG!$A$2:$F$55,5)</f>
        <v>0.81477424704928736</v>
      </c>
      <c r="AB112" s="4">
        <f>VLOOKUP(U112+1,BG!$A$2:$F$55,4)</f>
        <v>20.250606934658986</v>
      </c>
      <c r="AC112" s="4">
        <f>VLOOKUP(U112+1,BG!$A$2:$F$55,5)</f>
        <v>0.74693211110539326</v>
      </c>
      <c r="AD112" s="3">
        <f>COUNTIF($U$2:U112,U112)</f>
        <v>4</v>
      </c>
      <c r="AE112" s="3">
        <f t="shared" si="10"/>
        <v>18</v>
      </c>
      <c r="AF112" s="3">
        <f t="shared" si="11"/>
        <v>14</v>
      </c>
      <c r="AG112" s="3">
        <f t="shared" si="12"/>
        <v>3</v>
      </c>
      <c r="AH112" s="81">
        <f t="shared" si="13"/>
        <v>17.589404622018787</v>
      </c>
      <c r="AI112" s="81">
        <f t="shared" si="14"/>
        <v>0.80280210541212949</v>
      </c>
      <c r="AJ112" s="83">
        <v>0.492178</v>
      </c>
      <c r="AK112" s="83">
        <v>253.96299999999999</v>
      </c>
      <c r="AL112" s="84">
        <f t="shared" si="15"/>
        <v>124.995001414</v>
      </c>
      <c r="AM112" s="84">
        <f t="shared" si="16"/>
        <v>130.34935638881728</v>
      </c>
      <c r="AN112" s="84">
        <f t="shared" si="17"/>
        <v>14.120811063502524</v>
      </c>
      <c r="AO112" s="84">
        <f t="shared" si="18"/>
        <v>116.22854532531476</v>
      </c>
      <c r="AP112" s="85">
        <f t="shared" si="19"/>
        <v>7.5424294988366322E-2</v>
      </c>
    </row>
    <row r="113" spans="1:42" x14ac:dyDescent="0.25">
      <c r="A113">
        <v>5</v>
      </c>
      <c r="B113" s="36">
        <v>22</v>
      </c>
      <c r="C113" s="37" t="s">
        <v>210</v>
      </c>
      <c r="D113" s="37">
        <v>-199.96875</v>
      </c>
      <c r="E113" s="37">
        <v>-104</v>
      </c>
      <c r="F113" s="37">
        <v>220</v>
      </c>
      <c r="G113" s="37">
        <v>0.27365600000000001</v>
      </c>
      <c r="H113" s="37">
        <v>0.18423400000000001</v>
      </c>
      <c r="I113" s="37">
        <v>47.159336000000003</v>
      </c>
      <c r="J113" s="37">
        <v>1.6114630000000001</v>
      </c>
      <c r="K113" s="37">
        <v>8.8933180000000007</v>
      </c>
      <c r="L113" s="37">
        <v>0.15195800000000001</v>
      </c>
      <c r="M113" s="38">
        <v>0.27365600000000001</v>
      </c>
      <c r="N113" s="37">
        <v>0.37034600000000001</v>
      </c>
      <c r="O113" s="37">
        <v>101114</v>
      </c>
      <c r="P113" s="37">
        <v>20.7</v>
      </c>
      <c r="Q113" s="37">
        <v>60</v>
      </c>
      <c r="R113" s="37">
        <v>1.1921999999999999</v>
      </c>
      <c r="S113" s="37" t="s">
        <v>255</v>
      </c>
      <c r="T113" s="37" t="s">
        <v>256</v>
      </c>
      <c r="U113" s="77">
        <v>1070</v>
      </c>
      <c r="V113" s="34">
        <v>151.48998195831419</v>
      </c>
      <c r="W113" s="2">
        <v>0.49990738310847177</v>
      </c>
      <c r="X113" s="2">
        <v>237.67472414253029</v>
      </c>
      <c r="Y113" s="2">
        <v>-44.78875309779734</v>
      </c>
      <c r="Z113" s="80">
        <f>VLOOKUP(U113,BG!$A$2:$F$55,4)</f>
        <v>17.019146983595888</v>
      </c>
      <c r="AA113" s="80">
        <f>VLOOKUP(U113,BG!$A$2:$F$55,5)</f>
        <v>0.81477424704928736</v>
      </c>
      <c r="AB113" s="4">
        <f>VLOOKUP(U113+1,BG!$A$2:$F$55,4)</f>
        <v>20.250606934658986</v>
      </c>
      <c r="AC113" s="4">
        <f>VLOOKUP(U113+1,BG!$A$2:$F$55,5)</f>
        <v>0.74693211110539326</v>
      </c>
      <c r="AD113" s="3">
        <f>COUNTIF($U$2:U113,U113)</f>
        <v>5</v>
      </c>
      <c r="AE113" s="3">
        <f t="shared" si="10"/>
        <v>18</v>
      </c>
      <c r="AF113" s="3">
        <f t="shared" si="11"/>
        <v>13</v>
      </c>
      <c r="AG113" s="3">
        <f t="shared" si="12"/>
        <v>4</v>
      </c>
      <c r="AH113" s="81">
        <f t="shared" si="13"/>
        <v>17.779490501493086</v>
      </c>
      <c r="AI113" s="81">
        <f t="shared" si="14"/>
        <v>0.7988113915330769</v>
      </c>
      <c r="AJ113" s="83">
        <v>0.473219</v>
      </c>
      <c r="AK113" s="83">
        <v>240.08199999999999</v>
      </c>
      <c r="AL113" s="84">
        <f t="shared" si="15"/>
        <v>113.611363958</v>
      </c>
      <c r="AM113" s="84">
        <f t="shared" si="16"/>
        <v>118.81534937712024</v>
      </c>
      <c r="AN113" s="84">
        <f t="shared" si="17"/>
        <v>14.202459548246816</v>
      </c>
      <c r="AO113" s="84">
        <f t="shared" si="18"/>
        <v>104.61288982887342</v>
      </c>
      <c r="AP113" s="85">
        <f t="shared" si="19"/>
        <v>8.6016877498044E-2</v>
      </c>
    </row>
    <row r="114" spans="1:42" x14ac:dyDescent="0.25">
      <c r="A114">
        <v>5</v>
      </c>
      <c r="B114" s="36">
        <v>23</v>
      </c>
      <c r="C114" s="37" t="s">
        <v>210</v>
      </c>
      <c r="D114" s="37">
        <v>-199.96875</v>
      </c>
      <c r="E114" s="37">
        <v>-104</v>
      </c>
      <c r="F114" s="37">
        <v>230</v>
      </c>
      <c r="G114" s="37">
        <v>0.257324</v>
      </c>
      <c r="H114" s="37">
        <v>0.18390300000000001</v>
      </c>
      <c r="I114" s="37">
        <v>47.076205999999999</v>
      </c>
      <c r="J114" s="37">
        <v>1.6106990000000001</v>
      </c>
      <c r="K114" s="37">
        <v>8.8855170000000001</v>
      </c>
      <c r="L114" s="37">
        <v>0.152032</v>
      </c>
      <c r="M114" s="38">
        <v>0.257324</v>
      </c>
      <c r="N114" s="37">
        <v>0.35281400000000002</v>
      </c>
      <c r="O114" s="37">
        <v>101113</v>
      </c>
      <c r="P114" s="37">
        <v>20.7</v>
      </c>
      <c r="Q114" s="37">
        <v>60</v>
      </c>
      <c r="R114" s="37">
        <v>1.1921999999999999</v>
      </c>
      <c r="S114" s="37" t="s">
        <v>257</v>
      </c>
      <c r="T114" s="37" t="s">
        <v>258</v>
      </c>
      <c r="U114" s="77">
        <v>1070</v>
      </c>
      <c r="V114" s="34">
        <v>136.17888942302068</v>
      </c>
      <c r="W114" s="2">
        <v>0.51249456501262114</v>
      </c>
      <c r="X114" s="2">
        <v>210.60139019773396</v>
      </c>
      <c r="Y114" s="2">
        <v>-45.070353241004291</v>
      </c>
      <c r="Z114" s="80">
        <f>VLOOKUP(U114,BG!$A$2:$F$55,4)</f>
        <v>17.019146983595888</v>
      </c>
      <c r="AA114" s="80">
        <f>VLOOKUP(U114,BG!$A$2:$F$55,5)</f>
        <v>0.81477424704928736</v>
      </c>
      <c r="AB114" s="4">
        <f>VLOOKUP(U114+1,BG!$A$2:$F$55,4)</f>
        <v>20.250606934658986</v>
      </c>
      <c r="AC114" s="4">
        <f>VLOOKUP(U114+1,BG!$A$2:$F$55,5)</f>
        <v>0.74693211110539326</v>
      </c>
      <c r="AD114" s="3">
        <f>COUNTIF($U$2:U114,U114)</f>
        <v>6</v>
      </c>
      <c r="AE114" s="3">
        <f t="shared" si="10"/>
        <v>18</v>
      </c>
      <c r="AF114" s="3">
        <f t="shared" si="11"/>
        <v>12</v>
      </c>
      <c r="AG114" s="3">
        <f t="shared" si="12"/>
        <v>5</v>
      </c>
      <c r="AH114" s="81">
        <f t="shared" si="13"/>
        <v>17.969576380967389</v>
      </c>
      <c r="AI114" s="81">
        <f t="shared" si="14"/>
        <v>0.79482067765402431</v>
      </c>
      <c r="AJ114" s="83">
        <v>0.48522799999999999</v>
      </c>
      <c r="AK114" s="83">
        <v>212.928</v>
      </c>
      <c r="AL114" s="84">
        <f t="shared" si="15"/>
        <v>103.318627584</v>
      </c>
      <c r="AM114" s="84">
        <f t="shared" si="16"/>
        <v>107.93206786044097</v>
      </c>
      <c r="AN114" s="84">
        <f t="shared" si="17"/>
        <v>14.282590876276251</v>
      </c>
      <c r="AO114" s="84">
        <f t="shared" si="18"/>
        <v>93.649476984164721</v>
      </c>
      <c r="AP114" s="85">
        <f t="shared" si="19"/>
        <v>0.10324831393847765</v>
      </c>
    </row>
    <row r="115" spans="1:42" x14ac:dyDescent="0.25">
      <c r="A115">
        <v>5</v>
      </c>
      <c r="B115" s="36">
        <v>24</v>
      </c>
      <c r="C115" s="37" t="s">
        <v>210</v>
      </c>
      <c r="D115" s="37">
        <v>-199.96875</v>
      </c>
      <c r="E115" s="37">
        <v>-104</v>
      </c>
      <c r="F115" s="37">
        <v>240</v>
      </c>
      <c r="G115" s="37">
        <v>0.23344500000000001</v>
      </c>
      <c r="H115" s="37">
        <v>0.183976</v>
      </c>
      <c r="I115" s="37">
        <v>47.094709000000002</v>
      </c>
      <c r="J115" s="37">
        <v>1.6994180000000001</v>
      </c>
      <c r="K115" s="37">
        <v>8.8871169999999999</v>
      </c>
      <c r="L115" s="37">
        <v>0.160411</v>
      </c>
      <c r="M115" s="38">
        <v>0.23344500000000001</v>
      </c>
      <c r="N115" s="37">
        <v>0.32153100000000001</v>
      </c>
      <c r="O115" s="37">
        <v>101113</v>
      </c>
      <c r="P115" s="37">
        <v>20.7</v>
      </c>
      <c r="Q115" s="37">
        <v>60</v>
      </c>
      <c r="R115" s="37">
        <v>1.1921999999999999</v>
      </c>
      <c r="S115" s="37" t="s">
        <v>259</v>
      </c>
      <c r="T115" s="37" t="s">
        <v>260</v>
      </c>
      <c r="U115" s="77">
        <v>1070</v>
      </c>
      <c r="V115" s="34">
        <v>114.06420065393888</v>
      </c>
      <c r="W115" s="2">
        <v>0.50290016225807388</v>
      </c>
      <c r="X115" s="2">
        <v>180.99477161931878</v>
      </c>
      <c r="Y115" s="2">
        <v>-46.532074768998037</v>
      </c>
      <c r="Z115" s="80">
        <f>VLOOKUP(U115,BG!$A$2:$F$55,4)</f>
        <v>17.019146983595888</v>
      </c>
      <c r="AA115" s="80">
        <f>VLOOKUP(U115,BG!$A$2:$F$55,5)</f>
        <v>0.81477424704928736</v>
      </c>
      <c r="AB115" s="4">
        <f>VLOOKUP(U115+1,BG!$A$2:$F$55,4)</f>
        <v>20.250606934658986</v>
      </c>
      <c r="AC115" s="4">
        <f>VLOOKUP(U115+1,BG!$A$2:$F$55,5)</f>
        <v>0.74693211110539326</v>
      </c>
      <c r="AD115" s="3">
        <f>COUNTIF($U$2:U115,U115)</f>
        <v>7</v>
      </c>
      <c r="AE115" s="3">
        <f t="shared" si="10"/>
        <v>18</v>
      </c>
      <c r="AF115" s="3">
        <f t="shared" si="11"/>
        <v>11</v>
      </c>
      <c r="AG115" s="3">
        <f t="shared" si="12"/>
        <v>6</v>
      </c>
      <c r="AH115" s="81">
        <f t="shared" si="13"/>
        <v>18.159662260441689</v>
      </c>
      <c r="AI115" s="81">
        <f t="shared" si="14"/>
        <v>0.79082996377497183</v>
      </c>
      <c r="AJ115" s="83">
        <v>0.47469899999999998</v>
      </c>
      <c r="AK115" s="83">
        <v>183.28100000000001</v>
      </c>
      <c r="AL115" s="84">
        <f t="shared" si="15"/>
        <v>87.003307418999995</v>
      </c>
      <c r="AM115" s="84">
        <f t="shared" si="16"/>
        <v>91.022300015218448</v>
      </c>
      <c r="AN115" s="84">
        <f t="shared" si="17"/>
        <v>14.361205047590824</v>
      </c>
      <c r="AO115" s="84">
        <f t="shared" si="18"/>
        <v>76.661094967627619</v>
      </c>
      <c r="AP115" s="85">
        <f t="shared" si="19"/>
        <v>0.13490822764453961</v>
      </c>
    </row>
    <row r="116" spans="1:42" x14ac:dyDescent="0.25">
      <c r="A116">
        <v>5</v>
      </c>
      <c r="B116" s="36">
        <v>25</v>
      </c>
      <c r="C116" s="37" t="s">
        <v>210</v>
      </c>
      <c r="D116" s="37">
        <v>-199.96875</v>
      </c>
      <c r="E116" s="37">
        <v>-104</v>
      </c>
      <c r="F116" s="37">
        <v>250</v>
      </c>
      <c r="G116" s="37">
        <v>0.221161</v>
      </c>
      <c r="H116" s="37">
        <v>0.18354899999999999</v>
      </c>
      <c r="I116" s="37">
        <v>46.987566000000001</v>
      </c>
      <c r="J116" s="37">
        <v>1.650863</v>
      </c>
      <c r="K116" s="37">
        <v>8.8772090000000006</v>
      </c>
      <c r="L116" s="37">
        <v>0.156031</v>
      </c>
      <c r="M116" s="38">
        <v>0.221161</v>
      </c>
      <c r="N116" s="37">
        <v>0.31157699999999999</v>
      </c>
      <c r="O116" s="37">
        <v>101110</v>
      </c>
      <c r="P116" s="37">
        <v>20.7</v>
      </c>
      <c r="Q116" s="37">
        <v>60</v>
      </c>
      <c r="R116" s="37">
        <v>1.1920999999999999</v>
      </c>
      <c r="S116" s="37" t="s">
        <v>261</v>
      </c>
      <c r="T116" s="37" t="s">
        <v>262</v>
      </c>
      <c r="U116" s="77">
        <v>1070</v>
      </c>
      <c r="V116" s="34">
        <v>102.40104602629398</v>
      </c>
      <c r="W116" s="2">
        <v>0.49375082365063439</v>
      </c>
      <c r="X116" s="2">
        <v>167.96929716216025</v>
      </c>
      <c r="Y116" s="2">
        <v>-46.617243248240129</v>
      </c>
      <c r="Z116" s="80">
        <f>VLOOKUP(U116,BG!$A$2:$F$55,4)</f>
        <v>17.019146983595888</v>
      </c>
      <c r="AA116" s="80">
        <f>VLOOKUP(U116,BG!$A$2:$F$55,5)</f>
        <v>0.81477424704928736</v>
      </c>
      <c r="AB116" s="4">
        <f>VLOOKUP(U116+1,BG!$A$2:$F$55,4)</f>
        <v>20.250606934658986</v>
      </c>
      <c r="AC116" s="4">
        <f>VLOOKUP(U116+1,BG!$A$2:$F$55,5)</f>
        <v>0.74693211110539326</v>
      </c>
      <c r="AD116" s="3">
        <f>COUNTIF($U$2:U116,U116)</f>
        <v>8</v>
      </c>
      <c r="AE116" s="3">
        <f t="shared" si="10"/>
        <v>18</v>
      </c>
      <c r="AF116" s="3">
        <f t="shared" si="11"/>
        <v>10</v>
      </c>
      <c r="AG116" s="3">
        <f t="shared" si="12"/>
        <v>7</v>
      </c>
      <c r="AH116" s="81">
        <f t="shared" si="13"/>
        <v>18.349748139915988</v>
      </c>
      <c r="AI116" s="81">
        <f t="shared" si="14"/>
        <v>0.78683924989591914</v>
      </c>
      <c r="AJ116" s="83">
        <v>0.464945</v>
      </c>
      <c r="AK116" s="83">
        <v>170.26400000000001</v>
      </c>
      <c r="AL116" s="84">
        <f t="shared" si="15"/>
        <v>79.163395480000005</v>
      </c>
      <c r="AM116" s="84">
        <f t="shared" si="16"/>
        <v>82.93497882183479</v>
      </c>
      <c r="AN116" s="84">
        <f t="shared" si="17"/>
        <v>14.438302062190534</v>
      </c>
      <c r="AO116" s="84">
        <f t="shared" si="18"/>
        <v>68.496676759644259</v>
      </c>
      <c r="AP116" s="85">
        <f t="shared" si="19"/>
        <v>0.15572607643120268</v>
      </c>
    </row>
    <row r="117" spans="1:42" x14ac:dyDescent="0.25">
      <c r="A117">
        <v>5</v>
      </c>
      <c r="B117" s="36">
        <v>26</v>
      </c>
      <c r="C117" s="37" t="s">
        <v>210</v>
      </c>
      <c r="D117" s="37">
        <v>-199.96875</v>
      </c>
      <c r="E117" s="37">
        <v>-104</v>
      </c>
      <c r="F117" s="37">
        <v>260</v>
      </c>
      <c r="G117" s="37">
        <v>0.20125399999999999</v>
      </c>
      <c r="H117" s="37">
        <v>0.18316299999999999</v>
      </c>
      <c r="I117" s="37">
        <v>46.890573000000003</v>
      </c>
      <c r="J117" s="37">
        <v>1.619332</v>
      </c>
      <c r="K117" s="37">
        <v>8.8679550000000003</v>
      </c>
      <c r="L117" s="37">
        <v>0.153226</v>
      </c>
      <c r="M117" s="38">
        <v>0.20125399999999999</v>
      </c>
      <c r="N117" s="37">
        <v>0.272897</v>
      </c>
      <c r="O117" s="37">
        <v>101113</v>
      </c>
      <c r="P117" s="37">
        <v>20.7</v>
      </c>
      <c r="Q117" s="37">
        <v>60</v>
      </c>
      <c r="R117" s="37">
        <v>1.1921999999999999</v>
      </c>
      <c r="S117" s="37" t="s">
        <v>263</v>
      </c>
      <c r="T117" s="37" t="s">
        <v>264</v>
      </c>
      <c r="U117" s="77">
        <v>1070</v>
      </c>
      <c r="V117" s="34">
        <v>83.865681048606177</v>
      </c>
      <c r="W117" s="2">
        <v>0.53538894697635264</v>
      </c>
      <c r="X117" s="2">
        <v>131.01841766889976</v>
      </c>
      <c r="Y117" s="2">
        <v>-46.505088427144557</v>
      </c>
      <c r="Z117" s="80">
        <f>VLOOKUP(U117,BG!$A$2:$F$55,4)</f>
        <v>17.019146983595888</v>
      </c>
      <c r="AA117" s="80">
        <f>VLOOKUP(U117,BG!$A$2:$F$55,5)</f>
        <v>0.81477424704928736</v>
      </c>
      <c r="AB117" s="4">
        <f>VLOOKUP(U117+1,BG!$A$2:$F$55,4)</f>
        <v>20.250606934658986</v>
      </c>
      <c r="AC117" s="4">
        <f>VLOOKUP(U117+1,BG!$A$2:$F$55,5)</f>
        <v>0.74693211110539326</v>
      </c>
      <c r="AD117" s="3">
        <f>COUNTIF($U$2:U117,U117)</f>
        <v>9</v>
      </c>
      <c r="AE117" s="3">
        <f t="shared" si="10"/>
        <v>18</v>
      </c>
      <c r="AF117" s="3">
        <f t="shared" si="11"/>
        <v>9</v>
      </c>
      <c r="AG117" s="3">
        <f t="shared" si="12"/>
        <v>8</v>
      </c>
      <c r="AH117" s="81">
        <f t="shared" si="13"/>
        <v>18.539834019390288</v>
      </c>
      <c r="AI117" s="81">
        <f t="shared" si="14"/>
        <v>0.78284853601686666</v>
      </c>
      <c r="AJ117" s="83">
        <v>0.50140600000000002</v>
      </c>
      <c r="AK117" s="83">
        <v>133.328</v>
      </c>
      <c r="AL117" s="84">
        <f t="shared" si="15"/>
        <v>66.851459168000005</v>
      </c>
      <c r="AM117" s="84">
        <f t="shared" si="16"/>
        <v>70.145812670260199</v>
      </c>
      <c r="AN117" s="84">
        <f t="shared" si="17"/>
        <v>14.513881920075388</v>
      </c>
      <c r="AO117" s="84">
        <f t="shared" si="18"/>
        <v>55.631930750184807</v>
      </c>
      <c r="AP117" s="85">
        <f t="shared" si="19"/>
        <v>0.20167425912640874</v>
      </c>
    </row>
    <row r="118" spans="1:42" x14ac:dyDescent="0.25">
      <c r="A118">
        <v>5</v>
      </c>
      <c r="B118" s="36">
        <v>27</v>
      </c>
      <c r="C118" s="37" t="s">
        <v>210</v>
      </c>
      <c r="D118" s="37">
        <v>-199.96875</v>
      </c>
      <c r="E118" s="37">
        <v>-104</v>
      </c>
      <c r="F118" s="37">
        <v>270</v>
      </c>
      <c r="G118" s="37">
        <v>0.18601100000000001</v>
      </c>
      <c r="H118" s="37">
        <v>0.183222</v>
      </c>
      <c r="I118" s="37">
        <v>46.905430000000003</v>
      </c>
      <c r="J118" s="37">
        <v>1.6163829999999999</v>
      </c>
      <c r="K118" s="37">
        <v>8.8694559999999996</v>
      </c>
      <c r="L118" s="37">
        <v>0.152835</v>
      </c>
      <c r="M118" s="38">
        <v>0.18601100000000001</v>
      </c>
      <c r="N118" s="37">
        <v>0.243837</v>
      </c>
      <c r="O118" s="37">
        <v>101111</v>
      </c>
      <c r="P118" s="37">
        <v>20.7</v>
      </c>
      <c r="Q118" s="37">
        <v>60</v>
      </c>
      <c r="R118" s="37">
        <v>1.1920999999999999</v>
      </c>
      <c r="S118" s="37" t="s">
        <v>265</v>
      </c>
      <c r="T118" s="37" t="s">
        <v>266</v>
      </c>
      <c r="U118" s="77">
        <v>1070</v>
      </c>
      <c r="V118" s="34">
        <v>69.534187975782089</v>
      </c>
      <c r="W118" s="2">
        <v>0.54176878751849822</v>
      </c>
      <c r="X118" s="2">
        <v>109.59023623695514</v>
      </c>
      <c r="Y118" s="2">
        <v>-47.377987569573591</v>
      </c>
      <c r="Z118" s="80">
        <f>VLOOKUP(U118,BG!$A$2:$F$55,4)</f>
        <v>17.019146983595888</v>
      </c>
      <c r="AA118" s="80">
        <f>VLOOKUP(U118,BG!$A$2:$F$55,5)</f>
        <v>0.81477424704928736</v>
      </c>
      <c r="AB118" s="4">
        <f>VLOOKUP(U118+1,BG!$A$2:$F$55,4)</f>
        <v>20.250606934658986</v>
      </c>
      <c r="AC118" s="4">
        <f>VLOOKUP(U118+1,BG!$A$2:$F$55,5)</f>
        <v>0.74693211110539326</v>
      </c>
      <c r="AD118" s="3">
        <f>COUNTIF($U$2:U118,U118)</f>
        <v>10</v>
      </c>
      <c r="AE118" s="3">
        <f t="shared" si="10"/>
        <v>18</v>
      </c>
      <c r="AF118" s="3">
        <f t="shared" si="11"/>
        <v>8</v>
      </c>
      <c r="AG118" s="3">
        <f t="shared" si="12"/>
        <v>9</v>
      </c>
      <c r="AH118" s="81">
        <f t="shared" si="13"/>
        <v>18.729919898864587</v>
      </c>
      <c r="AI118" s="81">
        <f t="shared" si="14"/>
        <v>0.77885782213781407</v>
      </c>
      <c r="AJ118" s="83">
        <v>0.488485</v>
      </c>
      <c r="AK118" s="83">
        <v>112.83</v>
      </c>
      <c r="AL118" s="84">
        <f t="shared" si="15"/>
        <v>55.115762549999999</v>
      </c>
      <c r="AM118" s="84">
        <f t="shared" si="16"/>
        <v>59.372569409960974</v>
      </c>
      <c r="AN118" s="84">
        <f t="shared" si="17"/>
        <v>14.587944621245379</v>
      </c>
      <c r="AO118" s="84">
        <f t="shared" si="18"/>
        <v>44.784624788715597</v>
      </c>
      <c r="AP118" s="85">
        <f t="shared" si="19"/>
        <v>0.23068492390021195</v>
      </c>
    </row>
    <row r="119" spans="1:42" x14ac:dyDescent="0.25">
      <c r="A119">
        <v>5</v>
      </c>
      <c r="B119" s="36">
        <v>28</v>
      </c>
      <c r="C119" s="37" t="s">
        <v>210</v>
      </c>
      <c r="D119" s="37">
        <v>-199.96875</v>
      </c>
      <c r="E119" s="37">
        <v>-104</v>
      </c>
      <c r="F119" s="37">
        <v>280</v>
      </c>
      <c r="G119" s="37">
        <v>0.16789899999999999</v>
      </c>
      <c r="H119" s="37">
        <v>0.183092</v>
      </c>
      <c r="I119" s="37">
        <v>46.872914999999999</v>
      </c>
      <c r="J119" s="37">
        <v>1.5915870000000001</v>
      </c>
      <c r="K119" s="37">
        <v>8.8664620000000003</v>
      </c>
      <c r="L119" s="37">
        <v>0.150612</v>
      </c>
      <c r="M119" s="38">
        <v>0.16789899999999999</v>
      </c>
      <c r="N119" s="37">
        <v>0.22447400000000001</v>
      </c>
      <c r="O119" s="37">
        <v>101110</v>
      </c>
      <c r="P119" s="37">
        <v>20.7</v>
      </c>
      <c r="Q119" s="37">
        <v>60</v>
      </c>
      <c r="R119" s="37">
        <v>1.1920999999999999</v>
      </c>
      <c r="S119" s="37" t="s">
        <v>267</v>
      </c>
      <c r="T119" s="37" t="s">
        <v>268</v>
      </c>
      <c r="U119" s="77">
        <v>1070</v>
      </c>
      <c r="V119" s="34">
        <v>52.615853278854715</v>
      </c>
      <c r="W119" s="2">
        <v>0.60168150599402292</v>
      </c>
      <c r="X119" s="2">
        <v>79.336094185110269</v>
      </c>
      <c r="Y119" s="2">
        <v>-47.273273946053941</v>
      </c>
      <c r="Z119" s="80">
        <f>VLOOKUP(U119,BG!$A$2:$F$55,4)</f>
        <v>17.019146983595888</v>
      </c>
      <c r="AA119" s="80">
        <f>VLOOKUP(U119,BG!$A$2:$F$55,5)</f>
        <v>0.81477424704928736</v>
      </c>
      <c r="AB119" s="4">
        <f>VLOOKUP(U119+1,BG!$A$2:$F$55,4)</f>
        <v>20.250606934658986</v>
      </c>
      <c r="AC119" s="4">
        <f>VLOOKUP(U119+1,BG!$A$2:$F$55,5)</f>
        <v>0.74693211110539326</v>
      </c>
      <c r="AD119" s="3">
        <f>COUNTIF($U$2:U119,U119)</f>
        <v>11</v>
      </c>
      <c r="AE119" s="3">
        <f t="shared" si="10"/>
        <v>18</v>
      </c>
      <c r="AF119" s="3">
        <f t="shared" si="11"/>
        <v>7</v>
      </c>
      <c r="AG119" s="3">
        <f t="shared" si="12"/>
        <v>10</v>
      </c>
      <c r="AH119" s="81">
        <f t="shared" si="13"/>
        <v>18.92000577833889</v>
      </c>
      <c r="AI119" s="81">
        <f t="shared" si="14"/>
        <v>0.77486710825876148</v>
      </c>
      <c r="AJ119" s="83">
        <v>0.51066599999999995</v>
      </c>
      <c r="AK119" s="83">
        <v>83.507900000000006</v>
      </c>
      <c r="AL119" s="84">
        <f t="shared" si="15"/>
        <v>42.644645261400001</v>
      </c>
      <c r="AM119" s="84">
        <f t="shared" si="16"/>
        <v>47.73506062898079</v>
      </c>
      <c r="AN119" s="84">
        <f t="shared" si="17"/>
        <v>14.660490165700514</v>
      </c>
      <c r="AO119" s="84">
        <f t="shared" si="18"/>
        <v>33.074570463280274</v>
      </c>
      <c r="AP119" s="85">
        <f t="shared" si="19"/>
        <v>0.28934842279341227</v>
      </c>
    </row>
    <row r="120" spans="1:42" x14ac:dyDescent="0.25">
      <c r="A120">
        <v>5</v>
      </c>
      <c r="B120" s="36">
        <v>29</v>
      </c>
      <c r="C120" s="37" t="s">
        <v>210</v>
      </c>
      <c r="D120" s="37">
        <v>-199.96875</v>
      </c>
      <c r="E120" s="37">
        <v>-104</v>
      </c>
      <c r="F120" s="37">
        <v>290</v>
      </c>
      <c r="G120" s="37">
        <v>0.168044</v>
      </c>
      <c r="H120" s="37">
        <v>0.18346499999999999</v>
      </c>
      <c r="I120" s="37">
        <v>46.966425999999998</v>
      </c>
      <c r="J120" s="37">
        <v>1.603</v>
      </c>
      <c r="K120" s="37">
        <v>8.8752890000000004</v>
      </c>
      <c r="L120" s="37">
        <v>0.151532</v>
      </c>
      <c r="M120" s="38">
        <v>0.168044</v>
      </c>
      <c r="N120" s="37">
        <v>0.219585</v>
      </c>
      <c r="O120" s="37">
        <v>101110</v>
      </c>
      <c r="P120" s="37">
        <v>20.7</v>
      </c>
      <c r="Q120" s="37">
        <v>60</v>
      </c>
      <c r="R120" s="37">
        <v>1.1920999999999999</v>
      </c>
      <c r="S120" s="37" t="s">
        <v>269</v>
      </c>
      <c r="T120" s="37" t="s">
        <v>270</v>
      </c>
      <c r="U120" s="77">
        <v>1070</v>
      </c>
      <c r="V120" s="34">
        <v>52.155726557666846</v>
      </c>
      <c r="W120" s="2">
        <v>0.60603513769118</v>
      </c>
      <c r="X120" s="2">
        <v>78.596316481672133</v>
      </c>
      <c r="Y120" s="2">
        <v>-47.360061361207258</v>
      </c>
      <c r="Z120" s="80">
        <f>VLOOKUP(U120,BG!$A$2:$F$55,4)</f>
        <v>17.019146983595888</v>
      </c>
      <c r="AA120" s="80">
        <f>VLOOKUP(U120,BG!$A$2:$F$55,5)</f>
        <v>0.81477424704928736</v>
      </c>
      <c r="AB120" s="4">
        <f>VLOOKUP(U120+1,BG!$A$2:$F$55,4)</f>
        <v>20.250606934658986</v>
      </c>
      <c r="AC120" s="4">
        <f>VLOOKUP(U120+1,BG!$A$2:$F$55,5)</f>
        <v>0.74693211110539326</v>
      </c>
      <c r="AD120" s="3">
        <f>COUNTIF($U$2:U120,U120)</f>
        <v>12</v>
      </c>
      <c r="AE120" s="3">
        <f t="shared" si="10"/>
        <v>18</v>
      </c>
      <c r="AF120" s="3">
        <f t="shared" si="11"/>
        <v>6</v>
      </c>
      <c r="AG120" s="3">
        <f t="shared" si="12"/>
        <v>11</v>
      </c>
      <c r="AH120" s="81">
        <f t="shared" si="13"/>
        <v>19.110091657813186</v>
      </c>
      <c r="AI120" s="81">
        <f t="shared" si="14"/>
        <v>0.77087639437970878</v>
      </c>
      <c r="AJ120" s="83">
        <v>0.51367600000000002</v>
      </c>
      <c r="AK120" s="83">
        <v>82.84</v>
      </c>
      <c r="AL120" s="84">
        <f t="shared" si="15"/>
        <v>42.552919840000001</v>
      </c>
      <c r="AM120" s="84">
        <f t="shared" si="16"/>
        <v>47.632129480989732</v>
      </c>
      <c r="AN120" s="84">
        <f t="shared" si="17"/>
        <v>14.731518553440781</v>
      </c>
      <c r="AO120" s="84">
        <f t="shared" si="18"/>
        <v>32.900610927548954</v>
      </c>
      <c r="AP120" s="85">
        <f t="shared" si="19"/>
        <v>0.29337780181974665</v>
      </c>
    </row>
    <row r="121" spans="1:42" x14ac:dyDescent="0.25">
      <c r="A121">
        <v>5</v>
      </c>
      <c r="B121" s="36">
        <v>30</v>
      </c>
      <c r="C121" s="37" t="s">
        <v>210</v>
      </c>
      <c r="D121" s="37">
        <v>-199.96875</v>
      </c>
      <c r="E121" s="37">
        <v>-104</v>
      </c>
      <c r="F121" s="37">
        <v>300</v>
      </c>
      <c r="G121" s="37">
        <v>0.159139</v>
      </c>
      <c r="H121" s="37">
        <v>0.183333</v>
      </c>
      <c r="I121" s="37">
        <v>46.933205999999998</v>
      </c>
      <c r="J121" s="37">
        <v>1.6241509999999999</v>
      </c>
      <c r="K121" s="37">
        <v>8.8739059999999998</v>
      </c>
      <c r="L121" s="37">
        <v>0.15359200000000001</v>
      </c>
      <c r="M121" s="38">
        <v>0.159139</v>
      </c>
      <c r="N121" s="37">
        <v>0.19628899999999999</v>
      </c>
      <c r="O121" s="37">
        <v>101107</v>
      </c>
      <c r="P121" s="37">
        <v>20.8</v>
      </c>
      <c r="Q121" s="37">
        <v>60</v>
      </c>
      <c r="R121" s="37">
        <v>1.1917</v>
      </c>
      <c r="S121" s="37" t="s">
        <v>271</v>
      </c>
      <c r="T121" s="37" t="s">
        <v>272</v>
      </c>
      <c r="U121" s="77">
        <v>1070</v>
      </c>
      <c r="V121" s="34">
        <v>43.536838964290943</v>
      </c>
      <c r="W121" s="2">
        <v>0.60893143625927659</v>
      </c>
      <c r="X121" s="2">
        <v>66.572371421379827</v>
      </c>
      <c r="Y121" s="2">
        <v>-48.621707355253093</v>
      </c>
      <c r="Z121" s="80">
        <f>VLOOKUP(U121,BG!$A$2:$F$55,4)</f>
        <v>17.019146983595888</v>
      </c>
      <c r="AA121" s="80">
        <f>VLOOKUP(U121,BG!$A$2:$F$55,5)</f>
        <v>0.81477424704928736</v>
      </c>
      <c r="AB121" s="4">
        <f>VLOOKUP(U121+1,BG!$A$2:$F$55,4)</f>
        <v>20.250606934658986</v>
      </c>
      <c r="AC121" s="4">
        <f>VLOOKUP(U121+1,BG!$A$2:$F$55,5)</f>
        <v>0.74693211110539326</v>
      </c>
      <c r="AD121" s="3">
        <f>COUNTIF($U$2:U121,U121)</f>
        <v>13</v>
      </c>
      <c r="AE121" s="3">
        <f t="shared" si="10"/>
        <v>18</v>
      </c>
      <c r="AF121" s="3">
        <f t="shared" si="11"/>
        <v>5</v>
      </c>
      <c r="AG121" s="3">
        <f t="shared" si="12"/>
        <v>12</v>
      </c>
      <c r="AH121" s="81">
        <f t="shared" si="13"/>
        <v>19.300177537287485</v>
      </c>
      <c r="AI121" s="81">
        <f t="shared" si="14"/>
        <v>0.76688568050065609</v>
      </c>
      <c r="AJ121" s="83">
        <v>0.49337900000000001</v>
      </c>
      <c r="AK121" s="83">
        <v>71.894099999999995</v>
      </c>
      <c r="AL121" s="84">
        <f t="shared" si="15"/>
        <v>35.471039163899995</v>
      </c>
      <c r="AM121" s="84">
        <f t="shared" si="16"/>
        <v>40.538009744806835</v>
      </c>
      <c r="AN121" s="84">
        <f t="shared" si="17"/>
        <v>14.80102978446619</v>
      </c>
      <c r="AO121" s="84">
        <f t="shared" si="18"/>
        <v>25.736979960340648</v>
      </c>
      <c r="AP121" s="85">
        <f t="shared" si="19"/>
        <v>0.37821295344516054</v>
      </c>
    </row>
    <row r="122" spans="1:42" x14ac:dyDescent="0.25">
      <c r="A122">
        <v>5</v>
      </c>
      <c r="B122" s="36">
        <v>31</v>
      </c>
      <c r="C122" s="37" t="s">
        <v>210</v>
      </c>
      <c r="D122" s="37">
        <v>-199.96875</v>
      </c>
      <c r="E122" s="37">
        <v>-104</v>
      </c>
      <c r="F122" s="37">
        <v>310</v>
      </c>
      <c r="G122" s="37">
        <v>0.145172</v>
      </c>
      <c r="H122" s="37">
        <v>0.18341399999999999</v>
      </c>
      <c r="I122" s="37">
        <v>46.953660999999997</v>
      </c>
      <c r="J122" s="37">
        <v>1.6097859999999999</v>
      </c>
      <c r="K122" s="37">
        <v>8.8743359999999996</v>
      </c>
      <c r="L122" s="37">
        <v>0.15221199999999999</v>
      </c>
      <c r="M122" s="38">
        <v>0.145172</v>
      </c>
      <c r="N122" s="37">
        <v>0.163131</v>
      </c>
      <c r="O122" s="37">
        <v>101104</v>
      </c>
      <c r="P122" s="37">
        <v>20.7</v>
      </c>
      <c r="Q122" s="37">
        <v>60</v>
      </c>
      <c r="R122" s="37">
        <v>1.1920999999999999</v>
      </c>
      <c r="S122" s="37" t="s">
        <v>273</v>
      </c>
      <c r="T122" s="37" t="s">
        <v>274</v>
      </c>
      <c r="U122" s="77">
        <v>1070</v>
      </c>
      <c r="V122" s="34">
        <v>30.354106439136849</v>
      </c>
      <c r="W122" s="2">
        <v>0.70331384653795626</v>
      </c>
      <c r="X122" s="2">
        <v>44.877538605505499</v>
      </c>
      <c r="Y122" s="2">
        <v>-48.515036383101126</v>
      </c>
      <c r="Z122" s="80">
        <f>VLOOKUP(U122,BG!$A$2:$F$55,4)</f>
        <v>17.019146983595888</v>
      </c>
      <c r="AA122" s="80">
        <f>VLOOKUP(U122,BG!$A$2:$F$55,5)</f>
        <v>0.81477424704928736</v>
      </c>
      <c r="AB122" s="4">
        <f>VLOOKUP(U122+1,BG!$A$2:$F$55,4)</f>
        <v>20.250606934658986</v>
      </c>
      <c r="AC122" s="4">
        <f>VLOOKUP(U122+1,BG!$A$2:$F$55,5)</f>
        <v>0.74693211110539326</v>
      </c>
      <c r="AD122" s="3">
        <f>COUNTIF($U$2:U122,U122)</f>
        <v>14</v>
      </c>
      <c r="AE122" s="3">
        <f t="shared" si="10"/>
        <v>18</v>
      </c>
      <c r="AF122" s="3">
        <f t="shared" si="11"/>
        <v>4</v>
      </c>
      <c r="AG122" s="3">
        <f t="shared" si="12"/>
        <v>13</v>
      </c>
      <c r="AH122" s="81">
        <f t="shared" si="13"/>
        <v>19.490263416761788</v>
      </c>
      <c r="AI122" s="81">
        <f t="shared" si="14"/>
        <v>0.76289496662160372</v>
      </c>
      <c r="AJ122" s="83">
        <v>0.51153400000000004</v>
      </c>
      <c r="AK122" s="83">
        <v>50.615099999999998</v>
      </c>
      <c r="AL122" s="84">
        <f t="shared" si="15"/>
        <v>25.891344563400001</v>
      </c>
      <c r="AM122" s="84">
        <f t="shared" si="16"/>
        <v>31.562994299793701</v>
      </c>
      <c r="AN122" s="84">
        <f t="shared" si="17"/>
        <v>14.869023858776748</v>
      </c>
      <c r="AO122" s="84">
        <f t="shared" si="18"/>
        <v>16.693970441016951</v>
      </c>
      <c r="AP122" s="85">
        <f t="shared" si="19"/>
        <v>0.5509398830481439</v>
      </c>
    </row>
    <row r="123" spans="1:42" x14ac:dyDescent="0.25">
      <c r="A123">
        <v>5</v>
      </c>
      <c r="B123" s="36">
        <v>32</v>
      </c>
      <c r="C123" s="37" t="s">
        <v>210</v>
      </c>
      <c r="D123" s="37">
        <v>-199.96875</v>
      </c>
      <c r="E123" s="37">
        <v>-104</v>
      </c>
      <c r="F123" s="37">
        <v>320</v>
      </c>
      <c r="G123" s="37">
        <v>0.13953299999999999</v>
      </c>
      <c r="H123" s="37">
        <v>0.18327299999999999</v>
      </c>
      <c r="I123" s="37">
        <v>46.918348000000002</v>
      </c>
      <c r="J123" s="37">
        <v>1.6161270000000001</v>
      </c>
      <c r="K123" s="37">
        <v>8.8709849999999992</v>
      </c>
      <c r="L123" s="37">
        <v>0.152868</v>
      </c>
      <c r="M123" s="38">
        <v>0.13953299999999999</v>
      </c>
      <c r="N123" s="37">
        <v>0.14560100000000001</v>
      </c>
      <c r="O123" s="37">
        <v>101104</v>
      </c>
      <c r="P123" s="37">
        <v>20.7</v>
      </c>
      <c r="Q123" s="37">
        <v>60</v>
      </c>
      <c r="R123" s="37">
        <v>1.1920999999999999</v>
      </c>
      <c r="S123" s="37" t="s">
        <v>275</v>
      </c>
      <c r="T123" s="37" t="s">
        <v>276</v>
      </c>
      <c r="U123" s="77">
        <v>1070</v>
      </c>
      <c r="V123" s="34">
        <v>24.679037579367268</v>
      </c>
      <c r="W123" s="2">
        <v>0.89521802402680695</v>
      </c>
      <c r="X123" s="2">
        <v>33.401792905677723</v>
      </c>
      <c r="Y123" s="2">
        <v>-46.442341839351712</v>
      </c>
      <c r="Z123" s="80">
        <f>VLOOKUP(U123,BG!$A$2:$F$55,4)</f>
        <v>17.019146983595888</v>
      </c>
      <c r="AA123" s="80">
        <f>VLOOKUP(U123,BG!$A$2:$F$55,5)</f>
        <v>0.81477424704928736</v>
      </c>
      <c r="AB123" s="4">
        <f>VLOOKUP(U123+1,BG!$A$2:$F$55,4)</f>
        <v>20.250606934658986</v>
      </c>
      <c r="AC123" s="4">
        <f>VLOOKUP(U123+1,BG!$A$2:$F$55,5)</f>
        <v>0.74693211110539326</v>
      </c>
      <c r="AD123" s="3">
        <f>COUNTIF($U$2:U123,U123)</f>
        <v>15</v>
      </c>
      <c r="AE123" s="3">
        <f t="shared" si="10"/>
        <v>18</v>
      </c>
      <c r="AF123" s="3">
        <f t="shared" si="11"/>
        <v>3</v>
      </c>
      <c r="AG123" s="3">
        <f t="shared" si="12"/>
        <v>14</v>
      </c>
      <c r="AH123" s="81">
        <f t="shared" si="13"/>
        <v>19.680349296236088</v>
      </c>
      <c r="AI123" s="81">
        <f t="shared" si="14"/>
        <v>0.75890425274255102</v>
      </c>
      <c r="AJ123" s="83">
        <v>0.58658100000000002</v>
      </c>
      <c r="AK123" s="83">
        <v>39.634700000000002</v>
      </c>
      <c r="AL123" s="84">
        <f t="shared" si="15"/>
        <v>23.248961960700001</v>
      </c>
      <c r="AM123" s="84">
        <f t="shared" si="16"/>
        <v>29.901887043973431</v>
      </c>
      <c r="AN123" s="84">
        <f t="shared" si="17"/>
        <v>14.935500776372438</v>
      </c>
      <c r="AO123" s="84">
        <f t="shared" si="18"/>
        <v>14.966386267600994</v>
      </c>
      <c r="AP123" s="85">
        <f t="shared" si="19"/>
        <v>0.55341186208918058</v>
      </c>
    </row>
    <row r="124" spans="1:42" x14ac:dyDescent="0.25">
      <c r="A124">
        <v>5</v>
      </c>
      <c r="B124" s="36">
        <v>33</v>
      </c>
      <c r="C124" s="37" t="s">
        <v>210</v>
      </c>
      <c r="D124" s="37">
        <v>-199.96875</v>
      </c>
      <c r="E124" s="37">
        <v>-104</v>
      </c>
      <c r="F124" s="37">
        <v>330</v>
      </c>
      <c r="G124" s="37">
        <v>0.131939</v>
      </c>
      <c r="H124" s="37">
        <v>0.18345800000000001</v>
      </c>
      <c r="I124" s="37">
        <v>46.964612000000002</v>
      </c>
      <c r="J124" s="37">
        <v>1.5928789999999999</v>
      </c>
      <c r="K124" s="37">
        <v>8.8769709999999993</v>
      </c>
      <c r="L124" s="37">
        <v>0.15059400000000001</v>
      </c>
      <c r="M124" s="38">
        <v>0.131939</v>
      </c>
      <c r="N124" s="37">
        <v>0.11758</v>
      </c>
      <c r="O124" s="37">
        <v>101106</v>
      </c>
      <c r="P124" s="37">
        <v>20.8</v>
      </c>
      <c r="Q124" s="37">
        <v>60</v>
      </c>
      <c r="R124" s="37">
        <v>1.1916</v>
      </c>
      <c r="S124" s="37" t="s">
        <v>277</v>
      </c>
      <c r="T124" s="37" t="s">
        <v>278</v>
      </c>
      <c r="U124" s="77">
        <v>1070</v>
      </c>
      <c r="V124" s="34">
        <v>17.241227337361082</v>
      </c>
      <c r="W124" s="2">
        <v>0.95063005999738059</v>
      </c>
      <c r="X124" s="2">
        <v>24.051787252187086</v>
      </c>
      <c r="Y124" s="2">
        <v>-48.497062484806108</v>
      </c>
      <c r="Z124" s="80">
        <f>VLOOKUP(U124,BG!$A$2:$F$55,4)</f>
        <v>17.019146983595888</v>
      </c>
      <c r="AA124" s="80">
        <f>VLOOKUP(U124,BG!$A$2:$F$55,5)</f>
        <v>0.81477424704928736</v>
      </c>
      <c r="AB124" s="4">
        <f>VLOOKUP(U124+1,BG!$A$2:$F$55,4)</f>
        <v>20.250606934658986</v>
      </c>
      <c r="AC124" s="4">
        <f>VLOOKUP(U124+1,BG!$A$2:$F$55,5)</f>
        <v>0.74693211110539326</v>
      </c>
      <c r="AD124" s="3">
        <f>COUNTIF($U$2:U124,U124)</f>
        <v>16</v>
      </c>
      <c r="AE124" s="3">
        <f t="shared" si="10"/>
        <v>18</v>
      </c>
      <c r="AF124" s="3">
        <f t="shared" si="11"/>
        <v>2</v>
      </c>
      <c r="AG124" s="3">
        <f t="shared" si="12"/>
        <v>15</v>
      </c>
      <c r="AH124" s="81">
        <f t="shared" si="13"/>
        <v>19.870435175710387</v>
      </c>
      <c r="AI124" s="81">
        <f t="shared" si="14"/>
        <v>0.75491353886349855</v>
      </c>
      <c r="AJ124" s="83">
        <v>0.43698100000000001</v>
      </c>
      <c r="AK124" s="83">
        <v>34.095300000000002</v>
      </c>
      <c r="AL124" s="84">
        <f t="shared" si="15"/>
        <v>14.898998289300001</v>
      </c>
      <c r="AM124" s="84">
        <f t="shared" si="16"/>
        <v>22.864351958590845</v>
      </c>
      <c r="AN124" s="84">
        <f t="shared" si="17"/>
        <v>15.000460537253272</v>
      </c>
      <c r="AO124" s="84">
        <f t="shared" si="18"/>
        <v>7.8638914213375735</v>
      </c>
      <c r="AP124" s="85">
        <f t="shared" si="19"/>
        <v>0.89460885088947772</v>
      </c>
    </row>
    <row r="125" spans="1:42" x14ac:dyDescent="0.25">
      <c r="A125">
        <v>5</v>
      </c>
      <c r="B125" s="36">
        <v>34</v>
      </c>
      <c r="C125" s="37" t="s">
        <v>210</v>
      </c>
      <c r="D125" s="37">
        <v>-199.96875</v>
      </c>
      <c r="E125" s="37">
        <v>-104</v>
      </c>
      <c r="F125" s="37">
        <v>340</v>
      </c>
      <c r="G125" s="37">
        <v>0.13015199999999999</v>
      </c>
      <c r="H125" s="37">
        <v>0.18312800000000001</v>
      </c>
      <c r="I125" s="37">
        <v>46.881956000000002</v>
      </c>
      <c r="J125" s="37">
        <v>1.6403719999999999</v>
      </c>
      <c r="K125" s="37">
        <v>8.8673699999999993</v>
      </c>
      <c r="L125" s="37">
        <v>0.15521499999999999</v>
      </c>
      <c r="M125" s="38">
        <v>0.13015199999999999</v>
      </c>
      <c r="N125" s="37">
        <v>0.10380200000000001</v>
      </c>
      <c r="O125" s="37">
        <v>101107</v>
      </c>
      <c r="P125" s="37">
        <v>20.7</v>
      </c>
      <c r="Q125" s="37">
        <v>60</v>
      </c>
      <c r="R125" s="37">
        <v>1.1920999999999999</v>
      </c>
      <c r="S125" s="37" t="s">
        <v>279</v>
      </c>
      <c r="T125" s="37" t="s">
        <v>280</v>
      </c>
      <c r="U125" s="77">
        <v>1070</v>
      </c>
      <c r="V125" s="34">
        <v>15.038636355062446</v>
      </c>
      <c r="W125" s="2">
        <v>1.1016734068812428</v>
      </c>
      <c r="X125" s="2">
        <v>20.602651535254179</v>
      </c>
      <c r="Y125" s="2">
        <v>-47.403762739208361</v>
      </c>
      <c r="Z125" s="80">
        <f>VLOOKUP(U125,BG!$A$2:$F$55,4)</f>
        <v>17.019146983595888</v>
      </c>
      <c r="AA125" s="80">
        <f>VLOOKUP(U125,BG!$A$2:$F$55,5)</f>
        <v>0.81477424704928736</v>
      </c>
      <c r="AB125" s="4">
        <f>VLOOKUP(U125+1,BG!$A$2:$F$55,4)</f>
        <v>20.250606934658986</v>
      </c>
      <c r="AC125" s="4">
        <f>VLOOKUP(U125+1,BG!$A$2:$F$55,5)</f>
        <v>0.74693211110539326</v>
      </c>
      <c r="AD125" s="3">
        <f>COUNTIF($U$2:U125,U125)</f>
        <v>17</v>
      </c>
      <c r="AE125" s="3">
        <f t="shared" si="10"/>
        <v>18</v>
      </c>
      <c r="AF125" s="3">
        <f t="shared" si="11"/>
        <v>1</v>
      </c>
      <c r="AG125" s="3">
        <f t="shared" si="12"/>
        <v>16</v>
      </c>
      <c r="AH125" s="81">
        <f t="shared" si="13"/>
        <v>20.060521055184687</v>
      </c>
      <c r="AI125" s="81">
        <f t="shared" si="14"/>
        <v>0.75092282498444585</v>
      </c>
      <c r="AJ125" s="83">
        <v>0.52153700000000003</v>
      </c>
      <c r="AK125" s="83">
        <v>31.334</v>
      </c>
      <c r="AL125" s="84">
        <f t="shared" si="15"/>
        <v>16.341840358000002</v>
      </c>
      <c r="AM125" s="84">
        <f t="shared" si="16"/>
        <v>22.697393307630538</v>
      </c>
      <c r="AN125" s="84">
        <f t="shared" si="17"/>
        <v>15.063903141419241</v>
      </c>
      <c r="AO125" s="84">
        <f t="shared" si="18"/>
        <v>7.6334901662112973</v>
      </c>
      <c r="AP125" s="85">
        <f t="shared" si="19"/>
        <v>1.1408084640411464</v>
      </c>
    </row>
    <row r="126" spans="1:42" x14ac:dyDescent="0.25">
      <c r="A126">
        <v>5</v>
      </c>
      <c r="B126" s="36">
        <v>35</v>
      </c>
      <c r="C126" s="37" t="s">
        <v>210</v>
      </c>
      <c r="D126" s="37">
        <v>-199.96875</v>
      </c>
      <c r="E126" s="37">
        <v>-104</v>
      </c>
      <c r="F126" s="37">
        <v>350</v>
      </c>
      <c r="G126" s="37">
        <v>0.12842400000000001</v>
      </c>
      <c r="H126" s="37">
        <v>0.18340400000000001</v>
      </c>
      <c r="I126" s="37">
        <v>46.951073000000001</v>
      </c>
      <c r="J126" s="37">
        <v>1.6064560000000001</v>
      </c>
      <c r="K126" s="37">
        <v>8.8756249999999994</v>
      </c>
      <c r="L126" s="37">
        <v>0.15190000000000001</v>
      </c>
      <c r="M126" s="38">
        <v>0.12842400000000001</v>
      </c>
      <c r="N126" s="37">
        <v>0.11247500000000001</v>
      </c>
      <c r="O126" s="37">
        <v>101107</v>
      </c>
      <c r="P126" s="37">
        <v>20.8</v>
      </c>
      <c r="Q126" s="37">
        <v>60</v>
      </c>
      <c r="R126" s="37">
        <v>1.1917</v>
      </c>
      <c r="S126" s="37" t="s">
        <v>281</v>
      </c>
      <c r="T126" s="37" t="s">
        <v>282</v>
      </c>
      <c r="U126" s="77">
        <v>1070</v>
      </c>
      <c r="V126" s="34">
        <v>12.889167318849617</v>
      </c>
      <c r="W126" s="2">
        <v>1.0948133142462306</v>
      </c>
      <c r="X126" s="2">
        <v>18.28410968143535</v>
      </c>
      <c r="Y126" s="2">
        <v>-48.867238895635595</v>
      </c>
      <c r="Z126" s="80">
        <f>VLOOKUP(U126,BG!$A$2:$F$55,4)</f>
        <v>17.019146983595888</v>
      </c>
      <c r="AA126" s="80">
        <f>VLOOKUP(U126,BG!$A$2:$F$55,5)</f>
        <v>0.81477424704928736</v>
      </c>
      <c r="AB126" s="4">
        <f>VLOOKUP(U126+1,BG!$A$2:$F$55,4)</f>
        <v>20.250606934658986</v>
      </c>
      <c r="AC126" s="4">
        <f>VLOOKUP(U126+1,BG!$A$2:$F$55,5)</f>
        <v>0.74693211110539326</v>
      </c>
      <c r="AD126" s="3">
        <f>COUNTIF($U$2:U126,U126)</f>
        <v>18</v>
      </c>
      <c r="AE126" s="3">
        <f t="shared" si="10"/>
        <v>18</v>
      </c>
      <c r="AF126" s="3">
        <f t="shared" si="11"/>
        <v>0</v>
      </c>
      <c r="AG126" s="3">
        <f t="shared" si="12"/>
        <v>17</v>
      </c>
      <c r="AH126" s="81">
        <f t="shared" si="13"/>
        <v>20.250606934658986</v>
      </c>
      <c r="AI126" s="81">
        <f t="shared" si="14"/>
        <v>0.74693211110539326</v>
      </c>
      <c r="AJ126" s="83">
        <v>0.45588499999999998</v>
      </c>
      <c r="AK126" s="83">
        <v>30.1889</v>
      </c>
      <c r="AL126" s="84">
        <f t="shared" si="15"/>
        <v>13.7626666765</v>
      </c>
      <c r="AM126" s="84">
        <f t="shared" si="16"/>
        <v>20.017686718373827</v>
      </c>
      <c r="AN126" s="84">
        <f t="shared" si="17"/>
        <v>15.125828588870354</v>
      </c>
      <c r="AO126" s="84">
        <f t="shared" si="18"/>
        <v>4.8918581295034738</v>
      </c>
      <c r="AP126" s="85">
        <f t="shared" si="19"/>
        <v>1.8133822184039745</v>
      </c>
    </row>
    <row r="127" spans="1:42" x14ac:dyDescent="0.25">
      <c r="A127">
        <v>6</v>
      </c>
      <c r="B127" s="7">
        <v>1</v>
      </c>
      <c r="C127" s="3" t="s">
        <v>283</v>
      </c>
      <c r="D127" s="3">
        <v>-800</v>
      </c>
      <c r="E127" s="3">
        <v>104</v>
      </c>
      <c r="F127" s="3">
        <v>10</v>
      </c>
      <c r="G127" s="3">
        <v>0.225495</v>
      </c>
      <c r="H127" s="3">
        <v>0.18821499999999999</v>
      </c>
      <c r="I127" s="3">
        <v>48.158146000000002</v>
      </c>
      <c r="J127" s="3">
        <v>1.547274</v>
      </c>
      <c r="K127" s="3">
        <v>9.0680010000000006</v>
      </c>
      <c r="L127" s="3">
        <v>0.145872</v>
      </c>
      <c r="M127" s="50">
        <v>0.225495</v>
      </c>
      <c r="N127" s="3">
        <v>8.4720000000000004E-2</v>
      </c>
      <c r="O127" s="3">
        <v>99700</v>
      </c>
      <c r="P127" s="3">
        <v>21.7</v>
      </c>
      <c r="Q127" s="3">
        <v>60</v>
      </c>
      <c r="R127" s="3">
        <v>1.171</v>
      </c>
      <c r="S127" s="3" t="s">
        <v>284</v>
      </c>
      <c r="T127" s="3" t="s">
        <v>285</v>
      </c>
      <c r="U127" s="77">
        <v>1080</v>
      </c>
      <c r="V127" s="34">
        <v>190.81825745125778</v>
      </c>
      <c r="W127" s="2">
        <v>4.5642146764366993</v>
      </c>
      <c r="X127" s="2">
        <v>28.106868535213163</v>
      </c>
      <c r="Y127" s="2">
        <v>-3.0812533971616336</v>
      </c>
      <c r="Z127" s="80">
        <f>VLOOKUP(U127,BG!$A$2:$F$55,4)</f>
        <v>15.069129644681414</v>
      </c>
      <c r="AA127" s="80">
        <f>VLOOKUP(U127,BG!$A$2:$F$55,5)</f>
        <v>0.97064031469867118</v>
      </c>
      <c r="AB127" s="4">
        <f>VLOOKUP(U127+1,BG!$A$2:$F$55,4)</f>
        <v>15.316755607420955</v>
      </c>
      <c r="AC127" s="4">
        <f>VLOOKUP(U127+1,BG!$A$2:$F$55,5)</f>
        <v>0.92646338453189148</v>
      </c>
      <c r="AD127" s="3">
        <f>COUNTIF($U$2:U127,U127)</f>
        <v>1</v>
      </c>
      <c r="AE127" s="3">
        <f t="shared" si="10"/>
        <v>17</v>
      </c>
      <c r="AF127" s="3">
        <f t="shared" si="11"/>
        <v>16</v>
      </c>
      <c r="AG127" s="3">
        <f t="shared" si="12"/>
        <v>0</v>
      </c>
      <c r="AH127" s="81">
        <f t="shared" si="13"/>
        <v>15.069129644681414</v>
      </c>
      <c r="AI127" s="81">
        <f t="shared" si="14"/>
        <v>0.97064031469867118</v>
      </c>
      <c r="AJ127" s="83">
        <v>3.6109100000000001</v>
      </c>
      <c r="AK127" s="83">
        <v>28.1235</v>
      </c>
      <c r="AL127" s="84">
        <f t="shared" si="15"/>
        <v>101.551427385</v>
      </c>
      <c r="AM127" s="84">
        <f t="shared" si="16"/>
        <v>128.28578187709678</v>
      </c>
      <c r="AN127" s="84">
        <f t="shared" si="17"/>
        <v>14.626704740548643</v>
      </c>
      <c r="AO127" s="84">
        <f t="shared" si="18"/>
        <v>113.65907713654813</v>
      </c>
      <c r="AP127" s="85">
        <f t="shared" si="19"/>
        <v>0.1065260255193011</v>
      </c>
    </row>
    <row r="128" spans="1:42" x14ac:dyDescent="0.25">
      <c r="A128">
        <v>6</v>
      </c>
      <c r="B128" s="7">
        <v>2</v>
      </c>
      <c r="C128" s="3" t="s">
        <v>283</v>
      </c>
      <c r="D128" s="3">
        <v>-800</v>
      </c>
      <c r="E128" s="3">
        <v>104</v>
      </c>
      <c r="F128" s="3">
        <v>20</v>
      </c>
      <c r="G128" s="3">
        <v>0.232603</v>
      </c>
      <c r="H128" s="3">
        <v>0.188693</v>
      </c>
      <c r="I128" s="3">
        <v>48.278100999999999</v>
      </c>
      <c r="J128" s="3">
        <v>1.462583</v>
      </c>
      <c r="K128" s="3">
        <v>9.0794180000000004</v>
      </c>
      <c r="L128" s="3">
        <v>0.13769200000000001</v>
      </c>
      <c r="M128" s="50">
        <v>0.232603</v>
      </c>
      <c r="N128" s="3">
        <v>8.4138000000000004E-2</v>
      </c>
      <c r="O128" s="3">
        <v>99700</v>
      </c>
      <c r="P128" s="3">
        <v>21.7</v>
      </c>
      <c r="Q128" s="3">
        <v>60</v>
      </c>
      <c r="R128" s="3">
        <v>1.171</v>
      </c>
      <c r="S128" s="3" t="s">
        <v>286</v>
      </c>
      <c r="T128" s="3" t="s">
        <v>287</v>
      </c>
      <c r="U128" s="77">
        <v>1080</v>
      </c>
      <c r="V128" s="34">
        <v>192.58736531615924</v>
      </c>
      <c r="W128" s="2">
        <v>4.7359335444390052</v>
      </c>
      <c r="X128" s="2">
        <v>26.948410889099275</v>
      </c>
      <c r="Y128" s="2">
        <v>-8.3917278570215341</v>
      </c>
      <c r="Z128" s="80">
        <f>VLOOKUP(U128,BG!$A$2:$F$55,4)</f>
        <v>15.069129644681414</v>
      </c>
      <c r="AA128" s="80">
        <f>VLOOKUP(U128,BG!$A$2:$F$55,5)</f>
        <v>0.97064031469867118</v>
      </c>
      <c r="AB128" s="4">
        <f>VLOOKUP(U128+1,BG!$A$2:$F$55,4)</f>
        <v>15.316755607420955</v>
      </c>
      <c r="AC128" s="4">
        <f>VLOOKUP(U128+1,BG!$A$2:$F$55,5)</f>
        <v>0.92646338453189148</v>
      </c>
      <c r="AD128" s="3">
        <f>COUNTIF($U$2:U128,U128)</f>
        <v>2</v>
      </c>
      <c r="AE128" s="3">
        <f t="shared" si="10"/>
        <v>17</v>
      </c>
      <c r="AF128" s="3">
        <f t="shared" si="11"/>
        <v>15</v>
      </c>
      <c r="AG128" s="3">
        <f t="shared" si="12"/>
        <v>1</v>
      </c>
      <c r="AH128" s="81">
        <f t="shared" si="13"/>
        <v>15.084606267352635</v>
      </c>
      <c r="AI128" s="81">
        <f t="shared" si="14"/>
        <v>0.96787925656324736</v>
      </c>
      <c r="AJ128" s="83">
        <v>3.5742699999999998</v>
      </c>
      <c r="AK128" s="83">
        <v>26.954599999999999</v>
      </c>
      <c r="AL128" s="84">
        <f t="shared" si="15"/>
        <v>96.343018141999991</v>
      </c>
      <c r="AM128" s="84">
        <f t="shared" si="16"/>
        <v>127.62588309901061</v>
      </c>
      <c r="AN128" s="84">
        <f t="shared" si="17"/>
        <v>14.600077499594571</v>
      </c>
      <c r="AO128" s="84">
        <f t="shared" si="18"/>
        <v>113.02580559941603</v>
      </c>
      <c r="AP128" s="85">
        <f t="shared" si="19"/>
        <v>0.14760157973607255</v>
      </c>
    </row>
    <row r="129" spans="1:42" x14ac:dyDescent="0.25">
      <c r="A129">
        <v>6</v>
      </c>
      <c r="B129" s="7">
        <v>3</v>
      </c>
      <c r="C129" s="3" t="s">
        <v>283</v>
      </c>
      <c r="D129" s="3">
        <v>-800</v>
      </c>
      <c r="E129" s="3">
        <v>104</v>
      </c>
      <c r="F129" s="3">
        <v>30</v>
      </c>
      <c r="G129" s="3">
        <v>0.242669</v>
      </c>
      <c r="H129" s="3">
        <v>0.18897600000000001</v>
      </c>
      <c r="I129" s="3">
        <v>48.349187999999998</v>
      </c>
      <c r="J129" s="3">
        <v>1.343615</v>
      </c>
      <c r="K129" s="3">
        <v>9.0862669999999994</v>
      </c>
      <c r="L129" s="3">
        <v>0.12628500000000001</v>
      </c>
      <c r="M129" s="50">
        <v>0.242669</v>
      </c>
      <c r="N129" s="3">
        <v>7.9072000000000003E-2</v>
      </c>
      <c r="O129" s="3">
        <v>99700</v>
      </c>
      <c r="P129" s="3">
        <v>21.7</v>
      </c>
      <c r="Q129" s="3">
        <v>60</v>
      </c>
      <c r="R129" s="3">
        <v>1.171</v>
      </c>
      <c r="S129" s="3" t="s">
        <v>288</v>
      </c>
      <c r="T129" s="3" t="s">
        <v>289</v>
      </c>
      <c r="U129" s="77">
        <v>1080</v>
      </c>
      <c r="V129" s="34">
        <v>197.1247495429071</v>
      </c>
      <c r="W129" s="2">
        <v>5.3325575306765529</v>
      </c>
      <c r="X129" s="2">
        <v>23.184871988468817</v>
      </c>
      <c r="Y129" s="2">
        <v>-18.969039853589042</v>
      </c>
      <c r="Z129" s="80">
        <f>VLOOKUP(U129,BG!$A$2:$F$55,4)</f>
        <v>15.069129644681414</v>
      </c>
      <c r="AA129" s="80">
        <f>VLOOKUP(U129,BG!$A$2:$F$55,5)</f>
        <v>0.97064031469867118</v>
      </c>
      <c r="AB129" s="4">
        <f>VLOOKUP(U129+1,BG!$A$2:$F$55,4)</f>
        <v>15.316755607420955</v>
      </c>
      <c r="AC129" s="4">
        <f>VLOOKUP(U129+1,BG!$A$2:$F$55,5)</f>
        <v>0.92646338453189148</v>
      </c>
      <c r="AD129" s="3">
        <f>COUNTIF($U$2:U129,U129)</f>
        <v>3</v>
      </c>
      <c r="AE129" s="3">
        <f t="shared" si="10"/>
        <v>17</v>
      </c>
      <c r="AF129" s="3">
        <f t="shared" si="11"/>
        <v>14</v>
      </c>
      <c r="AG129" s="3">
        <f t="shared" si="12"/>
        <v>2</v>
      </c>
      <c r="AH129" s="81">
        <f t="shared" si="13"/>
        <v>15.100082890023858</v>
      </c>
      <c r="AI129" s="81">
        <f t="shared" si="14"/>
        <v>0.96511819842782376</v>
      </c>
      <c r="AJ129" s="83">
        <v>3.5910700000000002</v>
      </c>
      <c r="AK129" s="83">
        <v>23.1752</v>
      </c>
      <c r="AL129" s="84">
        <f t="shared" si="15"/>
        <v>83.22376546400001</v>
      </c>
      <c r="AM129" s="84">
        <f t="shared" si="16"/>
        <v>123.63466371988126</v>
      </c>
      <c r="AN129" s="84">
        <f t="shared" si="17"/>
        <v>14.573364794930631</v>
      </c>
      <c r="AO129" s="84">
        <f t="shared" si="18"/>
        <v>109.06129892495063</v>
      </c>
      <c r="AP129" s="85">
        <f t="shared" si="19"/>
        <v>0.23690835993738207</v>
      </c>
    </row>
    <row r="130" spans="1:42" x14ac:dyDescent="0.25">
      <c r="A130">
        <v>6</v>
      </c>
      <c r="B130" s="7">
        <v>4</v>
      </c>
      <c r="C130" s="3" t="s">
        <v>283</v>
      </c>
      <c r="D130" s="3">
        <v>-800</v>
      </c>
      <c r="E130" s="3">
        <v>104</v>
      </c>
      <c r="F130" s="3">
        <v>40</v>
      </c>
      <c r="G130" s="3">
        <v>0.24751899999999999</v>
      </c>
      <c r="H130" s="3">
        <v>0.18940499999999999</v>
      </c>
      <c r="I130" s="3">
        <v>48.456612999999997</v>
      </c>
      <c r="J130" s="3">
        <v>1.533158</v>
      </c>
      <c r="K130" s="3">
        <v>9.0960929999999998</v>
      </c>
      <c r="L130" s="3">
        <v>0.14408199999999999</v>
      </c>
      <c r="M130" s="50">
        <v>0.24751899999999999</v>
      </c>
      <c r="N130" s="3">
        <v>7.6136999999999996E-2</v>
      </c>
      <c r="O130" s="3">
        <v>99700</v>
      </c>
      <c r="P130" s="3">
        <v>21.7</v>
      </c>
      <c r="Q130" s="3">
        <v>60</v>
      </c>
      <c r="R130" s="3">
        <v>1.171</v>
      </c>
      <c r="S130" s="3" t="s">
        <v>290</v>
      </c>
      <c r="T130" s="3" t="s">
        <v>291</v>
      </c>
      <c r="U130" s="77">
        <v>1080</v>
      </c>
      <c r="V130" s="34">
        <v>196.73888572328394</v>
      </c>
      <c r="W130" s="2">
        <v>5.496664485531257</v>
      </c>
      <c r="X130" s="2">
        <v>22.288082638182715</v>
      </c>
      <c r="Y130" s="2">
        <v>-23.15522515515682</v>
      </c>
      <c r="Z130" s="80">
        <f>VLOOKUP(U130,BG!$A$2:$F$55,4)</f>
        <v>15.069129644681414</v>
      </c>
      <c r="AA130" s="80">
        <f>VLOOKUP(U130,BG!$A$2:$F$55,5)</f>
        <v>0.97064031469867118</v>
      </c>
      <c r="AB130" s="4">
        <f>VLOOKUP(U130+1,BG!$A$2:$F$55,4)</f>
        <v>15.316755607420955</v>
      </c>
      <c r="AC130" s="4">
        <f>VLOOKUP(U130+1,BG!$A$2:$F$55,5)</f>
        <v>0.92646338453189148</v>
      </c>
      <c r="AD130" s="3">
        <f>COUNTIF($U$2:U130,U130)</f>
        <v>4</v>
      </c>
      <c r="AE130" s="3">
        <f t="shared" si="10"/>
        <v>17</v>
      </c>
      <c r="AF130" s="3">
        <f t="shared" si="11"/>
        <v>13</v>
      </c>
      <c r="AG130" s="3">
        <f t="shared" si="12"/>
        <v>3</v>
      </c>
      <c r="AH130" s="81">
        <f t="shared" si="13"/>
        <v>15.115559512695079</v>
      </c>
      <c r="AI130" s="81">
        <f t="shared" si="14"/>
        <v>0.96235714029239994</v>
      </c>
      <c r="AJ130" s="83">
        <v>3.6098499999999998</v>
      </c>
      <c r="AK130" s="83">
        <v>22.273299999999999</v>
      </c>
      <c r="AL130" s="84">
        <f t="shared" si="15"/>
        <v>80.403272004999991</v>
      </c>
      <c r="AM130" s="84">
        <f t="shared" si="16"/>
        <v>122.51011228788474</v>
      </c>
      <c r="AN130" s="84">
        <f t="shared" si="17"/>
        <v>14.546566626556817</v>
      </c>
      <c r="AO130" s="84">
        <f t="shared" si="18"/>
        <v>107.96354566132791</v>
      </c>
      <c r="AP130" s="85">
        <f t="shared" si="19"/>
        <v>0.25527388423109093</v>
      </c>
    </row>
    <row r="131" spans="1:42" x14ac:dyDescent="0.25">
      <c r="A131">
        <v>6</v>
      </c>
      <c r="B131" s="7">
        <v>5</v>
      </c>
      <c r="C131" s="3" t="s">
        <v>283</v>
      </c>
      <c r="D131" s="3">
        <v>-800</v>
      </c>
      <c r="E131" s="3">
        <v>104</v>
      </c>
      <c r="F131" s="3">
        <v>50</v>
      </c>
      <c r="G131" s="3">
        <v>0.25478499999999998</v>
      </c>
      <c r="H131" s="3">
        <v>0.189997</v>
      </c>
      <c r="I131" s="3">
        <v>48.605218000000001</v>
      </c>
      <c r="J131" s="3">
        <v>1.552136</v>
      </c>
      <c r="K131" s="3">
        <v>9.1100089999999998</v>
      </c>
      <c r="L131" s="3">
        <v>0.145653</v>
      </c>
      <c r="M131" s="50">
        <v>0.25478499999999998</v>
      </c>
      <c r="N131" s="3">
        <v>7.0715E-2</v>
      </c>
      <c r="O131" s="3">
        <v>99700</v>
      </c>
      <c r="P131" s="3">
        <v>21.7</v>
      </c>
      <c r="Q131" s="3">
        <v>60</v>
      </c>
      <c r="R131" s="3">
        <v>1.171</v>
      </c>
      <c r="S131" s="3" t="s">
        <v>292</v>
      </c>
      <c r="T131" s="3" t="s">
        <v>293</v>
      </c>
      <c r="U131" s="77">
        <v>1080</v>
      </c>
      <c r="V131" s="34">
        <v>198.61062802722435</v>
      </c>
      <c r="W131" s="2">
        <v>6.4354081916620371</v>
      </c>
      <c r="X131" s="2">
        <v>18.766140011115326</v>
      </c>
      <c r="Y131" s="2">
        <v>-29.537246027964525</v>
      </c>
      <c r="Z131" s="80">
        <f>VLOOKUP(U131,BG!$A$2:$F$55,4)</f>
        <v>15.069129644681414</v>
      </c>
      <c r="AA131" s="80">
        <f>VLOOKUP(U131,BG!$A$2:$F$55,5)</f>
        <v>0.97064031469867118</v>
      </c>
      <c r="AB131" s="4">
        <f>VLOOKUP(U131+1,BG!$A$2:$F$55,4)</f>
        <v>15.316755607420955</v>
      </c>
      <c r="AC131" s="4">
        <f>VLOOKUP(U131+1,BG!$A$2:$F$55,5)</f>
        <v>0.92646338453189148</v>
      </c>
      <c r="AD131" s="3">
        <f>COUNTIF($U$2:U131,U131)</f>
        <v>5</v>
      </c>
      <c r="AE131" s="3">
        <f t="shared" ref="AE131:AE194" si="20">COUNTIF($U$2:$U$437,U131)</f>
        <v>17</v>
      </c>
      <c r="AF131" s="3">
        <f t="shared" ref="AF131:AF194" si="21">AE131-AD131</f>
        <v>12</v>
      </c>
      <c r="AG131" s="3">
        <f t="shared" ref="AG131:AG194" si="22">AD131-1</f>
        <v>4</v>
      </c>
      <c r="AH131" s="81">
        <f t="shared" ref="AH131:AH194" si="23">(AF131*Z131+AG131*AB131)/(AE131-1)</f>
        <v>15.131036135366301</v>
      </c>
      <c r="AI131" s="81">
        <f t="shared" ref="AI131:AI194" si="24">(AF131*AA131+AG131*AC131)/(AE131-1)</f>
        <v>0.95959608215697623</v>
      </c>
      <c r="AJ131" s="83">
        <v>3.4784899999999999</v>
      </c>
      <c r="AK131" s="83">
        <v>18.6815</v>
      </c>
      <c r="AL131" s="84">
        <f t="shared" ref="AL131:AL194" si="25">AJ131*AK131</f>
        <v>64.983410934999995</v>
      </c>
      <c r="AM131" s="84">
        <f t="shared" ref="AM131:AM194" si="26">W131*X131+IF(Y131&gt;0,Y131,0)</f>
        <v>120.76777115340828</v>
      </c>
      <c r="AN131" s="84">
        <f t="shared" ref="AN131:AN194" si="27">AH131*AI131</f>
        <v>14.519682994473138</v>
      </c>
      <c r="AO131" s="84">
        <f t="shared" ref="AO131:AO194" si="28">AM131-AN131</f>
        <v>106.24808815893513</v>
      </c>
      <c r="AP131" s="85">
        <f t="shared" ref="AP131:AP194" si="29">ABS((AL131-AO131)/AO131)</f>
        <v>0.3883804211348052</v>
      </c>
    </row>
    <row r="132" spans="1:42" x14ac:dyDescent="0.25">
      <c r="A132">
        <v>6</v>
      </c>
      <c r="B132" s="7">
        <v>6</v>
      </c>
      <c r="C132" s="3" t="s">
        <v>283</v>
      </c>
      <c r="D132" s="3">
        <v>-800</v>
      </c>
      <c r="E132" s="3">
        <v>104</v>
      </c>
      <c r="F132" s="3">
        <v>60</v>
      </c>
      <c r="G132" s="3">
        <v>0.25997599999999998</v>
      </c>
      <c r="H132" s="3">
        <v>0.19009100000000001</v>
      </c>
      <c r="I132" s="3">
        <v>48.628725000000003</v>
      </c>
      <c r="J132" s="3">
        <v>1.5283150000000001</v>
      </c>
      <c r="K132" s="3">
        <v>9.112247</v>
      </c>
      <c r="L132" s="3">
        <v>0.14344100000000001</v>
      </c>
      <c r="M132" s="50">
        <v>0.25997599999999998</v>
      </c>
      <c r="N132" s="3">
        <v>7.3678999999999994E-2</v>
      </c>
      <c r="O132" s="3">
        <v>99700</v>
      </c>
      <c r="P132" s="3">
        <v>21.7</v>
      </c>
      <c r="Q132" s="3">
        <v>60</v>
      </c>
      <c r="R132" s="3">
        <v>1.171</v>
      </c>
      <c r="S132" s="3" t="s">
        <v>294</v>
      </c>
      <c r="T132" s="3" t="s">
        <v>295</v>
      </c>
      <c r="U132" s="77">
        <v>1080</v>
      </c>
      <c r="V132" s="34">
        <v>198.53887015171509</v>
      </c>
      <c r="W132" s="2">
        <v>5.7923979080243182</v>
      </c>
      <c r="X132" s="2">
        <v>20.662837956845486</v>
      </c>
      <c r="Y132" s="2">
        <v>-33.840040388370454</v>
      </c>
      <c r="Z132" s="80">
        <f>VLOOKUP(U132,BG!$A$2:$F$55,4)</f>
        <v>15.069129644681414</v>
      </c>
      <c r="AA132" s="80">
        <f>VLOOKUP(U132,BG!$A$2:$F$55,5)</f>
        <v>0.97064031469867118</v>
      </c>
      <c r="AB132" s="4">
        <f>VLOOKUP(U132+1,BG!$A$2:$F$55,4)</f>
        <v>15.316755607420955</v>
      </c>
      <c r="AC132" s="4">
        <f>VLOOKUP(U132+1,BG!$A$2:$F$55,5)</f>
        <v>0.92646338453189148</v>
      </c>
      <c r="AD132" s="3">
        <f>COUNTIF($U$2:U132,U132)</f>
        <v>6</v>
      </c>
      <c r="AE132" s="3">
        <f t="shared" si="20"/>
        <v>17</v>
      </c>
      <c r="AF132" s="3">
        <f t="shared" si="21"/>
        <v>11</v>
      </c>
      <c r="AG132" s="3">
        <f t="shared" si="22"/>
        <v>5</v>
      </c>
      <c r="AH132" s="81">
        <f t="shared" si="23"/>
        <v>15.14651275803752</v>
      </c>
      <c r="AI132" s="81">
        <f t="shared" si="24"/>
        <v>0.95683502402155252</v>
      </c>
      <c r="AJ132" s="83">
        <v>3.5739800000000002</v>
      </c>
      <c r="AK132" s="83">
        <v>20.6234</v>
      </c>
      <c r="AL132" s="84">
        <f t="shared" si="25"/>
        <v>73.707619132000005</v>
      </c>
      <c r="AM132" s="84">
        <f t="shared" si="26"/>
        <v>119.68737935507727</v>
      </c>
      <c r="AN132" s="84">
        <f t="shared" si="27"/>
        <v>14.492713898679582</v>
      </c>
      <c r="AO132" s="84">
        <f t="shared" si="28"/>
        <v>105.19466545639769</v>
      </c>
      <c r="AP132" s="85">
        <f t="shared" si="29"/>
        <v>0.29932170217746262</v>
      </c>
    </row>
    <row r="133" spans="1:42" x14ac:dyDescent="0.25">
      <c r="A133">
        <v>6</v>
      </c>
      <c r="B133" s="7">
        <v>7</v>
      </c>
      <c r="C133" s="3" t="s">
        <v>283</v>
      </c>
      <c r="D133" s="3">
        <v>-800</v>
      </c>
      <c r="E133" s="3">
        <v>104</v>
      </c>
      <c r="F133" s="3">
        <v>70</v>
      </c>
      <c r="G133" s="3">
        <v>0.25545499999999999</v>
      </c>
      <c r="H133" s="3">
        <v>0.18989800000000001</v>
      </c>
      <c r="I133" s="3">
        <v>48.580433999999997</v>
      </c>
      <c r="J133" s="3">
        <v>1.573626</v>
      </c>
      <c r="K133" s="3">
        <v>9.1076519999999999</v>
      </c>
      <c r="L133" s="3">
        <v>0.14774200000000001</v>
      </c>
      <c r="M133" s="50">
        <v>0.25545499999999999</v>
      </c>
      <c r="N133" s="3">
        <v>7.3809E-2</v>
      </c>
      <c r="O133" s="3">
        <v>99700</v>
      </c>
      <c r="P133" s="3">
        <v>21.7</v>
      </c>
      <c r="Q133" s="3">
        <v>60</v>
      </c>
      <c r="R133" s="3">
        <v>1.171</v>
      </c>
      <c r="S133" s="3" t="s">
        <v>296</v>
      </c>
      <c r="T133" s="3" t="s">
        <v>297</v>
      </c>
      <c r="U133" s="77">
        <v>1080</v>
      </c>
      <c r="V133" s="34">
        <v>189.47654153377022</v>
      </c>
      <c r="W133" s="2">
        <v>5.1890408864994164</v>
      </c>
      <c r="X133" s="2">
        <v>22.050967418197359</v>
      </c>
      <c r="Y133" s="2">
        <v>-35.90233931130485</v>
      </c>
      <c r="Z133" s="80">
        <f>VLOOKUP(U133,BG!$A$2:$F$55,4)</f>
        <v>15.069129644681414</v>
      </c>
      <c r="AA133" s="80">
        <f>VLOOKUP(U133,BG!$A$2:$F$55,5)</f>
        <v>0.97064031469867118</v>
      </c>
      <c r="AB133" s="4">
        <f>VLOOKUP(U133+1,BG!$A$2:$F$55,4)</f>
        <v>15.316755607420955</v>
      </c>
      <c r="AC133" s="4">
        <f>VLOOKUP(U133+1,BG!$A$2:$F$55,5)</f>
        <v>0.92646338453189148</v>
      </c>
      <c r="AD133" s="3">
        <f>COUNTIF($U$2:U133,U133)</f>
        <v>7</v>
      </c>
      <c r="AE133" s="3">
        <f t="shared" si="20"/>
        <v>17</v>
      </c>
      <c r="AF133" s="3">
        <f t="shared" si="21"/>
        <v>10</v>
      </c>
      <c r="AG133" s="3">
        <f t="shared" si="22"/>
        <v>6</v>
      </c>
      <c r="AH133" s="81">
        <f t="shared" si="23"/>
        <v>15.161989380708741</v>
      </c>
      <c r="AI133" s="81">
        <f t="shared" si="24"/>
        <v>0.95407396588612881</v>
      </c>
      <c r="AJ133" s="83">
        <v>3.4971800000000002</v>
      </c>
      <c r="AK133" s="83">
        <v>22.042899999999999</v>
      </c>
      <c r="AL133" s="84">
        <f t="shared" si="25"/>
        <v>77.087989022000002</v>
      </c>
      <c r="AM133" s="84">
        <f t="shared" si="26"/>
        <v>114.42337151989257</v>
      </c>
      <c r="AN133" s="84">
        <f t="shared" si="27"/>
        <v>14.465659339176158</v>
      </c>
      <c r="AO133" s="84">
        <f t="shared" si="28"/>
        <v>99.957712180716413</v>
      </c>
      <c r="AP133" s="85">
        <f t="shared" si="29"/>
        <v>0.22879398357346939</v>
      </c>
    </row>
    <row r="134" spans="1:42" x14ac:dyDescent="0.25">
      <c r="A134">
        <v>6</v>
      </c>
      <c r="B134" s="7">
        <v>8</v>
      </c>
      <c r="C134" s="3" t="s">
        <v>283</v>
      </c>
      <c r="D134" s="3">
        <v>-800</v>
      </c>
      <c r="E134" s="3">
        <v>104</v>
      </c>
      <c r="F134" s="3">
        <v>80</v>
      </c>
      <c r="G134" s="3">
        <v>0.264212</v>
      </c>
      <c r="H134" s="3">
        <v>0.190056</v>
      </c>
      <c r="I134" s="3">
        <v>48.619931999999999</v>
      </c>
      <c r="J134" s="3">
        <v>1.5403309999999999</v>
      </c>
      <c r="K134" s="3">
        <v>9.1114090000000001</v>
      </c>
      <c r="L134" s="3">
        <v>0.144316</v>
      </c>
      <c r="M134" s="50">
        <v>0.264212</v>
      </c>
      <c r="N134" s="3">
        <v>6.7764000000000005E-2</v>
      </c>
      <c r="O134" s="3">
        <v>99700</v>
      </c>
      <c r="P134" s="3">
        <v>21.7</v>
      </c>
      <c r="Q134" s="3">
        <v>60</v>
      </c>
      <c r="R134" s="3">
        <v>1.171</v>
      </c>
      <c r="S134" s="3" t="s">
        <v>298</v>
      </c>
      <c r="T134" s="3" t="s">
        <v>299</v>
      </c>
      <c r="U134" s="77">
        <v>1080</v>
      </c>
      <c r="V134" s="34">
        <v>192.72966824451944</v>
      </c>
      <c r="W134" s="2">
        <v>6.4233968169184186</v>
      </c>
      <c r="X134" s="2">
        <v>17.921851878175197</v>
      </c>
      <c r="Y134" s="2">
        <v>-40.752180652501529</v>
      </c>
      <c r="Z134" s="80">
        <f>VLOOKUP(U134,BG!$A$2:$F$55,4)</f>
        <v>15.069129644681414</v>
      </c>
      <c r="AA134" s="80">
        <f>VLOOKUP(U134,BG!$A$2:$F$55,5)</f>
        <v>0.97064031469867118</v>
      </c>
      <c r="AB134" s="4">
        <f>VLOOKUP(U134+1,BG!$A$2:$F$55,4)</f>
        <v>15.316755607420955</v>
      </c>
      <c r="AC134" s="4">
        <f>VLOOKUP(U134+1,BG!$A$2:$F$55,5)</f>
        <v>0.92646338453189148</v>
      </c>
      <c r="AD134" s="3">
        <f>COUNTIF($U$2:U134,U134)</f>
        <v>8</v>
      </c>
      <c r="AE134" s="3">
        <f t="shared" si="20"/>
        <v>17</v>
      </c>
      <c r="AF134" s="3">
        <f t="shared" si="21"/>
        <v>9</v>
      </c>
      <c r="AG134" s="3">
        <f t="shared" si="22"/>
        <v>7</v>
      </c>
      <c r="AH134" s="81">
        <f t="shared" si="23"/>
        <v>15.177466003379964</v>
      </c>
      <c r="AI134" s="81">
        <f t="shared" si="24"/>
        <v>0.95131290775070498</v>
      </c>
      <c r="AJ134" s="83">
        <v>3.3498299999999999</v>
      </c>
      <c r="AK134" s="83">
        <v>17.827000000000002</v>
      </c>
      <c r="AL134" s="84">
        <f t="shared" si="25"/>
        <v>59.717419410000005</v>
      </c>
      <c r="AM134" s="84">
        <f t="shared" si="26"/>
        <v>115.11916630755394</v>
      </c>
      <c r="AN134" s="84">
        <f t="shared" si="27"/>
        <v>14.438519315962864</v>
      </c>
      <c r="AO134" s="84">
        <f t="shared" si="28"/>
        <v>100.68064699159108</v>
      </c>
      <c r="AP134" s="85">
        <f t="shared" si="29"/>
        <v>0.40686297521521042</v>
      </c>
    </row>
    <row r="135" spans="1:42" x14ac:dyDescent="0.25">
      <c r="A135">
        <v>6</v>
      </c>
      <c r="B135" s="7">
        <v>9</v>
      </c>
      <c r="C135" s="3" t="s">
        <v>283</v>
      </c>
      <c r="D135" s="3">
        <v>-800</v>
      </c>
      <c r="E135" s="3">
        <v>104</v>
      </c>
      <c r="F135" s="3">
        <v>90</v>
      </c>
      <c r="G135" s="3">
        <v>0.26759500000000003</v>
      </c>
      <c r="H135" s="3">
        <v>0.19006600000000001</v>
      </c>
      <c r="I135" s="3">
        <v>48.622450999999998</v>
      </c>
      <c r="J135" s="3">
        <v>1.4868749999999999</v>
      </c>
      <c r="K135" s="3">
        <v>9.1117190000000008</v>
      </c>
      <c r="L135" s="3">
        <v>0.13956199999999999</v>
      </c>
      <c r="M135" s="50">
        <v>0.26759500000000003</v>
      </c>
      <c r="N135" s="3">
        <v>6.9890999999999995E-2</v>
      </c>
      <c r="O135" s="3">
        <v>99700</v>
      </c>
      <c r="P135" s="3">
        <v>21.7</v>
      </c>
      <c r="Q135" s="3">
        <v>60</v>
      </c>
      <c r="R135" s="3">
        <v>1.171</v>
      </c>
      <c r="S135" s="3" t="s">
        <v>300</v>
      </c>
      <c r="T135" s="3" t="s">
        <v>301</v>
      </c>
      <c r="U135" s="77">
        <v>1080</v>
      </c>
      <c r="V135" s="34">
        <v>191.02120086301471</v>
      </c>
      <c r="W135" s="2">
        <v>5.9490808290948634</v>
      </c>
      <c r="X135" s="2">
        <v>19.311966565279022</v>
      </c>
      <c r="Y135" s="2">
        <v>-42.967519154800357</v>
      </c>
      <c r="Z135" s="80">
        <f>VLOOKUP(U135,BG!$A$2:$F$55,4)</f>
        <v>15.069129644681414</v>
      </c>
      <c r="AA135" s="80">
        <f>VLOOKUP(U135,BG!$A$2:$F$55,5)</f>
        <v>0.97064031469867118</v>
      </c>
      <c r="AB135" s="4">
        <f>VLOOKUP(U135+1,BG!$A$2:$F$55,4)</f>
        <v>15.316755607420955</v>
      </c>
      <c r="AC135" s="4">
        <f>VLOOKUP(U135+1,BG!$A$2:$F$55,5)</f>
        <v>0.92646338453189148</v>
      </c>
      <c r="AD135" s="3">
        <f>COUNTIF($U$2:U135,U135)</f>
        <v>9</v>
      </c>
      <c r="AE135" s="3">
        <f t="shared" si="20"/>
        <v>17</v>
      </c>
      <c r="AF135" s="3">
        <f t="shared" si="21"/>
        <v>8</v>
      </c>
      <c r="AG135" s="3">
        <f t="shared" si="22"/>
        <v>8</v>
      </c>
      <c r="AH135" s="81">
        <f t="shared" si="23"/>
        <v>15.192942626051185</v>
      </c>
      <c r="AI135" s="81">
        <f t="shared" si="24"/>
        <v>0.94855184961528138</v>
      </c>
      <c r="AJ135" s="83">
        <v>3.3848099999999999</v>
      </c>
      <c r="AK135" s="83">
        <v>19.239799999999999</v>
      </c>
      <c r="AL135" s="84">
        <f t="shared" si="25"/>
        <v>65.123067437999993</v>
      </c>
      <c r="AM135" s="84">
        <f t="shared" si="26"/>
        <v>114.88845006562241</v>
      </c>
      <c r="AN135" s="84">
        <f t="shared" si="27"/>
        <v>14.411293829039701</v>
      </c>
      <c r="AO135" s="84">
        <f t="shared" si="28"/>
        <v>100.4771562365827</v>
      </c>
      <c r="AP135" s="85">
        <f t="shared" si="29"/>
        <v>0.3518619567151986</v>
      </c>
    </row>
    <row r="136" spans="1:42" x14ac:dyDescent="0.25">
      <c r="A136">
        <v>6</v>
      </c>
      <c r="B136" s="7">
        <v>10</v>
      </c>
      <c r="C136" s="3" t="s">
        <v>283</v>
      </c>
      <c r="D136" s="3">
        <v>-800</v>
      </c>
      <c r="E136" s="3">
        <v>104</v>
      </c>
      <c r="F136" s="3">
        <v>100</v>
      </c>
      <c r="G136" s="3">
        <v>0.27516200000000002</v>
      </c>
      <c r="H136" s="3">
        <v>0.19011700000000001</v>
      </c>
      <c r="I136" s="3">
        <v>48.635311000000002</v>
      </c>
      <c r="J136" s="3">
        <v>1.5104500000000001</v>
      </c>
      <c r="K136" s="3">
        <v>9.1128909999999994</v>
      </c>
      <c r="L136" s="3">
        <v>0.14174300000000001</v>
      </c>
      <c r="M136" s="50">
        <v>0.27516200000000002</v>
      </c>
      <c r="N136" s="3">
        <v>6.9505999999999998E-2</v>
      </c>
      <c r="O136" s="3">
        <v>99700</v>
      </c>
      <c r="P136" s="3">
        <v>21.7</v>
      </c>
      <c r="Q136" s="3">
        <v>60</v>
      </c>
      <c r="R136" s="3">
        <v>1.171</v>
      </c>
      <c r="S136" s="3" t="s">
        <v>302</v>
      </c>
      <c r="T136" s="3" t="s">
        <v>303</v>
      </c>
      <c r="U136" s="77">
        <v>1080</v>
      </c>
      <c r="V136" s="34">
        <v>193.1540856420614</v>
      </c>
      <c r="W136" s="2">
        <v>7.0351966950599314</v>
      </c>
      <c r="X136" s="2">
        <v>16.912152797196132</v>
      </c>
      <c r="Y136" s="2">
        <v>-43.565357335657318</v>
      </c>
      <c r="Z136" s="80">
        <f>VLOOKUP(U136,BG!$A$2:$F$55,4)</f>
        <v>15.069129644681414</v>
      </c>
      <c r="AA136" s="80">
        <f>VLOOKUP(U136,BG!$A$2:$F$55,5)</f>
        <v>0.97064031469867118</v>
      </c>
      <c r="AB136" s="4">
        <f>VLOOKUP(U136+1,BG!$A$2:$F$55,4)</f>
        <v>15.316755607420955</v>
      </c>
      <c r="AC136" s="4">
        <f>VLOOKUP(U136+1,BG!$A$2:$F$55,5)</f>
        <v>0.92646338453189148</v>
      </c>
      <c r="AD136" s="3">
        <f>COUNTIF($U$2:U136,U136)</f>
        <v>10</v>
      </c>
      <c r="AE136" s="3">
        <f t="shared" si="20"/>
        <v>17</v>
      </c>
      <c r="AF136" s="3">
        <f t="shared" si="21"/>
        <v>7</v>
      </c>
      <c r="AG136" s="3">
        <f t="shared" si="22"/>
        <v>9</v>
      </c>
      <c r="AH136" s="81">
        <f t="shared" si="23"/>
        <v>15.208419248722407</v>
      </c>
      <c r="AI136" s="81">
        <f t="shared" si="24"/>
        <v>0.94579079147985756</v>
      </c>
      <c r="AJ136" s="83">
        <v>3.4298500000000001</v>
      </c>
      <c r="AK136" s="83">
        <v>16.799499999999998</v>
      </c>
      <c r="AL136" s="84">
        <f t="shared" si="25"/>
        <v>57.619765074999997</v>
      </c>
      <c r="AM136" s="84">
        <f t="shared" si="26"/>
        <v>118.9803214651828</v>
      </c>
      <c r="AN136" s="84">
        <f t="shared" si="27"/>
        <v>14.383982878406666</v>
      </c>
      <c r="AO136" s="84">
        <f t="shared" si="28"/>
        <v>104.59633858677613</v>
      </c>
      <c r="AP136" s="85">
        <f t="shared" si="29"/>
        <v>0.44912254239954125</v>
      </c>
    </row>
    <row r="137" spans="1:42" x14ac:dyDescent="0.25">
      <c r="A137">
        <v>6</v>
      </c>
      <c r="B137" s="7">
        <v>11</v>
      </c>
      <c r="C137" s="3" t="s">
        <v>283</v>
      </c>
      <c r="D137" s="3">
        <v>-800</v>
      </c>
      <c r="E137" s="3">
        <v>104</v>
      </c>
      <c r="F137" s="3">
        <v>110</v>
      </c>
      <c r="G137" s="3">
        <v>0.28694700000000001</v>
      </c>
      <c r="H137" s="3">
        <v>0.19084300000000001</v>
      </c>
      <c r="I137" s="3">
        <v>48.817520000000002</v>
      </c>
      <c r="J137" s="3">
        <v>1.5122089999999999</v>
      </c>
      <c r="K137" s="3">
        <v>9.1299510000000001</v>
      </c>
      <c r="L137" s="3">
        <v>0.141654</v>
      </c>
      <c r="M137" s="50">
        <v>0.28694700000000001</v>
      </c>
      <c r="N137" s="3">
        <v>7.2464000000000001E-2</v>
      </c>
      <c r="O137" s="3">
        <v>99700</v>
      </c>
      <c r="P137" s="3">
        <v>21.7</v>
      </c>
      <c r="Q137" s="3">
        <v>60</v>
      </c>
      <c r="R137" s="3">
        <v>1.171</v>
      </c>
      <c r="S137" s="3" t="s">
        <v>304</v>
      </c>
      <c r="T137" s="3" t="s">
        <v>305</v>
      </c>
      <c r="U137" s="77">
        <v>1080</v>
      </c>
      <c r="V137" s="34">
        <v>199.11439638759995</v>
      </c>
      <c r="W137" s="2">
        <v>6.7257930864558295</v>
      </c>
      <c r="X137" s="2">
        <v>18.553384040853953</v>
      </c>
      <c r="Y137" s="2">
        <v>-45.167757008529726</v>
      </c>
      <c r="Z137" s="80">
        <f>VLOOKUP(U137,BG!$A$2:$F$55,4)</f>
        <v>15.069129644681414</v>
      </c>
      <c r="AA137" s="80">
        <f>VLOOKUP(U137,BG!$A$2:$F$55,5)</f>
        <v>0.97064031469867118</v>
      </c>
      <c r="AB137" s="4">
        <f>VLOOKUP(U137+1,BG!$A$2:$F$55,4)</f>
        <v>15.316755607420955</v>
      </c>
      <c r="AC137" s="4">
        <f>VLOOKUP(U137+1,BG!$A$2:$F$55,5)</f>
        <v>0.92646338453189148</v>
      </c>
      <c r="AD137" s="3">
        <f>COUNTIF($U$2:U137,U137)</f>
        <v>11</v>
      </c>
      <c r="AE137" s="3">
        <f t="shared" si="20"/>
        <v>17</v>
      </c>
      <c r="AF137" s="3">
        <f t="shared" si="21"/>
        <v>6</v>
      </c>
      <c r="AG137" s="3">
        <f t="shared" si="22"/>
        <v>10</v>
      </c>
      <c r="AH137" s="81">
        <f t="shared" si="23"/>
        <v>15.223895871393628</v>
      </c>
      <c r="AI137" s="81">
        <f t="shared" si="24"/>
        <v>0.94302973334443396</v>
      </c>
      <c r="AJ137" s="83">
        <v>3.5762</v>
      </c>
      <c r="AK137" s="83">
        <v>18.455500000000001</v>
      </c>
      <c r="AL137" s="84">
        <f t="shared" si="25"/>
        <v>66.000559100000004</v>
      </c>
      <c r="AM137" s="84">
        <f t="shared" si="26"/>
        <v>124.78622211233544</v>
      </c>
      <c r="AN137" s="84">
        <f t="shared" si="27"/>
        <v>14.356586464063762</v>
      </c>
      <c r="AO137" s="84">
        <f t="shared" si="28"/>
        <v>110.42963564827167</v>
      </c>
      <c r="AP137" s="85">
        <f t="shared" si="29"/>
        <v>0.40232928676666357</v>
      </c>
    </row>
    <row r="138" spans="1:42" x14ac:dyDescent="0.25">
      <c r="A138">
        <v>6</v>
      </c>
      <c r="B138" s="7">
        <v>12</v>
      </c>
      <c r="C138" s="3" t="s">
        <v>283</v>
      </c>
      <c r="D138" s="3">
        <v>-800</v>
      </c>
      <c r="E138" s="3">
        <v>104</v>
      </c>
      <c r="F138" s="3">
        <v>120</v>
      </c>
      <c r="G138" s="3">
        <v>0.27827099999999999</v>
      </c>
      <c r="H138" s="3">
        <v>0.190942</v>
      </c>
      <c r="I138" s="3">
        <v>48.842360999999997</v>
      </c>
      <c r="J138" s="3">
        <v>1.476677</v>
      </c>
      <c r="K138" s="3">
        <v>9.1323240000000006</v>
      </c>
      <c r="L138" s="3">
        <v>0.138401</v>
      </c>
      <c r="M138" s="50">
        <v>0.27827099999999999</v>
      </c>
      <c r="N138" s="3">
        <v>6.5907999999999994E-2</v>
      </c>
      <c r="O138" s="3">
        <v>99700</v>
      </c>
      <c r="P138" s="3">
        <v>21.7</v>
      </c>
      <c r="Q138" s="3">
        <v>60</v>
      </c>
      <c r="R138" s="3">
        <v>1.171</v>
      </c>
      <c r="S138" s="3" t="s">
        <v>306</v>
      </c>
      <c r="T138" s="3" t="s">
        <v>307</v>
      </c>
      <c r="U138" s="77">
        <v>1080</v>
      </c>
      <c r="V138" s="34">
        <v>186.45380203911344</v>
      </c>
      <c r="W138" s="2">
        <v>8.0471496308666293</v>
      </c>
      <c r="X138" s="2">
        <v>15.142315524489963</v>
      </c>
      <c r="Y138" s="2">
        <v>-42.194768391060911</v>
      </c>
      <c r="Z138" s="80">
        <f>VLOOKUP(U138,BG!$A$2:$F$55,4)</f>
        <v>15.069129644681414</v>
      </c>
      <c r="AA138" s="80">
        <f>VLOOKUP(U138,BG!$A$2:$F$55,5)</f>
        <v>0.97064031469867118</v>
      </c>
      <c r="AB138" s="4">
        <f>VLOOKUP(U138+1,BG!$A$2:$F$55,4)</f>
        <v>15.316755607420955</v>
      </c>
      <c r="AC138" s="4">
        <f>VLOOKUP(U138+1,BG!$A$2:$F$55,5)</f>
        <v>0.92646338453189148</v>
      </c>
      <c r="AD138" s="3">
        <f>COUNTIF($U$2:U138,U138)</f>
        <v>12</v>
      </c>
      <c r="AE138" s="3">
        <f t="shared" si="20"/>
        <v>17</v>
      </c>
      <c r="AF138" s="3">
        <f t="shared" si="21"/>
        <v>5</v>
      </c>
      <c r="AG138" s="3">
        <f t="shared" si="22"/>
        <v>11</v>
      </c>
      <c r="AH138" s="81">
        <f t="shared" si="23"/>
        <v>15.239372494064849</v>
      </c>
      <c r="AI138" s="81">
        <f t="shared" si="24"/>
        <v>0.94026867520901014</v>
      </c>
      <c r="AJ138" s="83">
        <v>3.5355400000000001</v>
      </c>
      <c r="AK138" s="83">
        <v>15.002599999999999</v>
      </c>
      <c r="AL138" s="84">
        <f t="shared" si="25"/>
        <v>53.042292404000001</v>
      </c>
      <c r="AM138" s="84">
        <f t="shared" si="26"/>
        <v>121.85247878336543</v>
      </c>
      <c r="AN138" s="84">
        <f t="shared" si="27"/>
        <v>14.329104586010985</v>
      </c>
      <c r="AO138" s="84">
        <f t="shared" si="28"/>
        <v>107.52337419735444</v>
      </c>
      <c r="AP138" s="85">
        <f t="shared" si="29"/>
        <v>0.50669058890727148</v>
      </c>
    </row>
    <row r="139" spans="1:42" x14ac:dyDescent="0.25">
      <c r="A139">
        <v>6</v>
      </c>
      <c r="B139" s="7">
        <v>13</v>
      </c>
      <c r="C139" s="3" t="s">
        <v>283</v>
      </c>
      <c r="D139" s="3">
        <v>-800</v>
      </c>
      <c r="E139" s="3">
        <v>104</v>
      </c>
      <c r="F139" s="3">
        <v>130</v>
      </c>
      <c r="G139" s="3">
        <v>0.290599</v>
      </c>
      <c r="H139" s="3">
        <v>0.19176099999999999</v>
      </c>
      <c r="I139" s="3">
        <v>49.047719999999998</v>
      </c>
      <c r="J139" s="3">
        <v>1.466188</v>
      </c>
      <c r="K139" s="3">
        <v>9.1515310000000003</v>
      </c>
      <c r="L139" s="3">
        <v>0.13677700000000001</v>
      </c>
      <c r="M139" s="50">
        <v>0.290599</v>
      </c>
      <c r="N139" s="3">
        <v>7.4587000000000001E-2</v>
      </c>
      <c r="O139" s="3">
        <v>99700</v>
      </c>
      <c r="P139" s="3">
        <v>21.7</v>
      </c>
      <c r="Q139" s="3">
        <v>60</v>
      </c>
      <c r="R139" s="3">
        <v>1.171</v>
      </c>
      <c r="S139" s="3" t="s">
        <v>308</v>
      </c>
      <c r="T139" s="3" t="s">
        <v>309</v>
      </c>
      <c r="U139" s="77">
        <v>1080</v>
      </c>
      <c r="V139" s="34">
        <v>192.88495794674489</v>
      </c>
      <c r="W139" s="2">
        <v>6.9941082741787186</v>
      </c>
      <c r="X139" s="2">
        <v>17.619352866828397</v>
      </c>
      <c r="Y139" s="2">
        <v>-48.506747541885005</v>
      </c>
      <c r="Z139" s="80">
        <f>VLOOKUP(U139,BG!$A$2:$F$55,4)</f>
        <v>15.069129644681414</v>
      </c>
      <c r="AA139" s="80">
        <f>VLOOKUP(U139,BG!$A$2:$F$55,5)</f>
        <v>0.97064031469867118</v>
      </c>
      <c r="AB139" s="4">
        <f>VLOOKUP(U139+1,BG!$A$2:$F$55,4)</f>
        <v>15.316755607420955</v>
      </c>
      <c r="AC139" s="4">
        <f>VLOOKUP(U139+1,BG!$A$2:$F$55,5)</f>
        <v>0.92646338453189148</v>
      </c>
      <c r="AD139" s="3">
        <f>COUNTIF($U$2:U139,U139)</f>
        <v>13</v>
      </c>
      <c r="AE139" s="3">
        <f t="shared" si="20"/>
        <v>17</v>
      </c>
      <c r="AF139" s="3">
        <f t="shared" si="21"/>
        <v>4</v>
      </c>
      <c r="AG139" s="3">
        <f t="shared" si="22"/>
        <v>12</v>
      </c>
      <c r="AH139" s="81">
        <f t="shared" si="23"/>
        <v>15.254849116736068</v>
      </c>
      <c r="AI139" s="81">
        <f t="shared" si="24"/>
        <v>0.93750761707358632</v>
      </c>
      <c r="AJ139" s="83">
        <v>3.5385200000000001</v>
      </c>
      <c r="AK139" s="83">
        <v>17.509</v>
      </c>
      <c r="AL139" s="84">
        <f t="shared" si="25"/>
        <v>61.955946680000004</v>
      </c>
      <c r="AM139" s="84">
        <f t="shared" si="26"/>
        <v>123.23166167155901</v>
      </c>
      <c r="AN139" s="84">
        <f t="shared" si="27"/>
        <v>14.301537244248333</v>
      </c>
      <c r="AO139" s="84">
        <f t="shared" si="28"/>
        <v>108.93012442731067</v>
      </c>
      <c r="AP139" s="85">
        <f t="shared" si="29"/>
        <v>0.43123220499630155</v>
      </c>
    </row>
    <row r="140" spans="1:42" x14ac:dyDescent="0.25">
      <c r="A140">
        <v>6</v>
      </c>
      <c r="B140" s="7">
        <v>14</v>
      </c>
      <c r="C140" s="3" t="s">
        <v>283</v>
      </c>
      <c r="D140" s="3">
        <v>-800</v>
      </c>
      <c r="E140" s="3">
        <v>104</v>
      </c>
      <c r="F140" s="3">
        <v>140</v>
      </c>
      <c r="G140" s="3">
        <v>0.31128800000000001</v>
      </c>
      <c r="H140" s="3">
        <v>0.191825</v>
      </c>
      <c r="I140" s="3">
        <v>49.063889000000003</v>
      </c>
      <c r="J140" s="3">
        <v>1.512114</v>
      </c>
      <c r="K140" s="3">
        <v>9.1529710000000009</v>
      </c>
      <c r="L140" s="3">
        <v>0.14129700000000001</v>
      </c>
      <c r="M140" s="50">
        <v>0.31128800000000001</v>
      </c>
      <c r="N140" s="3">
        <v>9.5925999999999997E-2</v>
      </c>
      <c r="O140" s="3">
        <v>99700</v>
      </c>
      <c r="P140" s="3">
        <v>21.7</v>
      </c>
      <c r="Q140" s="3">
        <v>60</v>
      </c>
      <c r="R140" s="3">
        <v>1.171</v>
      </c>
      <c r="S140" s="3" t="s">
        <v>310</v>
      </c>
      <c r="T140" s="3" t="s">
        <v>311</v>
      </c>
      <c r="U140" s="77">
        <v>1080</v>
      </c>
      <c r="V140" s="34">
        <v>206.7982580192471</v>
      </c>
      <c r="W140" s="2">
        <v>6.0206883504720636</v>
      </c>
      <c r="X140" s="2">
        <v>22.856671718668355</v>
      </c>
      <c r="Y140" s="2">
        <v>-47.126037047851121</v>
      </c>
      <c r="Z140" s="80">
        <f>VLOOKUP(U140,BG!$A$2:$F$55,4)</f>
        <v>15.069129644681414</v>
      </c>
      <c r="AA140" s="80">
        <f>VLOOKUP(U140,BG!$A$2:$F$55,5)</f>
        <v>0.97064031469867118</v>
      </c>
      <c r="AB140" s="4">
        <f>VLOOKUP(U140+1,BG!$A$2:$F$55,4)</f>
        <v>15.316755607420955</v>
      </c>
      <c r="AC140" s="4">
        <f>VLOOKUP(U140+1,BG!$A$2:$F$55,5)</f>
        <v>0.92646338453189148</v>
      </c>
      <c r="AD140" s="3">
        <f>COUNTIF($U$2:U140,U140)</f>
        <v>14</v>
      </c>
      <c r="AE140" s="3">
        <f t="shared" si="20"/>
        <v>17</v>
      </c>
      <c r="AF140" s="3">
        <f t="shared" si="21"/>
        <v>3</v>
      </c>
      <c r="AG140" s="3">
        <f t="shared" si="22"/>
        <v>13</v>
      </c>
      <c r="AH140" s="81">
        <f t="shared" si="23"/>
        <v>15.270325739407291</v>
      </c>
      <c r="AI140" s="81">
        <f t="shared" si="24"/>
        <v>0.93474655893816272</v>
      </c>
      <c r="AJ140" s="83">
        <v>3.7882500000000001</v>
      </c>
      <c r="AK140" s="83">
        <v>22.810400000000001</v>
      </c>
      <c r="AL140" s="84">
        <f t="shared" si="25"/>
        <v>86.411497800000006</v>
      </c>
      <c r="AM140" s="84">
        <f t="shared" si="26"/>
        <v>137.61289714715085</v>
      </c>
      <c r="AN140" s="84">
        <f t="shared" si="27"/>
        <v>14.27388443877582</v>
      </c>
      <c r="AO140" s="84">
        <f t="shared" si="28"/>
        <v>123.33901270837502</v>
      </c>
      <c r="AP140" s="85">
        <f t="shared" si="29"/>
        <v>0.2993984960434789</v>
      </c>
    </row>
    <row r="141" spans="1:42" x14ac:dyDescent="0.25">
      <c r="A141">
        <v>6</v>
      </c>
      <c r="B141" s="7">
        <v>15</v>
      </c>
      <c r="C141" s="3" t="s">
        <v>283</v>
      </c>
      <c r="D141" s="3">
        <v>-800</v>
      </c>
      <c r="E141" s="3">
        <v>104</v>
      </c>
      <c r="F141" s="3">
        <v>150</v>
      </c>
      <c r="G141" s="3">
        <v>0.34468100000000002</v>
      </c>
      <c r="H141" s="3">
        <v>0.191356</v>
      </c>
      <c r="I141" s="3">
        <v>48.946078999999997</v>
      </c>
      <c r="J141" s="3">
        <v>1.554897</v>
      </c>
      <c r="K141" s="3">
        <v>9.1419139999999999</v>
      </c>
      <c r="L141" s="3">
        <v>0.14510000000000001</v>
      </c>
      <c r="M141" s="50">
        <v>0.34468100000000002</v>
      </c>
      <c r="N141" s="3">
        <v>0.15809599999999999</v>
      </c>
      <c r="O141" s="3">
        <v>99700</v>
      </c>
      <c r="P141" s="3">
        <v>21.7</v>
      </c>
      <c r="Q141" s="3">
        <v>60</v>
      </c>
      <c r="R141" s="3">
        <v>1.171</v>
      </c>
      <c r="S141" s="3" t="s">
        <v>312</v>
      </c>
      <c r="T141" s="3" t="s">
        <v>313</v>
      </c>
      <c r="U141" s="77">
        <v>1080</v>
      </c>
      <c r="V141" s="34">
        <v>232.0047814251094</v>
      </c>
      <c r="W141" s="2">
        <v>3.2757962244415784</v>
      </c>
      <c r="X141" s="2">
        <v>49.502228079103489</v>
      </c>
      <c r="Y141" s="2">
        <v>-43.598892086520287</v>
      </c>
      <c r="Z141" s="80">
        <f>VLOOKUP(U141,BG!$A$2:$F$55,4)</f>
        <v>15.069129644681414</v>
      </c>
      <c r="AA141" s="80">
        <f>VLOOKUP(U141,BG!$A$2:$F$55,5)</f>
        <v>0.97064031469867118</v>
      </c>
      <c r="AB141" s="4">
        <f>VLOOKUP(U141+1,BG!$A$2:$F$55,4)</f>
        <v>15.316755607420955</v>
      </c>
      <c r="AC141" s="4">
        <f>VLOOKUP(U141+1,BG!$A$2:$F$55,5)</f>
        <v>0.92646338453189148</v>
      </c>
      <c r="AD141" s="3">
        <f>COUNTIF($U$2:U141,U141)</f>
        <v>15</v>
      </c>
      <c r="AE141" s="3">
        <f t="shared" si="20"/>
        <v>17</v>
      </c>
      <c r="AF141" s="3">
        <f t="shared" si="21"/>
        <v>2</v>
      </c>
      <c r="AG141" s="3">
        <f t="shared" si="22"/>
        <v>14</v>
      </c>
      <c r="AH141" s="81">
        <f t="shared" si="23"/>
        <v>15.285802362078512</v>
      </c>
      <c r="AI141" s="81">
        <f t="shared" si="24"/>
        <v>0.9319855008027389</v>
      </c>
      <c r="AJ141" s="83">
        <v>3.1352000000000002</v>
      </c>
      <c r="AK141" s="83">
        <v>49.645000000000003</v>
      </c>
      <c r="AL141" s="84">
        <f t="shared" si="25"/>
        <v>155.64700400000001</v>
      </c>
      <c r="AM141" s="84">
        <f t="shared" si="26"/>
        <v>162.15921184297309</v>
      </c>
      <c r="AN141" s="84">
        <f t="shared" si="27"/>
        <v>14.24614616959343</v>
      </c>
      <c r="AO141" s="84">
        <f t="shared" si="28"/>
        <v>147.91306567337966</v>
      </c>
      <c r="AP141" s="85">
        <f t="shared" si="29"/>
        <v>5.2287053151196E-2</v>
      </c>
    </row>
    <row r="142" spans="1:42" x14ac:dyDescent="0.25">
      <c r="A142">
        <v>6</v>
      </c>
      <c r="B142" s="7">
        <v>16</v>
      </c>
      <c r="C142" s="3" t="s">
        <v>283</v>
      </c>
      <c r="D142" s="3">
        <v>-800</v>
      </c>
      <c r="E142" s="3">
        <v>104</v>
      </c>
      <c r="F142" s="3">
        <v>160</v>
      </c>
      <c r="G142" s="3">
        <v>0.36898900000000001</v>
      </c>
      <c r="H142" s="3">
        <v>0.19159999999999999</v>
      </c>
      <c r="I142" s="3">
        <v>49.007469</v>
      </c>
      <c r="J142" s="3">
        <v>1.5074369999999999</v>
      </c>
      <c r="K142" s="3">
        <v>9.1477120000000003</v>
      </c>
      <c r="L142" s="3">
        <v>0.14091600000000001</v>
      </c>
      <c r="M142" s="50">
        <v>0.36898900000000001</v>
      </c>
      <c r="N142" s="3">
        <v>0.214891</v>
      </c>
      <c r="O142" s="3">
        <v>99700</v>
      </c>
      <c r="P142" s="3">
        <v>21.7</v>
      </c>
      <c r="Q142" s="3">
        <v>60</v>
      </c>
      <c r="R142" s="3">
        <v>1.171</v>
      </c>
      <c r="S142" s="3" t="s">
        <v>314</v>
      </c>
      <c r="T142" s="3" t="s">
        <v>315</v>
      </c>
      <c r="U142" s="77">
        <v>1080</v>
      </c>
      <c r="V142" s="34">
        <v>248.89727814166764</v>
      </c>
      <c r="W142" s="2">
        <v>2.0038407841522896</v>
      </c>
      <c r="X142" s="2">
        <v>87.958326444742937</v>
      </c>
      <c r="Y142" s="2">
        <v>-44.577126261583778</v>
      </c>
      <c r="Z142" s="80">
        <f>VLOOKUP(U142,BG!$A$2:$F$55,4)</f>
        <v>15.069129644681414</v>
      </c>
      <c r="AA142" s="80">
        <f>VLOOKUP(U142,BG!$A$2:$F$55,5)</f>
        <v>0.97064031469867118</v>
      </c>
      <c r="AB142" s="4">
        <f>VLOOKUP(U142+1,BG!$A$2:$F$55,4)</f>
        <v>15.316755607420955</v>
      </c>
      <c r="AC142" s="4">
        <f>VLOOKUP(U142+1,BG!$A$2:$F$55,5)</f>
        <v>0.92646338453189148</v>
      </c>
      <c r="AD142" s="3">
        <f>COUNTIF($U$2:U142,U142)</f>
        <v>16</v>
      </c>
      <c r="AE142" s="3">
        <f t="shared" si="20"/>
        <v>17</v>
      </c>
      <c r="AF142" s="3">
        <f t="shared" si="21"/>
        <v>1</v>
      </c>
      <c r="AG142" s="3">
        <f t="shared" si="22"/>
        <v>15</v>
      </c>
      <c r="AH142" s="81">
        <f t="shared" si="23"/>
        <v>15.301278984749734</v>
      </c>
      <c r="AI142" s="81">
        <f t="shared" si="24"/>
        <v>0.9292244426673153</v>
      </c>
      <c r="AJ142" s="83">
        <v>1.9450099999999999</v>
      </c>
      <c r="AK142" s="83">
        <v>89.092200000000005</v>
      </c>
      <c r="AL142" s="84">
        <f t="shared" si="25"/>
        <v>173.28521992200001</v>
      </c>
      <c r="AM142" s="84">
        <f t="shared" si="26"/>
        <v>176.25448183575676</v>
      </c>
      <c r="AN142" s="84">
        <f t="shared" si="27"/>
        <v>14.218322436701175</v>
      </c>
      <c r="AO142" s="84">
        <f t="shared" si="28"/>
        <v>162.03615939905558</v>
      </c>
      <c r="AP142" s="85">
        <f t="shared" si="29"/>
        <v>6.9423149528252751E-2</v>
      </c>
    </row>
    <row r="143" spans="1:42" x14ac:dyDescent="0.25">
      <c r="A143">
        <v>6</v>
      </c>
      <c r="B143" s="7">
        <v>17</v>
      </c>
      <c r="C143" s="3" t="s">
        <v>283</v>
      </c>
      <c r="D143" s="3">
        <v>-800</v>
      </c>
      <c r="E143" s="3">
        <v>104</v>
      </c>
      <c r="F143" s="3">
        <v>170</v>
      </c>
      <c r="G143" s="3">
        <v>0.37601099999999998</v>
      </c>
      <c r="H143" s="3">
        <v>0.19222700000000001</v>
      </c>
      <c r="I143" s="3">
        <v>49.164777999999998</v>
      </c>
      <c r="J143" s="3">
        <v>1.501933</v>
      </c>
      <c r="K143" s="3">
        <v>9.1623979999999996</v>
      </c>
      <c r="L143" s="3">
        <v>0.140098</v>
      </c>
      <c r="M143" s="50">
        <v>0.37601099999999998</v>
      </c>
      <c r="N143" s="3">
        <v>0.23224800000000001</v>
      </c>
      <c r="O143" s="3">
        <v>99700</v>
      </c>
      <c r="P143" s="3">
        <v>21.7</v>
      </c>
      <c r="Q143" s="3">
        <v>60</v>
      </c>
      <c r="R143" s="3">
        <v>1.171</v>
      </c>
      <c r="S143" s="3" t="s">
        <v>316</v>
      </c>
      <c r="T143" s="3" t="s">
        <v>317</v>
      </c>
      <c r="U143" s="77">
        <v>1080</v>
      </c>
      <c r="V143" s="34">
        <v>250.26756942850582</v>
      </c>
      <c r="W143" s="2">
        <v>1.7033884614036527</v>
      </c>
      <c r="X143" s="2">
        <v>105.35540232027692</v>
      </c>
      <c r="Y143" s="2">
        <v>-45.350720042557626</v>
      </c>
      <c r="Z143" s="80">
        <f>VLOOKUP(U143,BG!$A$2:$F$55,4)</f>
        <v>15.069129644681414</v>
      </c>
      <c r="AA143" s="80">
        <f>VLOOKUP(U143,BG!$A$2:$F$55,5)</f>
        <v>0.97064031469867118</v>
      </c>
      <c r="AB143" s="4">
        <f>VLOOKUP(U143+1,BG!$A$2:$F$55,4)</f>
        <v>15.316755607420955</v>
      </c>
      <c r="AC143" s="4">
        <f>VLOOKUP(U143+1,BG!$A$2:$F$55,5)</f>
        <v>0.92646338453189148</v>
      </c>
      <c r="AD143" s="3">
        <f>COUNTIF($U$2:U143,U143)</f>
        <v>17</v>
      </c>
      <c r="AE143" s="3">
        <f t="shared" si="20"/>
        <v>17</v>
      </c>
      <c r="AF143" s="3">
        <f t="shared" si="21"/>
        <v>0</v>
      </c>
      <c r="AG143" s="3">
        <f t="shared" si="22"/>
        <v>16</v>
      </c>
      <c r="AH143" s="81">
        <f t="shared" si="23"/>
        <v>15.316755607420955</v>
      </c>
      <c r="AI143" s="81">
        <f t="shared" si="24"/>
        <v>0.92646338453189148</v>
      </c>
      <c r="AJ143" s="83">
        <v>1.6661300000000001</v>
      </c>
      <c r="AK143" s="83">
        <v>106.515</v>
      </c>
      <c r="AL143" s="84">
        <f t="shared" si="25"/>
        <v>177.46783695000002</v>
      </c>
      <c r="AM143" s="84">
        <f t="shared" si="26"/>
        <v>179.46117665889935</v>
      </c>
      <c r="AN143" s="84">
        <f t="shared" si="27"/>
        <v>14.190413240099046</v>
      </c>
      <c r="AO143" s="84">
        <f t="shared" si="28"/>
        <v>165.2707634188003</v>
      </c>
      <c r="AP143" s="85">
        <f t="shared" si="29"/>
        <v>7.3800551766630543E-2</v>
      </c>
    </row>
    <row r="144" spans="1:42" x14ac:dyDescent="0.25">
      <c r="A144">
        <v>6</v>
      </c>
      <c r="B144" s="52">
        <v>17</v>
      </c>
      <c r="C144" s="5" t="s">
        <v>283</v>
      </c>
      <c r="D144" s="5">
        <v>-800.0625</v>
      </c>
      <c r="E144" s="5">
        <v>104.03125</v>
      </c>
      <c r="F144" s="5">
        <v>170</v>
      </c>
      <c r="G144" s="5">
        <v>0.36868200000000001</v>
      </c>
      <c r="H144" s="5">
        <v>0.19179399999999999</v>
      </c>
      <c r="I144" s="5">
        <v>49.056137999999997</v>
      </c>
      <c r="J144" s="5">
        <v>1.476477</v>
      </c>
      <c r="K144" s="5">
        <v>9.1523000000000003</v>
      </c>
      <c r="L144" s="5">
        <v>0.137876</v>
      </c>
      <c r="M144" s="53">
        <v>0.36868200000000001</v>
      </c>
      <c r="N144" s="5">
        <v>0.229184</v>
      </c>
      <c r="O144" s="5">
        <v>99700</v>
      </c>
      <c r="P144" s="5">
        <v>21.7</v>
      </c>
      <c r="Q144" s="5">
        <v>60</v>
      </c>
      <c r="R144" s="5">
        <v>1.171</v>
      </c>
      <c r="S144" s="5" t="s">
        <v>318</v>
      </c>
      <c r="T144" s="5" t="s">
        <v>319</v>
      </c>
      <c r="U144" s="77">
        <v>1090</v>
      </c>
      <c r="V144" s="34">
        <v>243.74094101445948</v>
      </c>
      <c r="W144" s="2">
        <v>1.6905125250595299</v>
      </c>
      <c r="X144" s="2">
        <v>106.50082725596728</v>
      </c>
      <c r="Y144" s="2">
        <v>-40.128727264956581</v>
      </c>
      <c r="Z144" s="80">
        <f>VLOOKUP(U144,BG!$A$2:$F$55,4)</f>
        <v>15.316755607420955</v>
      </c>
      <c r="AA144" s="80">
        <f>VLOOKUP(U144,BG!$A$2:$F$55,5)</f>
        <v>0.92646338453189148</v>
      </c>
      <c r="AB144" s="4">
        <f>VLOOKUP(U144+1,BG!$A$2:$F$55,4)</f>
        <v>15.080377795035311</v>
      </c>
      <c r="AC144" s="4">
        <f>VLOOKUP(U144+1,BG!$A$2:$F$55,5)</f>
        <v>1.1407859266793348</v>
      </c>
      <c r="AD144" s="3">
        <f>COUNTIF($U$2:U144,U144)</f>
        <v>1</v>
      </c>
      <c r="AE144" s="3">
        <f t="shared" si="20"/>
        <v>19</v>
      </c>
      <c r="AF144" s="3">
        <f t="shared" si="21"/>
        <v>18</v>
      </c>
      <c r="AG144" s="3">
        <f t="shared" si="22"/>
        <v>0</v>
      </c>
      <c r="AH144" s="81">
        <f t="shared" si="23"/>
        <v>15.316755607420955</v>
      </c>
      <c r="AI144" s="81">
        <f t="shared" si="24"/>
        <v>0.92646338453189137</v>
      </c>
      <c r="AJ144" s="83">
        <v>1.66198</v>
      </c>
      <c r="AK144" s="83">
        <v>107.69</v>
      </c>
      <c r="AL144" s="84">
        <f t="shared" si="25"/>
        <v>178.97862620000001</v>
      </c>
      <c r="AM144" s="84">
        <f t="shared" si="26"/>
        <v>180.04098240541404</v>
      </c>
      <c r="AN144" s="84">
        <f t="shared" si="27"/>
        <v>14.190413240099044</v>
      </c>
      <c r="AO144" s="84">
        <f t="shared" si="28"/>
        <v>165.85056916531499</v>
      </c>
      <c r="AP144" s="85">
        <f t="shared" si="29"/>
        <v>7.9155935977520533E-2</v>
      </c>
    </row>
    <row r="145" spans="1:42" x14ac:dyDescent="0.25">
      <c r="A145">
        <v>6</v>
      </c>
      <c r="B145" s="52">
        <v>18</v>
      </c>
      <c r="C145" s="5" t="s">
        <v>283</v>
      </c>
      <c r="D145" s="5">
        <v>-800</v>
      </c>
      <c r="E145" s="5">
        <v>104.03125</v>
      </c>
      <c r="F145" s="5">
        <v>180</v>
      </c>
      <c r="G145" s="5">
        <v>0.37229000000000001</v>
      </c>
      <c r="H145" s="5">
        <v>0.19159300000000001</v>
      </c>
      <c r="I145" s="5">
        <v>49.005553999999997</v>
      </c>
      <c r="J145" s="5">
        <v>1.4660420000000001</v>
      </c>
      <c r="K145" s="5">
        <v>9.1475919999999995</v>
      </c>
      <c r="L145" s="5">
        <v>0.137045</v>
      </c>
      <c r="M145" s="53">
        <v>0.37229000000000001</v>
      </c>
      <c r="N145" s="5">
        <v>0.246113</v>
      </c>
      <c r="O145" s="5">
        <v>99700</v>
      </c>
      <c r="P145" s="5">
        <v>21.7</v>
      </c>
      <c r="Q145" s="5">
        <v>60</v>
      </c>
      <c r="R145" s="5">
        <v>1.171</v>
      </c>
      <c r="S145" s="5" t="s">
        <v>320</v>
      </c>
      <c r="T145" s="5" t="s">
        <v>321</v>
      </c>
      <c r="U145" s="77">
        <v>1090</v>
      </c>
      <c r="V145" s="34">
        <v>244.16306622872207</v>
      </c>
      <c r="W145" s="2">
        <v>1.5300211642935884</v>
      </c>
      <c r="X145" s="2">
        <v>118.61293211544829</v>
      </c>
      <c r="Y145" s="2">
        <v>-40.701388334959603</v>
      </c>
      <c r="Z145" s="80">
        <f>VLOOKUP(U145,BG!$A$2:$F$55,4)</f>
        <v>15.316755607420955</v>
      </c>
      <c r="AA145" s="80">
        <f>VLOOKUP(U145,BG!$A$2:$F$55,5)</f>
        <v>0.92646338453189148</v>
      </c>
      <c r="AB145" s="4">
        <f>VLOOKUP(U145+1,BG!$A$2:$F$55,4)</f>
        <v>15.080377795035311</v>
      </c>
      <c r="AC145" s="4">
        <f>VLOOKUP(U145+1,BG!$A$2:$F$55,5)</f>
        <v>1.1407859266793348</v>
      </c>
      <c r="AD145" s="3">
        <f>COUNTIF($U$2:U145,U145)</f>
        <v>2</v>
      </c>
      <c r="AE145" s="3">
        <f t="shared" si="20"/>
        <v>19</v>
      </c>
      <c r="AF145" s="3">
        <f t="shared" si="21"/>
        <v>17</v>
      </c>
      <c r="AG145" s="3">
        <f t="shared" si="22"/>
        <v>1</v>
      </c>
      <c r="AH145" s="81">
        <f t="shared" si="23"/>
        <v>15.303623506732862</v>
      </c>
      <c r="AI145" s="81">
        <f t="shared" si="24"/>
        <v>0.93837019242897157</v>
      </c>
      <c r="AJ145" s="83">
        <v>1.5057100000000001</v>
      </c>
      <c r="AK145" s="83">
        <v>119.79</v>
      </c>
      <c r="AL145" s="84">
        <f t="shared" si="25"/>
        <v>180.36900090000003</v>
      </c>
      <c r="AM145" s="84">
        <f t="shared" si="26"/>
        <v>181.48029649555454</v>
      </c>
      <c r="AN145" s="84">
        <f t="shared" si="27"/>
        <v>14.360464134873448</v>
      </c>
      <c r="AO145" s="84">
        <f t="shared" si="28"/>
        <v>167.1198323606811</v>
      </c>
      <c r="AP145" s="85">
        <f t="shared" si="29"/>
        <v>7.9279450871661536E-2</v>
      </c>
    </row>
    <row r="146" spans="1:42" x14ac:dyDescent="0.25">
      <c r="A146">
        <v>6</v>
      </c>
      <c r="B146" s="52">
        <v>19</v>
      </c>
      <c r="C146" s="5" t="s">
        <v>283</v>
      </c>
      <c r="D146" s="5">
        <v>-800</v>
      </c>
      <c r="E146" s="5">
        <v>104.03125</v>
      </c>
      <c r="F146" s="5">
        <v>190</v>
      </c>
      <c r="G146" s="5">
        <v>0.37403900000000001</v>
      </c>
      <c r="H146" s="5">
        <v>0.19155</v>
      </c>
      <c r="I146" s="5">
        <v>48.994959999999999</v>
      </c>
      <c r="J146" s="5">
        <v>1.4764919999999999</v>
      </c>
      <c r="K146" s="5">
        <v>9.1465879999999995</v>
      </c>
      <c r="L146" s="5">
        <v>0.13805600000000001</v>
      </c>
      <c r="M146" s="53">
        <v>0.37403900000000001</v>
      </c>
      <c r="N146" s="5">
        <v>0.246947</v>
      </c>
      <c r="O146" s="5">
        <v>99700</v>
      </c>
      <c r="P146" s="5">
        <v>21.7</v>
      </c>
      <c r="Q146" s="5">
        <v>60</v>
      </c>
      <c r="R146" s="5">
        <v>1.171</v>
      </c>
      <c r="S146" s="5" t="s">
        <v>322</v>
      </c>
      <c r="T146" s="5" t="s">
        <v>323</v>
      </c>
      <c r="U146" s="77">
        <v>1090</v>
      </c>
      <c r="V146" s="34">
        <v>242.92810972994113</v>
      </c>
      <c r="W146" s="2">
        <v>1.3692978828282332</v>
      </c>
      <c r="X146" s="2">
        <v>129.32475190607309</v>
      </c>
      <c r="Y146" s="2">
        <v>-45.932105180168591</v>
      </c>
      <c r="Z146" s="80">
        <f>VLOOKUP(U146,BG!$A$2:$F$55,4)</f>
        <v>15.316755607420955</v>
      </c>
      <c r="AA146" s="80">
        <f>VLOOKUP(U146,BG!$A$2:$F$55,5)</f>
        <v>0.92646338453189148</v>
      </c>
      <c r="AB146" s="4">
        <f>VLOOKUP(U146+1,BG!$A$2:$F$55,4)</f>
        <v>15.080377795035311</v>
      </c>
      <c r="AC146" s="4">
        <f>VLOOKUP(U146+1,BG!$A$2:$F$55,5)</f>
        <v>1.1407859266793348</v>
      </c>
      <c r="AD146" s="3">
        <f>COUNTIF($U$2:U146,U146)</f>
        <v>3</v>
      </c>
      <c r="AE146" s="3">
        <f t="shared" si="20"/>
        <v>19</v>
      </c>
      <c r="AF146" s="3">
        <f t="shared" si="21"/>
        <v>16</v>
      </c>
      <c r="AG146" s="3">
        <f t="shared" si="22"/>
        <v>2</v>
      </c>
      <c r="AH146" s="81">
        <f t="shared" si="23"/>
        <v>15.290491406044772</v>
      </c>
      <c r="AI146" s="81">
        <f t="shared" si="24"/>
        <v>0.95027700032605189</v>
      </c>
      <c r="AJ146" s="83">
        <v>1.3445400000000001</v>
      </c>
      <c r="AK146" s="83">
        <v>130.47999999999999</v>
      </c>
      <c r="AL146" s="84">
        <f t="shared" si="25"/>
        <v>175.43557920000001</v>
      </c>
      <c r="AM146" s="84">
        <f t="shared" si="26"/>
        <v>177.0841089822724</v>
      </c>
      <c r="AN146" s="84">
        <f t="shared" si="27"/>
        <v>14.530202306847501</v>
      </c>
      <c r="AO146" s="84">
        <f t="shared" si="28"/>
        <v>162.55390667542488</v>
      </c>
      <c r="AP146" s="85">
        <f t="shared" si="29"/>
        <v>7.9245542528216528E-2</v>
      </c>
    </row>
    <row r="147" spans="1:42" x14ac:dyDescent="0.25">
      <c r="A147">
        <v>6</v>
      </c>
      <c r="B147" s="52">
        <v>20</v>
      </c>
      <c r="C147" s="5" t="s">
        <v>283</v>
      </c>
      <c r="D147" s="5">
        <v>-800</v>
      </c>
      <c r="E147" s="5">
        <v>104.03125</v>
      </c>
      <c r="F147" s="5">
        <v>200</v>
      </c>
      <c r="G147" s="5">
        <v>0.349665</v>
      </c>
      <c r="H147" s="5">
        <v>0.19175</v>
      </c>
      <c r="I147" s="5">
        <v>49.045020000000001</v>
      </c>
      <c r="J147" s="5">
        <v>1.5024999999999999</v>
      </c>
      <c r="K147" s="5">
        <v>9.1512239999999991</v>
      </c>
      <c r="L147" s="5">
        <v>0.14041200000000001</v>
      </c>
      <c r="M147" s="53">
        <v>0.349665</v>
      </c>
      <c r="N147" s="5">
        <v>0.232934</v>
      </c>
      <c r="O147" s="5">
        <v>99700</v>
      </c>
      <c r="P147" s="5">
        <v>21.7</v>
      </c>
      <c r="Q147" s="5">
        <v>60</v>
      </c>
      <c r="R147" s="5">
        <v>1.171</v>
      </c>
      <c r="S147" s="5" t="s">
        <v>324</v>
      </c>
      <c r="T147" s="5" t="s">
        <v>325</v>
      </c>
      <c r="U147" s="77">
        <v>1090</v>
      </c>
      <c r="V147" s="34">
        <v>218.38307960334296</v>
      </c>
      <c r="W147" s="2">
        <v>1.2608350528044669</v>
      </c>
      <c r="X147" s="2">
        <v>126.70574465385553</v>
      </c>
      <c r="Y147" s="2">
        <v>-47.478368881869116</v>
      </c>
      <c r="Z147" s="80">
        <f>VLOOKUP(U147,BG!$A$2:$F$55,4)</f>
        <v>15.316755607420955</v>
      </c>
      <c r="AA147" s="80">
        <f>VLOOKUP(U147,BG!$A$2:$F$55,5)</f>
        <v>0.92646338453189148</v>
      </c>
      <c r="AB147" s="4">
        <f>VLOOKUP(U147+1,BG!$A$2:$F$55,4)</f>
        <v>15.080377795035311</v>
      </c>
      <c r="AC147" s="4">
        <f>VLOOKUP(U147+1,BG!$A$2:$F$55,5)</f>
        <v>1.1407859266793348</v>
      </c>
      <c r="AD147" s="3">
        <f>COUNTIF($U$2:U147,U147)</f>
        <v>4</v>
      </c>
      <c r="AE147" s="3">
        <f t="shared" si="20"/>
        <v>19</v>
      </c>
      <c r="AF147" s="3">
        <f t="shared" si="21"/>
        <v>15</v>
      </c>
      <c r="AG147" s="3">
        <f t="shared" si="22"/>
        <v>3</v>
      </c>
      <c r="AH147" s="81">
        <f t="shared" si="23"/>
        <v>15.277359305356681</v>
      </c>
      <c r="AI147" s="81">
        <f t="shared" si="24"/>
        <v>0.96218380822313199</v>
      </c>
      <c r="AJ147" s="83">
        <v>1.2362200000000001</v>
      </c>
      <c r="AK147" s="83">
        <v>127.873</v>
      </c>
      <c r="AL147" s="84">
        <f t="shared" si="25"/>
        <v>158.07916006000002</v>
      </c>
      <c r="AM147" s="84">
        <f t="shared" si="26"/>
        <v>159.75504425127323</v>
      </c>
      <c r="AN147" s="84">
        <f t="shared" si="27"/>
        <v>14.699627756021194</v>
      </c>
      <c r="AO147" s="84">
        <f t="shared" si="28"/>
        <v>145.05541649525205</v>
      </c>
      <c r="AP147" s="85">
        <f t="shared" si="29"/>
        <v>8.9784607010343992E-2</v>
      </c>
    </row>
    <row r="148" spans="1:42" x14ac:dyDescent="0.25">
      <c r="A148">
        <v>6</v>
      </c>
      <c r="B148" s="52">
        <v>21</v>
      </c>
      <c r="C148" s="5" t="s">
        <v>283</v>
      </c>
      <c r="D148" s="5">
        <v>-800</v>
      </c>
      <c r="E148" s="5">
        <v>104.03125</v>
      </c>
      <c r="F148" s="5">
        <v>210</v>
      </c>
      <c r="G148" s="5">
        <v>0.351053</v>
      </c>
      <c r="H148" s="5">
        <v>0.19192699999999999</v>
      </c>
      <c r="I148" s="5">
        <v>49.089517999999998</v>
      </c>
      <c r="J148" s="5">
        <v>1.5049570000000001</v>
      </c>
      <c r="K148" s="5">
        <v>9.1553740000000001</v>
      </c>
      <c r="L148" s="5">
        <v>0.14052600000000001</v>
      </c>
      <c r="M148" s="53">
        <v>0.351053</v>
      </c>
      <c r="N148" s="5">
        <v>0.24909200000000001</v>
      </c>
      <c r="O148" s="5">
        <v>99700</v>
      </c>
      <c r="P148" s="5">
        <v>21.7</v>
      </c>
      <c r="Q148" s="5">
        <v>60</v>
      </c>
      <c r="R148" s="5">
        <v>1.171</v>
      </c>
      <c r="S148" s="5" t="s">
        <v>326</v>
      </c>
      <c r="T148" s="5" t="s">
        <v>327</v>
      </c>
      <c r="U148" s="77">
        <v>1090</v>
      </c>
      <c r="V148" s="34">
        <v>216.80742399494954</v>
      </c>
      <c r="W148" s="2">
        <v>1.1152466116420954</v>
      </c>
      <c r="X148" s="2">
        <v>141.51895225302422</v>
      </c>
      <c r="Y148" s="2">
        <v>-50.006182406109332</v>
      </c>
      <c r="Z148" s="80">
        <f>VLOOKUP(U148,BG!$A$2:$F$55,4)</f>
        <v>15.316755607420955</v>
      </c>
      <c r="AA148" s="80">
        <f>VLOOKUP(U148,BG!$A$2:$F$55,5)</f>
        <v>0.92646338453189148</v>
      </c>
      <c r="AB148" s="4">
        <f>VLOOKUP(U148+1,BG!$A$2:$F$55,4)</f>
        <v>15.080377795035311</v>
      </c>
      <c r="AC148" s="4">
        <f>VLOOKUP(U148+1,BG!$A$2:$F$55,5)</f>
        <v>1.1407859266793348</v>
      </c>
      <c r="AD148" s="3">
        <f>COUNTIF($U$2:U148,U148)</f>
        <v>5</v>
      </c>
      <c r="AE148" s="3">
        <f t="shared" si="20"/>
        <v>19</v>
      </c>
      <c r="AF148" s="3">
        <f t="shared" si="21"/>
        <v>14</v>
      </c>
      <c r="AG148" s="3">
        <f t="shared" si="22"/>
        <v>4</v>
      </c>
      <c r="AH148" s="81">
        <f t="shared" si="23"/>
        <v>15.264227204668588</v>
      </c>
      <c r="AI148" s="81">
        <f t="shared" si="24"/>
        <v>0.97409061612021219</v>
      </c>
      <c r="AJ148" s="83">
        <v>1.0946400000000001</v>
      </c>
      <c r="AK148" s="83">
        <v>142.68</v>
      </c>
      <c r="AL148" s="84">
        <f t="shared" si="25"/>
        <v>156.18323520000001</v>
      </c>
      <c r="AM148" s="84">
        <f t="shared" si="26"/>
        <v>157.82853198332475</v>
      </c>
      <c r="AN148" s="84">
        <f t="shared" si="27"/>
        <v>14.868740482394529</v>
      </c>
      <c r="AO148" s="84">
        <f t="shared" si="28"/>
        <v>142.95979150093024</v>
      </c>
      <c r="AP148" s="85">
        <f t="shared" si="29"/>
        <v>9.2497642590530296E-2</v>
      </c>
    </row>
    <row r="149" spans="1:42" x14ac:dyDescent="0.25">
      <c r="A149">
        <v>6</v>
      </c>
      <c r="B149" s="52">
        <v>22</v>
      </c>
      <c r="C149" s="5" t="s">
        <v>283</v>
      </c>
      <c r="D149" s="5">
        <v>-800</v>
      </c>
      <c r="E149" s="5">
        <v>104.03125</v>
      </c>
      <c r="F149" s="5">
        <v>220</v>
      </c>
      <c r="G149" s="5">
        <v>0.33524999999999999</v>
      </c>
      <c r="H149" s="5">
        <v>0.19185099999999999</v>
      </c>
      <c r="I149" s="5">
        <v>49.070391000000001</v>
      </c>
      <c r="J149" s="5">
        <v>1.51441</v>
      </c>
      <c r="K149" s="5">
        <v>9.1535740000000008</v>
      </c>
      <c r="L149" s="5">
        <v>0.14153399999999999</v>
      </c>
      <c r="M149" s="53">
        <v>0.33524999999999999</v>
      </c>
      <c r="N149" s="5">
        <v>0.22939999999999999</v>
      </c>
      <c r="O149" s="5">
        <v>99700</v>
      </c>
      <c r="P149" s="5">
        <v>21.7</v>
      </c>
      <c r="Q149" s="5">
        <v>60</v>
      </c>
      <c r="R149" s="5">
        <v>1.171</v>
      </c>
      <c r="S149" s="5" t="s">
        <v>328</v>
      </c>
      <c r="T149" s="5" t="s">
        <v>329</v>
      </c>
      <c r="U149" s="77">
        <v>1090</v>
      </c>
      <c r="V149" s="34">
        <v>199.8709242742199</v>
      </c>
      <c r="W149" s="2">
        <v>1.0639282199453524</v>
      </c>
      <c r="X149" s="2">
        <v>137.33756683725443</v>
      </c>
      <c r="Y149" s="2">
        <v>-51.364486862422659</v>
      </c>
      <c r="Z149" s="80">
        <f>VLOOKUP(U149,BG!$A$2:$F$55,4)</f>
        <v>15.316755607420955</v>
      </c>
      <c r="AA149" s="80">
        <f>VLOOKUP(U149,BG!$A$2:$F$55,5)</f>
        <v>0.92646338453189148</v>
      </c>
      <c r="AB149" s="4">
        <f>VLOOKUP(U149+1,BG!$A$2:$F$55,4)</f>
        <v>15.080377795035311</v>
      </c>
      <c r="AC149" s="4">
        <f>VLOOKUP(U149+1,BG!$A$2:$F$55,5)</f>
        <v>1.1407859266793348</v>
      </c>
      <c r="AD149" s="3">
        <f>COUNTIF($U$2:U149,U149)</f>
        <v>6</v>
      </c>
      <c r="AE149" s="3">
        <f t="shared" si="20"/>
        <v>19</v>
      </c>
      <c r="AF149" s="3">
        <f t="shared" si="21"/>
        <v>13</v>
      </c>
      <c r="AG149" s="3">
        <f t="shared" si="22"/>
        <v>5</v>
      </c>
      <c r="AH149" s="81">
        <f t="shared" si="23"/>
        <v>15.251095103980497</v>
      </c>
      <c r="AI149" s="81">
        <f t="shared" si="24"/>
        <v>0.98599742401729251</v>
      </c>
      <c r="AJ149" s="83">
        <v>1.0427</v>
      </c>
      <c r="AK149" s="83">
        <v>138.51</v>
      </c>
      <c r="AL149" s="84">
        <f t="shared" si="25"/>
        <v>144.42437699999999</v>
      </c>
      <c r="AM149" s="84">
        <f t="shared" si="26"/>
        <v>146.11731301678597</v>
      </c>
      <c r="AN149" s="84">
        <f t="shared" si="27"/>
        <v>15.037540485967511</v>
      </c>
      <c r="AO149" s="84">
        <f t="shared" si="28"/>
        <v>131.07977253081845</v>
      </c>
      <c r="AP149" s="85">
        <f t="shared" si="29"/>
        <v>0.10180521533972046</v>
      </c>
    </row>
    <row r="150" spans="1:42" x14ac:dyDescent="0.25">
      <c r="A150">
        <v>6</v>
      </c>
      <c r="B150" s="52">
        <v>23</v>
      </c>
      <c r="C150" s="5" t="s">
        <v>283</v>
      </c>
      <c r="D150" s="5">
        <v>-800</v>
      </c>
      <c r="E150" s="5">
        <v>104.03125</v>
      </c>
      <c r="F150" s="5">
        <v>230</v>
      </c>
      <c r="G150" s="5">
        <v>0.33784199999999998</v>
      </c>
      <c r="H150" s="5">
        <v>0.191694</v>
      </c>
      <c r="I150" s="5">
        <v>49.030878999999999</v>
      </c>
      <c r="J150" s="5">
        <v>1.5120420000000001</v>
      </c>
      <c r="K150" s="5">
        <v>9.1498910000000002</v>
      </c>
      <c r="L150" s="5">
        <v>0.14128499999999999</v>
      </c>
      <c r="M150" s="53">
        <v>0.33784199999999998</v>
      </c>
      <c r="N150" s="5">
        <v>0.24527199999999999</v>
      </c>
      <c r="O150" s="5">
        <v>99700</v>
      </c>
      <c r="P150" s="5">
        <v>21.7</v>
      </c>
      <c r="Q150" s="5">
        <v>60</v>
      </c>
      <c r="R150" s="5">
        <v>1.171</v>
      </c>
      <c r="S150" s="5" t="s">
        <v>330</v>
      </c>
      <c r="T150" s="5" t="s">
        <v>331</v>
      </c>
      <c r="U150" s="77">
        <v>1090</v>
      </c>
      <c r="V150" s="34">
        <v>199.35753157933894</v>
      </c>
      <c r="W150" s="2">
        <v>1.0187516736995434</v>
      </c>
      <c r="X150" s="2">
        <v>143.99691808068067</v>
      </c>
      <c r="Y150" s="2">
        <v>-52.145515249080226</v>
      </c>
      <c r="Z150" s="80">
        <f>VLOOKUP(U150,BG!$A$2:$F$55,4)</f>
        <v>15.316755607420955</v>
      </c>
      <c r="AA150" s="80">
        <f>VLOOKUP(U150,BG!$A$2:$F$55,5)</f>
        <v>0.92646338453189148</v>
      </c>
      <c r="AB150" s="4">
        <f>VLOOKUP(U150+1,BG!$A$2:$F$55,4)</f>
        <v>15.080377795035311</v>
      </c>
      <c r="AC150" s="4">
        <f>VLOOKUP(U150+1,BG!$A$2:$F$55,5)</f>
        <v>1.1407859266793348</v>
      </c>
      <c r="AD150" s="3">
        <f>COUNTIF($U$2:U150,U150)</f>
        <v>7</v>
      </c>
      <c r="AE150" s="3">
        <f t="shared" si="20"/>
        <v>19</v>
      </c>
      <c r="AF150" s="3">
        <f t="shared" si="21"/>
        <v>12</v>
      </c>
      <c r="AG150" s="3">
        <f t="shared" si="22"/>
        <v>6</v>
      </c>
      <c r="AH150" s="81">
        <f t="shared" si="23"/>
        <v>15.237963003292407</v>
      </c>
      <c r="AI150" s="81">
        <f t="shared" si="24"/>
        <v>0.9979042319143725</v>
      </c>
      <c r="AJ150" s="83">
        <v>0.99909400000000004</v>
      </c>
      <c r="AK150" s="83">
        <v>145.166</v>
      </c>
      <c r="AL150" s="84">
        <f t="shared" si="25"/>
        <v>145.03447960400001</v>
      </c>
      <c r="AM150" s="84">
        <f t="shared" si="26"/>
        <v>146.69710130226949</v>
      </c>
      <c r="AN150" s="84">
        <f t="shared" si="27"/>
        <v>15.206027766740133</v>
      </c>
      <c r="AO150" s="84">
        <f t="shared" si="28"/>
        <v>131.49107353552935</v>
      </c>
      <c r="AP150" s="85">
        <f t="shared" si="29"/>
        <v>0.10299867287045293</v>
      </c>
    </row>
    <row r="151" spans="1:42" x14ac:dyDescent="0.25">
      <c r="A151">
        <v>6</v>
      </c>
      <c r="B151" s="52">
        <v>24</v>
      </c>
      <c r="C151" s="5" t="s">
        <v>283</v>
      </c>
      <c r="D151" s="5">
        <v>-800</v>
      </c>
      <c r="E151" s="5">
        <v>104.03125</v>
      </c>
      <c r="F151" s="5">
        <v>240</v>
      </c>
      <c r="G151" s="5">
        <v>0.32229200000000002</v>
      </c>
      <c r="H151" s="5">
        <v>0.19184699999999999</v>
      </c>
      <c r="I151" s="5">
        <v>49.069358000000001</v>
      </c>
      <c r="J151" s="5">
        <v>1.5095909999999999</v>
      </c>
      <c r="K151" s="5">
        <v>9.1534859999999991</v>
      </c>
      <c r="L151" s="5">
        <v>0.141014</v>
      </c>
      <c r="M151" s="53">
        <v>0.32229200000000002</v>
      </c>
      <c r="N151" s="5">
        <v>0.23034499999999999</v>
      </c>
      <c r="O151" s="5">
        <v>99700</v>
      </c>
      <c r="P151" s="5">
        <v>21.7</v>
      </c>
      <c r="Q151" s="5">
        <v>60</v>
      </c>
      <c r="R151" s="5">
        <v>1.171</v>
      </c>
      <c r="S151" s="5" t="s">
        <v>332</v>
      </c>
      <c r="T151" s="5" t="s">
        <v>333</v>
      </c>
      <c r="U151" s="77">
        <v>1090</v>
      </c>
      <c r="V151" s="34">
        <v>182.6138972716297</v>
      </c>
      <c r="W151" s="2">
        <v>0.94244317184100868</v>
      </c>
      <c r="X151" s="2">
        <v>142.96398019420025</v>
      </c>
      <c r="Y151" s="2">
        <v>-53.902582341948033</v>
      </c>
      <c r="Z151" s="80">
        <f>VLOOKUP(U151,BG!$A$2:$F$55,4)</f>
        <v>15.316755607420955</v>
      </c>
      <c r="AA151" s="80">
        <f>VLOOKUP(U151,BG!$A$2:$F$55,5)</f>
        <v>0.92646338453189148</v>
      </c>
      <c r="AB151" s="4">
        <f>VLOOKUP(U151+1,BG!$A$2:$F$55,4)</f>
        <v>15.080377795035311</v>
      </c>
      <c r="AC151" s="4">
        <f>VLOOKUP(U151+1,BG!$A$2:$F$55,5)</f>
        <v>1.1407859266793348</v>
      </c>
      <c r="AD151" s="3">
        <f>COUNTIF($U$2:U151,U151)</f>
        <v>8</v>
      </c>
      <c r="AE151" s="3">
        <f t="shared" si="20"/>
        <v>19</v>
      </c>
      <c r="AF151" s="3">
        <f t="shared" si="21"/>
        <v>11</v>
      </c>
      <c r="AG151" s="3">
        <f t="shared" si="22"/>
        <v>7</v>
      </c>
      <c r="AH151" s="81">
        <f t="shared" si="23"/>
        <v>15.224830902604317</v>
      </c>
      <c r="AI151" s="81">
        <f t="shared" si="24"/>
        <v>1.0098110398114528</v>
      </c>
      <c r="AJ151" s="83">
        <v>0.91781199999999996</v>
      </c>
      <c r="AK151" s="83">
        <v>144.15700000000001</v>
      </c>
      <c r="AL151" s="84">
        <f t="shared" si="25"/>
        <v>132.30902448399999</v>
      </c>
      <c r="AM151" s="84">
        <f t="shared" si="26"/>
        <v>134.73542695323724</v>
      </c>
      <c r="AN151" s="84">
        <f t="shared" si="27"/>
        <v>15.374202324712405</v>
      </c>
      <c r="AO151" s="84">
        <f t="shared" si="28"/>
        <v>119.36122462852484</v>
      </c>
      <c r="AP151" s="85">
        <f t="shared" si="29"/>
        <v>0.10847576250806076</v>
      </c>
    </row>
    <row r="152" spans="1:42" x14ac:dyDescent="0.25">
      <c r="A152">
        <v>6</v>
      </c>
      <c r="B152" s="52">
        <v>25</v>
      </c>
      <c r="C152" s="5" t="s">
        <v>283</v>
      </c>
      <c r="D152" s="5">
        <v>-800</v>
      </c>
      <c r="E152" s="5">
        <v>104.03125</v>
      </c>
      <c r="F152" s="5">
        <v>250</v>
      </c>
      <c r="G152" s="5">
        <v>0.314193</v>
      </c>
      <c r="H152" s="5">
        <v>0.191938</v>
      </c>
      <c r="I152" s="5">
        <v>49.092292999999998</v>
      </c>
      <c r="J152" s="5">
        <v>1.501657</v>
      </c>
      <c r="K152" s="5">
        <v>9.1556370000000005</v>
      </c>
      <c r="L152" s="5">
        <v>0.140237</v>
      </c>
      <c r="M152" s="53">
        <v>0.314193</v>
      </c>
      <c r="N152" s="5">
        <v>0.22364999999999999</v>
      </c>
      <c r="O152" s="5">
        <v>99700</v>
      </c>
      <c r="P152" s="5">
        <v>21.7</v>
      </c>
      <c r="Q152" s="5">
        <v>60</v>
      </c>
      <c r="R152" s="5">
        <v>1.171</v>
      </c>
      <c r="S152" s="5" t="s">
        <v>334</v>
      </c>
      <c r="T152" s="5" t="s">
        <v>335</v>
      </c>
      <c r="U152" s="77">
        <v>1090</v>
      </c>
      <c r="V152" s="34">
        <v>172.51832000368483</v>
      </c>
      <c r="W152" s="2">
        <v>0.89472567708157058</v>
      </c>
      <c r="X152" s="2">
        <v>142.73356011835361</v>
      </c>
      <c r="Y152" s="2">
        <v>-55.45869496221993</v>
      </c>
      <c r="Z152" s="80">
        <f>VLOOKUP(U152,BG!$A$2:$F$55,4)</f>
        <v>15.316755607420955</v>
      </c>
      <c r="AA152" s="80">
        <f>VLOOKUP(U152,BG!$A$2:$F$55,5)</f>
        <v>0.92646338453189148</v>
      </c>
      <c r="AB152" s="4">
        <f>VLOOKUP(U152+1,BG!$A$2:$F$55,4)</f>
        <v>15.080377795035311</v>
      </c>
      <c r="AC152" s="4">
        <f>VLOOKUP(U152+1,BG!$A$2:$F$55,5)</f>
        <v>1.1407859266793348</v>
      </c>
      <c r="AD152" s="3">
        <f>COUNTIF($U$2:U152,U152)</f>
        <v>9</v>
      </c>
      <c r="AE152" s="3">
        <f t="shared" si="20"/>
        <v>19</v>
      </c>
      <c r="AF152" s="3">
        <f t="shared" si="21"/>
        <v>10</v>
      </c>
      <c r="AG152" s="3">
        <f t="shared" si="22"/>
        <v>8</v>
      </c>
      <c r="AH152" s="81">
        <f t="shared" si="23"/>
        <v>15.211698801916226</v>
      </c>
      <c r="AI152" s="81">
        <f t="shared" si="24"/>
        <v>1.0217178477085329</v>
      </c>
      <c r="AJ152" s="83">
        <v>0.86988900000000002</v>
      </c>
      <c r="AK152" s="83">
        <v>143.946</v>
      </c>
      <c r="AL152" s="84">
        <f t="shared" si="25"/>
        <v>125.217041994</v>
      </c>
      <c r="AM152" s="84">
        <f t="shared" si="26"/>
        <v>127.70738121915699</v>
      </c>
      <c r="AN152" s="84">
        <f t="shared" si="27"/>
        <v>15.542064159884315</v>
      </c>
      <c r="AO152" s="84">
        <f t="shared" si="28"/>
        <v>112.16531705927267</v>
      </c>
      <c r="AP152" s="85">
        <f t="shared" si="29"/>
        <v>0.11636150351030769</v>
      </c>
    </row>
    <row r="153" spans="1:42" x14ac:dyDescent="0.25">
      <c r="A153">
        <v>6</v>
      </c>
      <c r="B153" s="52">
        <v>26</v>
      </c>
      <c r="C153" s="5" t="s">
        <v>283</v>
      </c>
      <c r="D153" s="5">
        <v>-800</v>
      </c>
      <c r="E153" s="5">
        <v>104.03125</v>
      </c>
      <c r="F153" s="5">
        <v>260</v>
      </c>
      <c r="G153" s="5">
        <v>0.29663600000000001</v>
      </c>
      <c r="H153" s="5">
        <v>0.19221199999999999</v>
      </c>
      <c r="I153" s="5">
        <v>49.160874999999997</v>
      </c>
      <c r="J153" s="5">
        <v>1.517822</v>
      </c>
      <c r="K153" s="5">
        <v>9.1620089999999994</v>
      </c>
      <c r="L153" s="5">
        <v>0.14169000000000001</v>
      </c>
      <c r="M153" s="53">
        <v>0.29663600000000001</v>
      </c>
      <c r="N153" s="5">
        <v>0.22062300000000001</v>
      </c>
      <c r="O153" s="5">
        <v>99700</v>
      </c>
      <c r="P153" s="5">
        <v>21.7</v>
      </c>
      <c r="Q153" s="5">
        <v>60</v>
      </c>
      <c r="R153" s="5">
        <v>1.171</v>
      </c>
      <c r="S153" s="5" t="s">
        <v>336</v>
      </c>
      <c r="T153" s="5" t="s">
        <v>337</v>
      </c>
      <c r="U153" s="77">
        <v>1090</v>
      </c>
      <c r="V153" s="34">
        <v>153.93752108368847</v>
      </c>
      <c r="W153" s="2">
        <v>0.84273574106348748</v>
      </c>
      <c r="X153" s="2">
        <v>136.48461304639363</v>
      </c>
      <c r="Y153" s="2">
        <v>-56.644878645726429</v>
      </c>
      <c r="Z153" s="80">
        <f>VLOOKUP(U153,BG!$A$2:$F$55,4)</f>
        <v>15.316755607420955</v>
      </c>
      <c r="AA153" s="80">
        <f>VLOOKUP(U153,BG!$A$2:$F$55,5)</f>
        <v>0.92646338453189148</v>
      </c>
      <c r="AB153" s="4">
        <f>VLOOKUP(U153+1,BG!$A$2:$F$55,4)</f>
        <v>15.080377795035311</v>
      </c>
      <c r="AC153" s="4">
        <f>VLOOKUP(U153+1,BG!$A$2:$F$55,5)</f>
        <v>1.1407859266793348</v>
      </c>
      <c r="AD153" s="3">
        <f>COUNTIF($U$2:U153,U153)</f>
        <v>10</v>
      </c>
      <c r="AE153" s="3">
        <f t="shared" si="20"/>
        <v>19</v>
      </c>
      <c r="AF153" s="3">
        <f t="shared" si="21"/>
        <v>9</v>
      </c>
      <c r="AG153" s="3">
        <f t="shared" si="22"/>
        <v>9</v>
      </c>
      <c r="AH153" s="81">
        <f t="shared" si="23"/>
        <v>15.198566701228133</v>
      </c>
      <c r="AI153" s="81">
        <f t="shared" si="24"/>
        <v>1.033624655605613</v>
      </c>
      <c r="AJ153" s="83">
        <v>0.81745699999999999</v>
      </c>
      <c r="AK153" s="83">
        <v>137.715</v>
      </c>
      <c r="AL153" s="84">
        <f t="shared" si="25"/>
        <v>112.576090755</v>
      </c>
      <c r="AM153" s="84">
        <f t="shared" si="26"/>
        <v>115.02046151941587</v>
      </c>
      <c r="AN153" s="84">
        <f t="shared" si="27"/>
        <v>15.709613272255867</v>
      </c>
      <c r="AO153" s="84">
        <f t="shared" si="28"/>
        <v>99.31084824716001</v>
      </c>
      <c r="AP153" s="85">
        <f t="shared" si="29"/>
        <v>0.13357294537275621</v>
      </c>
    </row>
    <row r="154" spans="1:42" x14ac:dyDescent="0.25">
      <c r="A154">
        <v>6</v>
      </c>
      <c r="B154" s="52">
        <v>27</v>
      </c>
      <c r="C154" s="5" t="s">
        <v>283</v>
      </c>
      <c r="D154" s="5">
        <v>-800</v>
      </c>
      <c r="E154" s="5">
        <v>104.03125</v>
      </c>
      <c r="F154" s="5">
        <v>270</v>
      </c>
      <c r="G154" s="5">
        <v>0.28929199999999999</v>
      </c>
      <c r="H154" s="5">
        <v>0.192694</v>
      </c>
      <c r="I154" s="5">
        <v>49.281796</v>
      </c>
      <c r="J154" s="5">
        <v>1.513927</v>
      </c>
      <c r="K154" s="5">
        <v>9.1732820000000004</v>
      </c>
      <c r="L154" s="5">
        <v>0.14113200000000001</v>
      </c>
      <c r="M154" s="53">
        <v>0.28929199999999999</v>
      </c>
      <c r="N154" s="5">
        <v>0.22059000000000001</v>
      </c>
      <c r="O154" s="5">
        <v>99700</v>
      </c>
      <c r="P154" s="5">
        <v>21.7</v>
      </c>
      <c r="Q154" s="5">
        <v>60</v>
      </c>
      <c r="R154" s="5">
        <v>1.171</v>
      </c>
      <c r="S154" s="5" t="s">
        <v>338</v>
      </c>
      <c r="T154" s="5" t="s">
        <v>339</v>
      </c>
      <c r="U154" s="77">
        <v>1090</v>
      </c>
      <c r="V154" s="34">
        <v>144.48675353727901</v>
      </c>
      <c r="W154" s="2">
        <v>0.88219230478514921</v>
      </c>
      <c r="X154" s="2">
        <v>126.69148591474737</v>
      </c>
      <c r="Y154" s="2">
        <v>-54.887184366542265</v>
      </c>
      <c r="Z154" s="80">
        <f>VLOOKUP(U154,BG!$A$2:$F$55,4)</f>
        <v>15.316755607420955</v>
      </c>
      <c r="AA154" s="80">
        <f>VLOOKUP(U154,BG!$A$2:$F$55,5)</f>
        <v>0.92646338453189148</v>
      </c>
      <c r="AB154" s="4">
        <f>VLOOKUP(U154+1,BG!$A$2:$F$55,4)</f>
        <v>15.080377795035311</v>
      </c>
      <c r="AC154" s="4">
        <f>VLOOKUP(U154+1,BG!$A$2:$F$55,5)</f>
        <v>1.1407859266793348</v>
      </c>
      <c r="AD154" s="3">
        <f>COUNTIF($U$2:U154,U154)</f>
        <v>11</v>
      </c>
      <c r="AE154" s="3">
        <f t="shared" si="20"/>
        <v>19</v>
      </c>
      <c r="AF154" s="3">
        <f t="shared" si="21"/>
        <v>8</v>
      </c>
      <c r="AG154" s="3">
        <f t="shared" si="22"/>
        <v>10</v>
      </c>
      <c r="AH154" s="81">
        <f t="shared" si="23"/>
        <v>15.18543460054004</v>
      </c>
      <c r="AI154" s="81">
        <f t="shared" si="24"/>
        <v>1.0455314635026933</v>
      </c>
      <c r="AJ154" s="83">
        <v>0.850468</v>
      </c>
      <c r="AK154" s="83">
        <v>128.06399999999999</v>
      </c>
      <c r="AL154" s="84">
        <f t="shared" si="25"/>
        <v>108.91433395199999</v>
      </c>
      <c r="AM154" s="84">
        <f t="shared" si="26"/>
        <v>111.76625395578625</v>
      </c>
      <c r="AN154" s="84">
        <f t="shared" si="27"/>
        <v>15.876849661827064</v>
      </c>
      <c r="AO154" s="84">
        <f t="shared" si="28"/>
        <v>95.889404293959188</v>
      </c>
      <c r="AP154" s="85">
        <f t="shared" si="29"/>
        <v>0.13583283527459922</v>
      </c>
    </row>
    <row r="155" spans="1:42" x14ac:dyDescent="0.25">
      <c r="A155">
        <v>6</v>
      </c>
      <c r="B155" s="52">
        <v>28</v>
      </c>
      <c r="C155" s="5" t="s">
        <v>283</v>
      </c>
      <c r="D155" s="5">
        <v>-800</v>
      </c>
      <c r="E155" s="5">
        <v>104.03125</v>
      </c>
      <c r="F155" s="5">
        <v>280</v>
      </c>
      <c r="G155" s="5">
        <v>0.28111000000000003</v>
      </c>
      <c r="H155" s="5">
        <v>0.19233800000000001</v>
      </c>
      <c r="I155" s="5">
        <v>49.192594999999997</v>
      </c>
      <c r="J155" s="5">
        <v>1.5190170000000001</v>
      </c>
      <c r="K155" s="5">
        <v>9.1649639999999994</v>
      </c>
      <c r="L155" s="5">
        <v>0.14180400000000001</v>
      </c>
      <c r="M155" s="53">
        <v>0.28111000000000003</v>
      </c>
      <c r="N155" s="5">
        <v>0.21329999999999999</v>
      </c>
      <c r="O155" s="5">
        <v>99700</v>
      </c>
      <c r="P155" s="5">
        <v>21.7</v>
      </c>
      <c r="Q155" s="5">
        <v>60</v>
      </c>
      <c r="R155" s="5">
        <v>1.171</v>
      </c>
      <c r="S155" s="5" t="s">
        <v>340</v>
      </c>
      <c r="T155" s="5" t="s">
        <v>341</v>
      </c>
      <c r="U155" s="77">
        <v>1090</v>
      </c>
      <c r="V155" s="34">
        <v>134.27200604065081</v>
      </c>
      <c r="W155" s="2">
        <v>0.85288332072656625</v>
      </c>
      <c r="X155" s="2">
        <v>123.85368814309</v>
      </c>
      <c r="Y155" s="2">
        <v>-55.475717315540876</v>
      </c>
      <c r="Z155" s="80">
        <f>VLOOKUP(U155,BG!$A$2:$F$55,4)</f>
        <v>15.316755607420955</v>
      </c>
      <c r="AA155" s="80">
        <f>VLOOKUP(U155,BG!$A$2:$F$55,5)</f>
        <v>0.92646338453189148</v>
      </c>
      <c r="AB155" s="4">
        <f>VLOOKUP(U155+1,BG!$A$2:$F$55,4)</f>
        <v>15.080377795035311</v>
      </c>
      <c r="AC155" s="4">
        <f>VLOOKUP(U155+1,BG!$A$2:$F$55,5)</f>
        <v>1.1407859266793348</v>
      </c>
      <c r="AD155" s="3">
        <f>COUNTIF($U$2:U155,U155)</f>
        <v>12</v>
      </c>
      <c r="AE155" s="3">
        <f t="shared" si="20"/>
        <v>19</v>
      </c>
      <c r="AF155" s="3">
        <f t="shared" si="21"/>
        <v>7</v>
      </c>
      <c r="AG155" s="3">
        <f t="shared" si="22"/>
        <v>11</v>
      </c>
      <c r="AH155" s="81">
        <f t="shared" si="23"/>
        <v>15.172302499851948</v>
      </c>
      <c r="AI155" s="81">
        <f t="shared" si="24"/>
        <v>1.0574382713997734</v>
      </c>
      <c r="AJ155" s="83">
        <v>0.81653299999999995</v>
      </c>
      <c r="AK155" s="83">
        <v>125.371</v>
      </c>
      <c r="AL155" s="84">
        <f t="shared" si="25"/>
        <v>102.36955874299998</v>
      </c>
      <c r="AM155" s="84">
        <f t="shared" si="26"/>
        <v>105.63274482771114</v>
      </c>
      <c r="AN155" s="84">
        <f t="shared" si="27"/>
        <v>16.043773328597904</v>
      </c>
      <c r="AO155" s="84">
        <f t="shared" si="28"/>
        <v>89.588971499113228</v>
      </c>
      <c r="AP155" s="85">
        <f t="shared" si="29"/>
        <v>0.14265804183289749</v>
      </c>
    </row>
    <row r="156" spans="1:42" x14ac:dyDescent="0.25">
      <c r="A156">
        <v>6</v>
      </c>
      <c r="B156" s="52">
        <v>29</v>
      </c>
      <c r="C156" s="5" t="s">
        <v>283</v>
      </c>
      <c r="D156" s="5">
        <v>-800</v>
      </c>
      <c r="E156" s="5">
        <v>104.03125</v>
      </c>
      <c r="F156" s="5">
        <v>290</v>
      </c>
      <c r="G156" s="5">
        <v>0.26844099999999999</v>
      </c>
      <c r="H156" s="5">
        <v>0.192241</v>
      </c>
      <c r="I156" s="5">
        <v>49.168320999999999</v>
      </c>
      <c r="J156" s="5">
        <v>1.534224</v>
      </c>
      <c r="K156" s="5">
        <v>9.1626790000000007</v>
      </c>
      <c r="L156" s="5">
        <v>0.143233</v>
      </c>
      <c r="M156" s="53">
        <v>0.26844099999999999</v>
      </c>
      <c r="N156" s="5">
        <v>0.198934</v>
      </c>
      <c r="O156" s="5">
        <v>99700</v>
      </c>
      <c r="P156" s="5">
        <v>21.7</v>
      </c>
      <c r="Q156" s="5">
        <v>60</v>
      </c>
      <c r="R156" s="5">
        <v>1.171</v>
      </c>
      <c r="S156" s="5" t="s">
        <v>342</v>
      </c>
      <c r="T156" s="5" t="s">
        <v>343</v>
      </c>
      <c r="U156" s="77">
        <v>1090</v>
      </c>
      <c r="V156" s="34">
        <v>120.01675910317421</v>
      </c>
      <c r="W156" s="2">
        <v>0.79657215911936241</v>
      </c>
      <c r="X156" s="2">
        <v>118.10961337326769</v>
      </c>
      <c r="Y156" s="2">
        <v>-58.612446584794483</v>
      </c>
      <c r="Z156" s="80">
        <f>VLOOKUP(U156,BG!$A$2:$F$55,4)</f>
        <v>15.316755607420955</v>
      </c>
      <c r="AA156" s="80">
        <f>VLOOKUP(U156,BG!$A$2:$F$55,5)</f>
        <v>0.92646338453189148</v>
      </c>
      <c r="AB156" s="4">
        <f>VLOOKUP(U156+1,BG!$A$2:$F$55,4)</f>
        <v>15.080377795035311</v>
      </c>
      <c r="AC156" s="4">
        <f>VLOOKUP(U156+1,BG!$A$2:$F$55,5)</f>
        <v>1.1407859266793348</v>
      </c>
      <c r="AD156" s="3">
        <f>COUNTIF($U$2:U156,U156)</f>
        <v>13</v>
      </c>
      <c r="AE156" s="3">
        <f t="shared" si="20"/>
        <v>19</v>
      </c>
      <c r="AF156" s="3">
        <f t="shared" si="21"/>
        <v>6</v>
      </c>
      <c r="AG156" s="3">
        <f t="shared" si="22"/>
        <v>12</v>
      </c>
      <c r="AH156" s="81">
        <f t="shared" si="23"/>
        <v>15.159170399163859</v>
      </c>
      <c r="AI156" s="81">
        <f t="shared" si="24"/>
        <v>1.0693450792968535</v>
      </c>
      <c r="AJ156" s="83">
        <v>0.751915</v>
      </c>
      <c r="AK156" s="83">
        <v>119.89</v>
      </c>
      <c r="AL156" s="84">
        <f t="shared" si="25"/>
        <v>90.147089350000002</v>
      </c>
      <c r="AM156" s="84">
        <f t="shared" si="26"/>
        <v>94.082829737496965</v>
      </c>
      <c r="AN156" s="84">
        <f t="shared" si="27"/>
        <v>16.21038427256839</v>
      </c>
      <c r="AO156" s="84">
        <f t="shared" si="28"/>
        <v>77.872445464928575</v>
      </c>
      <c r="AP156" s="85">
        <f t="shared" si="29"/>
        <v>0.15762499574511962</v>
      </c>
    </row>
    <row r="157" spans="1:42" x14ac:dyDescent="0.25">
      <c r="A157">
        <v>6</v>
      </c>
      <c r="B157" s="52">
        <v>30</v>
      </c>
      <c r="C157" s="5" t="s">
        <v>283</v>
      </c>
      <c r="D157" s="5">
        <v>-800</v>
      </c>
      <c r="E157" s="5">
        <v>104.03125</v>
      </c>
      <c r="F157" s="5">
        <v>300</v>
      </c>
      <c r="G157" s="5">
        <v>0.25747599999999998</v>
      </c>
      <c r="H157" s="5">
        <v>0.19202900000000001</v>
      </c>
      <c r="I157" s="5">
        <v>49.115037999999998</v>
      </c>
      <c r="J157" s="5">
        <v>1.4886630000000001</v>
      </c>
      <c r="K157" s="5">
        <v>9.1577760000000001</v>
      </c>
      <c r="L157" s="5">
        <v>0.13907</v>
      </c>
      <c r="M157" s="53">
        <v>0.25747599999999998</v>
      </c>
      <c r="N157" s="5">
        <v>0.18842800000000001</v>
      </c>
      <c r="O157" s="5">
        <v>99700</v>
      </c>
      <c r="P157" s="5">
        <v>21.7</v>
      </c>
      <c r="Q157" s="5">
        <v>60</v>
      </c>
      <c r="R157" s="5">
        <v>1.171</v>
      </c>
      <c r="S157" s="5" t="s">
        <v>344</v>
      </c>
      <c r="T157" s="5" t="s">
        <v>345</v>
      </c>
      <c r="U157" s="77">
        <v>1090</v>
      </c>
      <c r="V157" s="34">
        <v>107.27321012146074</v>
      </c>
      <c r="W157" s="2">
        <v>0.79895704858035399</v>
      </c>
      <c r="X157" s="2">
        <v>108.06947969293002</v>
      </c>
      <c r="Y157" s="2">
        <v>-58.999170092575696</v>
      </c>
      <c r="Z157" s="80">
        <f>VLOOKUP(U157,BG!$A$2:$F$55,4)</f>
        <v>15.316755607420955</v>
      </c>
      <c r="AA157" s="80">
        <f>VLOOKUP(U157,BG!$A$2:$F$55,5)</f>
        <v>0.92646338453189148</v>
      </c>
      <c r="AB157" s="4">
        <f>VLOOKUP(U157+1,BG!$A$2:$F$55,4)</f>
        <v>15.080377795035311</v>
      </c>
      <c r="AC157" s="4">
        <f>VLOOKUP(U157+1,BG!$A$2:$F$55,5)</f>
        <v>1.1407859266793348</v>
      </c>
      <c r="AD157" s="3">
        <f>COUNTIF($U$2:U157,U157)</f>
        <v>14</v>
      </c>
      <c r="AE157" s="3">
        <f t="shared" si="20"/>
        <v>19</v>
      </c>
      <c r="AF157" s="3">
        <f t="shared" si="21"/>
        <v>5</v>
      </c>
      <c r="AG157" s="3">
        <f t="shared" si="22"/>
        <v>13</v>
      </c>
      <c r="AH157" s="81">
        <f t="shared" si="23"/>
        <v>15.146038298475768</v>
      </c>
      <c r="AI157" s="81">
        <f t="shared" si="24"/>
        <v>1.0812518871939338</v>
      </c>
      <c r="AJ157" s="83">
        <v>0.74130099999999999</v>
      </c>
      <c r="AK157" s="83">
        <v>110.235</v>
      </c>
      <c r="AL157" s="84">
        <f t="shared" si="25"/>
        <v>81.717315735</v>
      </c>
      <c r="AM157" s="84">
        <f t="shared" si="26"/>
        <v>86.342872537077866</v>
      </c>
      <c r="AN157" s="84">
        <f t="shared" si="27"/>
        <v>16.376682493738521</v>
      </c>
      <c r="AO157" s="84">
        <f t="shared" si="28"/>
        <v>69.966190043339338</v>
      </c>
      <c r="AP157" s="85">
        <f t="shared" si="29"/>
        <v>0.16795434601171838</v>
      </c>
    </row>
    <row r="158" spans="1:42" x14ac:dyDescent="0.25">
      <c r="A158">
        <v>6</v>
      </c>
      <c r="B158" s="52">
        <v>31</v>
      </c>
      <c r="C158" s="5" t="s">
        <v>283</v>
      </c>
      <c r="D158" s="5">
        <v>-800</v>
      </c>
      <c r="E158" s="5">
        <v>104.03125</v>
      </c>
      <c r="F158" s="5">
        <v>310</v>
      </c>
      <c r="G158" s="5">
        <v>0.24834500000000001</v>
      </c>
      <c r="H158" s="5">
        <v>0.192164</v>
      </c>
      <c r="I158" s="5">
        <v>49.148913999999998</v>
      </c>
      <c r="J158" s="5">
        <v>1.5033570000000001</v>
      </c>
      <c r="K158" s="5">
        <v>9.1609149999999993</v>
      </c>
      <c r="L158" s="5">
        <v>0.140377</v>
      </c>
      <c r="M158" s="53">
        <v>0.24834500000000001</v>
      </c>
      <c r="N158" s="5">
        <v>0.17943500000000001</v>
      </c>
      <c r="O158" s="5">
        <v>99700</v>
      </c>
      <c r="P158" s="5">
        <v>21.7</v>
      </c>
      <c r="Q158" s="5">
        <v>60</v>
      </c>
      <c r="R158" s="5">
        <v>1.171</v>
      </c>
      <c r="S158" s="5" t="s">
        <v>346</v>
      </c>
      <c r="T158" s="5" t="s">
        <v>347</v>
      </c>
      <c r="U158" s="77">
        <v>1090</v>
      </c>
      <c r="V158" s="34">
        <v>96.161159105506783</v>
      </c>
      <c r="W158" s="2">
        <v>0.7888447359844718</v>
      </c>
      <c r="X158" s="2">
        <v>100.62333969084061</v>
      </c>
      <c r="Y158" s="2">
        <v>-59.799637210238032</v>
      </c>
      <c r="Z158" s="80">
        <f>VLOOKUP(U158,BG!$A$2:$F$55,4)</f>
        <v>15.316755607420955</v>
      </c>
      <c r="AA158" s="80">
        <f>VLOOKUP(U158,BG!$A$2:$F$55,5)</f>
        <v>0.92646338453189148</v>
      </c>
      <c r="AB158" s="4">
        <f>VLOOKUP(U158+1,BG!$A$2:$F$55,4)</f>
        <v>15.080377795035311</v>
      </c>
      <c r="AC158" s="4">
        <f>VLOOKUP(U158+1,BG!$A$2:$F$55,5)</f>
        <v>1.1407859266793348</v>
      </c>
      <c r="AD158" s="3">
        <f>COUNTIF($U$2:U158,U158)</f>
        <v>15</v>
      </c>
      <c r="AE158" s="3">
        <f t="shared" si="20"/>
        <v>19</v>
      </c>
      <c r="AF158" s="3">
        <f t="shared" si="21"/>
        <v>4</v>
      </c>
      <c r="AG158" s="3">
        <f t="shared" si="22"/>
        <v>14</v>
      </c>
      <c r="AH158" s="81">
        <f t="shared" si="23"/>
        <v>15.132906197787678</v>
      </c>
      <c r="AI158" s="81">
        <f t="shared" si="24"/>
        <v>1.0931586950910139</v>
      </c>
      <c r="AJ158" s="83">
        <v>0.72251299999999996</v>
      </c>
      <c r="AK158" s="83">
        <v>103.001</v>
      </c>
      <c r="AL158" s="84">
        <f t="shared" si="25"/>
        <v>74.419561513000005</v>
      </c>
      <c r="AM158" s="84">
        <f t="shared" si="26"/>
        <v>79.376191832296982</v>
      </c>
      <c r="AN158" s="84">
        <f t="shared" si="27"/>
        <v>16.542667992108296</v>
      </c>
      <c r="AO158" s="84">
        <f t="shared" si="28"/>
        <v>62.83352384018869</v>
      </c>
      <c r="AP158" s="85">
        <f t="shared" si="29"/>
        <v>0.18439261344436675</v>
      </c>
    </row>
    <row r="159" spans="1:42" x14ac:dyDescent="0.25">
      <c r="A159">
        <v>6</v>
      </c>
      <c r="B159" s="52">
        <v>32</v>
      </c>
      <c r="C159" s="5" t="s">
        <v>283</v>
      </c>
      <c r="D159" s="5">
        <v>-800</v>
      </c>
      <c r="E159" s="5">
        <v>104.03125</v>
      </c>
      <c r="F159" s="5">
        <v>320</v>
      </c>
      <c r="G159" s="5">
        <v>0.237178</v>
      </c>
      <c r="H159" s="5">
        <v>0.19222900000000001</v>
      </c>
      <c r="I159" s="5">
        <v>49.165109999999999</v>
      </c>
      <c r="J159" s="5">
        <v>1.540589</v>
      </c>
      <c r="K159" s="5">
        <v>9.1623710000000003</v>
      </c>
      <c r="L159" s="5">
        <v>0.14382200000000001</v>
      </c>
      <c r="M159" s="53">
        <v>0.237178</v>
      </c>
      <c r="N159" s="5">
        <v>0.172934</v>
      </c>
      <c r="O159" s="5">
        <v>99700</v>
      </c>
      <c r="P159" s="5">
        <v>21.7</v>
      </c>
      <c r="Q159" s="5">
        <v>60</v>
      </c>
      <c r="R159" s="5">
        <v>1.171</v>
      </c>
      <c r="S159" s="5" t="s">
        <v>348</v>
      </c>
      <c r="T159" s="5" t="s">
        <v>349</v>
      </c>
      <c r="U159" s="77">
        <v>1090</v>
      </c>
      <c r="V159" s="34">
        <v>83.203613979207546</v>
      </c>
      <c r="W159" s="2">
        <v>0.79961058444270627</v>
      </c>
      <c r="X159" s="2">
        <v>89.647149591033852</v>
      </c>
      <c r="Y159" s="2">
        <v>-59.998334376530728</v>
      </c>
      <c r="Z159" s="80">
        <f>VLOOKUP(U159,BG!$A$2:$F$55,4)</f>
        <v>15.316755607420955</v>
      </c>
      <c r="AA159" s="80">
        <f>VLOOKUP(U159,BG!$A$2:$F$55,5)</f>
        <v>0.92646338453189148</v>
      </c>
      <c r="AB159" s="4">
        <f>VLOOKUP(U159+1,BG!$A$2:$F$55,4)</f>
        <v>15.080377795035311</v>
      </c>
      <c r="AC159" s="4">
        <f>VLOOKUP(U159+1,BG!$A$2:$F$55,5)</f>
        <v>1.1407859266793348</v>
      </c>
      <c r="AD159" s="3">
        <f>COUNTIF($U$2:U159,U159)</f>
        <v>16</v>
      </c>
      <c r="AE159" s="3">
        <f t="shared" si="20"/>
        <v>19</v>
      </c>
      <c r="AF159" s="3">
        <f t="shared" si="21"/>
        <v>3</v>
      </c>
      <c r="AG159" s="3">
        <f t="shared" si="22"/>
        <v>15</v>
      </c>
      <c r="AH159" s="81">
        <f t="shared" si="23"/>
        <v>15.119774097099585</v>
      </c>
      <c r="AI159" s="81">
        <f t="shared" si="24"/>
        <v>1.1050655029880943</v>
      </c>
      <c r="AJ159" s="83">
        <v>0.72339100000000001</v>
      </c>
      <c r="AK159" s="83">
        <v>92.230699999999999</v>
      </c>
      <c r="AL159" s="84">
        <f t="shared" si="25"/>
        <v>66.718858303700003</v>
      </c>
      <c r="AM159" s="84">
        <f t="shared" si="26"/>
        <v>71.682809678109294</v>
      </c>
      <c r="AN159" s="84">
        <f t="shared" si="27"/>
        <v>16.708340767677711</v>
      </c>
      <c r="AO159" s="84">
        <f t="shared" si="28"/>
        <v>54.974468910431582</v>
      </c>
      <c r="AP159" s="85">
        <f t="shared" si="29"/>
        <v>0.21363352163352842</v>
      </c>
    </row>
    <row r="160" spans="1:42" x14ac:dyDescent="0.25">
      <c r="A160">
        <v>6</v>
      </c>
      <c r="B160" s="52">
        <v>33</v>
      </c>
      <c r="C160" s="5" t="s">
        <v>283</v>
      </c>
      <c r="D160" s="5">
        <v>-800</v>
      </c>
      <c r="E160" s="5">
        <v>104.03125</v>
      </c>
      <c r="F160" s="5">
        <v>330</v>
      </c>
      <c r="G160" s="5">
        <v>0.23588799999999999</v>
      </c>
      <c r="H160" s="5">
        <v>0.19220999999999999</v>
      </c>
      <c r="I160" s="5">
        <v>49.160513000000002</v>
      </c>
      <c r="J160" s="5">
        <v>1.53609</v>
      </c>
      <c r="K160" s="5">
        <v>9.1619480000000006</v>
      </c>
      <c r="L160" s="5">
        <v>0.143455</v>
      </c>
      <c r="M160" s="53">
        <v>0.23588799999999999</v>
      </c>
      <c r="N160" s="5">
        <v>0.17602999999999999</v>
      </c>
      <c r="O160" s="5">
        <v>99700</v>
      </c>
      <c r="P160" s="5">
        <v>21.7</v>
      </c>
      <c r="Q160" s="5">
        <v>60</v>
      </c>
      <c r="R160" s="5">
        <v>1.171</v>
      </c>
      <c r="S160" s="5" t="s">
        <v>350</v>
      </c>
      <c r="T160" s="5" t="s">
        <v>351</v>
      </c>
      <c r="U160" s="77">
        <v>1090</v>
      </c>
      <c r="V160" s="34">
        <v>79.117051525668288</v>
      </c>
      <c r="W160" s="2">
        <v>0.79503499720220538</v>
      </c>
      <c r="X160" s="2">
        <v>88.195930546261948</v>
      </c>
      <c r="Y160" s="2">
        <v>-60.393028384800331</v>
      </c>
      <c r="Z160" s="80">
        <f>VLOOKUP(U160,BG!$A$2:$F$55,4)</f>
        <v>15.316755607420955</v>
      </c>
      <c r="AA160" s="80">
        <f>VLOOKUP(U160,BG!$A$2:$F$55,5)</f>
        <v>0.92646338453189148</v>
      </c>
      <c r="AB160" s="4">
        <f>VLOOKUP(U160+1,BG!$A$2:$F$55,4)</f>
        <v>15.080377795035311</v>
      </c>
      <c r="AC160" s="4">
        <f>VLOOKUP(U160+1,BG!$A$2:$F$55,5)</f>
        <v>1.1407859266793348</v>
      </c>
      <c r="AD160" s="3">
        <f>COUNTIF($U$2:U160,U160)</f>
        <v>17</v>
      </c>
      <c r="AE160" s="3">
        <f t="shared" si="20"/>
        <v>19</v>
      </c>
      <c r="AF160" s="3">
        <f t="shared" si="21"/>
        <v>2</v>
      </c>
      <c r="AG160" s="3">
        <f t="shared" si="22"/>
        <v>16</v>
      </c>
      <c r="AH160" s="81">
        <f t="shared" si="23"/>
        <v>15.106641996411494</v>
      </c>
      <c r="AI160" s="81">
        <f t="shared" si="24"/>
        <v>1.1169723108851743</v>
      </c>
      <c r="AJ160" s="83">
        <v>0.71602699999999997</v>
      </c>
      <c r="AK160" s="83">
        <v>90.853300000000004</v>
      </c>
      <c r="AL160" s="84">
        <f t="shared" si="25"/>
        <v>65.053415839099998</v>
      </c>
      <c r="AM160" s="84">
        <f t="shared" si="26"/>
        <v>70.118851395093273</v>
      </c>
      <c r="AN160" s="84">
        <f t="shared" si="27"/>
        <v>16.873700820446771</v>
      </c>
      <c r="AO160" s="84">
        <f t="shared" si="28"/>
        <v>53.245150574646502</v>
      </c>
      <c r="AP160" s="85">
        <f t="shared" si="29"/>
        <v>0.22177165689294123</v>
      </c>
    </row>
    <row r="161" spans="1:42" x14ac:dyDescent="0.25">
      <c r="A161">
        <v>6</v>
      </c>
      <c r="B161" s="52">
        <v>34</v>
      </c>
      <c r="C161" s="5" t="s">
        <v>283</v>
      </c>
      <c r="D161" s="5">
        <v>-800</v>
      </c>
      <c r="E161" s="5">
        <v>104.03125</v>
      </c>
      <c r="F161" s="5">
        <v>340</v>
      </c>
      <c r="G161" s="5">
        <v>0.22226099999999999</v>
      </c>
      <c r="H161" s="5">
        <v>0.19206599999999999</v>
      </c>
      <c r="I161" s="5">
        <v>49.124271</v>
      </c>
      <c r="J161" s="5">
        <v>1.5237229999999999</v>
      </c>
      <c r="K161" s="5">
        <v>9.1585870000000007</v>
      </c>
      <c r="L161" s="5">
        <v>0.14235400000000001</v>
      </c>
      <c r="M161" s="53">
        <v>0.22226099999999999</v>
      </c>
      <c r="N161" s="5">
        <v>0.15787899999999999</v>
      </c>
      <c r="O161" s="5">
        <v>99700</v>
      </c>
      <c r="P161" s="5">
        <v>21.7</v>
      </c>
      <c r="Q161" s="5">
        <v>60</v>
      </c>
      <c r="R161" s="5">
        <v>1.171</v>
      </c>
      <c r="S161" s="5" t="s">
        <v>352</v>
      </c>
      <c r="T161" s="5" t="s">
        <v>353</v>
      </c>
      <c r="U161" s="77">
        <v>1090</v>
      </c>
      <c r="V161" s="34">
        <v>63.91618713550637</v>
      </c>
      <c r="W161" s="2">
        <v>0.79943288602581331</v>
      </c>
      <c r="X161" s="2">
        <v>73.886812882892414</v>
      </c>
      <c r="Y161" s="2">
        <v>-62.363277977417773</v>
      </c>
      <c r="Z161" s="80">
        <f>VLOOKUP(U161,BG!$A$2:$F$55,4)</f>
        <v>15.316755607420955</v>
      </c>
      <c r="AA161" s="80">
        <f>VLOOKUP(U161,BG!$A$2:$F$55,5)</f>
        <v>0.92646338453189148</v>
      </c>
      <c r="AB161" s="4">
        <f>VLOOKUP(U161+1,BG!$A$2:$F$55,4)</f>
        <v>15.080377795035311</v>
      </c>
      <c r="AC161" s="4">
        <f>VLOOKUP(U161+1,BG!$A$2:$F$55,5)</f>
        <v>1.1407859266793348</v>
      </c>
      <c r="AD161" s="3">
        <f>COUNTIF($U$2:U161,U161)</f>
        <v>18</v>
      </c>
      <c r="AE161" s="3">
        <f t="shared" si="20"/>
        <v>19</v>
      </c>
      <c r="AF161" s="3">
        <f t="shared" si="21"/>
        <v>1</v>
      </c>
      <c r="AG161" s="3">
        <f t="shared" si="22"/>
        <v>17</v>
      </c>
      <c r="AH161" s="81">
        <f t="shared" si="23"/>
        <v>15.0935098957234</v>
      </c>
      <c r="AI161" s="81">
        <f t="shared" si="24"/>
        <v>1.1288791187822547</v>
      </c>
      <c r="AJ161" s="83">
        <v>0.70682699999999998</v>
      </c>
      <c r="AK161" s="83">
        <v>76.855900000000005</v>
      </c>
      <c r="AL161" s="84">
        <f t="shared" si="25"/>
        <v>54.323825229300006</v>
      </c>
      <c r="AM161" s="84">
        <f t="shared" si="26"/>
        <v>59.067548062219927</v>
      </c>
      <c r="AN161" s="84">
        <f t="shared" si="27"/>
        <v>17.038748150415472</v>
      </c>
      <c r="AO161" s="84">
        <f t="shared" si="28"/>
        <v>42.028799911804455</v>
      </c>
      <c r="AP161" s="85">
        <f t="shared" si="29"/>
        <v>0.29253810109487083</v>
      </c>
    </row>
    <row r="162" spans="1:42" x14ac:dyDescent="0.25">
      <c r="A162">
        <v>6</v>
      </c>
      <c r="B162" s="52">
        <v>35</v>
      </c>
      <c r="C162" s="5" t="s">
        <v>283</v>
      </c>
      <c r="D162" s="5">
        <v>-800</v>
      </c>
      <c r="E162" s="5">
        <v>104.03125</v>
      </c>
      <c r="F162" s="5">
        <v>350</v>
      </c>
      <c r="G162" s="5">
        <v>0.21946099999999999</v>
      </c>
      <c r="H162" s="5">
        <v>0.192163</v>
      </c>
      <c r="I162" s="5">
        <v>49.148752000000002</v>
      </c>
      <c r="J162" s="5">
        <v>1.4829030000000001</v>
      </c>
      <c r="K162" s="5">
        <v>9.1609280000000002</v>
      </c>
      <c r="L162" s="5">
        <v>0.138493</v>
      </c>
      <c r="M162" s="53">
        <v>0.21946099999999999</v>
      </c>
      <c r="N162" s="5">
        <v>0.14644699999999999</v>
      </c>
      <c r="O162" s="5">
        <v>99700</v>
      </c>
      <c r="P162" s="5">
        <v>21.7</v>
      </c>
      <c r="Q162" s="5">
        <v>60</v>
      </c>
      <c r="R162" s="5">
        <v>1.171</v>
      </c>
      <c r="S162" s="5" t="s">
        <v>354</v>
      </c>
      <c r="T162" s="5" t="s">
        <v>355</v>
      </c>
      <c r="U162" s="77">
        <v>1090</v>
      </c>
      <c r="V162" s="34">
        <v>58.45100684257978</v>
      </c>
      <c r="W162" s="2">
        <v>0.90139129348071234</v>
      </c>
      <c r="X162" s="2">
        <v>64.010671990045438</v>
      </c>
      <c r="Y162" s="2">
        <v>-61.587904387050806</v>
      </c>
      <c r="Z162" s="80">
        <f>VLOOKUP(U162,BG!$A$2:$F$55,4)</f>
        <v>15.316755607420955</v>
      </c>
      <c r="AA162" s="80">
        <f>VLOOKUP(U162,BG!$A$2:$F$55,5)</f>
        <v>0.92646338453189148</v>
      </c>
      <c r="AB162" s="4">
        <f>VLOOKUP(U162+1,BG!$A$2:$F$55,4)</f>
        <v>15.080377795035311</v>
      </c>
      <c r="AC162" s="4">
        <f>VLOOKUP(U162+1,BG!$A$2:$F$55,5)</f>
        <v>1.1407859266793348</v>
      </c>
      <c r="AD162" s="3">
        <f>COUNTIF($U$2:U162,U162)</f>
        <v>19</v>
      </c>
      <c r="AE162" s="3">
        <f t="shared" si="20"/>
        <v>19</v>
      </c>
      <c r="AF162" s="3">
        <f t="shared" si="21"/>
        <v>0</v>
      </c>
      <c r="AG162" s="3">
        <f t="shared" si="22"/>
        <v>18</v>
      </c>
      <c r="AH162" s="81">
        <f t="shared" si="23"/>
        <v>15.080377795035311</v>
      </c>
      <c r="AI162" s="81">
        <f t="shared" si="24"/>
        <v>1.1407859266793348</v>
      </c>
      <c r="AJ162" s="83">
        <v>0.808531</v>
      </c>
      <c r="AK162" s="83">
        <v>66.817800000000005</v>
      </c>
      <c r="AL162" s="84">
        <f t="shared" si="25"/>
        <v>54.024262651800001</v>
      </c>
      <c r="AM162" s="84">
        <f t="shared" si="26"/>
        <v>57.698662421676659</v>
      </c>
      <c r="AN162" s="84">
        <f t="shared" si="27"/>
        <v>17.203482757583821</v>
      </c>
      <c r="AO162" s="84">
        <f t="shared" si="28"/>
        <v>40.495179664092838</v>
      </c>
      <c r="AP162" s="85">
        <f t="shared" si="29"/>
        <v>0.33409119554304462</v>
      </c>
    </row>
    <row r="163" spans="1:42" x14ac:dyDescent="0.25">
      <c r="A163">
        <v>7</v>
      </c>
      <c r="B163" s="20">
        <v>1</v>
      </c>
      <c r="C163" s="21" t="s">
        <v>356</v>
      </c>
      <c r="D163" s="21">
        <v>-800</v>
      </c>
      <c r="E163" s="21">
        <v>-103.96875</v>
      </c>
      <c r="F163" s="21">
        <v>10</v>
      </c>
      <c r="G163" s="21">
        <v>0.33293899999999998</v>
      </c>
      <c r="H163" s="21">
        <v>0.19240299999999999</v>
      </c>
      <c r="I163" s="21">
        <v>49.208837000000003</v>
      </c>
      <c r="J163" s="21">
        <v>1.486982</v>
      </c>
      <c r="K163" s="21">
        <v>9.1665240000000008</v>
      </c>
      <c r="L163" s="21">
        <v>0.138736</v>
      </c>
      <c r="M163" s="54">
        <v>0.33293899999999998</v>
      </c>
      <c r="N163" s="21">
        <v>0.106558</v>
      </c>
      <c r="O163" s="21">
        <v>99700</v>
      </c>
      <c r="P163" s="21">
        <v>21.7</v>
      </c>
      <c r="Q163" s="21">
        <v>60</v>
      </c>
      <c r="R163" s="21">
        <v>1.171</v>
      </c>
      <c r="S163" s="21" t="s">
        <v>357</v>
      </c>
      <c r="T163" s="21" t="s">
        <v>358</v>
      </c>
      <c r="U163" s="77">
        <v>1100</v>
      </c>
      <c r="V163" s="34">
        <v>183.90667256961711</v>
      </c>
      <c r="W163" s="2">
        <v>3.7255086721178814</v>
      </c>
      <c r="X163" s="2">
        <v>34.840069494328439</v>
      </c>
      <c r="Y163" s="2">
        <v>-62.370487153121132</v>
      </c>
      <c r="Z163" s="80">
        <f>VLOOKUP(U163,BG!$A$2:$F$55,4)</f>
        <v>18.368240798356048</v>
      </c>
      <c r="AA163" s="80">
        <f>VLOOKUP(U163,BG!$A$2:$F$55,5)</f>
        <v>1.0354711477153877</v>
      </c>
      <c r="AB163" s="4">
        <f>VLOOKUP(U163+1,BG!$A$2:$F$55,4)</f>
        <v>15.27721318011435</v>
      </c>
      <c r="AC163" s="4">
        <f>VLOOKUP(U163+1,BG!$A$2:$F$55,5)</f>
        <v>1.878864940931628</v>
      </c>
      <c r="AD163" s="3">
        <f>COUNTIF($U$2:U163,U163)</f>
        <v>1</v>
      </c>
      <c r="AE163" s="3">
        <f t="shared" si="20"/>
        <v>18</v>
      </c>
      <c r="AF163" s="3">
        <f t="shared" si="21"/>
        <v>17</v>
      </c>
      <c r="AG163" s="3">
        <f t="shared" si="22"/>
        <v>0</v>
      </c>
      <c r="AH163" s="81">
        <f t="shared" si="23"/>
        <v>18.368240798356048</v>
      </c>
      <c r="AI163" s="81">
        <f t="shared" si="24"/>
        <v>1.0354711477153877</v>
      </c>
      <c r="AJ163" s="83">
        <v>3.1885599999999998</v>
      </c>
      <c r="AK163" s="83">
        <v>35.061199999999999</v>
      </c>
      <c r="AL163" s="84">
        <f t="shared" si="25"/>
        <v>111.79473987199999</v>
      </c>
      <c r="AM163" s="84">
        <f t="shared" si="26"/>
        <v>129.79698103831026</v>
      </c>
      <c r="AN163" s="84">
        <f t="shared" si="27"/>
        <v>19.019783380986347</v>
      </c>
      <c r="AO163" s="84">
        <f t="shared" si="28"/>
        <v>110.77719765732391</v>
      </c>
      <c r="AP163" s="85">
        <f t="shared" si="29"/>
        <v>9.1854843433007722E-3</v>
      </c>
    </row>
    <row r="164" spans="1:42" x14ac:dyDescent="0.25">
      <c r="A164">
        <v>7</v>
      </c>
      <c r="B164" s="20">
        <v>2</v>
      </c>
      <c r="C164" s="21" t="s">
        <v>356</v>
      </c>
      <c r="D164" s="21">
        <v>-800</v>
      </c>
      <c r="E164" s="21">
        <v>-103.96875</v>
      </c>
      <c r="F164" s="21">
        <v>20</v>
      </c>
      <c r="G164" s="21">
        <v>0.32700200000000001</v>
      </c>
      <c r="H164" s="21">
        <v>0.192468</v>
      </c>
      <c r="I164" s="21">
        <v>49.225239000000002</v>
      </c>
      <c r="J164" s="21">
        <v>1.4928220000000001</v>
      </c>
      <c r="K164" s="21">
        <v>9.1680430000000008</v>
      </c>
      <c r="L164" s="21">
        <v>0.13933100000000001</v>
      </c>
      <c r="M164" s="54">
        <v>0.32700200000000001</v>
      </c>
      <c r="N164" s="21">
        <v>8.9942999999999995E-2</v>
      </c>
      <c r="O164" s="21">
        <v>99700</v>
      </c>
      <c r="P164" s="21">
        <v>21.7</v>
      </c>
      <c r="Q164" s="21">
        <v>60</v>
      </c>
      <c r="R164" s="21">
        <v>1.171</v>
      </c>
      <c r="S164" s="21" t="s">
        <v>359</v>
      </c>
      <c r="T164" s="21" t="s">
        <v>360</v>
      </c>
      <c r="U164" s="77">
        <v>1100</v>
      </c>
      <c r="V164" s="34">
        <v>175.86034569699007</v>
      </c>
      <c r="W164" s="2">
        <v>4.4217721691322476</v>
      </c>
      <c r="X164" s="2">
        <v>27.595242156847519</v>
      </c>
      <c r="Y164" s="2">
        <v>-66.386942445414235</v>
      </c>
      <c r="Z164" s="80">
        <f>VLOOKUP(U164,BG!$A$2:$F$55,4)</f>
        <v>18.368240798356048</v>
      </c>
      <c r="AA164" s="80">
        <f>VLOOKUP(U164,BG!$A$2:$F$55,5)</f>
        <v>1.0354711477153877</v>
      </c>
      <c r="AB164" s="4">
        <f>VLOOKUP(U164+1,BG!$A$2:$F$55,4)</f>
        <v>15.27721318011435</v>
      </c>
      <c r="AC164" s="4">
        <f>VLOOKUP(U164+1,BG!$A$2:$F$55,5)</f>
        <v>1.878864940931628</v>
      </c>
      <c r="AD164" s="3">
        <f>COUNTIF($U$2:U164,U164)</f>
        <v>2</v>
      </c>
      <c r="AE164" s="3">
        <f t="shared" si="20"/>
        <v>18</v>
      </c>
      <c r="AF164" s="3">
        <f t="shared" si="21"/>
        <v>16</v>
      </c>
      <c r="AG164" s="3">
        <f t="shared" si="22"/>
        <v>1</v>
      </c>
      <c r="AH164" s="81">
        <f t="shared" si="23"/>
        <v>18.186415644341832</v>
      </c>
      <c r="AI164" s="81">
        <f t="shared" si="24"/>
        <v>1.085082547316343</v>
      </c>
      <c r="AJ164" s="83">
        <v>3.4958100000000001</v>
      </c>
      <c r="AK164" s="83">
        <v>27.709499999999998</v>
      </c>
      <c r="AL164" s="84">
        <f t="shared" si="25"/>
        <v>96.867147195000001</v>
      </c>
      <c r="AM164" s="84">
        <f t="shared" si="26"/>
        <v>122.0198737696133</v>
      </c>
      <c r="AN164" s="84">
        <f t="shared" si="27"/>
        <v>19.733762213916226</v>
      </c>
      <c r="AO164" s="84">
        <f t="shared" si="28"/>
        <v>102.28611155569708</v>
      </c>
      <c r="AP164" s="85">
        <f t="shared" si="29"/>
        <v>5.2978496085916094E-2</v>
      </c>
    </row>
    <row r="165" spans="1:42" x14ac:dyDescent="0.25">
      <c r="A165">
        <v>7</v>
      </c>
      <c r="B165" s="20">
        <v>3</v>
      </c>
      <c r="C165" s="21" t="s">
        <v>356</v>
      </c>
      <c r="D165" s="21">
        <v>-800</v>
      </c>
      <c r="E165" s="21">
        <v>-103.96875</v>
      </c>
      <c r="F165" s="21">
        <v>30</v>
      </c>
      <c r="G165" s="21">
        <v>0.33302599999999999</v>
      </c>
      <c r="H165" s="21">
        <v>0.19258</v>
      </c>
      <c r="I165" s="21">
        <v>49.253202000000002</v>
      </c>
      <c r="J165" s="21">
        <v>1.481052</v>
      </c>
      <c r="K165" s="21">
        <v>9.1706660000000007</v>
      </c>
      <c r="L165" s="21">
        <v>0.13808899999999999</v>
      </c>
      <c r="M165" s="54">
        <v>0.33302599999999999</v>
      </c>
      <c r="N165" s="21">
        <v>9.9571999999999994E-2</v>
      </c>
      <c r="O165" s="21">
        <v>99700</v>
      </c>
      <c r="P165" s="21">
        <v>21.7</v>
      </c>
      <c r="Q165" s="21">
        <v>60</v>
      </c>
      <c r="R165" s="21">
        <v>1.171</v>
      </c>
      <c r="S165" s="21" t="s">
        <v>361</v>
      </c>
      <c r="T165" s="21" t="s">
        <v>362</v>
      </c>
      <c r="U165" s="77">
        <v>1100</v>
      </c>
      <c r="V165" s="34">
        <v>178.58951149971475</v>
      </c>
      <c r="W165" s="2">
        <v>4.2308727540523527</v>
      </c>
      <c r="X165" s="2">
        <v>29.188408158373012</v>
      </c>
      <c r="Y165" s="2">
        <v>-68.839622326483763</v>
      </c>
      <c r="Z165" s="80">
        <f>VLOOKUP(U165,BG!$A$2:$F$55,4)</f>
        <v>18.368240798356048</v>
      </c>
      <c r="AA165" s="80">
        <f>VLOOKUP(U165,BG!$A$2:$F$55,5)</f>
        <v>1.0354711477153877</v>
      </c>
      <c r="AB165" s="4">
        <f>VLOOKUP(U165+1,BG!$A$2:$F$55,4)</f>
        <v>15.27721318011435</v>
      </c>
      <c r="AC165" s="4">
        <f>VLOOKUP(U165+1,BG!$A$2:$F$55,5)</f>
        <v>1.878864940931628</v>
      </c>
      <c r="AD165" s="3">
        <f>COUNTIF($U$2:U165,U165)</f>
        <v>3</v>
      </c>
      <c r="AE165" s="3">
        <f t="shared" si="20"/>
        <v>18</v>
      </c>
      <c r="AF165" s="3">
        <f t="shared" si="21"/>
        <v>15</v>
      </c>
      <c r="AG165" s="3">
        <f t="shared" si="22"/>
        <v>2</v>
      </c>
      <c r="AH165" s="81">
        <f t="shared" si="23"/>
        <v>18.004590490327615</v>
      </c>
      <c r="AI165" s="81">
        <f t="shared" si="24"/>
        <v>1.1346939469172983</v>
      </c>
      <c r="AJ165" s="83">
        <v>3.4230499999999999</v>
      </c>
      <c r="AK165" s="83">
        <v>29.4057</v>
      </c>
      <c r="AL165" s="84">
        <f t="shared" si="25"/>
        <v>100.657181385</v>
      </c>
      <c r="AM165" s="84">
        <f t="shared" si="26"/>
        <v>123.49244081141978</v>
      </c>
      <c r="AN165" s="84">
        <f t="shared" si="27"/>
        <v>20.429699846099496</v>
      </c>
      <c r="AO165" s="84">
        <f t="shared" si="28"/>
        <v>103.06274096532029</v>
      </c>
      <c r="AP165" s="85">
        <f t="shared" si="29"/>
        <v>2.3340729712687691E-2</v>
      </c>
    </row>
    <row r="166" spans="1:42" x14ac:dyDescent="0.25">
      <c r="A166">
        <v>7</v>
      </c>
      <c r="B166" s="20">
        <v>4</v>
      </c>
      <c r="C166" s="21" t="s">
        <v>356</v>
      </c>
      <c r="D166" s="21">
        <v>-800</v>
      </c>
      <c r="E166" s="21">
        <v>-103.96875</v>
      </c>
      <c r="F166" s="21">
        <v>40</v>
      </c>
      <c r="G166" s="21">
        <v>0.35748200000000002</v>
      </c>
      <c r="H166" s="21">
        <v>0.19250900000000001</v>
      </c>
      <c r="I166" s="21">
        <v>49.235399999999998</v>
      </c>
      <c r="J166" s="21">
        <v>1.480362</v>
      </c>
      <c r="K166" s="21">
        <v>9.1690070000000006</v>
      </c>
      <c r="L166" s="21">
        <v>0.13811799999999999</v>
      </c>
      <c r="M166" s="54">
        <v>0.35748200000000002</v>
      </c>
      <c r="N166" s="21">
        <v>0.111224</v>
      </c>
      <c r="O166" s="21">
        <v>99700</v>
      </c>
      <c r="P166" s="21">
        <v>21.7</v>
      </c>
      <c r="Q166" s="21">
        <v>60</v>
      </c>
      <c r="R166" s="21">
        <v>1.171</v>
      </c>
      <c r="S166" s="21" t="s">
        <v>363</v>
      </c>
      <c r="T166" s="21" t="s">
        <v>364</v>
      </c>
      <c r="U166" s="77">
        <v>1100</v>
      </c>
      <c r="V166" s="34">
        <v>197.90710514791161</v>
      </c>
      <c r="W166" s="2">
        <v>3.5741874694737246</v>
      </c>
      <c r="X166" s="2">
        <v>34.984881088296653</v>
      </c>
      <c r="Y166" s="2">
        <v>-83.036144387501892</v>
      </c>
      <c r="Z166" s="80">
        <f>VLOOKUP(U166,BG!$A$2:$F$55,4)</f>
        <v>18.368240798356048</v>
      </c>
      <c r="AA166" s="80">
        <f>VLOOKUP(U166,BG!$A$2:$F$55,5)</f>
        <v>1.0354711477153877</v>
      </c>
      <c r="AB166" s="4">
        <f>VLOOKUP(U166+1,BG!$A$2:$F$55,4)</f>
        <v>15.27721318011435</v>
      </c>
      <c r="AC166" s="4">
        <f>VLOOKUP(U166+1,BG!$A$2:$F$55,5)</f>
        <v>1.878864940931628</v>
      </c>
      <c r="AD166" s="3">
        <f>COUNTIF($U$2:U166,U166)</f>
        <v>4</v>
      </c>
      <c r="AE166" s="3">
        <f t="shared" si="20"/>
        <v>18</v>
      </c>
      <c r="AF166" s="3">
        <f t="shared" si="21"/>
        <v>14</v>
      </c>
      <c r="AG166" s="3">
        <f t="shared" si="22"/>
        <v>3</v>
      </c>
      <c r="AH166" s="81">
        <f t="shared" si="23"/>
        <v>17.822765336313395</v>
      </c>
      <c r="AI166" s="81">
        <f t="shared" si="24"/>
        <v>1.1843053465182536</v>
      </c>
      <c r="AJ166" s="83">
        <v>3.0506899999999999</v>
      </c>
      <c r="AK166" s="83">
        <v>35.256300000000003</v>
      </c>
      <c r="AL166" s="84">
        <f t="shared" si="25"/>
        <v>107.556041847</v>
      </c>
      <c r="AM166" s="84">
        <f t="shared" si="26"/>
        <v>125.04252360681818</v>
      </c>
      <c r="AN166" s="84">
        <f t="shared" si="27"/>
        <v>21.107596277536153</v>
      </c>
      <c r="AO166" s="84">
        <f t="shared" si="28"/>
        <v>103.93492732928203</v>
      </c>
      <c r="AP166" s="85">
        <f t="shared" si="29"/>
        <v>3.4840208299234343E-2</v>
      </c>
    </row>
    <row r="167" spans="1:42" x14ac:dyDescent="0.25">
      <c r="A167">
        <v>7</v>
      </c>
      <c r="B167" s="20">
        <v>5</v>
      </c>
      <c r="C167" s="21" t="s">
        <v>356</v>
      </c>
      <c r="D167" s="21">
        <v>-800</v>
      </c>
      <c r="E167" s="21">
        <v>-103.96875</v>
      </c>
      <c r="F167" s="21">
        <v>50</v>
      </c>
      <c r="G167" s="21">
        <v>0.37104300000000001</v>
      </c>
      <c r="H167" s="21">
        <v>0.19247400000000001</v>
      </c>
      <c r="I167" s="21">
        <v>49.226739000000002</v>
      </c>
      <c r="J167" s="21">
        <v>1.4968300000000001</v>
      </c>
      <c r="K167" s="21">
        <v>9.1681779999999993</v>
      </c>
      <c r="L167" s="21">
        <v>0.13961699999999999</v>
      </c>
      <c r="M167" s="54">
        <v>0.37104300000000001</v>
      </c>
      <c r="N167" s="21">
        <v>0.12684000000000001</v>
      </c>
      <c r="O167" s="21">
        <v>99700</v>
      </c>
      <c r="P167" s="21">
        <v>21.7</v>
      </c>
      <c r="Q167" s="21">
        <v>60</v>
      </c>
      <c r="R167" s="21">
        <v>1.171</v>
      </c>
      <c r="S167" s="21" t="s">
        <v>365</v>
      </c>
      <c r="T167" s="21" t="s">
        <v>366</v>
      </c>
      <c r="U167" s="77">
        <v>1100</v>
      </c>
      <c r="V167" s="34">
        <v>207.40800221853942</v>
      </c>
      <c r="W167" s="2">
        <v>3.7552166582502786</v>
      </c>
      <c r="X167" s="2">
        <v>38.000175466788718</v>
      </c>
      <c r="Y167" s="2">
        <v>-74.133442007303501</v>
      </c>
      <c r="Z167" s="80">
        <f>VLOOKUP(U167,BG!$A$2:$F$55,4)</f>
        <v>18.368240798356048</v>
      </c>
      <c r="AA167" s="80">
        <f>VLOOKUP(U167,BG!$A$2:$F$55,5)</f>
        <v>1.0354711477153877</v>
      </c>
      <c r="AB167" s="4">
        <f>VLOOKUP(U167+1,BG!$A$2:$F$55,4)</f>
        <v>15.27721318011435</v>
      </c>
      <c r="AC167" s="4">
        <f>VLOOKUP(U167+1,BG!$A$2:$F$55,5)</f>
        <v>1.878864940931628</v>
      </c>
      <c r="AD167" s="3">
        <f>COUNTIF($U$2:U167,U167)</f>
        <v>5</v>
      </c>
      <c r="AE167" s="3">
        <f t="shared" si="20"/>
        <v>18</v>
      </c>
      <c r="AF167" s="3">
        <f t="shared" si="21"/>
        <v>13</v>
      </c>
      <c r="AG167" s="3">
        <f t="shared" si="22"/>
        <v>4</v>
      </c>
      <c r="AH167" s="81">
        <f t="shared" si="23"/>
        <v>17.640940182299179</v>
      </c>
      <c r="AI167" s="81">
        <f t="shared" si="24"/>
        <v>1.2339167461192089</v>
      </c>
      <c r="AJ167" s="83">
        <v>3.1744599999999998</v>
      </c>
      <c r="AK167" s="83">
        <v>38.271799999999999</v>
      </c>
      <c r="AL167" s="84">
        <f t="shared" si="25"/>
        <v>121.492298228</v>
      </c>
      <c r="AM167" s="84">
        <f t="shared" si="26"/>
        <v>142.69889192931856</v>
      </c>
      <c r="AN167" s="84">
        <f t="shared" si="27"/>
        <v>21.767451508226205</v>
      </c>
      <c r="AO167" s="84">
        <f t="shared" si="28"/>
        <v>120.93144042109236</v>
      </c>
      <c r="AP167" s="85">
        <f t="shared" si="29"/>
        <v>4.6378163110824232E-3</v>
      </c>
    </row>
    <row r="168" spans="1:42" x14ac:dyDescent="0.25">
      <c r="A168">
        <v>7</v>
      </c>
      <c r="B168" s="20">
        <v>6</v>
      </c>
      <c r="C168" s="21" t="s">
        <v>356</v>
      </c>
      <c r="D168" s="21">
        <v>-800</v>
      </c>
      <c r="E168" s="21">
        <v>-103.96875</v>
      </c>
      <c r="F168" s="21">
        <v>60</v>
      </c>
      <c r="G168" s="21">
        <v>0.40853099999999998</v>
      </c>
      <c r="H168" s="21">
        <v>0.19223899999999999</v>
      </c>
      <c r="I168" s="21">
        <v>49.167724</v>
      </c>
      <c r="J168" s="21">
        <v>1.5028570000000001</v>
      </c>
      <c r="K168" s="21">
        <v>9.1626689999999993</v>
      </c>
      <c r="L168" s="21">
        <v>0.140292</v>
      </c>
      <c r="M168" s="54">
        <v>0.40853099999999998</v>
      </c>
      <c r="N168" s="21">
        <v>0.167573</v>
      </c>
      <c r="O168" s="21">
        <v>99700</v>
      </c>
      <c r="P168" s="21">
        <v>21.7</v>
      </c>
      <c r="Q168" s="21">
        <v>60</v>
      </c>
      <c r="R168" s="21">
        <v>1.171</v>
      </c>
      <c r="S168" s="21" t="s">
        <v>367</v>
      </c>
      <c r="T168" s="21" t="s">
        <v>368</v>
      </c>
      <c r="U168" s="77">
        <v>1100</v>
      </c>
      <c r="V168" s="34">
        <v>238.42314115927726</v>
      </c>
      <c r="W168" s="2">
        <v>3.1448852586322729</v>
      </c>
      <c r="X168" s="2">
        <v>51.632719960322625</v>
      </c>
      <c r="Y168" s="2">
        <v>-78.525578284436989</v>
      </c>
      <c r="Z168" s="80">
        <f>VLOOKUP(U168,BG!$A$2:$F$55,4)</f>
        <v>18.368240798356048</v>
      </c>
      <c r="AA168" s="80">
        <f>VLOOKUP(U168,BG!$A$2:$F$55,5)</f>
        <v>1.0354711477153877</v>
      </c>
      <c r="AB168" s="4">
        <f>VLOOKUP(U168+1,BG!$A$2:$F$55,4)</f>
        <v>15.27721318011435</v>
      </c>
      <c r="AC168" s="4">
        <f>VLOOKUP(U168+1,BG!$A$2:$F$55,5)</f>
        <v>1.878864940931628</v>
      </c>
      <c r="AD168" s="3">
        <f>COUNTIF($U$2:U168,U168)</f>
        <v>6</v>
      </c>
      <c r="AE168" s="3">
        <f t="shared" si="20"/>
        <v>18</v>
      </c>
      <c r="AF168" s="3">
        <f t="shared" si="21"/>
        <v>12</v>
      </c>
      <c r="AG168" s="3">
        <f t="shared" si="22"/>
        <v>5</v>
      </c>
      <c r="AH168" s="81">
        <f t="shared" si="23"/>
        <v>17.459115028284963</v>
      </c>
      <c r="AI168" s="81">
        <f t="shared" si="24"/>
        <v>1.2835281457201642</v>
      </c>
      <c r="AJ168" s="83">
        <v>2.8373699999999999</v>
      </c>
      <c r="AK168" s="83">
        <v>52.299700000000001</v>
      </c>
      <c r="AL168" s="84">
        <f t="shared" si="25"/>
        <v>148.39359978900001</v>
      </c>
      <c r="AM168" s="84">
        <f t="shared" si="26"/>
        <v>162.37897986630693</v>
      </c>
      <c r="AN168" s="84">
        <f t="shared" si="27"/>
        <v>22.409265538169649</v>
      </c>
      <c r="AO168" s="84">
        <f t="shared" si="28"/>
        <v>139.96971432813729</v>
      </c>
      <c r="AP168" s="85">
        <f t="shared" si="29"/>
        <v>6.0183629732316432E-2</v>
      </c>
    </row>
    <row r="169" spans="1:42" x14ac:dyDescent="0.25">
      <c r="A169">
        <v>7</v>
      </c>
      <c r="B169" s="20">
        <v>7</v>
      </c>
      <c r="C169" s="21" t="s">
        <v>356</v>
      </c>
      <c r="D169" s="21">
        <v>-800</v>
      </c>
      <c r="E169" s="21">
        <v>-103.96875</v>
      </c>
      <c r="F169" s="21">
        <v>70</v>
      </c>
      <c r="G169" s="21">
        <v>0.41064699999999998</v>
      </c>
      <c r="H169" s="21">
        <v>0.192214</v>
      </c>
      <c r="I169" s="21">
        <v>49.161383999999998</v>
      </c>
      <c r="J169" s="21">
        <v>1.4957670000000001</v>
      </c>
      <c r="K169" s="21">
        <v>9.1620860000000004</v>
      </c>
      <c r="L169" s="21">
        <v>0.13978599999999999</v>
      </c>
      <c r="M169" s="54">
        <v>0.41064699999999998</v>
      </c>
      <c r="N169" s="21">
        <v>0.17208799999999999</v>
      </c>
      <c r="O169" s="21">
        <v>99700</v>
      </c>
      <c r="P169" s="21">
        <v>21.7</v>
      </c>
      <c r="Q169" s="21">
        <v>60</v>
      </c>
      <c r="R169" s="21">
        <v>1.171</v>
      </c>
      <c r="S169" s="21" t="s">
        <v>369</v>
      </c>
      <c r="T169" s="21" t="s">
        <v>370</v>
      </c>
      <c r="U169" s="77">
        <v>1100</v>
      </c>
      <c r="V169" s="34">
        <v>237.61237868132932</v>
      </c>
      <c r="W169" s="2">
        <v>3.1102770609128374</v>
      </c>
      <c r="X169" s="2">
        <v>54.385549698525232</v>
      </c>
      <c r="Y169" s="2">
        <v>-73.141702112993968</v>
      </c>
      <c r="Z169" s="80">
        <f>VLOOKUP(U169,BG!$A$2:$F$55,4)</f>
        <v>18.368240798356048</v>
      </c>
      <c r="AA169" s="80">
        <f>VLOOKUP(U169,BG!$A$2:$F$55,5)</f>
        <v>1.0354711477153877</v>
      </c>
      <c r="AB169" s="4">
        <f>VLOOKUP(U169+1,BG!$A$2:$F$55,4)</f>
        <v>15.27721318011435</v>
      </c>
      <c r="AC169" s="4">
        <f>VLOOKUP(U169+1,BG!$A$2:$F$55,5)</f>
        <v>1.878864940931628</v>
      </c>
      <c r="AD169" s="3">
        <f>COUNTIF($U$2:U169,U169)</f>
        <v>7</v>
      </c>
      <c r="AE169" s="3">
        <f t="shared" si="20"/>
        <v>18</v>
      </c>
      <c r="AF169" s="3">
        <f t="shared" si="21"/>
        <v>11</v>
      </c>
      <c r="AG169" s="3">
        <f t="shared" si="22"/>
        <v>6</v>
      </c>
      <c r="AH169" s="81">
        <f t="shared" si="23"/>
        <v>17.277289874270743</v>
      </c>
      <c r="AI169" s="81">
        <f t="shared" si="24"/>
        <v>1.3331395453211197</v>
      </c>
      <c r="AJ169" s="83">
        <v>2.8107500000000001</v>
      </c>
      <c r="AK169" s="83">
        <v>55.154400000000003</v>
      </c>
      <c r="AL169" s="84">
        <f t="shared" si="25"/>
        <v>155.02522980000001</v>
      </c>
      <c r="AM169" s="84">
        <f t="shared" si="26"/>
        <v>169.15412767245812</v>
      </c>
      <c r="AN169" s="84">
        <f t="shared" si="27"/>
        <v>23.033038367366483</v>
      </c>
      <c r="AO169" s="84">
        <f t="shared" si="28"/>
        <v>146.12108930509163</v>
      </c>
      <c r="AP169" s="85">
        <f t="shared" si="29"/>
        <v>6.0936724036576892E-2</v>
      </c>
    </row>
    <row r="170" spans="1:42" x14ac:dyDescent="0.25">
      <c r="A170">
        <v>7</v>
      </c>
      <c r="B170" s="20">
        <v>8</v>
      </c>
      <c r="C170" s="21" t="s">
        <v>356</v>
      </c>
      <c r="D170" s="21">
        <v>-800</v>
      </c>
      <c r="E170" s="21">
        <v>-103.96875</v>
      </c>
      <c r="F170" s="21">
        <v>80</v>
      </c>
      <c r="G170" s="21">
        <v>0.44535400000000003</v>
      </c>
      <c r="H170" s="21">
        <v>0.192798</v>
      </c>
      <c r="I170" s="21">
        <v>49.307983</v>
      </c>
      <c r="J170" s="21">
        <v>1.4979899999999999</v>
      </c>
      <c r="K170" s="21">
        <v>9.1757419999999996</v>
      </c>
      <c r="L170" s="21">
        <v>0.139651</v>
      </c>
      <c r="M170" s="54">
        <v>0.44535400000000003</v>
      </c>
      <c r="N170" s="21">
        <v>0.18709400000000001</v>
      </c>
      <c r="O170" s="21">
        <v>99700</v>
      </c>
      <c r="P170" s="21">
        <v>21.7</v>
      </c>
      <c r="Q170" s="21">
        <v>60</v>
      </c>
      <c r="R170" s="21">
        <v>1.171</v>
      </c>
      <c r="S170" s="21" t="s">
        <v>371</v>
      </c>
      <c r="T170" s="21" t="s">
        <v>372</v>
      </c>
      <c r="U170" s="77">
        <v>1100</v>
      </c>
      <c r="V170" s="34">
        <v>266.09512896170548</v>
      </c>
      <c r="W170" s="2">
        <v>2.9998820280582823</v>
      </c>
      <c r="X170" s="2">
        <v>61.236908300731727</v>
      </c>
      <c r="Y170" s="2">
        <v>-80.871771537848886</v>
      </c>
      <c r="Z170" s="80">
        <f>VLOOKUP(U170,BG!$A$2:$F$55,4)</f>
        <v>18.368240798356048</v>
      </c>
      <c r="AA170" s="80">
        <f>VLOOKUP(U170,BG!$A$2:$F$55,5)</f>
        <v>1.0354711477153877</v>
      </c>
      <c r="AB170" s="4">
        <f>VLOOKUP(U170+1,BG!$A$2:$F$55,4)</f>
        <v>15.27721318011435</v>
      </c>
      <c r="AC170" s="4">
        <f>VLOOKUP(U170+1,BG!$A$2:$F$55,5)</f>
        <v>1.878864940931628</v>
      </c>
      <c r="AD170" s="3">
        <f>COUNTIF($U$2:U170,U170)</f>
        <v>8</v>
      </c>
      <c r="AE170" s="3">
        <f t="shared" si="20"/>
        <v>18</v>
      </c>
      <c r="AF170" s="3">
        <f t="shared" si="21"/>
        <v>10</v>
      </c>
      <c r="AG170" s="3">
        <f t="shared" si="22"/>
        <v>7</v>
      </c>
      <c r="AH170" s="81">
        <f t="shared" si="23"/>
        <v>17.095464720256526</v>
      </c>
      <c r="AI170" s="81">
        <f t="shared" si="24"/>
        <v>1.3827509449220747</v>
      </c>
      <c r="AJ170" s="83">
        <v>2.7347700000000001</v>
      </c>
      <c r="AK170" s="83">
        <v>62.295000000000002</v>
      </c>
      <c r="AL170" s="84">
        <f t="shared" si="25"/>
        <v>170.36249715000002</v>
      </c>
      <c r="AM170" s="84">
        <f t="shared" si="26"/>
        <v>183.70350066521814</v>
      </c>
      <c r="AN170" s="84">
        <f t="shared" si="27"/>
        <v>23.638769995816702</v>
      </c>
      <c r="AO170" s="84">
        <f t="shared" si="28"/>
        <v>160.06473066940146</v>
      </c>
      <c r="AP170" s="85">
        <f t="shared" si="29"/>
        <v>6.4335012701003003E-2</v>
      </c>
    </row>
    <row r="171" spans="1:42" x14ac:dyDescent="0.25">
      <c r="A171">
        <v>7</v>
      </c>
      <c r="B171" s="20">
        <v>9</v>
      </c>
      <c r="C171" s="21" t="s">
        <v>356</v>
      </c>
      <c r="D171" s="21">
        <v>-800</v>
      </c>
      <c r="E171" s="21">
        <v>-103.96875</v>
      </c>
      <c r="F171" s="21">
        <v>90</v>
      </c>
      <c r="G171" s="21">
        <v>0.44245400000000001</v>
      </c>
      <c r="H171" s="21">
        <v>0.192632</v>
      </c>
      <c r="I171" s="21">
        <v>49.266449000000001</v>
      </c>
      <c r="J171" s="21">
        <v>1.4683569999999999</v>
      </c>
      <c r="K171" s="21">
        <v>9.1719159999999995</v>
      </c>
      <c r="L171" s="21">
        <v>0.13695099999999999</v>
      </c>
      <c r="M171" s="54">
        <v>0.44245400000000001</v>
      </c>
      <c r="N171" s="21">
        <v>0.18818499999999999</v>
      </c>
      <c r="O171" s="21">
        <v>99700</v>
      </c>
      <c r="P171" s="21">
        <v>21.7</v>
      </c>
      <c r="Q171" s="21">
        <v>60</v>
      </c>
      <c r="R171" s="21">
        <v>1.171</v>
      </c>
      <c r="S171" s="21" t="s">
        <v>373</v>
      </c>
      <c r="T171" s="21" t="s">
        <v>374</v>
      </c>
      <c r="U171" s="77">
        <v>1100</v>
      </c>
      <c r="V171" s="34">
        <v>260.76830225809124</v>
      </c>
      <c r="W171" s="2">
        <v>2.8334190613744012</v>
      </c>
      <c r="X171" s="2">
        <v>63.742325077037663</v>
      </c>
      <c r="Y171" s="2">
        <v>-82.128937847063099</v>
      </c>
      <c r="Z171" s="80">
        <f>VLOOKUP(U171,BG!$A$2:$F$55,4)</f>
        <v>18.368240798356048</v>
      </c>
      <c r="AA171" s="80">
        <f>VLOOKUP(U171,BG!$A$2:$F$55,5)</f>
        <v>1.0354711477153877</v>
      </c>
      <c r="AB171" s="4">
        <f>VLOOKUP(U171+1,BG!$A$2:$F$55,4)</f>
        <v>15.27721318011435</v>
      </c>
      <c r="AC171" s="4">
        <f>VLOOKUP(U171+1,BG!$A$2:$F$55,5)</f>
        <v>1.878864940931628</v>
      </c>
      <c r="AD171" s="3">
        <f>COUNTIF($U$2:U171,U171)</f>
        <v>9</v>
      </c>
      <c r="AE171" s="3">
        <f t="shared" si="20"/>
        <v>18</v>
      </c>
      <c r="AF171" s="3">
        <f t="shared" si="21"/>
        <v>9</v>
      </c>
      <c r="AG171" s="3">
        <f t="shared" si="22"/>
        <v>8</v>
      </c>
      <c r="AH171" s="81">
        <f t="shared" si="23"/>
        <v>16.91363956624231</v>
      </c>
      <c r="AI171" s="81">
        <f t="shared" si="24"/>
        <v>1.4323623445230302</v>
      </c>
      <c r="AJ171" s="83">
        <v>2.57185</v>
      </c>
      <c r="AK171" s="83">
        <v>65.066599999999994</v>
      </c>
      <c r="AL171" s="84">
        <f t="shared" si="25"/>
        <v>167.34153520999999</v>
      </c>
      <c r="AM171" s="84">
        <f t="shared" si="26"/>
        <v>180.60871888960202</v>
      </c>
      <c r="AN171" s="84">
        <f t="shared" si="27"/>
        <v>24.226460423520322</v>
      </c>
      <c r="AO171" s="84">
        <f t="shared" si="28"/>
        <v>156.38225846608168</v>
      </c>
      <c r="AP171" s="85">
        <f t="shared" si="29"/>
        <v>7.0080051608253924E-2</v>
      </c>
    </row>
    <row r="172" spans="1:42" x14ac:dyDescent="0.25">
      <c r="A172">
        <v>7</v>
      </c>
      <c r="B172" s="20">
        <v>10</v>
      </c>
      <c r="C172" s="21" t="s">
        <v>356</v>
      </c>
      <c r="D172" s="21">
        <v>-800</v>
      </c>
      <c r="E172" s="21">
        <v>-103.96875</v>
      </c>
      <c r="F172" s="21">
        <v>100</v>
      </c>
      <c r="G172" s="21">
        <v>0.46545300000000001</v>
      </c>
      <c r="H172" s="21">
        <v>0.19250900000000001</v>
      </c>
      <c r="I172" s="21">
        <v>49.235398000000004</v>
      </c>
      <c r="J172" s="21">
        <v>1.476221</v>
      </c>
      <c r="K172" s="21">
        <v>9.1690140000000007</v>
      </c>
      <c r="L172" s="21">
        <v>0.137684</v>
      </c>
      <c r="M172" s="54">
        <v>0.46545300000000001</v>
      </c>
      <c r="N172" s="21">
        <v>0.21146699999999999</v>
      </c>
      <c r="O172" s="21">
        <v>99700</v>
      </c>
      <c r="P172" s="21">
        <v>21.7</v>
      </c>
      <c r="Q172" s="21">
        <v>60</v>
      </c>
      <c r="R172" s="21">
        <v>1.171</v>
      </c>
      <c r="S172" s="21" t="s">
        <v>375</v>
      </c>
      <c r="T172" s="21" t="s">
        <v>376</v>
      </c>
      <c r="U172" s="77">
        <v>1100</v>
      </c>
      <c r="V172" s="34">
        <v>278.70684838199179</v>
      </c>
      <c r="W172" s="2">
        <v>2.7358882057431315</v>
      </c>
      <c r="X172" s="2">
        <v>71.016332154051966</v>
      </c>
      <c r="Y172" s="2">
        <v>-83.207415575586325</v>
      </c>
      <c r="Z172" s="80">
        <f>VLOOKUP(U172,BG!$A$2:$F$55,4)</f>
        <v>18.368240798356048</v>
      </c>
      <c r="AA172" s="80">
        <f>VLOOKUP(U172,BG!$A$2:$F$55,5)</f>
        <v>1.0354711477153877</v>
      </c>
      <c r="AB172" s="4">
        <f>VLOOKUP(U172+1,BG!$A$2:$F$55,4)</f>
        <v>15.27721318011435</v>
      </c>
      <c r="AC172" s="4">
        <f>VLOOKUP(U172+1,BG!$A$2:$F$55,5)</f>
        <v>1.878864940931628</v>
      </c>
      <c r="AD172" s="3">
        <f>COUNTIF($U$2:U172,U172)</f>
        <v>10</v>
      </c>
      <c r="AE172" s="3">
        <f t="shared" si="20"/>
        <v>18</v>
      </c>
      <c r="AF172" s="3">
        <f t="shared" si="21"/>
        <v>8</v>
      </c>
      <c r="AG172" s="3">
        <f t="shared" si="22"/>
        <v>9</v>
      </c>
      <c r="AH172" s="81">
        <f t="shared" si="23"/>
        <v>16.73181441222809</v>
      </c>
      <c r="AI172" s="81">
        <f t="shared" si="24"/>
        <v>1.4819737441239855</v>
      </c>
      <c r="AJ172" s="83">
        <v>2.5201500000000001</v>
      </c>
      <c r="AK172" s="83">
        <v>72.543700000000001</v>
      </c>
      <c r="AL172" s="84">
        <f t="shared" si="25"/>
        <v>182.821005555</v>
      </c>
      <c r="AM172" s="84">
        <f t="shared" si="26"/>
        <v>194.29274555540749</v>
      </c>
      <c r="AN172" s="84">
        <f t="shared" si="27"/>
        <v>24.796109650477323</v>
      </c>
      <c r="AO172" s="84">
        <f t="shared" si="28"/>
        <v>169.49663590493017</v>
      </c>
      <c r="AP172" s="85">
        <f t="shared" si="29"/>
        <v>7.8611410656807365E-2</v>
      </c>
    </row>
    <row r="173" spans="1:42" x14ac:dyDescent="0.25">
      <c r="A173">
        <v>7</v>
      </c>
      <c r="B173" s="20">
        <v>11</v>
      </c>
      <c r="C173" s="21" t="s">
        <v>356</v>
      </c>
      <c r="D173" s="21">
        <v>-800</v>
      </c>
      <c r="E173" s="21">
        <v>-103.96875</v>
      </c>
      <c r="F173" s="21">
        <v>110</v>
      </c>
      <c r="G173" s="21">
        <v>0.46254800000000001</v>
      </c>
      <c r="H173" s="21">
        <v>0.19237399999999999</v>
      </c>
      <c r="I173" s="21">
        <v>49.201560999999998</v>
      </c>
      <c r="J173" s="21">
        <v>1.489779</v>
      </c>
      <c r="K173" s="21">
        <v>9.1658419999999996</v>
      </c>
      <c r="L173" s="21">
        <v>0.13902700000000001</v>
      </c>
      <c r="M173" s="54">
        <v>0.46254800000000001</v>
      </c>
      <c r="N173" s="21">
        <v>0.21274599999999999</v>
      </c>
      <c r="O173" s="21">
        <v>99700</v>
      </c>
      <c r="P173" s="21">
        <v>21.7</v>
      </c>
      <c r="Q173" s="21">
        <v>60</v>
      </c>
      <c r="R173" s="21">
        <v>1.171</v>
      </c>
      <c r="S173" s="21" t="s">
        <v>377</v>
      </c>
      <c r="T173" s="21" t="s">
        <v>378</v>
      </c>
      <c r="U173" s="77">
        <v>1100</v>
      </c>
      <c r="V173" s="34">
        <v>273.37483658681981</v>
      </c>
      <c r="W173" s="2">
        <v>2.6376471536627353</v>
      </c>
      <c r="X173" s="2">
        <v>72.85650572465741</v>
      </c>
      <c r="Y173" s="2">
        <v>-83.493301769537325</v>
      </c>
      <c r="Z173" s="80">
        <f>VLOOKUP(U173,BG!$A$2:$F$55,4)</f>
        <v>18.368240798356048</v>
      </c>
      <c r="AA173" s="80">
        <f>VLOOKUP(U173,BG!$A$2:$F$55,5)</f>
        <v>1.0354711477153877</v>
      </c>
      <c r="AB173" s="4">
        <f>VLOOKUP(U173+1,BG!$A$2:$F$55,4)</f>
        <v>15.27721318011435</v>
      </c>
      <c r="AC173" s="4">
        <f>VLOOKUP(U173+1,BG!$A$2:$F$55,5)</f>
        <v>1.878864940931628</v>
      </c>
      <c r="AD173" s="3">
        <f>COUNTIF($U$2:U173,U173)</f>
        <v>11</v>
      </c>
      <c r="AE173" s="3">
        <f t="shared" si="20"/>
        <v>18</v>
      </c>
      <c r="AF173" s="3">
        <f t="shared" si="21"/>
        <v>7</v>
      </c>
      <c r="AG173" s="3">
        <f t="shared" si="22"/>
        <v>10</v>
      </c>
      <c r="AH173" s="81">
        <f t="shared" si="23"/>
        <v>16.549989258213873</v>
      </c>
      <c r="AI173" s="81">
        <f t="shared" si="24"/>
        <v>1.531585143724941</v>
      </c>
      <c r="AJ173" s="83">
        <v>2.4266700000000001</v>
      </c>
      <c r="AK173" s="83">
        <v>74.550899999999999</v>
      </c>
      <c r="AL173" s="84">
        <f t="shared" si="25"/>
        <v>180.91043250300001</v>
      </c>
      <c r="AM173" s="84">
        <f t="shared" si="26"/>
        <v>192.1697549504554</v>
      </c>
      <c r="AN173" s="84">
        <f t="shared" si="27"/>
        <v>25.347717676687726</v>
      </c>
      <c r="AO173" s="84">
        <f t="shared" si="28"/>
        <v>166.82203727376768</v>
      </c>
      <c r="AP173" s="85">
        <f t="shared" si="29"/>
        <v>8.4451643556613581E-2</v>
      </c>
    </row>
    <row r="174" spans="1:42" x14ac:dyDescent="0.25">
      <c r="A174">
        <v>7</v>
      </c>
      <c r="B174" s="20">
        <v>12</v>
      </c>
      <c r="C174" s="21" t="s">
        <v>356</v>
      </c>
      <c r="D174" s="21">
        <v>-800</v>
      </c>
      <c r="E174" s="21">
        <v>-103.96875</v>
      </c>
      <c r="F174" s="21">
        <v>120</v>
      </c>
      <c r="G174" s="21">
        <v>0.47797699999999999</v>
      </c>
      <c r="H174" s="21">
        <v>0.19216900000000001</v>
      </c>
      <c r="I174" s="21">
        <v>49.150168999999998</v>
      </c>
      <c r="J174" s="21">
        <v>1.4916769999999999</v>
      </c>
      <c r="K174" s="21">
        <v>9.1610490000000002</v>
      </c>
      <c r="L174" s="21">
        <v>0.13924900000000001</v>
      </c>
      <c r="M174" s="54">
        <v>0.47797699999999999</v>
      </c>
      <c r="N174" s="21">
        <v>0.22650600000000001</v>
      </c>
      <c r="O174" s="21">
        <v>99700</v>
      </c>
      <c r="P174" s="21">
        <v>21.7</v>
      </c>
      <c r="Q174" s="21">
        <v>60</v>
      </c>
      <c r="R174" s="21">
        <v>1.171</v>
      </c>
      <c r="S174" s="21" t="s">
        <v>379</v>
      </c>
      <c r="T174" s="21" t="s">
        <v>380</v>
      </c>
      <c r="U174" s="77">
        <v>1100</v>
      </c>
      <c r="V174" s="34">
        <v>284.50187750287085</v>
      </c>
      <c r="W174" s="2">
        <v>2.7707166317496692</v>
      </c>
      <c r="X174" s="2">
        <v>74.023119755213088</v>
      </c>
      <c r="Y174" s="2">
        <v>-80.462529894056829</v>
      </c>
      <c r="Z174" s="80">
        <f>VLOOKUP(U174,BG!$A$2:$F$55,4)</f>
        <v>18.368240798356048</v>
      </c>
      <c r="AA174" s="80">
        <f>VLOOKUP(U174,BG!$A$2:$F$55,5)</f>
        <v>1.0354711477153877</v>
      </c>
      <c r="AB174" s="4">
        <f>VLOOKUP(U174+1,BG!$A$2:$F$55,4)</f>
        <v>15.27721318011435</v>
      </c>
      <c r="AC174" s="4">
        <f>VLOOKUP(U174+1,BG!$A$2:$F$55,5)</f>
        <v>1.878864940931628</v>
      </c>
      <c r="AD174" s="3">
        <f>COUNTIF($U$2:U174,U174)</f>
        <v>12</v>
      </c>
      <c r="AE174" s="3">
        <f t="shared" si="20"/>
        <v>18</v>
      </c>
      <c r="AF174" s="3">
        <f t="shared" si="21"/>
        <v>6</v>
      </c>
      <c r="AG174" s="3">
        <f t="shared" si="22"/>
        <v>11</v>
      </c>
      <c r="AH174" s="81">
        <f t="shared" si="23"/>
        <v>16.368164104199657</v>
      </c>
      <c r="AI174" s="81">
        <f t="shared" si="24"/>
        <v>1.5811965433258963</v>
      </c>
      <c r="AJ174" s="83">
        <v>2.5569199999999999</v>
      </c>
      <c r="AK174" s="83">
        <v>75.581800000000001</v>
      </c>
      <c r="AL174" s="84">
        <f t="shared" si="25"/>
        <v>193.25661605599998</v>
      </c>
      <c r="AM174" s="84">
        <f t="shared" si="26"/>
        <v>205.09708903976642</v>
      </c>
      <c r="AN174" s="84">
        <f t="shared" si="27"/>
        <v>25.881284502151512</v>
      </c>
      <c r="AO174" s="84">
        <f t="shared" si="28"/>
        <v>179.2158045376149</v>
      </c>
      <c r="AP174" s="85">
        <f t="shared" si="29"/>
        <v>7.8345833140168797E-2</v>
      </c>
    </row>
    <row r="175" spans="1:42" x14ac:dyDescent="0.25">
      <c r="A175">
        <v>7</v>
      </c>
      <c r="B175" s="20">
        <v>13</v>
      </c>
      <c r="C175" s="21" t="s">
        <v>356</v>
      </c>
      <c r="D175" s="21">
        <v>-800</v>
      </c>
      <c r="E175" s="21">
        <v>-103.96875</v>
      </c>
      <c r="F175" s="21">
        <v>130</v>
      </c>
      <c r="G175" s="21">
        <v>0.48254900000000001</v>
      </c>
      <c r="H175" s="21">
        <v>0.19207299999999999</v>
      </c>
      <c r="I175" s="21">
        <v>49.126075</v>
      </c>
      <c r="J175" s="21">
        <v>1.4878530000000001</v>
      </c>
      <c r="K175" s="21">
        <v>9.1588080000000005</v>
      </c>
      <c r="L175" s="21">
        <v>0.13891500000000001</v>
      </c>
      <c r="M175" s="54">
        <v>0.48254900000000001</v>
      </c>
      <c r="N175" s="21">
        <v>0.22200400000000001</v>
      </c>
      <c r="O175" s="21">
        <v>99700</v>
      </c>
      <c r="P175" s="21">
        <v>21.7</v>
      </c>
      <c r="Q175" s="21">
        <v>60</v>
      </c>
      <c r="R175" s="21">
        <v>1.171</v>
      </c>
      <c r="S175" s="21" t="s">
        <v>381</v>
      </c>
      <c r="T175" s="21" t="s">
        <v>382</v>
      </c>
      <c r="U175" s="77">
        <v>1100</v>
      </c>
      <c r="V175" s="34">
        <v>285.88002273392476</v>
      </c>
      <c r="W175" s="2">
        <v>2.5745642784570895</v>
      </c>
      <c r="X175" s="2">
        <v>80.54322405295315</v>
      </c>
      <c r="Y175" s="2">
        <v>-81.143816046047547</v>
      </c>
      <c r="Z175" s="80">
        <f>VLOOKUP(U175,BG!$A$2:$F$55,4)</f>
        <v>18.368240798356048</v>
      </c>
      <c r="AA175" s="80">
        <f>VLOOKUP(U175,BG!$A$2:$F$55,5)</f>
        <v>1.0354711477153877</v>
      </c>
      <c r="AB175" s="4">
        <f>VLOOKUP(U175+1,BG!$A$2:$F$55,4)</f>
        <v>15.27721318011435</v>
      </c>
      <c r="AC175" s="4">
        <f>VLOOKUP(U175+1,BG!$A$2:$F$55,5)</f>
        <v>1.878864940931628</v>
      </c>
      <c r="AD175" s="3">
        <f>COUNTIF($U$2:U175,U175)</f>
        <v>13</v>
      </c>
      <c r="AE175" s="3">
        <f t="shared" si="20"/>
        <v>18</v>
      </c>
      <c r="AF175" s="3">
        <f t="shared" si="21"/>
        <v>5</v>
      </c>
      <c r="AG175" s="3">
        <f t="shared" si="22"/>
        <v>12</v>
      </c>
      <c r="AH175" s="81">
        <f t="shared" si="23"/>
        <v>16.186338950185441</v>
      </c>
      <c r="AI175" s="81">
        <f t="shared" si="24"/>
        <v>1.6308079429268516</v>
      </c>
      <c r="AJ175" s="83">
        <v>2.4482300000000001</v>
      </c>
      <c r="AK175" s="83">
        <v>82.334199999999996</v>
      </c>
      <c r="AL175" s="84">
        <f t="shared" si="25"/>
        <v>201.57305846599999</v>
      </c>
      <c r="AM175" s="84">
        <f t="shared" si="26"/>
        <v>207.36370751849901</v>
      </c>
      <c r="AN175" s="84">
        <f t="shared" si="27"/>
        <v>26.396810126868694</v>
      </c>
      <c r="AO175" s="84">
        <f t="shared" si="28"/>
        <v>180.96689739163031</v>
      </c>
      <c r="AP175" s="85">
        <f t="shared" si="29"/>
        <v>0.11386701861708942</v>
      </c>
    </row>
    <row r="176" spans="1:42" x14ac:dyDescent="0.25">
      <c r="A176">
        <v>7</v>
      </c>
      <c r="B176" s="20">
        <v>14</v>
      </c>
      <c r="C176" s="21" t="s">
        <v>356</v>
      </c>
      <c r="D176" s="21">
        <v>-800</v>
      </c>
      <c r="E176" s="21">
        <v>-103.96875</v>
      </c>
      <c r="F176" s="21">
        <v>140</v>
      </c>
      <c r="G176" s="21">
        <v>0.47061900000000001</v>
      </c>
      <c r="H176" s="21">
        <v>0.19228100000000001</v>
      </c>
      <c r="I176" s="21">
        <v>49.178355000000003</v>
      </c>
      <c r="J176" s="21">
        <v>1.479144</v>
      </c>
      <c r="K176" s="21">
        <v>9.1636939999999996</v>
      </c>
      <c r="L176" s="21">
        <v>0.13805400000000001</v>
      </c>
      <c r="M176" s="54">
        <v>0.47061900000000001</v>
      </c>
      <c r="N176" s="21">
        <v>0.211395</v>
      </c>
      <c r="O176" s="21">
        <v>99700</v>
      </c>
      <c r="P176" s="21">
        <v>21.7</v>
      </c>
      <c r="Q176" s="21">
        <v>60</v>
      </c>
      <c r="R176" s="21">
        <v>1.171</v>
      </c>
      <c r="S176" s="21" t="s">
        <v>383</v>
      </c>
      <c r="T176" s="21" t="s">
        <v>384</v>
      </c>
      <c r="U176" s="77">
        <v>1100</v>
      </c>
      <c r="V176" s="34">
        <v>272.45671099859504</v>
      </c>
      <c r="W176" s="2">
        <v>2.4625601613803445</v>
      </c>
      <c r="X176" s="2">
        <v>80.524722093170197</v>
      </c>
      <c r="Y176" s="2">
        <v>-82.594476178135153</v>
      </c>
      <c r="Z176" s="80">
        <f>VLOOKUP(U176,BG!$A$2:$F$55,4)</f>
        <v>18.368240798356048</v>
      </c>
      <c r="AA176" s="80">
        <f>VLOOKUP(U176,BG!$A$2:$F$55,5)</f>
        <v>1.0354711477153877</v>
      </c>
      <c r="AB176" s="4">
        <f>VLOOKUP(U176+1,BG!$A$2:$F$55,4)</f>
        <v>15.27721318011435</v>
      </c>
      <c r="AC176" s="4">
        <f>VLOOKUP(U176+1,BG!$A$2:$F$55,5)</f>
        <v>1.878864940931628</v>
      </c>
      <c r="AD176" s="3">
        <f>COUNTIF($U$2:U176,U176)</f>
        <v>14</v>
      </c>
      <c r="AE176" s="3">
        <f t="shared" si="20"/>
        <v>18</v>
      </c>
      <c r="AF176" s="3">
        <f t="shared" si="21"/>
        <v>4</v>
      </c>
      <c r="AG176" s="3">
        <f t="shared" si="22"/>
        <v>13</v>
      </c>
      <c r="AH176" s="81">
        <f t="shared" si="23"/>
        <v>16.004513796171221</v>
      </c>
      <c r="AI176" s="81">
        <f t="shared" si="24"/>
        <v>1.6804193425278069</v>
      </c>
      <c r="AJ176" s="83">
        <v>2.3390399999999998</v>
      </c>
      <c r="AK176" s="83">
        <v>82.313000000000002</v>
      </c>
      <c r="AL176" s="84">
        <f t="shared" si="25"/>
        <v>192.53339951999999</v>
      </c>
      <c r="AM176" s="84">
        <f t="shared" si="26"/>
        <v>198.29697263286459</v>
      </c>
      <c r="AN176" s="84">
        <f t="shared" si="27"/>
        <v>26.894294550839259</v>
      </c>
      <c r="AO176" s="84">
        <f t="shared" si="28"/>
        <v>171.40267808202535</v>
      </c>
      <c r="AP176" s="85">
        <f t="shared" si="29"/>
        <v>0.12328116266574587</v>
      </c>
    </row>
    <row r="177" spans="1:42" x14ac:dyDescent="0.25">
      <c r="A177">
        <v>7</v>
      </c>
      <c r="B177" s="20">
        <v>15</v>
      </c>
      <c r="C177" s="21" t="s">
        <v>356</v>
      </c>
      <c r="D177" s="21">
        <v>-800</v>
      </c>
      <c r="E177" s="21">
        <v>-103.96875</v>
      </c>
      <c r="F177" s="21">
        <v>150</v>
      </c>
      <c r="G177" s="21">
        <v>0.47629700000000003</v>
      </c>
      <c r="H177" s="21">
        <v>0.191889</v>
      </c>
      <c r="I177" s="21">
        <v>49.080027999999999</v>
      </c>
      <c r="J177" s="21">
        <v>1.498729</v>
      </c>
      <c r="K177" s="21">
        <v>9.1544950000000007</v>
      </c>
      <c r="L177" s="21">
        <v>0.14011999999999999</v>
      </c>
      <c r="M177" s="54">
        <v>0.47629700000000003</v>
      </c>
      <c r="N177" s="21">
        <v>0.21873500000000001</v>
      </c>
      <c r="O177" s="21">
        <v>99700</v>
      </c>
      <c r="P177" s="21">
        <v>21.7</v>
      </c>
      <c r="Q177" s="21">
        <v>60</v>
      </c>
      <c r="R177" s="21">
        <v>1.171</v>
      </c>
      <c r="S177" s="21" t="s">
        <v>385</v>
      </c>
      <c r="T177" s="21" t="s">
        <v>386</v>
      </c>
      <c r="U177" s="77">
        <v>1100</v>
      </c>
      <c r="V177" s="34">
        <v>274.82976093462162</v>
      </c>
      <c r="W177" s="2">
        <v>2.3430499563708818</v>
      </c>
      <c r="X177" s="2">
        <v>85.984808204939796</v>
      </c>
      <c r="Y177" s="2">
        <v>-83.081972796406433</v>
      </c>
      <c r="Z177" s="80">
        <f>VLOOKUP(U177,BG!$A$2:$F$55,4)</f>
        <v>18.368240798356048</v>
      </c>
      <c r="AA177" s="80">
        <f>VLOOKUP(U177,BG!$A$2:$F$55,5)</f>
        <v>1.0354711477153877</v>
      </c>
      <c r="AB177" s="4">
        <f>VLOOKUP(U177+1,BG!$A$2:$F$55,4)</f>
        <v>15.27721318011435</v>
      </c>
      <c r="AC177" s="4">
        <f>VLOOKUP(U177+1,BG!$A$2:$F$55,5)</f>
        <v>1.878864940931628</v>
      </c>
      <c r="AD177" s="3">
        <f>COUNTIF($U$2:U177,U177)</f>
        <v>15</v>
      </c>
      <c r="AE177" s="3">
        <f t="shared" si="20"/>
        <v>18</v>
      </c>
      <c r="AF177" s="3">
        <f t="shared" si="21"/>
        <v>3</v>
      </c>
      <c r="AG177" s="3">
        <f t="shared" si="22"/>
        <v>14</v>
      </c>
      <c r="AH177" s="81">
        <f t="shared" si="23"/>
        <v>15.822688642157004</v>
      </c>
      <c r="AI177" s="81">
        <f t="shared" si="24"/>
        <v>1.7300307421287622</v>
      </c>
      <c r="AJ177" s="83">
        <v>2.2346499999999998</v>
      </c>
      <c r="AK177" s="83">
        <v>87.724299999999999</v>
      </c>
      <c r="AL177" s="84">
        <f t="shared" si="25"/>
        <v>196.03310699499997</v>
      </c>
      <c r="AM177" s="84">
        <f t="shared" si="26"/>
        <v>201.46670111314282</v>
      </c>
      <c r="AN177" s="84">
        <f t="shared" si="27"/>
        <v>27.373737774063219</v>
      </c>
      <c r="AO177" s="84">
        <f t="shared" si="28"/>
        <v>174.0929633390796</v>
      </c>
      <c r="AP177" s="85">
        <f t="shared" si="29"/>
        <v>0.12602544775567814</v>
      </c>
    </row>
    <row r="178" spans="1:42" x14ac:dyDescent="0.25">
      <c r="A178">
        <v>7</v>
      </c>
      <c r="B178" s="20">
        <v>16</v>
      </c>
      <c r="C178" s="21" t="s">
        <v>356</v>
      </c>
      <c r="D178" s="21">
        <v>-800</v>
      </c>
      <c r="E178" s="21">
        <v>-103.96875</v>
      </c>
      <c r="F178" s="21">
        <v>160</v>
      </c>
      <c r="G178" s="21">
        <v>0.47977599999999998</v>
      </c>
      <c r="H178" s="21">
        <v>0.192078</v>
      </c>
      <c r="I178" s="21">
        <v>49.127366000000002</v>
      </c>
      <c r="J178" s="21">
        <v>1.4872829999999999</v>
      </c>
      <c r="K178" s="21">
        <v>9.1589290000000005</v>
      </c>
      <c r="L178" s="21">
        <v>0.13886200000000001</v>
      </c>
      <c r="M178" s="54">
        <v>0.47977599999999998</v>
      </c>
      <c r="N178" s="21">
        <v>0.236875</v>
      </c>
      <c r="O178" s="21">
        <v>99700</v>
      </c>
      <c r="P178" s="21">
        <v>21.7</v>
      </c>
      <c r="Q178" s="21">
        <v>60</v>
      </c>
      <c r="R178" s="21">
        <v>1.171</v>
      </c>
      <c r="S178" s="21" t="s">
        <v>387</v>
      </c>
      <c r="T178" s="21" t="s">
        <v>388</v>
      </c>
      <c r="U178" s="77">
        <v>1100</v>
      </c>
      <c r="V178" s="34">
        <v>275.23026544065107</v>
      </c>
      <c r="W178" s="2">
        <v>2.1767792180025891</v>
      </c>
      <c r="X178" s="2">
        <v>95.86969813973856</v>
      </c>
      <c r="Y178" s="2">
        <v>-78.104332367925949</v>
      </c>
      <c r="Z178" s="80">
        <f>VLOOKUP(U178,BG!$A$2:$F$55,4)</f>
        <v>18.368240798356048</v>
      </c>
      <c r="AA178" s="80">
        <f>VLOOKUP(U178,BG!$A$2:$F$55,5)</f>
        <v>1.0354711477153877</v>
      </c>
      <c r="AB178" s="4">
        <f>VLOOKUP(U178+1,BG!$A$2:$F$55,4)</f>
        <v>15.27721318011435</v>
      </c>
      <c r="AC178" s="4">
        <f>VLOOKUP(U178+1,BG!$A$2:$F$55,5)</f>
        <v>1.878864940931628</v>
      </c>
      <c r="AD178" s="3">
        <f>COUNTIF($U$2:U178,U178)</f>
        <v>16</v>
      </c>
      <c r="AE178" s="3">
        <f t="shared" si="20"/>
        <v>18</v>
      </c>
      <c r="AF178" s="3">
        <f t="shared" si="21"/>
        <v>2</v>
      </c>
      <c r="AG178" s="3">
        <f t="shared" si="22"/>
        <v>15</v>
      </c>
      <c r="AH178" s="81">
        <f t="shared" si="23"/>
        <v>15.640863488142784</v>
      </c>
      <c r="AI178" s="81">
        <f t="shared" si="24"/>
        <v>1.7796421417297175</v>
      </c>
      <c r="AJ178" s="83">
        <v>2.0775999999999999</v>
      </c>
      <c r="AK178" s="83">
        <v>97.548400000000001</v>
      </c>
      <c r="AL178" s="84">
        <f t="shared" si="25"/>
        <v>202.66655584</v>
      </c>
      <c r="AM178" s="84">
        <f t="shared" si="26"/>
        <v>208.68716654676439</v>
      </c>
      <c r="AN178" s="84">
        <f t="shared" si="27"/>
        <v>27.835139796540563</v>
      </c>
      <c r="AO178" s="84">
        <f t="shared" si="28"/>
        <v>180.85202675022381</v>
      </c>
      <c r="AP178" s="85">
        <f t="shared" si="29"/>
        <v>0.12062087155873795</v>
      </c>
    </row>
    <row r="179" spans="1:42" x14ac:dyDescent="0.25">
      <c r="A179">
        <v>7</v>
      </c>
      <c r="B179" s="20">
        <v>17</v>
      </c>
      <c r="C179" s="21" t="s">
        <v>356</v>
      </c>
      <c r="D179" s="21">
        <v>-800</v>
      </c>
      <c r="E179" s="21">
        <v>-103.96875</v>
      </c>
      <c r="F179" s="21">
        <v>170</v>
      </c>
      <c r="G179" s="21">
        <v>0.45333200000000001</v>
      </c>
      <c r="H179" s="21">
        <v>0.192047</v>
      </c>
      <c r="I179" s="21">
        <v>49.119683999999999</v>
      </c>
      <c r="J179" s="21">
        <v>1.474799</v>
      </c>
      <c r="K179" s="21">
        <v>9.1582299999999996</v>
      </c>
      <c r="L179" s="21">
        <v>0.137738</v>
      </c>
      <c r="M179" s="54">
        <v>0.45333200000000001</v>
      </c>
      <c r="N179" s="21">
        <v>0.21648999999999999</v>
      </c>
      <c r="O179" s="21">
        <v>99700</v>
      </c>
      <c r="P179" s="21">
        <v>21.7</v>
      </c>
      <c r="Q179" s="21">
        <v>60</v>
      </c>
      <c r="R179" s="21">
        <v>1.171</v>
      </c>
      <c r="S179" s="21" t="s">
        <v>389</v>
      </c>
      <c r="T179" s="21" t="s">
        <v>390</v>
      </c>
      <c r="U179" s="77">
        <v>1100</v>
      </c>
      <c r="V179" s="34">
        <v>248.82139889796966</v>
      </c>
      <c r="W179" s="2">
        <v>2.1407650635410507</v>
      </c>
      <c r="X179" s="2">
        <v>90.196830561574728</v>
      </c>
      <c r="Y179" s="2">
        <v>-76.836023776042666</v>
      </c>
      <c r="Z179" s="80">
        <f>VLOOKUP(U179,BG!$A$2:$F$55,4)</f>
        <v>18.368240798356048</v>
      </c>
      <c r="AA179" s="80">
        <f>VLOOKUP(U179,BG!$A$2:$F$55,5)</f>
        <v>1.0354711477153877</v>
      </c>
      <c r="AB179" s="4">
        <f>VLOOKUP(U179+1,BG!$A$2:$F$55,4)</f>
        <v>15.27721318011435</v>
      </c>
      <c r="AC179" s="4">
        <f>VLOOKUP(U179+1,BG!$A$2:$F$55,5)</f>
        <v>1.878864940931628</v>
      </c>
      <c r="AD179" s="3">
        <f>COUNTIF($U$2:U179,U179)</f>
        <v>17</v>
      </c>
      <c r="AE179" s="3">
        <f t="shared" si="20"/>
        <v>18</v>
      </c>
      <c r="AF179" s="3">
        <f t="shared" si="21"/>
        <v>1</v>
      </c>
      <c r="AG179" s="3">
        <f t="shared" si="22"/>
        <v>16</v>
      </c>
      <c r="AH179" s="81">
        <f t="shared" si="23"/>
        <v>15.459038334128566</v>
      </c>
      <c r="AI179" s="81">
        <f t="shared" si="24"/>
        <v>1.8292535413306727</v>
      </c>
      <c r="AJ179" s="83">
        <v>2.03674</v>
      </c>
      <c r="AK179" s="83">
        <v>91.909000000000006</v>
      </c>
      <c r="AL179" s="84">
        <f t="shared" si="25"/>
        <v>187.19473666000002</v>
      </c>
      <c r="AM179" s="84">
        <f t="shared" si="26"/>
        <v>193.09022370835089</v>
      </c>
      <c r="AN179" s="84">
        <f t="shared" si="27"/>
        <v>28.278500618271302</v>
      </c>
      <c r="AO179" s="84">
        <f t="shared" si="28"/>
        <v>164.8117230900796</v>
      </c>
      <c r="AP179" s="85">
        <f t="shared" si="29"/>
        <v>0.13580959624872527</v>
      </c>
    </row>
    <row r="180" spans="1:42" x14ac:dyDescent="0.25">
      <c r="A180">
        <v>7</v>
      </c>
      <c r="B180" s="20">
        <v>18</v>
      </c>
      <c r="C180" s="21" t="s">
        <v>356</v>
      </c>
      <c r="D180" s="21">
        <v>-800</v>
      </c>
      <c r="E180" s="21">
        <v>-103.96875</v>
      </c>
      <c r="F180" s="21">
        <v>180</v>
      </c>
      <c r="G180" s="21">
        <v>0.45722499999999999</v>
      </c>
      <c r="H180" s="21">
        <v>0.19200400000000001</v>
      </c>
      <c r="I180" s="21">
        <v>49.108663</v>
      </c>
      <c r="J180" s="21">
        <v>1.4683189999999999</v>
      </c>
      <c r="K180" s="21">
        <v>9.1572110000000002</v>
      </c>
      <c r="L180" s="21">
        <v>0.13710900000000001</v>
      </c>
      <c r="M180" s="54">
        <v>0.45722499999999999</v>
      </c>
      <c r="N180" s="21">
        <v>0.22330700000000001</v>
      </c>
      <c r="O180" s="21">
        <v>99700</v>
      </c>
      <c r="P180" s="21">
        <v>21.7</v>
      </c>
      <c r="Q180" s="21">
        <v>60</v>
      </c>
      <c r="R180" s="21">
        <v>1.171</v>
      </c>
      <c r="S180" s="21" t="s">
        <v>391</v>
      </c>
      <c r="T180" s="21" t="s">
        <v>392</v>
      </c>
      <c r="U180" s="77">
        <v>1100</v>
      </c>
      <c r="V180" s="34">
        <v>249.60162533465652</v>
      </c>
      <c r="W180" s="2">
        <v>2.1633494323560112</v>
      </c>
      <c r="X180" s="2">
        <v>92.17365776428025</v>
      </c>
      <c r="Y180" s="2">
        <v>-73.033592863486916</v>
      </c>
      <c r="Z180" s="80">
        <f>VLOOKUP(U180,BG!$A$2:$F$55,4)</f>
        <v>18.368240798356048</v>
      </c>
      <c r="AA180" s="80">
        <f>VLOOKUP(U180,BG!$A$2:$F$55,5)</f>
        <v>1.0354711477153877</v>
      </c>
      <c r="AB180" s="4">
        <f>VLOOKUP(U180+1,BG!$A$2:$F$55,4)</f>
        <v>15.27721318011435</v>
      </c>
      <c r="AC180" s="4">
        <f>VLOOKUP(U180+1,BG!$A$2:$F$55,5)</f>
        <v>1.878864940931628</v>
      </c>
      <c r="AD180" s="3">
        <f>COUNTIF($U$2:U180,U180)</f>
        <v>18</v>
      </c>
      <c r="AE180" s="3">
        <f t="shared" si="20"/>
        <v>18</v>
      </c>
      <c r="AF180" s="3">
        <f t="shared" si="21"/>
        <v>0</v>
      </c>
      <c r="AG180" s="3">
        <f t="shared" si="22"/>
        <v>17</v>
      </c>
      <c r="AH180" s="81">
        <f t="shared" si="23"/>
        <v>15.277213180114348</v>
      </c>
      <c r="AI180" s="81">
        <f t="shared" si="24"/>
        <v>1.878864940931628</v>
      </c>
      <c r="AJ180" s="83">
        <v>2.0605600000000002</v>
      </c>
      <c r="AK180" s="83">
        <v>93.855599999999995</v>
      </c>
      <c r="AL180" s="84">
        <f t="shared" si="25"/>
        <v>193.39509513600001</v>
      </c>
      <c r="AM180" s="84">
        <f t="shared" si="26"/>
        <v>199.40383020253293</v>
      </c>
      <c r="AN180" s="84">
        <f t="shared" si="27"/>
        <v>28.703820239255435</v>
      </c>
      <c r="AO180" s="84">
        <f t="shared" si="28"/>
        <v>170.70000996327749</v>
      </c>
      <c r="AP180" s="85">
        <f t="shared" si="29"/>
        <v>0.13295303953177789</v>
      </c>
    </row>
    <row r="181" spans="1:42" x14ac:dyDescent="0.25">
      <c r="A181">
        <v>7</v>
      </c>
      <c r="B181" s="24">
        <v>18</v>
      </c>
      <c r="C181" s="25" t="s">
        <v>356</v>
      </c>
      <c r="D181" s="25">
        <v>-800</v>
      </c>
      <c r="E181" s="25">
        <v>-103.9375</v>
      </c>
      <c r="F181" s="25">
        <v>180</v>
      </c>
      <c r="G181" s="25">
        <v>0.444218</v>
      </c>
      <c r="H181" s="25">
        <v>0.19223499999999999</v>
      </c>
      <c r="I181" s="25">
        <v>49.166724000000002</v>
      </c>
      <c r="J181" s="25">
        <v>1.4755199999999999</v>
      </c>
      <c r="K181" s="25">
        <v>9.1626169999999991</v>
      </c>
      <c r="L181" s="25">
        <v>0.13755999999999999</v>
      </c>
      <c r="M181" s="55">
        <v>0.444218</v>
      </c>
      <c r="N181" s="25">
        <v>0.23164299999999999</v>
      </c>
      <c r="O181" s="25">
        <v>99700</v>
      </c>
      <c r="P181" s="25">
        <v>21.7</v>
      </c>
      <c r="Q181" s="25">
        <v>60</v>
      </c>
      <c r="R181" s="25">
        <v>1.171</v>
      </c>
      <c r="S181" s="25" t="s">
        <v>393</v>
      </c>
      <c r="T181" s="25" t="s">
        <v>394</v>
      </c>
      <c r="U181" s="77">
        <v>1110</v>
      </c>
      <c r="V181" s="34">
        <v>254.81412321564233</v>
      </c>
      <c r="W181" s="2">
        <v>1.9297200437351576</v>
      </c>
      <c r="X181" s="2">
        <v>101.25063883040001</v>
      </c>
      <c r="Y181" s="2">
        <v>-68.753134493751844</v>
      </c>
      <c r="Z181" s="80">
        <f>VLOOKUP(U181,BG!$A$2:$F$55,4)</f>
        <v>14.903289597140027</v>
      </c>
      <c r="AA181" s="80">
        <f>VLOOKUP(U181,BG!$A$2:$F$55,5)</f>
        <v>1.6565452920433761</v>
      </c>
      <c r="AB181" s="4">
        <f>VLOOKUP(U181+1,BG!$A$2:$F$55,4)</f>
        <v>14.540271969019336</v>
      </c>
      <c r="AC181" s="4">
        <f>VLOOKUP(U181+1,BG!$A$2:$F$55,5)</f>
        <v>2.7438535310898708</v>
      </c>
      <c r="AD181" s="3">
        <f>COUNTIF($U$2:U181,U181)</f>
        <v>1</v>
      </c>
      <c r="AE181" s="3">
        <f t="shared" si="20"/>
        <v>18</v>
      </c>
      <c r="AF181" s="3">
        <f t="shared" si="21"/>
        <v>17</v>
      </c>
      <c r="AG181" s="3">
        <f t="shared" si="22"/>
        <v>0</v>
      </c>
      <c r="AH181" s="81">
        <f t="shared" si="23"/>
        <v>14.903289597140027</v>
      </c>
      <c r="AI181" s="81">
        <f t="shared" si="24"/>
        <v>1.6565452920433761</v>
      </c>
      <c r="AJ181" s="83">
        <v>1.8480399999999999</v>
      </c>
      <c r="AK181" s="83">
        <v>102.751</v>
      </c>
      <c r="AL181" s="84">
        <f t="shared" si="25"/>
        <v>189.88795804</v>
      </c>
      <c r="AM181" s="84">
        <f t="shared" si="26"/>
        <v>195.38538719201216</v>
      </c>
      <c r="AN181" s="84">
        <f t="shared" si="27"/>
        <v>24.687974218101335</v>
      </c>
      <c r="AO181" s="84">
        <f t="shared" si="28"/>
        <v>170.69741297391082</v>
      </c>
      <c r="AP181" s="85">
        <f t="shared" si="29"/>
        <v>0.11242434628474567</v>
      </c>
    </row>
    <row r="182" spans="1:42" x14ac:dyDescent="0.25">
      <c r="A182">
        <v>7</v>
      </c>
      <c r="B182" s="24">
        <v>18</v>
      </c>
      <c r="C182" s="25" t="s">
        <v>356</v>
      </c>
      <c r="D182" s="25">
        <v>-800</v>
      </c>
      <c r="E182" s="25">
        <v>-103.9375</v>
      </c>
      <c r="F182" s="25">
        <v>190</v>
      </c>
      <c r="G182" s="25">
        <v>0.431421</v>
      </c>
      <c r="H182" s="25">
        <v>0.19178400000000001</v>
      </c>
      <c r="I182" s="25">
        <v>49.053631000000003</v>
      </c>
      <c r="J182" s="25">
        <v>1.451884</v>
      </c>
      <c r="K182" s="25">
        <v>9.1520989999999998</v>
      </c>
      <c r="L182" s="25">
        <v>0.13570199999999999</v>
      </c>
      <c r="M182" s="55">
        <v>0.431421</v>
      </c>
      <c r="N182" s="25">
        <v>0.218719</v>
      </c>
      <c r="O182" s="25">
        <v>99700</v>
      </c>
      <c r="P182" s="25">
        <v>21.7</v>
      </c>
      <c r="Q182" s="25">
        <v>60</v>
      </c>
      <c r="R182" s="25">
        <v>1.171</v>
      </c>
      <c r="S182" s="25" t="s">
        <v>395</v>
      </c>
      <c r="T182" s="25" t="s">
        <v>396</v>
      </c>
      <c r="U182" s="77">
        <v>1110</v>
      </c>
      <c r="V182" s="34">
        <v>243.35289720482183</v>
      </c>
      <c r="W182" s="2">
        <v>1.9079718261320038</v>
      </c>
      <c r="X182" s="2">
        <v>98.021691161957278</v>
      </c>
      <c r="Y182" s="2">
        <v>-68.942495887629548</v>
      </c>
      <c r="Z182" s="80">
        <f>VLOOKUP(U182,BG!$A$2:$F$55,4)</f>
        <v>14.903289597140027</v>
      </c>
      <c r="AA182" s="80">
        <f>VLOOKUP(U182,BG!$A$2:$F$55,5)</f>
        <v>1.6565452920433761</v>
      </c>
      <c r="AB182" s="4">
        <f>VLOOKUP(U182+1,BG!$A$2:$F$55,4)</f>
        <v>14.540271969019336</v>
      </c>
      <c r="AC182" s="4">
        <f>VLOOKUP(U182+1,BG!$A$2:$F$55,5)</f>
        <v>2.7438535310898708</v>
      </c>
      <c r="AD182" s="3">
        <f>COUNTIF($U$2:U182,U182)</f>
        <v>2</v>
      </c>
      <c r="AE182" s="3">
        <f t="shared" si="20"/>
        <v>18</v>
      </c>
      <c r="AF182" s="3">
        <f t="shared" si="21"/>
        <v>16</v>
      </c>
      <c r="AG182" s="3">
        <f t="shared" si="22"/>
        <v>1</v>
      </c>
      <c r="AH182" s="81">
        <f t="shared" si="23"/>
        <v>14.88193561901528</v>
      </c>
      <c r="AI182" s="81">
        <f t="shared" si="24"/>
        <v>1.7205046002225817</v>
      </c>
      <c r="AJ182" s="83">
        <v>1.8214399999999999</v>
      </c>
      <c r="AK182" s="83">
        <v>99.568799999999996</v>
      </c>
      <c r="AL182" s="84">
        <f t="shared" si="25"/>
        <v>181.35859507199999</v>
      </c>
      <c r="AM182" s="84">
        <f t="shared" si="26"/>
        <v>187.02262508682693</v>
      </c>
      <c r="AN182" s="84">
        <f t="shared" si="27"/>
        <v>25.604438692732082</v>
      </c>
      <c r="AO182" s="84">
        <f t="shared" si="28"/>
        <v>161.41818639409485</v>
      </c>
      <c r="AP182" s="85">
        <f t="shared" si="29"/>
        <v>0.12353260263513045</v>
      </c>
    </row>
    <row r="183" spans="1:42" x14ac:dyDescent="0.25">
      <c r="A183">
        <v>7</v>
      </c>
      <c r="B183" s="24">
        <v>20</v>
      </c>
      <c r="C183" s="25" t="s">
        <v>356</v>
      </c>
      <c r="D183" s="25">
        <v>-800</v>
      </c>
      <c r="E183" s="25">
        <v>-103.9375</v>
      </c>
      <c r="F183" s="25">
        <v>200</v>
      </c>
      <c r="G183" s="25">
        <v>0.43049799999999999</v>
      </c>
      <c r="H183" s="25">
        <v>0.192107</v>
      </c>
      <c r="I183" s="25">
        <v>49.134526999999999</v>
      </c>
      <c r="J183" s="25">
        <v>1.480653</v>
      </c>
      <c r="K183" s="25">
        <v>9.1596060000000001</v>
      </c>
      <c r="L183" s="25">
        <v>0.138262</v>
      </c>
      <c r="M183" s="55">
        <v>0.43049799999999999</v>
      </c>
      <c r="N183" s="25">
        <v>0.231512</v>
      </c>
      <c r="O183" s="25">
        <v>99700</v>
      </c>
      <c r="P183" s="25">
        <v>21.7</v>
      </c>
      <c r="Q183" s="25">
        <v>60</v>
      </c>
      <c r="R183" s="25">
        <v>1.171</v>
      </c>
      <c r="S183" s="25" t="s">
        <v>397</v>
      </c>
      <c r="T183" s="25" t="s">
        <v>398</v>
      </c>
      <c r="U183" s="77">
        <v>1110</v>
      </c>
      <c r="V183" s="34">
        <v>237.3398230906997</v>
      </c>
      <c r="W183" s="2">
        <v>1.6623680947485506</v>
      </c>
      <c r="X183" s="2">
        <v>107.66129461119944</v>
      </c>
      <c r="Y183" s="2">
        <v>-77.29000976832387</v>
      </c>
      <c r="Z183" s="80">
        <f>VLOOKUP(U183,BG!$A$2:$F$55,4)</f>
        <v>14.903289597140027</v>
      </c>
      <c r="AA183" s="80">
        <f>VLOOKUP(U183,BG!$A$2:$F$55,5)</f>
        <v>1.6565452920433761</v>
      </c>
      <c r="AB183" s="4">
        <f>VLOOKUP(U183+1,BG!$A$2:$F$55,4)</f>
        <v>14.540271969019336</v>
      </c>
      <c r="AC183" s="4">
        <f>VLOOKUP(U183+1,BG!$A$2:$F$55,5)</f>
        <v>2.7438535310898708</v>
      </c>
      <c r="AD183" s="3">
        <f>COUNTIF($U$2:U183,U183)</f>
        <v>3</v>
      </c>
      <c r="AE183" s="3">
        <f t="shared" si="20"/>
        <v>18</v>
      </c>
      <c r="AF183" s="3">
        <f t="shared" si="21"/>
        <v>15</v>
      </c>
      <c r="AG183" s="3">
        <f t="shared" si="22"/>
        <v>2</v>
      </c>
      <c r="AH183" s="81">
        <f t="shared" si="23"/>
        <v>14.860581640890533</v>
      </c>
      <c r="AI183" s="81">
        <f t="shared" si="24"/>
        <v>1.7844639084017873</v>
      </c>
      <c r="AJ183" s="83">
        <v>1.60826</v>
      </c>
      <c r="AK183" s="83">
        <v>109.294</v>
      </c>
      <c r="AL183" s="84">
        <f t="shared" si="25"/>
        <v>175.77316844000001</v>
      </c>
      <c r="AM183" s="84">
        <f t="shared" si="26"/>
        <v>178.97270120098202</v>
      </c>
      <c r="AN183" s="84">
        <f t="shared" si="27"/>
        <v>26.518171596027365</v>
      </c>
      <c r="AO183" s="84">
        <f t="shared" si="28"/>
        <v>152.45452960495464</v>
      </c>
      <c r="AP183" s="85">
        <f t="shared" si="29"/>
        <v>0.15295471309031888</v>
      </c>
    </row>
    <row r="184" spans="1:42" x14ac:dyDescent="0.25">
      <c r="A184">
        <v>7</v>
      </c>
      <c r="B184" s="24">
        <v>21</v>
      </c>
      <c r="C184" s="25" t="s">
        <v>356</v>
      </c>
      <c r="D184" s="25">
        <v>-800</v>
      </c>
      <c r="E184" s="25">
        <v>-103.9375</v>
      </c>
      <c r="F184" s="25">
        <v>210</v>
      </c>
      <c r="G184" s="25">
        <v>0.44603599999999999</v>
      </c>
      <c r="H184" s="25">
        <v>0.19203000000000001</v>
      </c>
      <c r="I184" s="25">
        <v>49.115226</v>
      </c>
      <c r="J184" s="25">
        <v>1.4656149999999999</v>
      </c>
      <c r="K184" s="25">
        <v>9.1578269999999993</v>
      </c>
      <c r="L184" s="25">
        <v>0.13683699999999999</v>
      </c>
      <c r="M184" s="55">
        <v>0.44603599999999999</v>
      </c>
      <c r="N184" s="25">
        <v>0.24354899999999999</v>
      </c>
      <c r="O184" s="25">
        <v>99700</v>
      </c>
      <c r="P184" s="25">
        <v>21.7</v>
      </c>
      <c r="Q184" s="25">
        <v>60</v>
      </c>
      <c r="R184" s="25">
        <v>1.171</v>
      </c>
      <c r="S184" s="25" t="s">
        <v>399</v>
      </c>
      <c r="T184" s="25" t="s">
        <v>400</v>
      </c>
      <c r="U184" s="77">
        <v>1110</v>
      </c>
      <c r="V184" s="34">
        <v>248.62024581189374</v>
      </c>
      <c r="W184" s="2">
        <v>1.5732701963527049</v>
      </c>
      <c r="X184" s="2">
        <v>118.29484879097734</v>
      </c>
      <c r="Y184" s="2">
        <v>-80.478585906846348</v>
      </c>
      <c r="Z184" s="80">
        <f>VLOOKUP(U184,BG!$A$2:$F$55,4)</f>
        <v>14.903289597140027</v>
      </c>
      <c r="AA184" s="80">
        <f>VLOOKUP(U184,BG!$A$2:$F$55,5)</f>
        <v>1.6565452920433761</v>
      </c>
      <c r="AB184" s="4">
        <f>VLOOKUP(U184+1,BG!$A$2:$F$55,4)</f>
        <v>14.540271969019336</v>
      </c>
      <c r="AC184" s="4">
        <f>VLOOKUP(U184+1,BG!$A$2:$F$55,5)</f>
        <v>2.7438535310898708</v>
      </c>
      <c r="AD184" s="3">
        <f>COUNTIF($U$2:U184,U184)</f>
        <v>4</v>
      </c>
      <c r="AE184" s="3">
        <f t="shared" si="20"/>
        <v>18</v>
      </c>
      <c r="AF184" s="3">
        <f t="shared" si="21"/>
        <v>14</v>
      </c>
      <c r="AG184" s="3">
        <f t="shared" si="22"/>
        <v>3</v>
      </c>
      <c r="AH184" s="81">
        <f t="shared" si="23"/>
        <v>14.839227662765788</v>
      </c>
      <c r="AI184" s="81">
        <f t="shared" si="24"/>
        <v>1.8484232165809928</v>
      </c>
      <c r="AJ184" s="83">
        <v>1.5203800000000001</v>
      </c>
      <c r="AK184" s="83">
        <v>119.90300000000001</v>
      </c>
      <c r="AL184" s="84">
        <f t="shared" si="25"/>
        <v>182.29812314000003</v>
      </c>
      <c r="AM184" s="84">
        <f t="shared" si="26"/>
        <v>186.10975998489445</v>
      </c>
      <c r="AN184" s="84">
        <f t="shared" si="27"/>
        <v>27.429172927987185</v>
      </c>
      <c r="AO184" s="84">
        <f t="shared" si="28"/>
        <v>158.68058705690726</v>
      </c>
      <c r="AP184" s="85">
        <f t="shared" si="29"/>
        <v>0.14883695933531471</v>
      </c>
    </row>
    <row r="185" spans="1:42" x14ac:dyDescent="0.25">
      <c r="A185">
        <v>7</v>
      </c>
      <c r="B185" s="24">
        <v>22</v>
      </c>
      <c r="C185" s="25" t="s">
        <v>356</v>
      </c>
      <c r="D185" s="25">
        <v>-800</v>
      </c>
      <c r="E185" s="25">
        <v>-103.9375</v>
      </c>
      <c r="F185" s="25">
        <v>220</v>
      </c>
      <c r="G185" s="25">
        <v>0.43169099999999999</v>
      </c>
      <c r="H185" s="25">
        <v>0.191775</v>
      </c>
      <c r="I185" s="25">
        <v>49.051237999999998</v>
      </c>
      <c r="J185" s="25">
        <v>1.46801</v>
      </c>
      <c r="K185" s="25">
        <v>9.1518529999999991</v>
      </c>
      <c r="L185" s="25">
        <v>0.13720599999999999</v>
      </c>
      <c r="M185" s="55">
        <v>0.43169099999999999</v>
      </c>
      <c r="N185" s="25">
        <v>0.24200199999999999</v>
      </c>
      <c r="O185" s="25">
        <v>99700</v>
      </c>
      <c r="P185" s="25">
        <v>21.7</v>
      </c>
      <c r="Q185" s="25">
        <v>60</v>
      </c>
      <c r="R185" s="25">
        <v>1.171</v>
      </c>
      <c r="S185" s="25" t="s">
        <v>401</v>
      </c>
      <c r="T185" s="25" t="s">
        <v>402</v>
      </c>
      <c r="U185" s="77">
        <v>1110</v>
      </c>
      <c r="V185" s="34">
        <v>233.24245202692899</v>
      </c>
      <c r="W185" s="2">
        <v>1.4696926287929737</v>
      </c>
      <c r="X185" s="2">
        <v>119.21977516081405</v>
      </c>
      <c r="Y185" s="2">
        <v>-82.689078780312329</v>
      </c>
      <c r="Z185" s="80">
        <f>VLOOKUP(U185,BG!$A$2:$F$55,4)</f>
        <v>14.903289597140027</v>
      </c>
      <c r="AA185" s="80">
        <f>VLOOKUP(U185,BG!$A$2:$F$55,5)</f>
        <v>1.6565452920433761</v>
      </c>
      <c r="AB185" s="4">
        <f>VLOOKUP(U185+1,BG!$A$2:$F$55,4)</f>
        <v>14.540271969019336</v>
      </c>
      <c r="AC185" s="4">
        <f>VLOOKUP(U185+1,BG!$A$2:$F$55,5)</f>
        <v>2.7438535310898708</v>
      </c>
      <c r="AD185" s="3">
        <f>COUNTIF($U$2:U185,U185)</f>
        <v>5</v>
      </c>
      <c r="AE185" s="3">
        <f t="shared" si="20"/>
        <v>18</v>
      </c>
      <c r="AF185" s="3">
        <f t="shared" si="21"/>
        <v>13</v>
      </c>
      <c r="AG185" s="3">
        <f t="shared" si="22"/>
        <v>4</v>
      </c>
      <c r="AH185" s="81">
        <f t="shared" si="23"/>
        <v>14.817873684641041</v>
      </c>
      <c r="AI185" s="81">
        <f t="shared" si="24"/>
        <v>1.9123825247601984</v>
      </c>
      <c r="AJ185" s="83">
        <v>1.4128400000000001</v>
      </c>
      <c r="AK185" s="83">
        <v>120.864</v>
      </c>
      <c r="AL185" s="84">
        <f t="shared" si="25"/>
        <v>170.76149376000001</v>
      </c>
      <c r="AM185" s="84">
        <f t="shared" si="26"/>
        <v>175.21642476020406</v>
      </c>
      <c r="AN185" s="84">
        <f t="shared" si="27"/>
        <v>28.337442688611539</v>
      </c>
      <c r="AO185" s="84">
        <f t="shared" si="28"/>
        <v>146.87898207159253</v>
      </c>
      <c r="AP185" s="85">
        <f t="shared" si="29"/>
        <v>0.16259992649436075</v>
      </c>
    </row>
    <row r="186" spans="1:42" x14ac:dyDescent="0.25">
      <c r="A186">
        <v>7</v>
      </c>
      <c r="B186" s="24">
        <v>23</v>
      </c>
      <c r="C186" s="25" t="s">
        <v>356</v>
      </c>
      <c r="D186" s="25">
        <v>-800</v>
      </c>
      <c r="E186" s="25">
        <v>-103.9375</v>
      </c>
      <c r="F186" s="25">
        <v>230</v>
      </c>
      <c r="G186" s="25">
        <v>0.41830600000000001</v>
      </c>
      <c r="H186" s="25">
        <v>0.192132</v>
      </c>
      <c r="I186" s="25">
        <v>49.140877000000003</v>
      </c>
      <c r="J186" s="25">
        <v>1.4324440000000001</v>
      </c>
      <c r="K186" s="25">
        <v>9.1602650000000008</v>
      </c>
      <c r="L186" s="25">
        <v>0.133746</v>
      </c>
      <c r="M186" s="55">
        <v>0.41830600000000001</v>
      </c>
      <c r="N186" s="25">
        <v>0.23322100000000001</v>
      </c>
      <c r="O186" s="25">
        <v>99700</v>
      </c>
      <c r="P186" s="25">
        <v>21.7</v>
      </c>
      <c r="Q186" s="25">
        <v>60</v>
      </c>
      <c r="R186" s="25">
        <v>1.171</v>
      </c>
      <c r="S186" s="25" t="s">
        <v>403</v>
      </c>
      <c r="T186" s="25" t="s">
        <v>404</v>
      </c>
      <c r="U186" s="77">
        <v>1110</v>
      </c>
      <c r="V186" s="34">
        <v>218.75745752274389</v>
      </c>
      <c r="W186" s="2">
        <v>1.4131852619495286</v>
      </c>
      <c r="X186" s="2">
        <v>117.96097009545591</v>
      </c>
      <c r="Y186" s="2">
        <v>-83.152138654685473</v>
      </c>
      <c r="Z186" s="80">
        <f>VLOOKUP(U186,BG!$A$2:$F$55,4)</f>
        <v>14.903289597140027</v>
      </c>
      <c r="AA186" s="80">
        <f>VLOOKUP(U186,BG!$A$2:$F$55,5)</f>
        <v>1.6565452920433761</v>
      </c>
      <c r="AB186" s="4">
        <f>VLOOKUP(U186+1,BG!$A$2:$F$55,4)</f>
        <v>14.540271969019336</v>
      </c>
      <c r="AC186" s="4">
        <f>VLOOKUP(U186+1,BG!$A$2:$F$55,5)</f>
        <v>2.7438535310898708</v>
      </c>
      <c r="AD186" s="3">
        <f>COUNTIF($U$2:U186,U186)</f>
        <v>6</v>
      </c>
      <c r="AE186" s="3">
        <f t="shared" si="20"/>
        <v>18</v>
      </c>
      <c r="AF186" s="3">
        <f t="shared" si="21"/>
        <v>12</v>
      </c>
      <c r="AG186" s="3">
        <f t="shared" si="22"/>
        <v>5</v>
      </c>
      <c r="AH186" s="81">
        <f t="shared" si="23"/>
        <v>14.796519706516293</v>
      </c>
      <c r="AI186" s="81">
        <f t="shared" si="24"/>
        <v>1.9763418329394038</v>
      </c>
      <c r="AJ186" s="83">
        <v>1.3488100000000001</v>
      </c>
      <c r="AK186" s="83">
        <v>119.782</v>
      </c>
      <c r="AL186" s="84">
        <f t="shared" si="25"/>
        <v>161.56315942000001</v>
      </c>
      <c r="AM186" s="84">
        <f t="shared" si="26"/>
        <v>166.70070442416738</v>
      </c>
      <c r="AN186" s="84">
        <f t="shared" si="27"/>
        <v>29.242980877900418</v>
      </c>
      <c r="AO186" s="84">
        <f t="shared" si="28"/>
        <v>137.45772354626698</v>
      </c>
      <c r="AP186" s="85">
        <f t="shared" si="29"/>
        <v>0.17536617988307776</v>
      </c>
    </row>
    <row r="187" spans="1:42" x14ac:dyDescent="0.25">
      <c r="A187">
        <v>7</v>
      </c>
      <c r="B187" s="24">
        <v>24</v>
      </c>
      <c r="C187" s="25" t="s">
        <v>356</v>
      </c>
      <c r="D187" s="25">
        <v>-800</v>
      </c>
      <c r="E187" s="25">
        <v>-103.9375</v>
      </c>
      <c r="F187" s="25">
        <v>240</v>
      </c>
      <c r="G187" s="25">
        <v>0.40786499999999998</v>
      </c>
      <c r="H187" s="25">
        <v>0.19189300000000001</v>
      </c>
      <c r="I187" s="25">
        <v>49.080860000000001</v>
      </c>
      <c r="J187" s="25">
        <v>1.42649</v>
      </c>
      <c r="K187" s="25">
        <v>9.1546749999999992</v>
      </c>
      <c r="L187" s="25">
        <v>0.133247</v>
      </c>
      <c r="M187" s="55">
        <v>0.40786499999999998</v>
      </c>
      <c r="N187" s="25">
        <v>0.23247000000000001</v>
      </c>
      <c r="O187" s="25">
        <v>99700</v>
      </c>
      <c r="P187" s="25">
        <v>21.7</v>
      </c>
      <c r="Q187" s="25">
        <v>60</v>
      </c>
      <c r="R187" s="25">
        <v>1.171</v>
      </c>
      <c r="S187" s="25" t="s">
        <v>405</v>
      </c>
      <c r="T187" s="25" t="s">
        <v>406</v>
      </c>
      <c r="U187" s="77">
        <v>1110</v>
      </c>
      <c r="V187" s="34">
        <v>206.92554748683844</v>
      </c>
      <c r="W187" s="2">
        <v>1.5320921574875455</v>
      </c>
      <c r="X187" s="2">
        <v>108.26620193620215</v>
      </c>
      <c r="Y187" s="2">
        <v>-77.809677403666583</v>
      </c>
      <c r="Z187" s="80">
        <f>VLOOKUP(U187,BG!$A$2:$F$55,4)</f>
        <v>14.903289597140027</v>
      </c>
      <c r="AA187" s="80">
        <f>VLOOKUP(U187,BG!$A$2:$F$55,5)</f>
        <v>1.6565452920433761</v>
      </c>
      <c r="AB187" s="4">
        <f>VLOOKUP(U187+1,BG!$A$2:$F$55,4)</f>
        <v>14.540271969019336</v>
      </c>
      <c r="AC187" s="4">
        <f>VLOOKUP(U187+1,BG!$A$2:$F$55,5)</f>
        <v>2.7438535310898708</v>
      </c>
      <c r="AD187" s="3">
        <f>COUNTIF($U$2:U187,U187)</f>
        <v>7</v>
      </c>
      <c r="AE187" s="3">
        <f t="shared" si="20"/>
        <v>18</v>
      </c>
      <c r="AF187" s="3">
        <f t="shared" si="21"/>
        <v>11</v>
      </c>
      <c r="AG187" s="3">
        <f t="shared" si="22"/>
        <v>6</v>
      </c>
      <c r="AH187" s="81">
        <f t="shared" si="23"/>
        <v>14.775165728391547</v>
      </c>
      <c r="AI187" s="81">
        <f t="shared" si="24"/>
        <v>2.0403011411186092</v>
      </c>
      <c r="AJ187" s="83">
        <v>1.45895</v>
      </c>
      <c r="AK187" s="83">
        <v>110.316</v>
      </c>
      <c r="AL187" s="84">
        <f t="shared" si="25"/>
        <v>160.94552820000001</v>
      </c>
      <c r="AM187" s="84">
        <f t="shared" si="26"/>
        <v>165.87379890741823</v>
      </c>
      <c r="AN187" s="84">
        <f t="shared" si="27"/>
        <v>30.145787495853842</v>
      </c>
      <c r="AO187" s="84">
        <f t="shared" si="28"/>
        <v>135.72801141156438</v>
      </c>
      <c r="AP187" s="85">
        <f t="shared" si="29"/>
        <v>0.18579449095418657</v>
      </c>
    </row>
    <row r="188" spans="1:42" x14ac:dyDescent="0.25">
      <c r="A188">
        <v>7</v>
      </c>
      <c r="B188" s="24">
        <v>25</v>
      </c>
      <c r="C188" s="25" t="s">
        <v>356</v>
      </c>
      <c r="D188" s="25">
        <v>-800</v>
      </c>
      <c r="E188" s="25">
        <v>-103.9375</v>
      </c>
      <c r="F188" s="25">
        <v>250</v>
      </c>
      <c r="G188" s="25">
        <v>0.40756500000000001</v>
      </c>
      <c r="H188" s="25">
        <v>0.19164400000000001</v>
      </c>
      <c r="I188" s="25">
        <v>49.018543999999999</v>
      </c>
      <c r="J188" s="25">
        <v>1.4336040000000001</v>
      </c>
      <c r="K188" s="25">
        <v>9.1488510000000005</v>
      </c>
      <c r="L188" s="25">
        <v>0.13392499999999999</v>
      </c>
      <c r="M188" s="55">
        <v>0.40756500000000001</v>
      </c>
      <c r="N188" s="25">
        <v>0.23292399999999999</v>
      </c>
      <c r="O188" s="25">
        <v>99700</v>
      </c>
      <c r="P188" s="25">
        <v>21.7</v>
      </c>
      <c r="Q188" s="25">
        <v>60</v>
      </c>
      <c r="R188" s="25">
        <v>1.171</v>
      </c>
      <c r="S188" s="25" t="s">
        <v>407</v>
      </c>
      <c r="T188" s="25" t="s">
        <v>408</v>
      </c>
      <c r="U188" s="77">
        <v>1110</v>
      </c>
      <c r="V188" s="34">
        <v>204.12643168738492</v>
      </c>
      <c r="W188" s="2">
        <v>1.3366439744833551</v>
      </c>
      <c r="X188" s="2">
        <v>119.90169077637681</v>
      </c>
      <c r="Y188" s="2">
        <v>-83.685158751579451</v>
      </c>
      <c r="Z188" s="80">
        <f>VLOOKUP(U188,BG!$A$2:$F$55,4)</f>
        <v>14.903289597140027</v>
      </c>
      <c r="AA188" s="80">
        <f>VLOOKUP(U188,BG!$A$2:$F$55,5)</f>
        <v>1.6565452920433761</v>
      </c>
      <c r="AB188" s="4">
        <f>VLOOKUP(U188+1,BG!$A$2:$F$55,4)</f>
        <v>14.540271969019336</v>
      </c>
      <c r="AC188" s="4">
        <f>VLOOKUP(U188+1,BG!$A$2:$F$55,5)</f>
        <v>2.7438535310898708</v>
      </c>
      <c r="AD188" s="3">
        <f>COUNTIF($U$2:U188,U188)</f>
        <v>8</v>
      </c>
      <c r="AE188" s="3">
        <f t="shared" si="20"/>
        <v>18</v>
      </c>
      <c r="AF188" s="3">
        <f t="shared" si="21"/>
        <v>10</v>
      </c>
      <c r="AG188" s="3">
        <f t="shared" si="22"/>
        <v>7</v>
      </c>
      <c r="AH188" s="81">
        <f t="shared" si="23"/>
        <v>14.753811750266802</v>
      </c>
      <c r="AI188" s="81">
        <f t="shared" si="24"/>
        <v>2.104260449297815</v>
      </c>
      <c r="AJ188" s="83">
        <v>1.2622100000000001</v>
      </c>
      <c r="AK188" s="83">
        <v>121.96599999999999</v>
      </c>
      <c r="AL188" s="84">
        <f t="shared" si="25"/>
        <v>153.94670486000001</v>
      </c>
      <c r="AM188" s="84">
        <f t="shared" si="26"/>
        <v>160.26587250661055</v>
      </c>
      <c r="AN188" s="84">
        <f t="shared" si="27"/>
        <v>31.045862542471802</v>
      </c>
      <c r="AO188" s="84">
        <f t="shared" si="28"/>
        <v>129.22000996413874</v>
      </c>
      <c r="AP188" s="85">
        <f t="shared" si="29"/>
        <v>0.19135345139443533</v>
      </c>
    </row>
    <row r="189" spans="1:42" x14ac:dyDescent="0.25">
      <c r="A189">
        <v>7</v>
      </c>
      <c r="B189" s="24">
        <v>26</v>
      </c>
      <c r="C189" s="25" t="s">
        <v>356</v>
      </c>
      <c r="D189" s="25">
        <v>-800</v>
      </c>
      <c r="E189" s="25">
        <v>-103.9375</v>
      </c>
      <c r="F189" s="25">
        <v>260</v>
      </c>
      <c r="G189" s="25">
        <v>0.396567</v>
      </c>
      <c r="H189" s="25">
        <v>0.191523</v>
      </c>
      <c r="I189" s="25">
        <v>48.988045</v>
      </c>
      <c r="J189" s="25">
        <v>1.4357569999999999</v>
      </c>
      <c r="K189" s="25">
        <v>9.1460000000000008</v>
      </c>
      <c r="L189" s="25">
        <v>0.13416600000000001</v>
      </c>
      <c r="M189" s="55">
        <v>0.396567</v>
      </c>
      <c r="N189" s="25">
        <v>0.24811900000000001</v>
      </c>
      <c r="O189" s="25">
        <v>99700</v>
      </c>
      <c r="P189" s="25">
        <v>21.7</v>
      </c>
      <c r="Q189" s="25">
        <v>60</v>
      </c>
      <c r="R189" s="25">
        <v>1.171</v>
      </c>
      <c r="S189" s="25" t="s">
        <v>409</v>
      </c>
      <c r="T189" s="25" t="s">
        <v>410</v>
      </c>
      <c r="U189" s="77">
        <v>1110</v>
      </c>
      <c r="V189" s="34">
        <v>191.84821894378024</v>
      </c>
      <c r="W189" s="2">
        <v>1.3311733348196038</v>
      </c>
      <c r="X189" s="2">
        <v>117.05247017024726</v>
      </c>
      <c r="Y189" s="2">
        <v>-81.637787683514375</v>
      </c>
      <c r="Z189" s="80">
        <f>VLOOKUP(U189,BG!$A$2:$F$55,4)</f>
        <v>14.903289597140027</v>
      </c>
      <c r="AA189" s="80">
        <f>VLOOKUP(U189,BG!$A$2:$F$55,5)</f>
        <v>1.6565452920433761</v>
      </c>
      <c r="AB189" s="4">
        <f>VLOOKUP(U189+1,BG!$A$2:$F$55,4)</f>
        <v>14.540271969019336</v>
      </c>
      <c r="AC189" s="4">
        <f>VLOOKUP(U189+1,BG!$A$2:$F$55,5)</f>
        <v>2.7438535310898708</v>
      </c>
      <c r="AD189" s="3">
        <f>COUNTIF($U$2:U189,U189)</f>
        <v>9</v>
      </c>
      <c r="AE189" s="3">
        <f t="shared" si="20"/>
        <v>18</v>
      </c>
      <c r="AF189" s="3">
        <f t="shared" si="21"/>
        <v>9</v>
      </c>
      <c r="AG189" s="3">
        <f t="shared" si="22"/>
        <v>8</v>
      </c>
      <c r="AH189" s="81">
        <f t="shared" si="23"/>
        <v>14.732457772142055</v>
      </c>
      <c r="AI189" s="81">
        <f t="shared" si="24"/>
        <v>2.1682197574770208</v>
      </c>
      <c r="AJ189" s="83">
        <v>1.2489600000000001</v>
      </c>
      <c r="AK189" s="83">
        <v>119.31699999999999</v>
      </c>
      <c r="AL189" s="84">
        <f t="shared" si="25"/>
        <v>149.02216032000001</v>
      </c>
      <c r="AM189" s="84">
        <f t="shared" si="26"/>
        <v>155.81712706540023</v>
      </c>
      <c r="AN189" s="84">
        <f t="shared" si="27"/>
        <v>31.943206017754296</v>
      </c>
      <c r="AO189" s="84">
        <f t="shared" si="28"/>
        <v>123.87392104764594</v>
      </c>
      <c r="AP189" s="85">
        <f t="shared" si="29"/>
        <v>0.20301479972270553</v>
      </c>
    </row>
    <row r="190" spans="1:42" x14ac:dyDescent="0.25">
      <c r="A190">
        <v>7</v>
      </c>
      <c r="B190" s="24">
        <v>27</v>
      </c>
      <c r="C190" s="25" t="s">
        <v>356</v>
      </c>
      <c r="D190" s="25">
        <v>-800</v>
      </c>
      <c r="E190" s="25">
        <v>-103.9375</v>
      </c>
      <c r="F190" s="25">
        <v>270</v>
      </c>
      <c r="G190" s="25">
        <v>0.39020300000000002</v>
      </c>
      <c r="H190" s="25">
        <v>0.191659</v>
      </c>
      <c r="I190" s="25">
        <v>49.022143</v>
      </c>
      <c r="J190" s="25">
        <v>1.4629909999999999</v>
      </c>
      <c r="K190" s="25">
        <v>9.1491439999999997</v>
      </c>
      <c r="L190" s="25">
        <v>0.13677900000000001</v>
      </c>
      <c r="M190" s="55">
        <v>0.39020300000000002</v>
      </c>
      <c r="N190" s="25">
        <v>0.236622</v>
      </c>
      <c r="O190" s="25">
        <v>99700</v>
      </c>
      <c r="P190" s="25">
        <v>21.7</v>
      </c>
      <c r="Q190" s="25">
        <v>60</v>
      </c>
      <c r="R190" s="25">
        <v>1.171</v>
      </c>
      <c r="S190" s="25" t="s">
        <v>411</v>
      </c>
      <c r="T190" s="25" t="s">
        <v>412</v>
      </c>
      <c r="U190" s="77">
        <v>1110</v>
      </c>
      <c r="V190" s="34">
        <v>183.70441630695544</v>
      </c>
      <c r="W190" s="2">
        <v>1.2376402108891975</v>
      </c>
      <c r="X190" s="2">
        <v>120.94123101114981</v>
      </c>
      <c r="Y190" s="2">
        <v>-84.222128323739526</v>
      </c>
      <c r="Z190" s="80">
        <f>VLOOKUP(U190,BG!$A$2:$F$55,4)</f>
        <v>14.903289597140027</v>
      </c>
      <c r="AA190" s="80">
        <f>VLOOKUP(U190,BG!$A$2:$F$55,5)</f>
        <v>1.6565452920433761</v>
      </c>
      <c r="AB190" s="4">
        <f>VLOOKUP(U190+1,BG!$A$2:$F$55,4)</f>
        <v>14.540271969019336</v>
      </c>
      <c r="AC190" s="4">
        <f>VLOOKUP(U190+1,BG!$A$2:$F$55,5)</f>
        <v>2.7438535310898708</v>
      </c>
      <c r="AD190" s="3">
        <f>COUNTIF($U$2:U190,U190)</f>
        <v>10</v>
      </c>
      <c r="AE190" s="3">
        <f t="shared" si="20"/>
        <v>18</v>
      </c>
      <c r="AF190" s="3">
        <f t="shared" si="21"/>
        <v>8</v>
      </c>
      <c r="AG190" s="3">
        <f t="shared" si="22"/>
        <v>9</v>
      </c>
      <c r="AH190" s="81">
        <f t="shared" si="23"/>
        <v>14.711103794017308</v>
      </c>
      <c r="AI190" s="81">
        <f t="shared" si="24"/>
        <v>2.2321790656562266</v>
      </c>
      <c r="AJ190" s="83">
        <v>1.1480699999999999</v>
      </c>
      <c r="AK190" s="83">
        <v>123.5</v>
      </c>
      <c r="AL190" s="84">
        <f t="shared" si="25"/>
        <v>141.78664499999999</v>
      </c>
      <c r="AM190" s="84">
        <f t="shared" si="26"/>
        <v>149.6817306538386</v>
      </c>
      <c r="AN190" s="84">
        <f t="shared" si="27"/>
        <v>32.837817921701323</v>
      </c>
      <c r="AO190" s="84">
        <f t="shared" si="28"/>
        <v>116.84391273213728</v>
      </c>
      <c r="AP190" s="85">
        <f t="shared" si="29"/>
        <v>0.21347053247903042</v>
      </c>
    </row>
    <row r="191" spans="1:42" x14ac:dyDescent="0.25">
      <c r="A191">
        <v>7</v>
      </c>
      <c r="B191" s="24">
        <v>28</v>
      </c>
      <c r="C191" s="25" t="s">
        <v>356</v>
      </c>
      <c r="D191" s="25">
        <v>-800</v>
      </c>
      <c r="E191" s="25">
        <v>-103.9375</v>
      </c>
      <c r="F191" s="25">
        <v>280</v>
      </c>
      <c r="G191" s="25">
        <v>0.378492</v>
      </c>
      <c r="H191" s="25">
        <v>0.192277</v>
      </c>
      <c r="I191" s="25">
        <v>49.177387000000003</v>
      </c>
      <c r="J191" s="25">
        <v>1.43031</v>
      </c>
      <c r="K191" s="25">
        <v>9.1636710000000008</v>
      </c>
      <c r="L191" s="25">
        <v>0.13350500000000001</v>
      </c>
      <c r="M191" s="55">
        <v>0.378492</v>
      </c>
      <c r="N191" s="25">
        <v>0.234323</v>
      </c>
      <c r="O191" s="25">
        <v>99700</v>
      </c>
      <c r="P191" s="25">
        <v>21.7</v>
      </c>
      <c r="Q191" s="25">
        <v>60</v>
      </c>
      <c r="R191" s="25">
        <v>1.171</v>
      </c>
      <c r="S191" s="25" t="s">
        <v>413</v>
      </c>
      <c r="T191" s="25" t="s">
        <v>414</v>
      </c>
      <c r="U191" s="77">
        <v>1110</v>
      </c>
      <c r="V191" s="34">
        <v>170.8513096946792</v>
      </c>
      <c r="W191" s="2">
        <v>1.2577239417027932</v>
      </c>
      <c r="X191" s="2">
        <v>113.90954412843728</v>
      </c>
      <c r="Y191" s="2">
        <v>-83.721252924062838</v>
      </c>
      <c r="Z191" s="80">
        <f>VLOOKUP(U191,BG!$A$2:$F$55,4)</f>
        <v>14.903289597140027</v>
      </c>
      <c r="AA191" s="80">
        <f>VLOOKUP(U191,BG!$A$2:$F$55,5)</f>
        <v>1.6565452920433761</v>
      </c>
      <c r="AB191" s="4">
        <f>VLOOKUP(U191+1,BG!$A$2:$F$55,4)</f>
        <v>14.540271969019336</v>
      </c>
      <c r="AC191" s="4">
        <f>VLOOKUP(U191+1,BG!$A$2:$F$55,5)</f>
        <v>2.7438535310898708</v>
      </c>
      <c r="AD191" s="3">
        <f>COUNTIF($U$2:U191,U191)</f>
        <v>11</v>
      </c>
      <c r="AE191" s="3">
        <f t="shared" si="20"/>
        <v>18</v>
      </c>
      <c r="AF191" s="3">
        <f t="shared" si="21"/>
        <v>7</v>
      </c>
      <c r="AG191" s="3">
        <f t="shared" si="22"/>
        <v>10</v>
      </c>
      <c r="AH191" s="81">
        <f t="shared" si="23"/>
        <v>14.689749815892561</v>
      </c>
      <c r="AI191" s="81">
        <f t="shared" si="24"/>
        <v>2.296138373835432</v>
      </c>
      <c r="AJ191" s="83">
        <v>1.16001</v>
      </c>
      <c r="AK191" s="83">
        <v>116.627</v>
      </c>
      <c r="AL191" s="84">
        <f t="shared" si="25"/>
        <v>135.28848626999999</v>
      </c>
      <c r="AM191" s="84">
        <f t="shared" si="26"/>
        <v>143.26676083878638</v>
      </c>
      <c r="AN191" s="84">
        <f t="shared" si="27"/>
        <v>33.729698254312879</v>
      </c>
      <c r="AO191" s="84">
        <f t="shared" si="28"/>
        <v>109.5370625844735</v>
      </c>
      <c r="AP191" s="85">
        <f t="shared" si="29"/>
        <v>0.23509324677816096</v>
      </c>
    </row>
    <row r="192" spans="1:42" x14ac:dyDescent="0.25">
      <c r="A192">
        <v>7</v>
      </c>
      <c r="B192" s="24">
        <v>29</v>
      </c>
      <c r="C192" s="25" t="s">
        <v>356</v>
      </c>
      <c r="D192" s="25">
        <v>-800</v>
      </c>
      <c r="E192" s="25">
        <v>-103.9375</v>
      </c>
      <c r="F192" s="25">
        <v>290</v>
      </c>
      <c r="G192" s="25">
        <v>0.367475</v>
      </c>
      <c r="H192" s="25">
        <v>0.19227900000000001</v>
      </c>
      <c r="I192" s="25">
        <v>49.177667</v>
      </c>
      <c r="J192" s="25">
        <v>1.4795750000000001</v>
      </c>
      <c r="K192" s="25">
        <v>9.1636310000000005</v>
      </c>
      <c r="L192" s="25">
        <v>0.13795399999999999</v>
      </c>
      <c r="M192" s="55">
        <v>0.367475</v>
      </c>
      <c r="N192" s="25">
        <v>0.244508</v>
      </c>
      <c r="O192" s="25">
        <v>99700</v>
      </c>
      <c r="P192" s="25">
        <v>21.7</v>
      </c>
      <c r="Q192" s="25">
        <v>60</v>
      </c>
      <c r="R192" s="25">
        <v>1.171</v>
      </c>
      <c r="S192" s="25" t="s">
        <v>415</v>
      </c>
      <c r="T192" s="25" t="s">
        <v>416</v>
      </c>
      <c r="U192" s="77">
        <v>1110</v>
      </c>
      <c r="V192" s="34">
        <v>158.64312721435331</v>
      </c>
      <c r="W192" s="2">
        <v>1.2551727048174246</v>
      </c>
      <c r="X192" s="2">
        <v>109.54540001007157</v>
      </c>
      <c r="Y192" s="2">
        <v>-83.023632086735446</v>
      </c>
      <c r="Z192" s="80">
        <f>VLOOKUP(U192,BG!$A$2:$F$55,4)</f>
        <v>14.903289597140027</v>
      </c>
      <c r="AA192" s="80">
        <f>VLOOKUP(U192,BG!$A$2:$F$55,5)</f>
        <v>1.6565452920433761</v>
      </c>
      <c r="AB192" s="4">
        <f>VLOOKUP(U192+1,BG!$A$2:$F$55,4)</f>
        <v>14.540271969019336</v>
      </c>
      <c r="AC192" s="4">
        <f>VLOOKUP(U192+1,BG!$A$2:$F$55,5)</f>
        <v>2.7438535310898708</v>
      </c>
      <c r="AD192" s="3">
        <f>COUNTIF($U$2:U192,U192)</f>
        <v>12</v>
      </c>
      <c r="AE192" s="3">
        <f t="shared" si="20"/>
        <v>18</v>
      </c>
      <c r="AF192" s="3">
        <f t="shared" si="21"/>
        <v>6</v>
      </c>
      <c r="AG192" s="3">
        <f t="shared" si="22"/>
        <v>11</v>
      </c>
      <c r="AH192" s="81">
        <f t="shared" si="23"/>
        <v>14.668395837767816</v>
      </c>
      <c r="AI192" s="81">
        <f t="shared" si="24"/>
        <v>2.3600976820146373</v>
      </c>
      <c r="AJ192" s="83">
        <v>1.1473800000000001</v>
      </c>
      <c r="AK192" s="83">
        <v>112.473</v>
      </c>
      <c r="AL192" s="84">
        <f t="shared" si="25"/>
        <v>129.04927074</v>
      </c>
      <c r="AM192" s="84">
        <f t="shared" si="26"/>
        <v>137.49839603094827</v>
      </c>
      <c r="AN192" s="84">
        <f t="shared" si="27"/>
        <v>34.618847015588976</v>
      </c>
      <c r="AO192" s="84">
        <f t="shared" si="28"/>
        <v>102.87954901535929</v>
      </c>
      <c r="AP192" s="85">
        <f t="shared" si="29"/>
        <v>0.25437243820668121</v>
      </c>
    </row>
    <row r="193" spans="1:42" x14ac:dyDescent="0.25">
      <c r="A193">
        <v>7</v>
      </c>
      <c r="B193" s="24">
        <v>30</v>
      </c>
      <c r="C193" s="25" t="s">
        <v>356</v>
      </c>
      <c r="D193" s="25">
        <v>-800</v>
      </c>
      <c r="E193" s="25">
        <v>-103.9375</v>
      </c>
      <c r="F193" s="25">
        <v>300</v>
      </c>
      <c r="G193" s="25">
        <v>0.36157699999999998</v>
      </c>
      <c r="H193" s="25">
        <v>0.192298</v>
      </c>
      <c r="I193" s="25">
        <v>49.182605000000002</v>
      </c>
      <c r="J193" s="25">
        <v>1.4242619999999999</v>
      </c>
      <c r="K193" s="25">
        <v>9.1641659999999998</v>
      </c>
      <c r="L193" s="25">
        <v>0.13290099999999999</v>
      </c>
      <c r="M193" s="55">
        <v>0.36157699999999998</v>
      </c>
      <c r="N193" s="25">
        <v>0.24146000000000001</v>
      </c>
      <c r="O193" s="25">
        <v>99700</v>
      </c>
      <c r="P193" s="25">
        <v>21.7</v>
      </c>
      <c r="Q193" s="25">
        <v>60</v>
      </c>
      <c r="R193" s="25">
        <v>1.171</v>
      </c>
      <c r="S193" s="25" t="s">
        <v>417</v>
      </c>
      <c r="T193" s="25" t="s">
        <v>418</v>
      </c>
      <c r="U193" s="77">
        <v>1110</v>
      </c>
      <c r="V193" s="34">
        <v>150.98177029152168</v>
      </c>
      <c r="W193" s="2">
        <v>1.2061753975277869</v>
      </c>
      <c r="X193" s="2">
        <v>110.30237026260185</v>
      </c>
      <c r="Y193" s="2">
        <v>-84.243251061890689</v>
      </c>
      <c r="Z193" s="80">
        <f>VLOOKUP(U193,BG!$A$2:$F$55,4)</f>
        <v>14.903289597140027</v>
      </c>
      <c r="AA193" s="80">
        <f>VLOOKUP(U193,BG!$A$2:$F$55,5)</f>
        <v>1.6565452920433761</v>
      </c>
      <c r="AB193" s="4">
        <f>VLOOKUP(U193+1,BG!$A$2:$F$55,4)</f>
        <v>14.540271969019336</v>
      </c>
      <c r="AC193" s="4">
        <f>VLOOKUP(U193+1,BG!$A$2:$F$55,5)</f>
        <v>2.7438535310898708</v>
      </c>
      <c r="AD193" s="3">
        <f>COUNTIF($U$2:U193,U193)</f>
        <v>13</v>
      </c>
      <c r="AE193" s="3">
        <f t="shared" si="20"/>
        <v>18</v>
      </c>
      <c r="AF193" s="3">
        <f t="shared" si="21"/>
        <v>5</v>
      </c>
      <c r="AG193" s="3">
        <f t="shared" si="22"/>
        <v>12</v>
      </c>
      <c r="AH193" s="81">
        <f t="shared" si="23"/>
        <v>14.647041859643068</v>
      </c>
      <c r="AI193" s="81">
        <f t="shared" si="24"/>
        <v>2.4240569901938431</v>
      </c>
      <c r="AJ193" s="83">
        <v>1.0920300000000001</v>
      </c>
      <c r="AK193" s="83">
        <v>113.849</v>
      </c>
      <c r="AL193" s="84">
        <f t="shared" si="25"/>
        <v>124.32652347000001</v>
      </c>
      <c r="AM193" s="84">
        <f t="shared" si="26"/>
        <v>133.04400529975092</v>
      </c>
      <c r="AN193" s="84">
        <f t="shared" si="27"/>
        <v>35.505264205529606</v>
      </c>
      <c r="AO193" s="84">
        <f t="shared" si="28"/>
        <v>97.538741094221308</v>
      </c>
      <c r="AP193" s="85">
        <f t="shared" si="29"/>
        <v>0.27463736024542301</v>
      </c>
    </row>
    <row r="194" spans="1:42" x14ac:dyDescent="0.25">
      <c r="A194">
        <v>7</v>
      </c>
      <c r="B194" s="24">
        <v>31</v>
      </c>
      <c r="C194" s="25" t="s">
        <v>356</v>
      </c>
      <c r="D194" s="25">
        <v>-800</v>
      </c>
      <c r="E194" s="25">
        <v>-103.9375</v>
      </c>
      <c r="F194" s="25">
        <v>310</v>
      </c>
      <c r="G194" s="25">
        <v>0.35036099999999998</v>
      </c>
      <c r="H194" s="25">
        <v>0.19187100000000001</v>
      </c>
      <c r="I194" s="25">
        <v>49.075412999999998</v>
      </c>
      <c r="J194" s="25">
        <v>1.432863</v>
      </c>
      <c r="K194" s="25">
        <v>9.1541569999999997</v>
      </c>
      <c r="L194" s="25">
        <v>0.13392999999999999</v>
      </c>
      <c r="M194" s="55">
        <v>0.35036099999999998</v>
      </c>
      <c r="N194" s="25">
        <v>0.21945100000000001</v>
      </c>
      <c r="O194" s="25">
        <v>99700</v>
      </c>
      <c r="P194" s="25">
        <v>21.7</v>
      </c>
      <c r="Q194" s="25">
        <v>60</v>
      </c>
      <c r="R194" s="25">
        <v>1.171</v>
      </c>
      <c r="S194" s="25" t="s">
        <v>419</v>
      </c>
      <c r="T194" s="25" t="s">
        <v>420</v>
      </c>
      <c r="U194" s="77">
        <v>1110</v>
      </c>
      <c r="V194" s="34">
        <v>138.65292443602598</v>
      </c>
      <c r="W194" s="2">
        <v>1.1703052394555746</v>
      </c>
      <c r="X194" s="2">
        <v>104.7407669910681</v>
      </c>
      <c r="Y194" s="2">
        <v>-88.159871769967253</v>
      </c>
      <c r="Z194" s="80">
        <f>VLOOKUP(U194,BG!$A$2:$F$55,4)</f>
        <v>14.903289597140027</v>
      </c>
      <c r="AA194" s="80">
        <f>VLOOKUP(U194,BG!$A$2:$F$55,5)</f>
        <v>1.6565452920433761</v>
      </c>
      <c r="AB194" s="4">
        <f>VLOOKUP(U194+1,BG!$A$2:$F$55,4)</f>
        <v>14.540271969019336</v>
      </c>
      <c r="AC194" s="4">
        <f>VLOOKUP(U194+1,BG!$A$2:$F$55,5)</f>
        <v>2.7438535310898708</v>
      </c>
      <c r="AD194" s="3">
        <f>COUNTIF($U$2:U194,U194)</f>
        <v>14</v>
      </c>
      <c r="AE194" s="3">
        <f t="shared" si="20"/>
        <v>18</v>
      </c>
      <c r="AF194" s="3">
        <f t="shared" si="21"/>
        <v>4</v>
      </c>
      <c r="AG194" s="3">
        <f t="shared" si="22"/>
        <v>13</v>
      </c>
      <c r="AH194" s="81">
        <f t="shared" si="23"/>
        <v>14.625687881518321</v>
      </c>
      <c r="AI194" s="81">
        <f t="shared" si="24"/>
        <v>2.4880162983730485</v>
      </c>
      <c r="AJ194" s="83">
        <v>1.0432600000000001</v>
      </c>
      <c r="AK194" s="83">
        <v>109.64400000000001</v>
      </c>
      <c r="AL194" s="84">
        <f t="shared" si="25"/>
        <v>114.38719944000002</v>
      </c>
      <c r="AM194" s="84">
        <f t="shared" si="26"/>
        <v>122.5786683942425</v>
      </c>
      <c r="AN194" s="84">
        <f t="shared" si="27"/>
        <v>36.388949824134762</v>
      </c>
      <c r="AO194" s="84">
        <f t="shared" si="28"/>
        <v>86.189718570107743</v>
      </c>
      <c r="AP194" s="85">
        <f t="shared" si="29"/>
        <v>0.32715596868965419</v>
      </c>
    </row>
    <row r="195" spans="1:42" x14ac:dyDescent="0.25">
      <c r="A195">
        <v>7</v>
      </c>
      <c r="B195" s="24">
        <v>32</v>
      </c>
      <c r="C195" s="25" t="s">
        <v>356</v>
      </c>
      <c r="D195" s="25">
        <v>-800</v>
      </c>
      <c r="E195" s="25">
        <v>-103.9375</v>
      </c>
      <c r="F195" s="25">
        <v>320</v>
      </c>
      <c r="G195" s="25">
        <v>0.33698</v>
      </c>
      <c r="H195" s="25">
        <v>0.19173100000000001</v>
      </c>
      <c r="I195" s="25">
        <v>49.040227000000002</v>
      </c>
      <c r="J195" s="25">
        <v>1.439235</v>
      </c>
      <c r="K195" s="25">
        <v>9.1508620000000001</v>
      </c>
      <c r="L195" s="25">
        <v>0.13475200000000001</v>
      </c>
      <c r="M195" s="55">
        <v>0.33698</v>
      </c>
      <c r="N195" s="25">
        <v>0.22007299999999999</v>
      </c>
      <c r="O195" s="25">
        <v>99700</v>
      </c>
      <c r="P195" s="25">
        <v>21.7</v>
      </c>
      <c r="Q195" s="25">
        <v>60</v>
      </c>
      <c r="R195" s="25">
        <v>1.171</v>
      </c>
      <c r="S195" s="25" t="s">
        <v>421</v>
      </c>
      <c r="T195" s="25" t="s">
        <v>422</v>
      </c>
      <c r="U195" s="77">
        <v>1110</v>
      </c>
      <c r="V195" s="34">
        <v>124.44897527131552</v>
      </c>
      <c r="W195" s="2">
        <v>1.1178562082040748</v>
      </c>
      <c r="X195" s="2">
        <v>100.81341030326021</v>
      </c>
      <c r="Y195" s="2">
        <v>-90.141347188871194</v>
      </c>
      <c r="Z195" s="80">
        <f>VLOOKUP(U195,BG!$A$2:$F$55,4)</f>
        <v>14.903289597140027</v>
      </c>
      <c r="AA195" s="80">
        <f>VLOOKUP(U195,BG!$A$2:$F$55,5)</f>
        <v>1.6565452920433761</v>
      </c>
      <c r="AB195" s="4">
        <f>VLOOKUP(U195+1,BG!$A$2:$F$55,4)</f>
        <v>14.540271969019336</v>
      </c>
      <c r="AC195" s="4">
        <f>VLOOKUP(U195+1,BG!$A$2:$F$55,5)</f>
        <v>2.7438535310898708</v>
      </c>
      <c r="AD195" s="3">
        <f>COUNTIF($U$2:U195,U195)</f>
        <v>15</v>
      </c>
      <c r="AE195" s="3">
        <f t="shared" ref="AE195:AE258" si="30">COUNTIF($U$2:$U$437,U195)</f>
        <v>18</v>
      </c>
      <c r="AF195" s="3">
        <f t="shared" ref="AF195:AF258" si="31">AE195-AD195</f>
        <v>3</v>
      </c>
      <c r="AG195" s="3">
        <f t="shared" ref="AG195:AG258" si="32">AD195-1</f>
        <v>14</v>
      </c>
      <c r="AH195" s="81">
        <f t="shared" ref="AH195:AH258" si="33">(AF195*Z195+AG195*AB195)/(AE195-1)</f>
        <v>14.604333903393577</v>
      </c>
      <c r="AI195" s="81">
        <f t="shared" ref="AI195:AI258" si="34">(AF195*AA195+AG195*AC195)/(AE195-1)</f>
        <v>2.5519756065522539</v>
      </c>
      <c r="AJ195" s="83">
        <v>0.97728300000000001</v>
      </c>
      <c r="AK195" s="83">
        <v>107.233</v>
      </c>
      <c r="AL195" s="84">
        <f t="shared" ref="AL195:AL258" si="35">AJ195*AK195</f>
        <v>104.796987939</v>
      </c>
      <c r="AM195" s="84">
        <f t="shared" ref="AM195:AM258" si="36">W195*X195+IF(Y195&gt;0,Y195,0)</f>
        <v>112.69489657772407</v>
      </c>
      <c r="AN195" s="84">
        <f t="shared" ref="AN195:AN258" si="37">AH195*AI195</f>
        <v>37.269903871404466</v>
      </c>
      <c r="AO195" s="84">
        <f t="shared" ref="AO195:AO258" si="38">AM195-AN195</f>
        <v>75.4249927063196</v>
      </c>
      <c r="AP195" s="85">
        <f t="shared" ref="AP195:AP258" si="39">ABS((AL195-AO195)/AO195)</f>
        <v>0.38941992804752934</v>
      </c>
    </row>
    <row r="196" spans="1:42" x14ac:dyDescent="0.25">
      <c r="A196">
        <v>7</v>
      </c>
      <c r="B196" s="24">
        <v>33</v>
      </c>
      <c r="C196" s="25" t="s">
        <v>356</v>
      </c>
      <c r="D196" s="25">
        <v>-800</v>
      </c>
      <c r="E196" s="25">
        <v>-103.9375</v>
      </c>
      <c r="F196" s="25">
        <v>330</v>
      </c>
      <c r="G196" s="25">
        <v>0.33011699999999999</v>
      </c>
      <c r="H196" s="25">
        <v>0.19137699999999999</v>
      </c>
      <c r="I196" s="25">
        <v>48.951433000000002</v>
      </c>
      <c r="J196" s="25">
        <v>1.427567</v>
      </c>
      <c r="K196" s="25">
        <v>9.1425900000000002</v>
      </c>
      <c r="L196" s="25">
        <v>0.13353599999999999</v>
      </c>
      <c r="M196" s="55">
        <v>0.33011699999999999</v>
      </c>
      <c r="N196" s="25">
        <v>0.21932699999999999</v>
      </c>
      <c r="O196" s="25">
        <v>99700</v>
      </c>
      <c r="P196" s="25">
        <v>21.7</v>
      </c>
      <c r="Q196" s="25">
        <v>60</v>
      </c>
      <c r="R196" s="25">
        <v>1.171</v>
      </c>
      <c r="S196" s="25" t="s">
        <v>423</v>
      </c>
      <c r="T196" s="25" t="s">
        <v>424</v>
      </c>
      <c r="U196" s="77">
        <v>1110</v>
      </c>
      <c r="V196" s="34">
        <v>116.00977422021697</v>
      </c>
      <c r="W196" s="2">
        <v>1.3851238294846737</v>
      </c>
      <c r="X196" s="2">
        <v>85.474944967364408</v>
      </c>
      <c r="Y196" s="2">
        <v>-80.637258272251259</v>
      </c>
      <c r="Z196" s="80">
        <f>VLOOKUP(U196,BG!$A$2:$F$55,4)</f>
        <v>14.903289597140027</v>
      </c>
      <c r="AA196" s="80">
        <f>VLOOKUP(U196,BG!$A$2:$F$55,5)</f>
        <v>1.6565452920433761</v>
      </c>
      <c r="AB196" s="4">
        <f>VLOOKUP(U196+1,BG!$A$2:$F$55,4)</f>
        <v>14.540271969019336</v>
      </c>
      <c r="AC196" s="4">
        <f>VLOOKUP(U196+1,BG!$A$2:$F$55,5)</f>
        <v>2.7438535310898708</v>
      </c>
      <c r="AD196" s="3">
        <f>COUNTIF($U$2:U196,U196)</f>
        <v>16</v>
      </c>
      <c r="AE196" s="3">
        <f t="shared" si="30"/>
        <v>18</v>
      </c>
      <c r="AF196" s="3">
        <f t="shared" si="31"/>
        <v>2</v>
      </c>
      <c r="AG196" s="3">
        <f t="shared" si="32"/>
        <v>15</v>
      </c>
      <c r="AH196" s="81">
        <f t="shared" si="33"/>
        <v>14.58297992526883</v>
      </c>
      <c r="AI196" s="81">
        <f t="shared" si="34"/>
        <v>2.6159349147314597</v>
      </c>
      <c r="AJ196" s="83">
        <v>1.16432</v>
      </c>
      <c r="AK196" s="83">
        <v>92.559299999999993</v>
      </c>
      <c r="AL196" s="84">
        <f t="shared" si="35"/>
        <v>107.768644176</v>
      </c>
      <c r="AM196" s="84">
        <f t="shared" si="36"/>
        <v>118.39338309818753</v>
      </c>
      <c r="AN196" s="84">
        <f t="shared" si="37"/>
        <v>38.148126347338703</v>
      </c>
      <c r="AO196" s="84">
        <f t="shared" si="38"/>
        <v>80.245256750848824</v>
      </c>
      <c r="AP196" s="85">
        <f t="shared" si="39"/>
        <v>0.34299083259971042</v>
      </c>
    </row>
    <row r="197" spans="1:42" x14ac:dyDescent="0.25">
      <c r="A197">
        <v>7</v>
      </c>
      <c r="B197" s="24">
        <v>34</v>
      </c>
      <c r="C197" s="25" t="s">
        <v>356</v>
      </c>
      <c r="D197" s="25">
        <v>-800</v>
      </c>
      <c r="E197" s="25">
        <v>-103.9375</v>
      </c>
      <c r="F197" s="25">
        <v>340</v>
      </c>
      <c r="G197" s="25">
        <v>0.32087399999999999</v>
      </c>
      <c r="H197" s="25">
        <v>0.19192600000000001</v>
      </c>
      <c r="I197" s="25">
        <v>49.089092000000001</v>
      </c>
      <c r="J197" s="25">
        <v>1.4518880000000001</v>
      </c>
      <c r="K197" s="25">
        <v>9.1554079999999995</v>
      </c>
      <c r="L197" s="25">
        <v>0.13562299999999999</v>
      </c>
      <c r="M197" s="55">
        <v>0.32087399999999999</v>
      </c>
      <c r="N197" s="25">
        <v>0.210836</v>
      </c>
      <c r="O197" s="25">
        <v>99700</v>
      </c>
      <c r="P197" s="25">
        <v>21.7</v>
      </c>
      <c r="Q197" s="25">
        <v>60</v>
      </c>
      <c r="R197" s="25">
        <v>1.171</v>
      </c>
      <c r="S197" s="25" t="s">
        <v>425</v>
      </c>
      <c r="T197" s="25" t="s">
        <v>426</v>
      </c>
      <c r="U197" s="77">
        <v>1110</v>
      </c>
      <c r="V197" s="34">
        <v>105.50174509374673</v>
      </c>
      <c r="W197" s="2">
        <v>1.1905288075905758</v>
      </c>
      <c r="X197" s="2">
        <v>87.246019391534603</v>
      </c>
      <c r="Y197" s="2">
        <v>-89.888230343579195</v>
      </c>
      <c r="Z197" s="80">
        <f>VLOOKUP(U197,BG!$A$2:$F$55,4)</f>
        <v>14.903289597140027</v>
      </c>
      <c r="AA197" s="80">
        <f>VLOOKUP(U197,BG!$A$2:$F$55,5)</f>
        <v>1.6565452920433761</v>
      </c>
      <c r="AB197" s="4">
        <f>VLOOKUP(U197+1,BG!$A$2:$F$55,4)</f>
        <v>14.540271969019336</v>
      </c>
      <c r="AC197" s="4">
        <f>VLOOKUP(U197+1,BG!$A$2:$F$55,5)</f>
        <v>2.7438535310898708</v>
      </c>
      <c r="AD197" s="3">
        <f>COUNTIF($U$2:U197,U197)</f>
        <v>17</v>
      </c>
      <c r="AE197" s="3">
        <f t="shared" si="30"/>
        <v>18</v>
      </c>
      <c r="AF197" s="3">
        <f t="shared" si="31"/>
        <v>1</v>
      </c>
      <c r="AG197" s="3">
        <f t="shared" si="32"/>
        <v>16</v>
      </c>
      <c r="AH197" s="81">
        <f t="shared" si="33"/>
        <v>14.561625947144083</v>
      </c>
      <c r="AI197" s="81">
        <f t="shared" si="34"/>
        <v>2.679894222910665</v>
      </c>
      <c r="AJ197" s="83">
        <v>0.98204800000000003</v>
      </c>
      <c r="AK197" s="83">
        <v>95.4024</v>
      </c>
      <c r="AL197" s="84">
        <f t="shared" si="35"/>
        <v>93.689736115200006</v>
      </c>
      <c r="AM197" s="84">
        <f t="shared" si="36"/>
        <v>103.86889943322794</v>
      </c>
      <c r="AN197" s="84">
        <f t="shared" si="37"/>
        <v>39.023617251937473</v>
      </c>
      <c r="AO197" s="84">
        <f t="shared" si="38"/>
        <v>64.845282181290457</v>
      </c>
      <c r="AP197" s="85">
        <f t="shared" si="39"/>
        <v>0.44481962239393136</v>
      </c>
    </row>
    <row r="198" spans="1:42" x14ac:dyDescent="0.25">
      <c r="A198">
        <v>7</v>
      </c>
      <c r="B198" s="24">
        <v>35</v>
      </c>
      <c r="C198" s="25" t="s">
        <v>356</v>
      </c>
      <c r="D198" s="25">
        <v>-800</v>
      </c>
      <c r="E198" s="25">
        <v>-103.9375</v>
      </c>
      <c r="F198" s="25">
        <v>350</v>
      </c>
      <c r="G198" s="25">
        <v>0.31483100000000003</v>
      </c>
      <c r="H198" s="25">
        <v>0.192053</v>
      </c>
      <c r="I198" s="25">
        <v>49.120967</v>
      </c>
      <c r="J198" s="25">
        <v>1.464744</v>
      </c>
      <c r="K198" s="25">
        <v>9.1583640000000006</v>
      </c>
      <c r="L198" s="25">
        <v>0.13677500000000001</v>
      </c>
      <c r="M198" s="55">
        <v>0.31483100000000003</v>
      </c>
      <c r="N198" s="25">
        <v>0.20230400000000001</v>
      </c>
      <c r="O198" s="25">
        <v>99700</v>
      </c>
      <c r="P198" s="25">
        <v>21.7</v>
      </c>
      <c r="Q198" s="25">
        <v>60</v>
      </c>
      <c r="R198" s="25">
        <v>1.171</v>
      </c>
      <c r="S198" s="25" t="s">
        <v>427</v>
      </c>
      <c r="T198" s="25" t="s">
        <v>428</v>
      </c>
      <c r="U198" s="77">
        <v>1110</v>
      </c>
      <c r="V198" s="34">
        <v>97.825640053930513</v>
      </c>
      <c r="W198" s="2">
        <v>1.1460209362307279</v>
      </c>
      <c r="X198" s="2">
        <v>84.231302525716202</v>
      </c>
      <c r="Y198" s="2">
        <v>-93.95152444368513</v>
      </c>
      <c r="Z198" s="80">
        <f>VLOOKUP(U198,BG!$A$2:$F$55,4)</f>
        <v>14.903289597140027</v>
      </c>
      <c r="AA198" s="80">
        <f>VLOOKUP(U198,BG!$A$2:$F$55,5)</f>
        <v>1.6565452920433761</v>
      </c>
      <c r="AB198" s="4">
        <f>VLOOKUP(U198+1,BG!$A$2:$F$55,4)</f>
        <v>14.540271969019336</v>
      </c>
      <c r="AC198" s="4">
        <f>VLOOKUP(U198+1,BG!$A$2:$F$55,5)</f>
        <v>2.7438535310898708</v>
      </c>
      <c r="AD198" s="3">
        <f>COUNTIF($U$2:U198,U198)</f>
        <v>18</v>
      </c>
      <c r="AE198" s="3">
        <f t="shared" si="30"/>
        <v>18</v>
      </c>
      <c r="AF198" s="3">
        <f t="shared" si="31"/>
        <v>0</v>
      </c>
      <c r="AG198" s="3">
        <f t="shared" si="32"/>
        <v>17</v>
      </c>
      <c r="AH198" s="81">
        <f t="shared" si="33"/>
        <v>14.540271969019336</v>
      </c>
      <c r="AI198" s="81">
        <f t="shared" si="34"/>
        <v>2.7438535310898708</v>
      </c>
      <c r="AJ198" s="83">
        <v>0.91070799999999996</v>
      </c>
      <c r="AK198" s="83">
        <v>93.441500000000005</v>
      </c>
      <c r="AL198" s="84">
        <f t="shared" si="35"/>
        <v>85.097921581999998</v>
      </c>
      <c r="AM198" s="84">
        <f t="shared" si="36"/>
        <v>96.530836180454955</v>
      </c>
      <c r="AN198" s="84">
        <f t="shared" si="37"/>
        <v>39.896376585200777</v>
      </c>
      <c r="AO198" s="84">
        <f t="shared" si="38"/>
        <v>56.634459595254178</v>
      </c>
      <c r="AP198" s="85">
        <f t="shared" si="39"/>
        <v>0.50258203556922409</v>
      </c>
    </row>
    <row r="199" spans="1:42" x14ac:dyDescent="0.25">
      <c r="A199">
        <v>8</v>
      </c>
      <c r="B199" s="27">
        <v>1</v>
      </c>
      <c r="C199" s="28" t="s">
        <v>429</v>
      </c>
      <c r="D199" s="28">
        <v>-800.03125</v>
      </c>
      <c r="E199" s="28">
        <v>-571.96875</v>
      </c>
      <c r="F199" s="28">
        <v>50</v>
      </c>
      <c r="G199" s="28">
        <v>0.12732299999999999</v>
      </c>
      <c r="H199" s="28">
        <v>0.191467</v>
      </c>
      <c r="I199" s="28">
        <v>48.974004000000001</v>
      </c>
      <c r="J199" s="28">
        <v>1.4273720000000001</v>
      </c>
      <c r="K199" s="28">
        <v>9.1446970000000007</v>
      </c>
      <c r="L199" s="28">
        <v>0.13356999999999999</v>
      </c>
      <c r="M199" s="56">
        <v>0.12732299999999999</v>
      </c>
      <c r="N199" s="28">
        <v>1.4966999999999999E-2</v>
      </c>
      <c r="O199" s="28">
        <v>99700</v>
      </c>
      <c r="P199" s="28">
        <v>21.7</v>
      </c>
      <c r="Q199" s="28">
        <v>60</v>
      </c>
      <c r="R199" s="28">
        <v>1.171</v>
      </c>
      <c r="S199" s="28" t="s">
        <v>430</v>
      </c>
      <c r="T199" s="28" t="s">
        <v>431</v>
      </c>
      <c r="U199" s="79">
        <v>1120</v>
      </c>
      <c r="V199" s="34">
        <v>14.635525309705262</v>
      </c>
      <c r="W199" s="2">
        <v>5.3957688832699748</v>
      </c>
      <c r="X199" s="2">
        <v>3.098410796563984</v>
      </c>
      <c r="Y199" s="2">
        <v>-56.568053233236441</v>
      </c>
      <c r="Z199" s="80">
        <f>VLOOKUP(U199,BG!$A$2:$F$55,4)</f>
        <v>13.523777013690172</v>
      </c>
      <c r="AA199" s="80">
        <f>VLOOKUP(U199,BG!$A$2:$F$55,5)</f>
        <v>0.72272757179171632</v>
      </c>
      <c r="AB199" s="4">
        <f>VLOOKUP(U199+1,BG!$A$2:$F$55,4)</f>
        <v>14.624277443164019</v>
      </c>
      <c r="AC199" s="4">
        <f>VLOOKUP(U199+1,BG!$A$2:$F$55,5)</f>
        <v>0.65273455056328211</v>
      </c>
      <c r="AD199" s="3">
        <f>COUNTIF($U$2:U199,U199)</f>
        <v>1</v>
      </c>
      <c r="AE199" s="3">
        <f t="shared" si="30"/>
        <v>19</v>
      </c>
      <c r="AF199" s="3">
        <f t="shared" si="31"/>
        <v>18</v>
      </c>
      <c r="AG199" s="3">
        <f t="shared" si="32"/>
        <v>0</v>
      </c>
      <c r="AH199" s="81">
        <f t="shared" si="33"/>
        <v>13.523777013690172</v>
      </c>
      <c r="AI199" s="81">
        <f t="shared" si="34"/>
        <v>0.72272757179171632</v>
      </c>
      <c r="AJ199" s="83">
        <v>8.5497200000000007</v>
      </c>
      <c r="AK199" s="83">
        <v>3.5152600000000001</v>
      </c>
      <c r="AL199" s="84">
        <f t="shared" si="35"/>
        <v>30.054488727200003</v>
      </c>
      <c r="AM199" s="84">
        <f t="shared" si="36"/>
        <v>16.718308563687682</v>
      </c>
      <c r="AN199" s="84">
        <f t="shared" si="37"/>
        <v>9.7740065225569257</v>
      </c>
      <c r="AO199" s="84">
        <f t="shared" si="38"/>
        <v>6.9443020411307561</v>
      </c>
      <c r="AP199" s="85">
        <f t="shared" si="39"/>
        <v>3.3279351256884797</v>
      </c>
    </row>
    <row r="200" spans="1:42" x14ac:dyDescent="0.25">
      <c r="A200">
        <v>8</v>
      </c>
      <c r="B200" s="27">
        <v>2</v>
      </c>
      <c r="C200" s="28" t="s">
        <v>429</v>
      </c>
      <c r="D200" s="28">
        <v>-800.03125</v>
      </c>
      <c r="E200" s="28">
        <v>-520</v>
      </c>
      <c r="F200" s="28">
        <v>50</v>
      </c>
      <c r="G200" s="28">
        <v>0.14269799999999999</v>
      </c>
      <c r="H200" s="28">
        <v>0.19137799999999999</v>
      </c>
      <c r="I200" s="28">
        <v>48.951597999999997</v>
      </c>
      <c r="J200" s="28">
        <v>1.4303429999999999</v>
      </c>
      <c r="K200" s="28">
        <v>9.1425990000000006</v>
      </c>
      <c r="L200" s="28">
        <v>0.13394900000000001</v>
      </c>
      <c r="M200" s="56">
        <v>0.14269799999999999</v>
      </c>
      <c r="N200" s="28">
        <v>6.7613000000000006E-2</v>
      </c>
      <c r="O200" s="28">
        <v>99700</v>
      </c>
      <c r="P200" s="28">
        <v>21.7</v>
      </c>
      <c r="Q200" s="28">
        <v>60</v>
      </c>
      <c r="R200" s="28">
        <v>1.171</v>
      </c>
      <c r="S200" s="28" t="s">
        <v>432</v>
      </c>
      <c r="T200" s="28" t="s">
        <v>433</v>
      </c>
      <c r="U200" s="79">
        <v>1120</v>
      </c>
      <c r="V200" s="34">
        <v>24.929361117075889</v>
      </c>
      <c r="W200" s="2">
        <v>2.7841555956521589</v>
      </c>
      <c r="X200" s="2">
        <v>7.5311840193019695</v>
      </c>
      <c r="Y200" s="2">
        <v>-61.834110694287304</v>
      </c>
      <c r="Z200" s="80">
        <f>VLOOKUP(U200,BG!$A$2:$F$55,4)</f>
        <v>13.523777013690172</v>
      </c>
      <c r="AA200" s="80">
        <f>VLOOKUP(U200,BG!$A$2:$F$55,5)</f>
        <v>0.72272757179171632</v>
      </c>
      <c r="AB200" s="4">
        <f>VLOOKUP(U200+1,BG!$A$2:$F$55,4)</f>
        <v>14.624277443164019</v>
      </c>
      <c r="AC200" s="4">
        <f>VLOOKUP(U200+1,BG!$A$2:$F$55,5)</f>
        <v>0.65273455056328211</v>
      </c>
      <c r="AD200" s="3">
        <f>COUNTIF($U$2:U200,U200)</f>
        <v>2</v>
      </c>
      <c r="AE200" s="3">
        <f t="shared" si="30"/>
        <v>19</v>
      </c>
      <c r="AF200" s="3">
        <f t="shared" si="31"/>
        <v>17</v>
      </c>
      <c r="AG200" s="3">
        <f t="shared" si="32"/>
        <v>1</v>
      </c>
      <c r="AH200" s="81">
        <f t="shared" si="33"/>
        <v>13.584915926438718</v>
      </c>
      <c r="AI200" s="81">
        <f t="shared" si="34"/>
        <v>0.71883907061235897</v>
      </c>
      <c r="AJ200" s="83">
        <v>1.6931700000000001</v>
      </c>
      <c r="AK200" s="83">
        <v>8.3153299999999994</v>
      </c>
      <c r="AL200" s="84">
        <f t="shared" si="35"/>
        <v>14.079267296099999</v>
      </c>
      <c r="AM200" s="84">
        <f t="shared" si="36"/>
        <v>20.967988129225695</v>
      </c>
      <c r="AN200" s="84">
        <f t="shared" si="37"/>
        <v>9.7653683389082424</v>
      </c>
      <c r="AO200" s="84">
        <f t="shared" si="38"/>
        <v>11.202619790317453</v>
      </c>
      <c r="AP200" s="85">
        <f t="shared" si="39"/>
        <v>0.25678346312073047</v>
      </c>
    </row>
    <row r="201" spans="1:42" x14ac:dyDescent="0.25">
      <c r="A201">
        <v>8</v>
      </c>
      <c r="B201" s="27">
        <v>3</v>
      </c>
      <c r="C201" s="28" t="s">
        <v>429</v>
      </c>
      <c r="D201" s="28">
        <v>-800.03125</v>
      </c>
      <c r="E201" s="28">
        <v>-468</v>
      </c>
      <c r="F201" s="28">
        <v>50</v>
      </c>
      <c r="G201" s="28">
        <v>0.15396599999999999</v>
      </c>
      <c r="H201" s="28">
        <v>0.19145899999999999</v>
      </c>
      <c r="I201" s="28">
        <v>48.972037999999998</v>
      </c>
      <c r="J201" s="28">
        <v>1.436569</v>
      </c>
      <c r="K201" s="28">
        <v>9.1445030000000003</v>
      </c>
      <c r="L201" s="28">
        <v>0.13434099999999999</v>
      </c>
      <c r="M201" s="56">
        <v>0.15396599999999999</v>
      </c>
      <c r="N201" s="28">
        <v>2.9009E-2</v>
      </c>
      <c r="O201" s="28">
        <v>99700</v>
      </c>
      <c r="P201" s="28">
        <v>21.7</v>
      </c>
      <c r="Q201" s="28">
        <v>60</v>
      </c>
      <c r="R201" s="28">
        <v>1.171</v>
      </c>
      <c r="S201" s="28" t="s">
        <v>434</v>
      </c>
      <c r="T201" s="28" t="s">
        <v>435</v>
      </c>
      <c r="U201" s="79">
        <v>1120</v>
      </c>
      <c r="V201" s="34">
        <v>31.608391493423444</v>
      </c>
      <c r="W201" s="2">
        <v>2.9413433723668372</v>
      </c>
      <c r="X201" s="2">
        <v>8.1523730881703251</v>
      </c>
      <c r="Y201" s="2">
        <v>-65.772494099417983</v>
      </c>
      <c r="Z201" s="80">
        <f>VLOOKUP(U201,BG!$A$2:$F$55,4)</f>
        <v>13.523777013690172</v>
      </c>
      <c r="AA201" s="80">
        <f>VLOOKUP(U201,BG!$A$2:$F$55,5)</f>
        <v>0.72272757179171632</v>
      </c>
      <c r="AB201" s="4">
        <f>VLOOKUP(U201+1,BG!$A$2:$F$55,4)</f>
        <v>14.624277443164019</v>
      </c>
      <c r="AC201" s="4">
        <f>VLOOKUP(U201+1,BG!$A$2:$F$55,5)</f>
        <v>0.65273455056328211</v>
      </c>
      <c r="AD201" s="3">
        <f>COUNTIF($U$2:U201,U201)</f>
        <v>3</v>
      </c>
      <c r="AE201" s="3">
        <f t="shared" si="30"/>
        <v>19</v>
      </c>
      <c r="AF201" s="3">
        <f t="shared" si="31"/>
        <v>16</v>
      </c>
      <c r="AG201" s="3">
        <f t="shared" si="32"/>
        <v>2</v>
      </c>
      <c r="AH201" s="81">
        <f t="shared" si="33"/>
        <v>13.646054839187265</v>
      </c>
      <c r="AI201" s="81">
        <f t="shared" si="34"/>
        <v>0.71495056943300139</v>
      </c>
      <c r="AJ201" s="83">
        <v>1.87279</v>
      </c>
      <c r="AK201" s="83">
        <v>8.7360699999999998</v>
      </c>
      <c r="AL201" s="84">
        <f t="shared" si="35"/>
        <v>16.360824535300001</v>
      </c>
      <c r="AM201" s="84">
        <f t="shared" si="36"/>
        <v>23.978928551951551</v>
      </c>
      <c r="AN201" s="84">
        <f t="shared" si="37"/>
        <v>9.7562546777908992</v>
      </c>
      <c r="AO201" s="84">
        <f t="shared" si="38"/>
        <v>14.222673874160652</v>
      </c>
      <c r="AP201" s="85">
        <f t="shared" si="39"/>
        <v>0.15033394423982963</v>
      </c>
    </row>
    <row r="202" spans="1:42" x14ac:dyDescent="0.25">
      <c r="A202">
        <v>8</v>
      </c>
      <c r="B202" s="27">
        <v>4</v>
      </c>
      <c r="C202" s="28" t="s">
        <v>429</v>
      </c>
      <c r="D202" s="28">
        <v>-800.03125</v>
      </c>
      <c r="E202" s="28">
        <v>-416</v>
      </c>
      <c r="F202" s="28">
        <v>50</v>
      </c>
      <c r="G202" s="28">
        <v>0.18277099999999999</v>
      </c>
      <c r="H202" s="28">
        <v>0.19125900000000001</v>
      </c>
      <c r="I202" s="28">
        <v>48.921959000000001</v>
      </c>
      <c r="J202" s="28">
        <v>1.5031140000000001</v>
      </c>
      <c r="K202" s="28">
        <v>9.1397279999999999</v>
      </c>
      <c r="L202" s="28">
        <v>0.14075399999999999</v>
      </c>
      <c r="M202" s="56">
        <v>0.18277099999999999</v>
      </c>
      <c r="N202" s="28">
        <v>4.5156000000000002E-2</v>
      </c>
      <c r="O202" s="28">
        <v>99700</v>
      </c>
      <c r="P202" s="28">
        <v>21.7</v>
      </c>
      <c r="Q202" s="28">
        <v>60</v>
      </c>
      <c r="R202" s="28">
        <v>1.171</v>
      </c>
      <c r="S202" s="28" t="s">
        <v>436</v>
      </c>
      <c r="T202" s="28" t="s">
        <v>437</v>
      </c>
      <c r="U202" s="79">
        <v>1120</v>
      </c>
      <c r="V202" s="34">
        <v>53.606355471524481</v>
      </c>
      <c r="W202" s="2">
        <v>2.3241352124080255</v>
      </c>
      <c r="X202" s="2">
        <v>15.822356717324141</v>
      </c>
      <c r="Y202" s="2">
        <v>-70.828312605966772</v>
      </c>
      <c r="Z202" s="80">
        <f>VLOOKUP(U202,BG!$A$2:$F$55,4)</f>
        <v>13.523777013690172</v>
      </c>
      <c r="AA202" s="80">
        <f>VLOOKUP(U202,BG!$A$2:$F$55,5)</f>
        <v>0.72272757179171632</v>
      </c>
      <c r="AB202" s="4">
        <f>VLOOKUP(U202+1,BG!$A$2:$F$55,4)</f>
        <v>14.624277443164019</v>
      </c>
      <c r="AC202" s="4">
        <f>VLOOKUP(U202+1,BG!$A$2:$F$55,5)</f>
        <v>0.65273455056328211</v>
      </c>
      <c r="AD202" s="3">
        <f>COUNTIF($U$2:U202,U202)</f>
        <v>4</v>
      </c>
      <c r="AE202" s="3">
        <f t="shared" si="30"/>
        <v>19</v>
      </c>
      <c r="AF202" s="3">
        <f t="shared" si="31"/>
        <v>15</v>
      </c>
      <c r="AG202" s="3">
        <f t="shared" si="32"/>
        <v>3</v>
      </c>
      <c r="AH202" s="81">
        <f t="shared" si="33"/>
        <v>13.707193751935812</v>
      </c>
      <c r="AI202" s="81">
        <f t="shared" si="34"/>
        <v>0.71106206825364393</v>
      </c>
      <c r="AJ202" s="83">
        <v>1.6422300000000001</v>
      </c>
      <c r="AK202" s="83">
        <v>16.2776</v>
      </c>
      <c r="AL202" s="84">
        <f t="shared" si="35"/>
        <v>26.731563048000002</v>
      </c>
      <c r="AM202" s="84">
        <f t="shared" si="36"/>
        <v>36.773296390013691</v>
      </c>
      <c r="AN202" s="84">
        <f t="shared" si="37"/>
        <v>9.7466655392049031</v>
      </c>
      <c r="AO202" s="84">
        <f t="shared" si="38"/>
        <v>27.026630850808786</v>
      </c>
      <c r="AP202" s="85">
        <f t="shared" si="39"/>
        <v>1.0917668740791428E-2</v>
      </c>
    </row>
    <row r="203" spans="1:42" x14ac:dyDescent="0.25">
      <c r="A203">
        <v>8</v>
      </c>
      <c r="B203" s="27">
        <v>5</v>
      </c>
      <c r="C203" s="28" t="s">
        <v>429</v>
      </c>
      <c r="D203" s="28">
        <v>-800.03125</v>
      </c>
      <c r="E203" s="28">
        <v>-364</v>
      </c>
      <c r="F203" s="28">
        <v>50</v>
      </c>
      <c r="G203" s="28">
        <v>0.20507400000000001</v>
      </c>
      <c r="H203" s="28">
        <v>0.19120000000000001</v>
      </c>
      <c r="I203" s="28">
        <v>48.907077000000001</v>
      </c>
      <c r="J203" s="28">
        <v>1.4385589999999999</v>
      </c>
      <c r="K203" s="28">
        <v>9.1384279999999993</v>
      </c>
      <c r="L203" s="28">
        <v>0.13475999999999999</v>
      </c>
      <c r="M203" s="56">
        <v>0.20507400000000001</v>
      </c>
      <c r="N203" s="28">
        <v>5.1399E-2</v>
      </c>
      <c r="O203" s="28">
        <v>99700</v>
      </c>
      <c r="P203" s="28">
        <v>21.7</v>
      </c>
      <c r="Q203" s="28">
        <v>60</v>
      </c>
      <c r="R203" s="28">
        <v>1.171</v>
      </c>
      <c r="S203" s="28" t="s">
        <v>438</v>
      </c>
      <c r="T203" s="28" t="s">
        <v>439</v>
      </c>
      <c r="U203" s="79">
        <v>1120</v>
      </c>
      <c r="V203" s="34">
        <v>69.881580496778838</v>
      </c>
      <c r="W203" s="2">
        <v>2.7194816194129237</v>
      </c>
      <c r="X203" s="2">
        <v>17.287477077099179</v>
      </c>
      <c r="Y203" s="2">
        <v>-74.362503046667712</v>
      </c>
      <c r="Z203" s="80">
        <f>VLOOKUP(U203,BG!$A$2:$F$55,4)</f>
        <v>13.523777013690172</v>
      </c>
      <c r="AA203" s="80">
        <f>VLOOKUP(U203,BG!$A$2:$F$55,5)</f>
        <v>0.72272757179171632</v>
      </c>
      <c r="AB203" s="4">
        <f>VLOOKUP(U203+1,BG!$A$2:$F$55,4)</f>
        <v>14.624277443164019</v>
      </c>
      <c r="AC203" s="4">
        <f>VLOOKUP(U203+1,BG!$A$2:$F$55,5)</f>
        <v>0.65273455056328211</v>
      </c>
      <c r="AD203" s="3">
        <f>COUNTIF($U$2:U203,U203)</f>
        <v>5</v>
      </c>
      <c r="AE203" s="3">
        <f t="shared" si="30"/>
        <v>19</v>
      </c>
      <c r="AF203" s="3">
        <f t="shared" si="31"/>
        <v>14</v>
      </c>
      <c r="AG203" s="3">
        <f t="shared" si="32"/>
        <v>4</v>
      </c>
      <c r="AH203" s="81">
        <f t="shared" si="33"/>
        <v>13.76833266468436</v>
      </c>
      <c r="AI203" s="81">
        <f t="shared" si="34"/>
        <v>0.70717356707428658</v>
      </c>
      <c r="AJ203" s="83">
        <v>2.06108</v>
      </c>
      <c r="AK203" s="83">
        <v>17.396599999999999</v>
      </c>
      <c r="AL203" s="84">
        <f t="shared" si="35"/>
        <v>35.855784327999999</v>
      </c>
      <c r="AM203" s="84">
        <f t="shared" si="36"/>
        <v>47.012976157193471</v>
      </c>
      <c r="AN203" s="84">
        <f t="shared" si="37"/>
        <v>9.7366009231502559</v>
      </c>
      <c r="AO203" s="84">
        <f t="shared" si="38"/>
        <v>37.276375234043215</v>
      </c>
      <c r="AP203" s="85">
        <f t="shared" si="39"/>
        <v>3.8109684676256826E-2</v>
      </c>
    </row>
    <row r="204" spans="1:42" x14ac:dyDescent="0.25">
      <c r="A204">
        <v>8</v>
      </c>
      <c r="B204" s="27">
        <v>6</v>
      </c>
      <c r="C204" s="28" t="s">
        <v>429</v>
      </c>
      <c r="D204" s="28">
        <v>-800.03125</v>
      </c>
      <c r="E204" s="28">
        <v>-312</v>
      </c>
      <c r="F204" s="28">
        <v>50</v>
      </c>
      <c r="G204" s="28">
        <v>0.23114699999999999</v>
      </c>
      <c r="H204" s="28">
        <v>0.19119900000000001</v>
      </c>
      <c r="I204" s="28">
        <v>48.906689</v>
      </c>
      <c r="J204" s="28">
        <v>1.414819</v>
      </c>
      <c r="K204" s="28">
        <v>9.1384249999999998</v>
      </c>
      <c r="L204" s="28">
        <v>0.13250600000000001</v>
      </c>
      <c r="M204" s="56">
        <v>0.23114699999999999</v>
      </c>
      <c r="N204" s="28">
        <v>7.1429999999999993E-2</v>
      </c>
      <c r="O204" s="28">
        <v>99700</v>
      </c>
      <c r="P204" s="28">
        <v>21.7</v>
      </c>
      <c r="Q204" s="28">
        <v>60</v>
      </c>
      <c r="R204" s="28">
        <v>1.171</v>
      </c>
      <c r="S204" s="28" t="s">
        <v>440</v>
      </c>
      <c r="T204" s="28" t="s">
        <v>441</v>
      </c>
      <c r="U204" s="79">
        <v>1120</v>
      </c>
      <c r="V204" s="34">
        <v>89.413885335178662</v>
      </c>
      <c r="W204" s="2">
        <v>2.1416897284282914</v>
      </c>
      <c r="X204" s="2">
        <v>27.197348814542302</v>
      </c>
      <c r="Y204" s="2">
        <v>-79.212791386403822</v>
      </c>
      <c r="Z204" s="80">
        <f>VLOOKUP(U204,BG!$A$2:$F$55,4)</f>
        <v>13.523777013690172</v>
      </c>
      <c r="AA204" s="80">
        <f>VLOOKUP(U204,BG!$A$2:$F$55,5)</f>
        <v>0.72272757179171632</v>
      </c>
      <c r="AB204" s="4">
        <f>VLOOKUP(U204+1,BG!$A$2:$F$55,4)</f>
        <v>14.624277443164019</v>
      </c>
      <c r="AC204" s="4">
        <f>VLOOKUP(U204+1,BG!$A$2:$F$55,5)</f>
        <v>0.65273455056328211</v>
      </c>
      <c r="AD204" s="3">
        <f>COUNTIF($U$2:U204,U204)</f>
        <v>6</v>
      </c>
      <c r="AE204" s="3">
        <f t="shared" si="30"/>
        <v>19</v>
      </c>
      <c r="AF204" s="3">
        <f t="shared" si="31"/>
        <v>13</v>
      </c>
      <c r="AG204" s="3">
        <f t="shared" si="32"/>
        <v>5</v>
      </c>
      <c r="AH204" s="81">
        <f t="shared" si="33"/>
        <v>13.829471577432905</v>
      </c>
      <c r="AI204" s="81">
        <f t="shared" si="34"/>
        <v>0.70328506589492912</v>
      </c>
      <c r="AJ204" s="83">
        <v>1.90866</v>
      </c>
      <c r="AK204" s="83">
        <v>27.4758</v>
      </c>
      <c r="AL204" s="84">
        <f t="shared" si="35"/>
        <v>52.441960428000002</v>
      </c>
      <c r="AM204" s="84">
        <f t="shared" si="36"/>
        <v>58.248282596586613</v>
      </c>
      <c r="AN204" s="84">
        <f t="shared" si="37"/>
        <v>9.7260608296269506</v>
      </c>
      <c r="AO204" s="84">
        <f t="shared" si="38"/>
        <v>48.52222176695966</v>
      </c>
      <c r="AP204" s="85">
        <f t="shared" si="39"/>
        <v>8.07823409213594E-2</v>
      </c>
    </row>
    <row r="205" spans="1:42" x14ac:dyDescent="0.25">
      <c r="A205">
        <v>8</v>
      </c>
      <c r="B205" s="27">
        <v>7</v>
      </c>
      <c r="C205" s="28" t="s">
        <v>429</v>
      </c>
      <c r="D205" s="28">
        <v>-800.03125</v>
      </c>
      <c r="E205" s="28">
        <v>-260</v>
      </c>
      <c r="F205" s="28">
        <v>50</v>
      </c>
      <c r="G205" s="28">
        <v>0.27518199999999998</v>
      </c>
      <c r="H205" s="28">
        <v>0.19112599999999999</v>
      </c>
      <c r="I205" s="28">
        <v>48.888415000000002</v>
      </c>
      <c r="J205" s="28">
        <v>1.442537</v>
      </c>
      <c r="K205" s="28">
        <v>9.1366790000000009</v>
      </c>
      <c r="L205" s="28">
        <v>0.135072</v>
      </c>
      <c r="M205" s="56">
        <v>0.27518199999999998</v>
      </c>
      <c r="N205" s="28">
        <v>8.7290000000000006E-2</v>
      </c>
      <c r="O205" s="28">
        <v>99700</v>
      </c>
      <c r="P205" s="28">
        <v>21.7</v>
      </c>
      <c r="Q205" s="28">
        <v>60</v>
      </c>
      <c r="R205" s="28">
        <v>1.171</v>
      </c>
      <c r="S205" s="28" t="s">
        <v>442</v>
      </c>
      <c r="T205" s="28" t="s">
        <v>443</v>
      </c>
      <c r="U205" s="79">
        <v>1120</v>
      </c>
      <c r="V205" s="34">
        <v>124.56433147088961</v>
      </c>
      <c r="W205" s="2">
        <v>2.2950461197505532</v>
      </c>
      <c r="X205" s="2">
        <v>35.872287675649432</v>
      </c>
      <c r="Y205" s="2">
        <v>-82.347428691696891</v>
      </c>
      <c r="Z205" s="80">
        <f>VLOOKUP(U205,BG!$A$2:$F$55,4)</f>
        <v>13.523777013690172</v>
      </c>
      <c r="AA205" s="80">
        <f>VLOOKUP(U205,BG!$A$2:$F$55,5)</f>
        <v>0.72272757179171632</v>
      </c>
      <c r="AB205" s="4">
        <f>VLOOKUP(U205+1,BG!$A$2:$F$55,4)</f>
        <v>14.624277443164019</v>
      </c>
      <c r="AC205" s="4">
        <f>VLOOKUP(U205+1,BG!$A$2:$F$55,5)</f>
        <v>0.65273455056328211</v>
      </c>
      <c r="AD205" s="3">
        <f>COUNTIF($U$2:U205,U205)</f>
        <v>7</v>
      </c>
      <c r="AE205" s="3">
        <f t="shared" si="30"/>
        <v>19</v>
      </c>
      <c r="AF205" s="3">
        <f t="shared" si="31"/>
        <v>12</v>
      </c>
      <c r="AG205" s="3">
        <f t="shared" si="32"/>
        <v>6</v>
      </c>
      <c r="AH205" s="81">
        <f t="shared" si="33"/>
        <v>13.890610490181453</v>
      </c>
      <c r="AI205" s="81">
        <f t="shared" si="34"/>
        <v>0.69939656471557166</v>
      </c>
      <c r="AJ205" s="83">
        <v>2.1444299999999998</v>
      </c>
      <c r="AK205" s="83">
        <v>36.135100000000001</v>
      </c>
      <c r="AL205" s="84">
        <f t="shared" si="35"/>
        <v>77.48919249299999</v>
      </c>
      <c r="AM205" s="84">
        <f t="shared" si="36"/>
        <v>82.328554636574822</v>
      </c>
      <c r="AN205" s="84">
        <f t="shared" si="37"/>
        <v>9.7150452586349907</v>
      </c>
      <c r="AO205" s="84">
        <f t="shared" si="38"/>
        <v>72.613509377939835</v>
      </c>
      <c r="AP205" s="85">
        <f t="shared" si="39"/>
        <v>6.71456751894903E-2</v>
      </c>
    </row>
    <row r="206" spans="1:42" x14ac:dyDescent="0.25">
      <c r="A206">
        <v>8</v>
      </c>
      <c r="B206" s="27">
        <v>8</v>
      </c>
      <c r="C206" s="28" t="s">
        <v>429</v>
      </c>
      <c r="D206" s="28">
        <v>-800.03125</v>
      </c>
      <c r="E206" s="28">
        <v>-208</v>
      </c>
      <c r="F206" s="28">
        <v>50</v>
      </c>
      <c r="G206" s="28">
        <v>0.32740900000000001</v>
      </c>
      <c r="H206" s="28">
        <v>0.19122800000000001</v>
      </c>
      <c r="I206" s="28">
        <v>48.914020000000001</v>
      </c>
      <c r="J206" s="28">
        <v>1.398687</v>
      </c>
      <c r="K206" s="28">
        <v>9.1391329999999993</v>
      </c>
      <c r="L206" s="28">
        <v>0.13089999999999999</v>
      </c>
      <c r="M206" s="56">
        <v>0.32740900000000001</v>
      </c>
      <c r="N206" s="28">
        <v>0.103341</v>
      </c>
      <c r="O206" s="28">
        <v>99700</v>
      </c>
      <c r="P206" s="28">
        <v>21.7</v>
      </c>
      <c r="Q206" s="28">
        <v>60</v>
      </c>
      <c r="R206" s="28">
        <v>1.171</v>
      </c>
      <c r="S206" s="28" t="s">
        <v>444</v>
      </c>
      <c r="T206" s="28" t="s">
        <v>445</v>
      </c>
      <c r="U206" s="79">
        <v>1120</v>
      </c>
      <c r="V206" s="34">
        <v>166.77859725046318</v>
      </c>
      <c r="W206" s="2">
        <v>2.9853495332507589</v>
      </c>
      <c r="X206" s="2">
        <v>36.949993774435356</v>
      </c>
      <c r="Y206" s="2">
        <v>-86.622686395991934</v>
      </c>
      <c r="Z206" s="80">
        <f>VLOOKUP(U206,BG!$A$2:$F$55,4)</f>
        <v>13.523777013690172</v>
      </c>
      <c r="AA206" s="80">
        <f>VLOOKUP(U206,BG!$A$2:$F$55,5)</f>
        <v>0.72272757179171632</v>
      </c>
      <c r="AB206" s="4">
        <f>VLOOKUP(U206+1,BG!$A$2:$F$55,4)</f>
        <v>14.624277443164019</v>
      </c>
      <c r="AC206" s="4">
        <f>VLOOKUP(U206+1,BG!$A$2:$F$55,5)</f>
        <v>0.65273455056328211</v>
      </c>
      <c r="AD206" s="3">
        <f>COUNTIF($U$2:U206,U206)</f>
        <v>8</v>
      </c>
      <c r="AE206" s="3">
        <f t="shared" si="30"/>
        <v>19</v>
      </c>
      <c r="AF206" s="3">
        <f t="shared" si="31"/>
        <v>11</v>
      </c>
      <c r="AG206" s="3">
        <f t="shared" si="32"/>
        <v>7</v>
      </c>
      <c r="AH206" s="81">
        <f t="shared" si="33"/>
        <v>13.951749402930002</v>
      </c>
      <c r="AI206" s="81">
        <f t="shared" si="34"/>
        <v>0.69550806353621419</v>
      </c>
      <c r="AJ206" s="83">
        <v>2.87317</v>
      </c>
      <c r="AK206" s="83">
        <v>37.021500000000003</v>
      </c>
      <c r="AL206" s="84">
        <f t="shared" si="35"/>
        <v>106.36906315500001</v>
      </c>
      <c r="AM206" s="84">
        <f t="shared" si="36"/>
        <v>110.30864666812904</v>
      </c>
      <c r="AN206" s="84">
        <f t="shared" si="37"/>
        <v>9.7035542101743779</v>
      </c>
      <c r="AO206" s="84">
        <f t="shared" si="38"/>
        <v>100.60509245795467</v>
      </c>
      <c r="AP206" s="85">
        <f t="shared" si="39"/>
        <v>5.7293031159970774E-2</v>
      </c>
    </row>
    <row r="207" spans="1:42" x14ac:dyDescent="0.25">
      <c r="A207">
        <v>8</v>
      </c>
      <c r="B207" s="27">
        <v>9</v>
      </c>
      <c r="C207" s="28" t="s">
        <v>429</v>
      </c>
      <c r="D207" s="28">
        <v>-800.03125</v>
      </c>
      <c r="E207" s="28">
        <v>-156</v>
      </c>
      <c r="F207" s="28">
        <v>50</v>
      </c>
      <c r="G207" s="28">
        <v>0.36535499999999999</v>
      </c>
      <c r="H207" s="28">
        <v>0.19165499999999999</v>
      </c>
      <c r="I207" s="28">
        <v>49.021284000000001</v>
      </c>
      <c r="J207" s="28">
        <v>1.4834849999999999</v>
      </c>
      <c r="K207" s="28">
        <v>9.1490390000000001</v>
      </c>
      <c r="L207" s="28">
        <v>0.13847799999999999</v>
      </c>
      <c r="M207" s="56">
        <v>0.36535499999999999</v>
      </c>
      <c r="N207" s="28">
        <v>0.13284199999999999</v>
      </c>
      <c r="O207" s="28">
        <v>99700</v>
      </c>
      <c r="P207" s="28">
        <v>21.7</v>
      </c>
      <c r="Q207" s="28">
        <v>60</v>
      </c>
      <c r="R207" s="28">
        <v>1.171</v>
      </c>
      <c r="S207" s="28" t="s">
        <v>446</v>
      </c>
      <c r="T207" s="28" t="s">
        <v>447</v>
      </c>
      <c r="U207" s="79">
        <v>1120</v>
      </c>
      <c r="V207" s="34">
        <v>196.48543380231908</v>
      </c>
      <c r="W207" s="2">
        <v>3.2153336344753933</v>
      </c>
      <c r="X207" s="2">
        <v>41.178733821296156</v>
      </c>
      <c r="Y207" s="2">
        <v>-87.853506455657154</v>
      </c>
      <c r="Z207" s="80">
        <f>VLOOKUP(U207,BG!$A$2:$F$55,4)</f>
        <v>13.523777013690172</v>
      </c>
      <c r="AA207" s="80">
        <f>VLOOKUP(U207,BG!$A$2:$F$55,5)</f>
        <v>0.72272757179171632</v>
      </c>
      <c r="AB207" s="4">
        <f>VLOOKUP(U207+1,BG!$A$2:$F$55,4)</f>
        <v>14.624277443164019</v>
      </c>
      <c r="AC207" s="4">
        <f>VLOOKUP(U207+1,BG!$A$2:$F$55,5)</f>
        <v>0.65273455056328211</v>
      </c>
      <c r="AD207" s="3">
        <f>COUNTIF($U$2:U207,U207)</f>
        <v>9</v>
      </c>
      <c r="AE207" s="3">
        <f t="shared" si="30"/>
        <v>19</v>
      </c>
      <c r="AF207" s="3">
        <f t="shared" si="31"/>
        <v>10</v>
      </c>
      <c r="AG207" s="3">
        <f t="shared" si="32"/>
        <v>8</v>
      </c>
      <c r="AH207" s="81">
        <f t="shared" si="33"/>
        <v>14.012888315678547</v>
      </c>
      <c r="AI207" s="81">
        <f t="shared" si="34"/>
        <v>0.69161956235685673</v>
      </c>
      <c r="AJ207" s="83">
        <v>3.1228500000000001</v>
      </c>
      <c r="AK207" s="83">
        <v>41.235799999999998</v>
      </c>
      <c r="AL207" s="84">
        <f t="shared" si="35"/>
        <v>128.77321803000001</v>
      </c>
      <c r="AM207" s="84">
        <f t="shared" si="36"/>
        <v>132.40336788072298</v>
      </c>
      <c r="AN207" s="84">
        <f t="shared" si="37"/>
        <v>9.691587684245107</v>
      </c>
      <c r="AO207" s="84">
        <f t="shared" si="38"/>
        <v>122.71178019647787</v>
      </c>
      <c r="AP207" s="85">
        <f t="shared" si="39"/>
        <v>4.9395728949714258E-2</v>
      </c>
    </row>
    <row r="208" spans="1:42" x14ac:dyDescent="0.25">
      <c r="A208">
        <v>8</v>
      </c>
      <c r="B208" s="27">
        <v>10</v>
      </c>
      <c r="C208" s="28" t="s">
        <v>429</v>
      </c>
      <c r="D208" s="28">
        <v>-800.03125</v>
      </c>
      <c r="E208" s="28">
        <v>-104</v>
      </c>
      <c r="F208" s="28">
        <v>50</v>
      </c>
      <c r="G208" s="28">
        <v>0.38524799999999998</v>
      </c>
      <c r="H208" s="28">
        <v>0.19128800000000001</v>
      </c>
      <c r="I208" s="28">
        <v>48.929240999999998</v>
      </c>
      <c r="J208" s="28">
        <v>1.43937</v>
      </c>
      <c r="K208" s="28">
        <v>9.1404990000000002</v>
      </c>
      <c r="L208" s="28">
        <v>0.13473299999999999</v>
      </c>
      <c r="M208" s="56">
        <v>0.38524799999999998</v>
      </c>
      <c r="N208" s="28">
        <v>0.13633500000000001</v>
      </c>
      <c r="O208" s="28">
        <v>99700</v>
      </c>
      <c r="P208" s="28">
        <v>21.7</v>
      </c>
      <c r="Q208" s="28">
        <v>60</v>
      </c>
      <c r="R208" s="28">
        <v>1.171</v>
      </c>
      <c r="S208" s="28" t="s">
        <v>448</v>
      </c>
      <c r="T208" s="28" t="s">
        <v>449</v>
      </c>
      <c r="U208" s="79">
        <v>1120</v>
      </c>
      <c r="V208" s="34">
        <v>210.44386704864385</v>
      </c>
      <c r="W208" s="2">
        <v>3.8028564794015547</v>
      </c>
      <c r="X208" s="2">
        <v>37.775082389724332</v>
      </c>
      <c r="Y208" s="2">
        <v>-88.708999162315934</v>
      </c>
      <c r="Z208" s="80">
        <f>VLOOKUP(U208,BG!$A$2:$F$55,4)</f>
        <v>13.523777013690172</v>
      </c>
      <c r="AA208" s="80">
        <f>VLOOKUP(U208,BG!$A$2:$F$55,5)</f>
        <v>0.72272757179171632</v>
      </c>
      <c r="AB208" s="4">
        <f>VLOOKUP(U208+1,BG!$A$2:$F$55,4)</f>
        <v>14.624277443164019</v>
      </c>
      <c r="AC208" s="4">
        <f>VLOOKUP(U208+1,BG!$A$2:$F$55,5)</f>
        <v>0.65273455056328211</v>
      </c>
      <c r="AD208" s="3">
        <f>COUNTIF($U$2:U208,U208)</f>
        <v>10</v>
      </c>
      <c r="AE208" s="3">
        <f t="shared" si="30"/>
        <v>19</v>
      </c>
      <c r="AF208" s="3">
        <f t="shared" si="31"/>
        <v>9</v>
      </c>
      <c r="AG208" s="3">
        <f t="shared" si="32"/>
        <v>9</v>
      </c>
      <c r="AH208" s="81">
        <f t="shared" si="33"/>
        <v>14.074027228427095</v>
      </c>
      <c r="AI208" s="81">
        <f t="shared" si="34"/>
        <v>0.68773106117749927</v>
      </c>
      <c r="AJ208" s="83">
        <v>3.4741599999999999</v>
      </c>
      <c r="AK208" s="83">
        <v>37.7879</v>
      </c>
      <c r="AL208" s="84">
        <f t="shared" si="35"/>
        <v>131.28121066399999</v>
      </c>
      <c r="AM208" s="84">
        <f t="shared" si="36"/>
        <v>143.65321682569075</v>
      </c>
      <c r="AN208" s="84">
        <f t="shared" si="37"/>
        <v>9.679145680847185</v>
      </c>
      <c r="AO208" s="84">
        <f t="shared" si="38"/>
        <v>133.97407114484355</v>
      </c>
      <c r="AP208" s="85">
        <f t="shared" si="39"/>
        <v>2.0099863039410276E-2</v>
      </c>
    </row>
    <row r="209" spans="1:42" x14ac:dyDescent="0.25">
      <c r="A209">
        <v>8</v>
      </c>
      <c r="B209" s="27">
        <v>11</v>
      </c>
      <c r="C209" s="28" t="s">
        <v>429</v>
      </c>
      <c r="D209" s="28">
        <v>-800.03125</v>
      </c>
      <c r="E209" s="28">
        <v>-52</v>
      </c>
      <c r="F209" s="28">
        <v>50</v>
      </c>
      <c r="G209" s="28">
        <v>0.38199499999999997</v>
      </c>
      <c r="H209" s="28">
        <v>0.191167</v>
      </c>
      <c r="I209" s="28">
        <v>48.898876999999999</v>
      </c>
      <c r="J209" s="28">
        <v>1.401211</v>
      </c>
      <c r="K209" s="28">
        <v>9.137715</v>
      </c>
      <c r="L209" s="28">
        <v>0.131104</v>
      </c>
      <c r="M209" s="56">
        <v>0.38199499999999997</v>
      </c>
      <c r="N209" s="28">
        <v>0.12653200000000001</v>
      </c>
      <c r="O209" s="28">
        <v>99700</v>
      </c>
      <c r="P209" s="28">
        <v>21.7</v>
      </c>
      <c r="Q209" s="28">
        <v>60</v>
      </c>
      <c r="R209" s="28">
        <v>1.171</v>
      </c>
      <c r="S209" s="28" t="s">
        <v>450</v>
      </c>
      <c r="T209" s="28" t="s">
        <v>451</v>
      </c>
      <c r="U209" s="79">
        <v>1120</v>
      </c>
      <c r="V209" s="34">
        <v>204.27884351644471</v>
      </c>
      <c r="W209" s="2">
        <v>3.5389301896007943</v>
      </c>
      <c r="X209" s="2">
        <v>37.368608102639932</v>
      </c>
      <c r="Y209" s="2">
        <v>-97.860142985283005</v>
      </c>
      <c r="Z209" s="80">
        <f>VLOOKUP(U209,BG!$A$2:$F$55,4)</f>
        <v>13.523777013690172</v>
      </c>
      <c r="AA209" s="80">
        <f>VLOOKUP(U209,BG!$A$2:$F$55,5)</f>
        <v>0.72272757179171632</v>
      </c>
      <c r="AB209" s="4">
        <f>VLOOKUP(U209+1,BG!$A$2:$F$55,4)</f>
        <v>14.624277443164019</v>
      </c>
      <c r="AC209" s="4">
        <f>VLOOKUP(U209+1,BG!$A$2:$F$55,5)</f>
        <v>0.65273455056328211</v>
      </c>
      <c r="AD209" s="3">
        <f>COUNTIF($U$2:U209,U209)</f>
        <v>11</v>
      </c>
      <c r="AE209" s="3">
        <f t="shared" si="30"/>
        <v>19</v>
      </c>
      <c r="AF209" s="3">
        <f t="shared" si="31"/>
        <v>8</v>
      </c>
      <c r="AG209" s="3">
        <f t="shared" si="32"/>
        <v>10</v>
      </c>
      <c r="AH209" s="81">
        <f t="shared" si="33"/>
        <v>14.135166141175642</v>
      </c>
      <c r="AI209" s="81">
        <f t="shared" si="34"/>
        <v>0.68384255999814181</v>
      </c>
      <c r="AJ209" s="83">
        <v>3.2754799999999999</v>
      </c>
      <c r="AK209" s="83">
        <v>37.395299999999999</v>
      </c>
      <c r="AL209" s="84">
        <f t="shared" si="35"/>
        <v>122.487557244</v>
      </c>
      <c r="AM209" s="84">
        <f t="shared" si="36"/>
        <v>132.24489535779333</v>
      </c>
      <c r="AN209" s="84">
        <f t="shared" si="37"/>
        <v>9.6662281999806066</v>
      </c>
      <c r="AO209" s="84">
        <f t="shared" si="38"/>
        <v>122.57866715781272</v>
      </c>
      <c r="AP209" s="85">
        <f t="shared" si="39"/>
        <v>7.4327708014166141E-4</v>
      </c>
    </row>
    <row r="210" spans="1:42" x14ac:dyDescent="0.25">
      <c r="A210">
        <v>8</v>
      </c>
      <c r="B210" s="27">
        <v>12</v>
      </c>
      <c r="C210" s="28" t="s">
        <v>429</v>
      </c>
      <c r="D210" s="28">
        <v>-800.03125</v>
      </c>
      <c r="E210" s="28">
        <v>0</v>
      </c>
      <c r="F210" s="28">
        <v>50</v>
      </c>
      <c r="G210" s="28">
        <v>0.35807099999999997</v>
      </c>
      <c r="H210" s="28">
        <v>0.19100300000000001</v>
      </c>
      <c r="I210" s="28">
        <v>48.857635999999999</v>
      </c>
      <c r="J210" s="28">
        <v>1.497709</v>
      </c>
      <c r="K210" s="28">
        <v>9.1337270000000004</v>
      </c>
      <c r="L210" s="28">
        <v>0.14007800000000001</v>
      </c>
      <c r="M210" s="56">
        <v>0.35807099999999997</v>
      </c>
      <c r="N210" s="28">
        <v>9.3150999999999998E-2</v>
      </c>
      <c r="O210" s="28">
        <v>99700</v>
      </c>
      <c r="P210" s="28">
        <v>21.7</v>
      </c>
      <c r="Q210" s="28">
        <v>60</v>
      </c>
      <c r="R210" s="28">
        <v>1.171</v>
      </c>
      <c r="S210" s="28" t="s">
        <v>452</v>
      </c>
      <c r="T210" s="28" t="s">
        <v>453</v>
      </c>
      <c r="U210" s="79">
        <v>1120</v>
      </c>
      <c r="V210" s="34">
        <v>180.19680848468997</v>
      </c>
      <c r="W210" s="2">
        <v>4.8036046786057316</v>
      </c>
      <c r="X210" s="2">
        <v>25.052783138426911</v>
      </c>
      <c r="Y210" s="2">
        <v>-94.745506505831756</v>
      </c>
      <c r="Z210" s="80">
        <f>VLOOKUP(U210,BG!$A$2:$F$55,4)</f>
        <v>13.523777013690172</v>
      </c>
      <c r="AA210" s="80">
        <f>VLOOKUP(U210,BG!$A$2:$F$55,5)</f>
        <v>0.72272757179171632</v>
      </c>
      <c r="AB210" s="4">
        <f>VLOOKUP(U210+1,BG!$A$2:$F$55,4)</f>
        <v>14.624277443164019</v>
      </c>
      <c r="AC210" s="4">
        <f>VLOOKUP(U210+1,BG!$A$2:$F$55,5)</f>
        <v>0.65273455056328211</v>
      </c>
      <c r="AD210" s="3">
        <f>COUNTIF($U$2:U210,U210)</f>
        <v>12</v>
      </c>
      <c r="AE210" s="3">
        <f t="shared" si="30"/>
        <v>19</v>
      </c>
      <c r="AF210" s="3">
        <f t="shared" si="31"/>
        <v>7</v>
      </c>
      <c r="AG210" s="3">
        <f t="shared" si="32"/>
        <v>11</v>
      </c>
      <c r="AH210" s="81">
        <f t="shared" si="33"/>
        <v>14.196305053924188</v>
      </c>
      <c r="AI210" s="81">
        <f t="shared" si="34"/>
        <v>0.67995405881878435</v>
      </c>
      <c r="AJ210" s="83">
        <v>3.7165400000000002</v>
      </c>
      <c r="AK210" s="83">
        <v>24.998200000000001</v>
      </c>
      <c r="AL210" s="84">
        <f t="shared" si="35"/>
        <v>92.906810228000012</v>
      </c>
      <c r="AM210" s="84">
        <f t="shared" si="36"/>
        <v>120.3436662958423</v>
      </c>
      <c r="AN210" s="84">
        <f t="shared" si="37"/>
        <v>9.6528352416453735</v>
      </c>
      <c r="AO210" s="84">
        <f t="shared" si="38"/>
        <v>110.69083105419692</v>
      </c>
      <c r="AP210" s="85">
        <f t="shared" si="39"/>
        <v>0.16066390194043642</v>
      </c>
    </row>
    <row r="211" spans="1:42" x14ac:dyDescent="0.25">
      <c r="A211">
        <v>8</v>
      </c>
      <c r="B211" s="27">
        <v>13</v>
      </c>
      <c r="C211" s="28" t="s">
        <v>429</v>
      </c>
      <c r="D211" s="28">
        <v>-800.03125</v>
      </c>
      <c r="E211" s="28">
        <v>52</v>
      </c>
      <c r="F211" s="28">
        <v>50</v>
      </c>
      <c r="G211" s="28">
        <v>0.32405400000000001</v>
      </c>
      <c r="H211" s="28">
        <v>0.19132099999999999</v>
      </c>
      <c r="I211" s="28">
        <v>48.937497999999998</v>
      </c>
      <c r="J211" s="28">
        <v>1.4912259999999999</v>
      </c>
      <c r="K211" s="28">
        <v>9.1411960000000008</v>
      </c>
      <c r="L211" s="28">
        <v>0.13968700000000001</v>
      </c>
      <c r="M211" s="56">
        <v>0.32405400000000001</v>
      </c>
      <c r="N211" s="28">
        <v>8.1889000000000003E-2</v>
      </c>
      <c r="O211" s="28">
        <v>99700</v>
      </c>
      <c r="P211" s="28">
        <v>21.7</v>
      </c>
      <c r="Q211" s="28">
        <v>60</v>
      </c>
      <c r="R211" s="28">
        <v>1.171</v>
      </c>
      <c r="S211" s="28" t="s">
        <v>454</v>
      </c>
      <c r="T211" s="28" t="s">
        <v>455</v>
      </c>
      <c r="U211" s="79">
        <v>1120</v>
      </c>
      <c r="V211" s="34">
        <v>147.41676015075845</v>
      </c>
      <c r="W211" s="2">
        <v>3.8015454080180606</v>
      </c>
      <c r="X211" s="2">
        <v>26.049038714213371</v>
      </c>
      <c r="Y211" s="2">
        <v>-94.827673314461478</v>
      </c>
      <c r="Z211" s="80">
        <f>VLOOKUP(U211,BG!$A$2:$F$55,4)</f>
        <v>13.523777013690172</v>
      </c>
      <c r="AA211" s="80">
        <f>VLOOKUP(U211,BG!$A$2:$F$55,5)</f>
        <v>0.72272757179171632</v>
      </c>
      <c r="AB211" s="4">
        <f>VLOOKUP(U211+1,BG!$A$2:$F$55,4)</f>
        <v>14.624277443164019</v>
      </c>
      <c r="AC211" s="4">
        <f>VLOOKUP(U211+1,BG!$A$2:$F$55,5)</f>
        <v>0.65273455056328211</v>
      </c>
      <c r="AD211" s="3">
        <f>COUNTIF($U$2:U211,U211)</f>
        <v>13</v>
      </c>
      <c r="AE211" s="3">
        <f t="shared" si="30"/>
        <v>19</v>
      </c>
      <c r="AF211" s="3">
        <f t="shared" si="31"/>
        <v>6</v>
      </c>
      <c r="AG211" s="3">
        <f t="shared" si="32"/>
        <v>12</v>
      </c>
      <c r="AH211" s="81">
        <f t="shared" si="33"/>
        <v>14.257443966672737</v>
      </c>
      <c r="AI211" s="81">
        <f t="shared" si="34"/>
        <v>0.67606555763942688</v>
      </c>
      <c r="AJ211" s="83">
        <v>3.4679000000000002</v>
      </c>
      <c r="AK211" s="83">
        <v>26.025400000000001</v>
      </c>
      <c r="AL211" s="84">
        <f t="shared" si="35"/>
        <v>90.253484660000012</v>
      </c>
      <c r="AM211" s="84">
        <f t="shared" si="36"/>
        <v>99.026603507302525</v>
      </c>
      <c r="AN211" s="84">
        <f t="shared" si="37"/>
        <v>9.6389668058414859</v>
      </c>
      <c r="AO211" s="84">
        <f t="shared" si="38"/>
        <v>89.387636701461034</v>
      </c>
      <c r="AP211" s="85">
        <f t="shared" si="39"/>
        <v>9.6864397638205622E-3</v>
      </c>
    </row>
    <row r="212" spans="1:42" x14ac:dyDescent="0.25">
      <c r="A212">
        <v>8</v>
      </c>
      <c r="B212" s="27">
        <v>14</v>
      </c>
      <c r="C212" s="28" t="s">
        <v>429</v>
      </c>
      <c r="D212" s="28">
        <v>-800.03125</v>
      </c>
      <c r="E212" s="28">
        <v>104</v>
      </c>
      <c r="F212" s="28">
        <v>50</v>
      </c>
      <c r="G212" s="28">
        <v>0.31778699999999999</v>
      </c>
      <c r="H212" s="28">
        <v>0.191274</v>
      </c>
      <c r="I212" s="28">
        <v>48.925521000000003</v>
      </c>
      <c r="J212" s="28">
        <v>1.436995</v>
      </c>
      <c r="K212" s="28">
        <v>9.1401540000000008</v>
      </c>
      <c r="L212" s="28">
        <v>0.134552</v>
      </c>
      <c r="M212" s="56">
        <v>0.31778699999999999</v>
      </c>
      <c r="N212" s="28">
        <v>8.2286999999999999E-2</v>
      </c>
      <c r="O212" s="28">
        <v>99700</v>
      </c>
      <c r="P212" s="28">
        <v>21.7</v>
      </c>
      <c r="Q212" s="28">
        <v>60</v>
      </c>
      <c r="R212" s="28">
        <v>1.171</v>
      </c>
      <c r="S212" s="28" t="s">
        <v>456</v>
      </c>
      <c r="T212" s="28" t="s">
        <v>457</v>
      </c>
      <c r="U212" s="79">
        <v>1120</v>
      </c>
      <c r="V212" s="34">
        <v>138.72316974287418</v>
      </c>
      <c r="W212" s="2">
        <v>3.4042765913426134</v>
      </c>
      <c r="X212" s="2">
        <v>27.647988529637313</v>
      </c>
      <c r="Y212" s="2">
        <v>-95.673308096938484</v>
      </c>
      <c r="Z212" s="80">
        <f>VLOOKUP(U212,BG!$A$2:$F$55,4)</f>
        <v>13.523777013690172</v>
      </c>
      <c r="AA212" s="80">
        <f>VLOOKUP(U212,BG!$A$2:$F$55,5)</f>
        <v>0.72272757179171632</v>
      </c>
      <c r="AB212" s="4">
        <f>VLOOKUP(U212+1,BG!$A$2:$F$55,4)</f>
        <v>14.624277443164019</v>
      </c>
      <c r="AC212" s="4">
        <f>VLOOKUP(U212+1,BG!$A$2:$F$55,5)</f>
        <v>0.65273455056328211</v>
      </c>
      <c r="AD212" s="3">
        <f>COUNTIF($U$2:U212,U212)</f>
        <v>14</v>
      </c>
      <c r="AE212" s="3">
        <f t="shared" si="30"/>
        <v>19</v>
      </c>
      <c r="AF212" s="3">
        <f t="shared" si="31"/>
        <v>5</v>
      </c>
      <c r="AG212" s="3">
        <f t="shared" si="32"/>
        <v>13</v>
      </c>
      <c r="AH212" s="81">
        <f t="shared" si="33"/>
        <v>14.318582879421285</v>
      </c>
      <c r="AI212" s="81">
        <f t="shared" si="34"/>
        <v>0.67217705646006942</v>
      </c>
      <c r="AJ212" s="83">
        <v>3.01945</v>
      </c>
      <c r="AK212" s="83">
        <v>27.669899999999998</v>
      </c>
      <c r="AL212" s="84">
        <f t="shared" si="35"/>
        <v>83.547879554999994</v>
      </c>
      <c r="AM212" s="84">
        <f t="shared" si="36"/>
        <v>94.121400149153388</v>
      </c>
      <c r="AN212" s="84">
        <f t="shared" si="37"/>
        <v>9.6246228925689454</v>
      </c>
      <c r="AO212" s="84">
        <f t="shared" si="38"/>
        <v>84.496777256584437</v>
      </c>
      <c r="AP212" s="85">
        <f t="shared" si="39"/>
        <v>1.1229986898825772E-2</v>
      </c>
    </row>
    <row r="213" spans="1:42" x14ac:dyDescent="0.25">
      <c r="A213">
        <v>8</v>
      </c>
      <c r="B213" s="27">
        <v>15</v>
      </c>
      <c r="C213" s="28" t="s">
        <v>429</v>
      </c>
      <c r="D213" s="28">
        <v>-800.03125</v>
      </c>
      <c r="E213" s="28">
        <v>156</v>
      </c>
      <c r="F213" s="28">
        <v>50</v>
      </c>
      <c r="G213" s="28">
        <v>0.28059800000000001</v>
      </c>
      <c r="H213" s="28">
        <v>0.19075</v>
      </c>
      <c r="I213" s="28">
        <v>48.794204999999998</v>
      </c>
      <c r="J213" s="28">
        <v>1.450037</v>
      </c>
      <c r="K213" s="28">
        <v>9.1278579999999998</v>
      </c>
      <c r="L213" s="28">
        <v>0.13585</v>
      </c>
      <c r="M213" s="56">
        <v>0.28059800000000001</v>
      </c>
      <c r="N213" s="28">
        <v>6.8325999999999998E-2</v>
      </c>
      <c r="O213" s="28">
        <v>99700</v>
      </c>
      <c r="P213" s="28">
        <v>21.7</v>
      </c>
      <c r="Q213" s="28">
        <v>60</v>
      </c>
      <c r="R213" s="28">
        <v>1.171</v>
      </c>
      <c r="S213" s="28" t="s">
        <v>458</v>
      </c>
      <c r="T213" s="28" t="s">
        <v>459</v>
      </c>
      <c r="U213" s="79">
        <v>1120</v>
      </c>
      <c r="V213" s="34">
        <v>103.30557672137553</v>
      </c>
      <c r="W213" s="2">
        <v>3.2127750425011596</v>
      </c>
      <c r="X213" s="2">
        <v>22.718192586627161</v>
      </c>
      <c r="Y213" s="2">
        <v>-93.687729505399162</v>
      </c>
      <c r="Z213" s="80">
        <f>VLOOKUP(U213,BG!$A$2:$F$55,4)</f>
        <v>13.523777013690172</v>
      </c>
      <c r="AA213" s="80">
        <f>VLOOKUP(U213,BG!$A$2:$F$55,5)</f>
        <v>0.72272757179171632</v>
      </c>
      <c r="AB213" s="4">
        <f>VLOOKUP(U213+1,BG!$A$2:$F$55,4)</f>
        <v>14.624277443164019</v>
      </c>
      <c r="AC213" s="4">
        <f>VLOOKUP(U213+1,BG!$A$2:$F$55,5)</f>
        <v>0.65273455056328211</v>
      </c>
      <c r="AD213" s="3">
        <f>COUNTIF($U$2:U213,U213)</f>
        <v>15</v>
      </c>
      <c r="AE213" s="3">
        <f t="shared" si="30"/>
        <v>19</v>
      </c>
      <c r="AF213" s="3">
        <f t="shared" si="31"/>
        <v>4</v>
      </c>
      <c r="AG213" s="3">
        <f t="shared" si="32"/>
        <v>14</v>
      </c>
      <c r="AH213" s="81">
        <f t="shared" si="33"/>
        <v>14.37972179216983</v>
      </c>
      <c r="AI213" s="81">
        <f t="shared" si="34"/>
        <v>0.66828855528071196</v>
      </c>
      <c r="AJ213" s="83">
        <v>2.77902</v>
      </c>
      <c r="AK213" s="83">
        <v>22.797499999999999</v>
      </c>
      <c r="AL213" s="84">
        <f t="shared" si="35"/>
        <v>63.354708449999997</v>
      </c>
      <c r="AM213" s="84">
        <f t="shared" si="36"/>
        <v>72.988442153050613</v>
      </c>
      <c r="AN213" s="84">
        <f t="shared" si="37"/>
        <v>9.6098035018277468</v>
      </c>
      <c r="AO213" s="84">
        <f t="shared" si="38"/>
        <v>63.378638651222865</v>
      </c>
      <c r="AP213" s="85">
        <f t="shared" si="39"/>
        <v>3.7757518514333041E-4</v>
      </c>
    </row>
    <row r="214" spans="1:42" x14ac:dyDescent="0.25">
      <c r="A214">
        <v>8</v>
      </c>
      <c r="B214" s="27">
        <v>16</v>
      </c>
      <c r="C214" s="28" t="s">
        <v>429</v>
      </c>
      <c r="D214" s="28">
        <v>-800.03125</v>
      </c>
      <c r="E214" s="28">
        <v>208</v>
      </c>
      <c r="F214" s="28">
        <v>50</v>
      </c>
      <c r="G214" s="28">
        <v>0.260847</v>
      </c>
      <c r="H214" s="28">
        <v>0.19101399999999999</v>
      </c>
      <c r="I214" s="28">
        <v>48.860489999999999</v>
      </c>
      <c r="J214" s="28">
        <v>1.436445</v>
      </c>
      <c r="K214" s="28">
        <v>9.1340769999999996</v>
      </c>
      <c r="L214" s="28">
        <v>0.13450799999999999</v>
      </c>
      <c r="M214" s="56">
        <v>0.260847</v>
      </c>
      <c r="N214" s="28">
        <v>6.3346E-2</v>
      </c>
      <c r="O214" s="28">
        <v>99700</v>
      </c>
      <c r="P214" s="28">
        <v>21.7</v>
      </c>
      <c r="Q214" s="28">
        <v>60</v>
      </c>
      <c r="R214" s="28">
        <v>1.171</v>
      </c>
      <c r="S214" s="28" t="s">
        <v>460</v>
      </c>
      <c r="T214" s="28" t="s">
        <v>461</v>
      </c>
      <c r="U214" s="79">
        <v>1120</v>
      </c>
      <c r="V214" s="34">
        <v>83.023202056667841</v>
      </c>
      <c r="W214" s="2">
        <v>2.4119038031914788</v>
      </c>
      <c r="X214" s="2">
        <v>24.877603460116962</v>
      </c>
      <c r="Y214" s="2">
        <v>-94.336471231069353</v>
      </c>
      <c r="Z214" s="80">
        <f>VLOOKUP(U214,BG!$A$2:$F$55,4)</f>
        <v>13.523777013690172</v>
      </c>
      <c r="AA214" s="80">
        <f>VLOOKUP(U214,BG!$A$2:$F$55,5)</f>
        <v>0.72272757179171632</v>
      </c>
      <c r="AB214" s="4">
        <f>VLOOKUP(U214+1,BG!$A$2:$F$55,4)</f>
        <v>14.624277443164019</v>
      </c>
      <c r="AC214" s="4">
        <f>VLOOKUP(U214+1,BG!$A$2:$F$55,5)</f>
        <v>0.65273455056328211</v>
      </c>
      <c r="AD214" s="3">
        <f>COUNTIF($U$2:U214,U214)</f>
        <v>16</v>
      </c>
      <c r="AE214" s="3">
        <f t="shared" si="30"/>
        <v>19</v>
      </c>
      <c r="AF214" s="3">
        <f t="shared" si="31"/>
        <v>3</v>
      </c>
      <c r="AG214" s="3">
        <f t="shared" si="32"/>
        <v>15</v>
      </c>
      <c r="AH214" s="81">
        <f t="shared" si="33"/>
        <v>14.440860704918375</v>
      </c>
      <c r="AI214" s="81">
        <f t="shared" si="34"/>
        <v>0.6644000541013545</v>
      </c>
      <c r="AJ214" s="83">
        <v>2.1714799999999999</v>
      </c>
      <c r="AK214" s="83">
        <v>25.062799999999999</v>
      </c>
      <c r="AL214" s="84">
        <f t="shared" si="35"/>
        <v>54.423368943999996</v>
      </c>
      <c r="AM214" s="84">
        <f t="shared" si="36"/>
        <v>60.002386399745596</v>
      </c>
      <c r="AN214" s="84">
        <f t="shared" si="37"/>
        <v>9.5945086336178917</v>
      </c>
      <c r="AO214" s="84">
        <f t="shared" si="38"/>
        <v>50.407877766127704</v>
      </c>
      <c r="AP214" s="85">
        <f t="shared" si="39"/>
        <v>7.9659992759515824E-2</v>
      </c>
    </row>
    <row r="215" spans="1:42" x14ac:dyDescent="0.25">
      <c r="A215">
        <v>8</v>
      </c>
      <c r="B215" s="27">
        <v>17</v>
      </c>
      <c r="C215" s="28" t="s">
        <v>429</v>
      </c>
      <c r="D215" s="28">
        <v>-800.03125</v>
      </c>
      <c r="E215" s="28">
        <v>260</v>
      </c>
      <c r="F215" s="28">
        <v>50</v>
      </c>
      <c r="G215" s="28">
        <v>0.22250600000000001</v>
      </c>
      <c r="H215" s="28">
        <v>0.190752</v>
      </c>
      <c r="I215" s="28">
        <v>48.794643999999998</v>
      </c>
      <c r="J215" s="28">
        <v>1.4226449999999999</v>
      </c>
      <c r="K215" s="28">
        <v>9.1279369999999993</v>
      </c>
      <c r="L215" s="28">
        <v>0.13331599999999999</v>
      </c>
      <c r="M215" s="56">
        <v>0.22250600000000001</v>
      </c>
      <c r="N215" s="28">
        <v>4.8410000000000002E-2</v>
      </c>
      <c r="O215" s="28">
        <v>99700</v>
      </c>
      <c r="P215" s="28">
        <v>21.7</v>
      </c>
      <c r="Q215" s="28">
        <v>60</v>
      </c>
      <c r="R215" s="28">
        <v>1.171</v>
      </c>
      <c r="S215" s="28" t="s">
        <v>462</v>
      </c>
      <c r="T215" s="28" t="s">
        <v>463</v>
      </c>
      <c r="U215" s="79">
        <v>1120</v>
      </c>
      <c r="V215" s="34">
        <v>46.735900409298928</v>
      </c>
      <c r="W215" s="2">
        <v>1.9374288605230423</v>
      </c>
      <c r="X215" s="2">
        <v>18.28150065364445</v>
      </c>
      <c r="Y215" s="2">
        <v>-95.174402870819861</v>
      </c>
      <c r="Z215" s="80">
        <f>VLOOKUP(U215,BG!$A$2:$F$55,4)</f>
        <v>13.523777013690172</v>
      </c>
      <c r="AA215" s="80">
        <f>VLOOKUP(U215,BG!$A$2:$F$55,5)</f>
        <v>0.72272757179171632</v>
      </c>
      <c r="AB215" s="4">
        <f>VLOOKUP(U215+1,BG!$A$2:$F$55,4)</f>
        <v>14.624277443164019</v>
      </c>
      <c r="AC215" s="4">
        <f>VLOOKUP(U215+1,BG!$A$2:$F$55,5)</f>
        <v>0.65273455056328211</v>
      </c>
      <c r="AD215" s="3">
        <f>COUNTIF($U$2:U215,U215)</f>
        <v>17</v>
      </c>
      <c r="AE215" s="3">
        <f t="shared" si="30"/>
        <v>19</v>
      </c>
      <c r="AF215" s="3">
        <f t="shared" si="31"/>
        <v>2</v>
      </c>
      <c r="AG215" s="3">
        <f t="shared" si="32"/>
        <v>16</v>
      </c>
      <c r="AH215" s="81">
        <f t="shared" si="33"/>
        <v>14.501999617666923</v>
      </c>
      <c r="AI215" s="81">
        <f t="shared" si="34"/>
        <v>0.66051155292199704</v>
      </c>
      <c r="AJ215" s="83">
        <v>1.5040100000000001</v>
      </c>
      <c r="AK215" s="83">
        <v>18.8992</v>
      </c>
      <c r="AL215" s="84">
        <f t="shared" si="35"/>
        <v>28.424585792000002</v>
      </c>
      <c r="AM215" s="84">
        <f t="shared" si="36"/>
        <v>35.419106980041619</v>
      </c>
      <c r="AN215" s="84">
        <f t="shared" si="37"/>
        <v>9.5787382879393874</v>
      </c>
      <c r="AO215" s="84">
        <f t="shared" si="38"/>
        <v>25.840368692102231</v>
      </c>
      <c r="AP215" s="85">
        <f t="shared" si="39"/>
        <v>0.10000697477229119</v>
      </c>
    </row>
    <row r="216" spans="1:42" x14ac:dyDescent="0.25">
      <c r="A216">
        <v>8</v>
      </c>
      <c r="B216" s="27">
        <v>18</v>
      </c>
      <c r="C216" s="28" t="s">
        <v>429</v>
      </c>
      <c r="D216" s="28">
        <v>-800.03125</v>
      </c>
      <c r="E216" s="28">
        <v>312</v>
      </c>
      <c r="F216" s="28">
        <v>50</v>
      </c>
      <c r="G216" s="28">
        <v>0.218276</v>
      </c>
      <c r="H216" s="28">
        <v>0.19071099999999999</v>
      </c>
      <c r="I216" s="28">
        <v>48.784363999999997</v>
      </c>
      <c r="J216" s="28">
        <v>1.4520439999999999</v>
      </c>
      <c r="K216" s="28">
        <v>9.1269329999999993</v>
      </c>
      <c r="L216" s="28">
        <v>0.13616700000000001</v>
      </c>
      <c r="M216" s="56">
        <v>0.218276</v>
      </c>
      <c r="N216" s="28">
        <v>5.1948000000000001E-2</v>
      </c>
      <c r="O216" s="28">
        <v>99700</v>
      </c>
      <c r="P216" s="28">
        <v>21.7</v>
      </c>
      <c r="Q216" s="28">
        <v>60</v>
      </c>
      <c r="R216" s="28">
        <v>1.171</v>
      </c>
      <c r="S216" s="28" t="s">
        <v>464</v>
      </c>
      <c r="T216" s="28" t="s">
        <v>465</v>
      </c>
      <c r="U216" s="79">
        <v>1120</v>
      </c>
      <c r="V216" s="34">
        <v>39.931920103593107</v>
      </c>
      <c r="W216" s="2">
        <v>1.8269960267911682</v>
      </c>
      <c r="X216" s="2">
        <v>18.04782778069729</v>
      </c>
      <c r="Y216" s="2">
        <v>-94.889801799167969</v>
      </c>
      <c r="Z216" s="80">
        <f>VLOOKUP(U216,BG!$A$2:$F$55,4)</f>
        <v>13.523777013690172</v>
      </c>
      <c r="AA216" s="80">
        <f>VLOOKUP(U216,BG!$A$2:$F$55,5)</f>
        <v>0.72272757179171632</v>
      </c>
      <c r="AB216" s="4">
        <f>VLOOKUP(U216+1,BG!$A$2:$F$55,4)</f>
        <v>14.624277443164019</v>
      </c>
      <c r="AC216" s="4">
        <f>VLOOKUP(U216+1,BG!$A$2:$F$55,5)</f>
        <v>0.65273455056328211</v>
      </c>
      <c r="AD216" s="3">
        <f>COUNTIF($U$2:U216,U216)</f>
        <v>18</v>
      </c>
      <c r="AE216" s="3">
        <f t="shared" si="30"/>
        <v>19</v>
      </c>
      <c r="AF216" s="3">
        <f t="shared" si="31"/>
        <v>1</v>
      </c>
      <c r="AG216" s="3">
        <f t="shared" si="32"/>
        <v>17</v>
      </c>
      <c r="AH216" s="81">
        <f t="shared" si="33"/>
        <v>14.563138530415472</v>
      </c>
      <c r="AI216" s="81">
        <f t="shared" si="34"/>
        <v>0.65662305174263969</v>
      </c>
      <c r="AJ216" s="83">
        <v>1.38114</v>
      </c>
      <c r="AK216" s="83">
        <v>18.809200000000001</v>
      </c>
      <c r="AL216" s="84">
        <f t="shared" si="35"/>
        <v>25.978138488000003</v>
      </c>
      <c r="AM216" s="84">
        <f t="shared" si="36"/>
        <v>32.973309647545214</v>
      </c>
      <c r="AN216" s="84">
        <f t="shared" si="37"/>
        <v>9.5624924647922285</v>
      </c>
      <c r="AO216" s="84">
        <f t="shared" si="38"/>
        <v>23.410817182752986</v>
      </c>
      <c r="AP216" s="85">
        <f t="shared" si="39"/>
        <v>0.10966389106393054</v>
      </c>
    </row>
    <row r="217" spans="1:42" x14ac:dyDescent="0.25">
      <c r="A217">
        <v>8</v>
      </c>
      <c r="B217" s="27">
        <v>19</v>
      </c>
      <c r="C217" s="28" t="s">
        <v>429</v>
      </c>
      <c r="D217" s="28">
        <v>-800.03125</v>
      </c>
      <c r="E217" s="28">
        <v>364</v>
      </c>
      <c r="F217" s="28">
        <v>50</v>
      </c>
      <c r="G217" s="28">
        <v>0.205817</v>
      </c>
      <c r="H217" s="28">
        <v>0.190944</v>
      </c>
      <c r="I217" s="28">
        <v>48.842725000000002</v>
      </c>
      <c r="J217" s="28">
        <v>1.4419390000000001</v>
      </c>
      <c r="K217" s="28">
        <v>9.1324070000000006</v>
      </c>
      <c r="L217" s="28">
        <v>0.13511100000000001</v>
      </c>
      <c r="M217" s="56">
        <v>0.205817</v>
      </c>
      <c r="N217" s="28">
        <v>3.4826000000000003E-2</v>
      </c>
      <c r="O217" s="28">
        <v>99700</v>
      </c>
      <c r="P217" s="28">
        <v>21.7</v>
      </c>
      <c r="Q217" s="28">
        <v>60</v>
      </c>
      <c r="R217" s="28">
        <v>1.171</v>
      </c>
      <c r="S217" s="28" t="s">
        <v>466</v>
      </c>
      <c r="T217" s="28" t="s">
        <v>467</v>
      </c>
      <c r="U217" s="79">
        <v>1120</v>
      </c>
      <c r="V217" s="34">
        <v>26.052891072431414</v>
      </c>
      <c r="W217" s="2">
        <v>2.348963425353773</v>
      </c>
      <c r="X217" s="2">
        <v>10.607867901935077</v>
      </c>
      <c r="Y217" s="2">
        <v>-95.164679987336285</v>
      </c>
      <c r="Z217" s="80">
        <f>VLOOKUP(U217,BG!$A$2:$F$55,4)</f>
        <v>13.523777013690172</v>
      </c>
      <c r="AA217" s="80">
        <f>VLOOKUP(U217,BG!$A$2:$F$55,5)</f>
        <v>0.72272757179171632</v>
      </c>
      <c r="AB217" s="4">
        <f>VLOOKUP(U217+1,BG!$A$2:$F$55,4)</f>
        <v>14.624277443164019</v>
      </c>
      <c r="AC217" s="4">
        <f>VLOOKUP(U217+1,BG!$A$2:$F$55,5)</f>
        <v>0.65273455056328211</v>
      </c>
      <c r="AD217" s="3">
        <f>COUNTIF($U$2:U217,U217)</f>
        <v>19</v>
      </c>
      <c r="AE217" s="3">
        <f t="shared" si="30"/>
        <v>19</v>
      </c>
      <c r="AF217" s="3">
        <f t="shared" si="31"/>
        <v>0</v>
      </c>
      <c r="AG217" s="3">
        <f t="shared" si="32"/>
        <v>18</v>
      </c>
      <c r="AH217" s="81">
        <f t="shared" si="33"/>
        <v>14.62427744316402</v>
      </c>
      <c r="AI217" s="81">
        <f t="shared" si="34"/>
        <v>0.65273455056328211</v>
      </c>
      <c r="AJ217" s="83">
        <v>1.19929</v>
      </c>
      <c r="AK217" s="83">
        <v>11.4451</v>
      </c>
      <c r="AL217" s="84">
        <f t="shared" si="35"/>
        <v>13.725993979</v>
      </c>
      <c r="AM217" s="84">
        <f t="shared" si="36"/>
        <v>24.917493722629757</v>
      </c>
      <c r="AN217" s="84">
        <f t="shared" si="37"/>
        <v>9.5457711641764114</v>
      </c>
      <c r="AO217" s="84">
        <f t="shared" si="38"/>
        <v>15.371722558453346</v>
      </c>
      <c r="AP217" s="85">
        <f t="shared" si="39"/>
        <v>0.10706207929496575</v>
      </c>
    </row>
    <row r="218" spans="1:42" x14ac:dyDescent="0.25">
      <c r="A218">
        <v>9</v>
      </c>
      <c r="B218" s="30">
        <v>1</v>
      </c>
      <c r="C218" s="31" t="s">
        <v>429</v>
      </c>
      <c r="D218" s="31">
        <v>-800</v>
      </c>
      <c r="E218" s="31">
        <v>-572</v>
      </c>
      <c r="F218" s="31">
        <v>120</v>
      </c>
      <c r="G218" s="31">
        <v>0.15967899999999999</v>
      </c>
      <c r="H218" s="31">
        <v>0.19234599999999999</v>
      </c>
      <c r="I218" s="31">
        <v>49.194609999999997</v>
      </c>
      <c r="J218" s="31">
        <v>1.4648699999999999</v>
      </c>
      <c r="K218" s="31">
        <v>9.1652319999999996</v>
      </c>
      <c r="L218" s="31">
        <v>0.136518</v>
      </c>
      <c r="M218" s="57">
        <v>0.15967899999999999</v>
      </c>
      <c r="N218" s="31">
        <v>1.6693E-2</v>
      </c>
      <c r="O218" s="31">
        <v>99700</v>
      </c>
      <c r="P218" s="31">
        <v>21.7</v>
      </c>
      <c r="Q218" s="31">
        <v>60</v>
      </c>
      <c r="R218" s="31">
        <v>1.171</v>
      </c>
      <c r="S218" s="31" t="s">
        <v>468</v>
      </c>
      <c r="T218" s="31" t="s">
        <v>469</v>
      </c>
      <c r="U218" s="77">
        <v>1130</v>
      </c>
      <c r="V218" s="34">
        <v>4.5826212764203973</v>
      </c>
      <c r="W218" s="2">
        <v>9.8278142607068677</v>
      </c>
      <c r="X218" s="2">
        <v>1.7115691770958734</v>
      </c>
      <c r="Y218" s="2">
        <v>-74.928594645528477</v>
      </c>
      <c r="Z218" s="80">
        <f>VLOOKUP(U218,BG!$A$2:$F$55,4)</f>
        <v>32.744260072672837</v>
      </c>
      <c r="AA218" s="80">
        <f>VLOOKUP(U218,BG!$A$2:$F$55,5)</f>
        <v>0.42391844719064559</v>
      </c>
      <c r="AB218" s="4">
        <f>VLOOKUP(U218+1,BG!$A$2:$F$55,4)</f>
        <v>30.162090090437076</v>
      </c>
      <c r="AC218" s="4">
        <f>VLOOKUP(U218+1,BG!$A$2:$F$55,5)</f>
        <v>0.46376937354159786</v>
      </c>
      <c r="AD218" s="3">
        <f>COUNTIF($U$2:U218,U218)</f>
        <v>1</v>
      </c>
      <c r="AE218" s="3">
        <f t="shared" si="30"/>
        <v>19</v>
      </c>
      <c r="AF218" s="3">
        <f t="shared" si="31"/>
        <v>18</v>
      </c>
      <c r="AG218" s="3">
        <f t="shared" si="32"/>
        <v>0</v>
      </c>
      <c r="AH218" s="81">
        <f t="shared" si="33"/>
        <v>32.744260072672837</v>
      </c>
      <c r="AI218" s="81">
        <f t="shared" si="34"/>
        <v>0.42391844719064559</v>
      </c>
      <c r="AJ218" s="83">
        <v>7.4755799999999999</v>
      </c>
      <c r="AK218" s="83">
        <v>1.05772</v>
      </c>
      <c r="AL218" s="84">
        <f t="shared" si="35"/>
        <v>7.9070704775999996</v>
      </c>
      <c r="AM218" s="84">
        <f t="shared" si="36"/>
        <v>16.820983966849145</v>
      </c>
      <c r="AN218" s="84">
        <f t="shared" si="37"/>
        <v>13.880895884414125</v>
      </c>
      <c r="AO218" s="84">
        <f t="shared" si="38"/>
        <v>2.94008808243502</v>
      </c>
      <c r="AP218" s="85">
        <f t="shared" si="39"/>
        <v>1.6893991798542507</v>
      </c>
    </row>
    <row r="219" spans="1:42" x14ac:dyDescent="0.25">
      <c r="A219">
        <v>9</v>
      </c>
      <c r="B219" s="30">
        <v>2</v>
      </c>
      <c r="C219" s="31" t="s">
        <v>429</v>
      </c>
      <c r="D219" s="31">
        <v>-800</v>
      </c>
      <c r="E219" s="31">
        <v>-519.96875</v>
      </c>
      <c r="F219" s="31">
        <v>120</v>
      </c>
      <c r="G219" s="31">
        <v>0.166682</v>
      </c>
      <c r="H219" s="31">
        <v>0.19203700000000001</v>
      </c>
      <c r="I219" s="31">
        <v>49.117047999999997</v>
      </c>
      <c r="J219" s="31">
        <v>1.4256470000000001</v>
      </c>
      <c r="K219" s="31">
        <v>9.1580519999999996</v>
      </c>
      <c r="L219" s="31">
        <v>0.133158</v>
      </c>
      <c r="M219" s="57">
        <v>0.166682</v>
      </c>
      <c r="N219" s="31">
        <v>2.5378999999999999E-2</v>
      </c>
      <c r="O219" s="31">
        <v>99700</v>
      </c>
      <c r="P219" s="31">
        <v>21.7</v>
      </c>
      <c r="Q219" s="31">
        <v>60</v>
      </c>
      <c r="R219" s="31">
        <v>1.171</v>
      </c>
      <c r="S219" s="31" t="s">
        <v>470</v>
      </c>
      <c r="T219" s="31" t="s">
        <v>471</v>
      </c>
      <c r="U219" s="77">
        <v>1130</v>
      </c>
      <c r="V219" s="34">
        <v>8.2237347967413097</v>
      </c>
      <c r="W219" s="2">
        <v>4.817630233749016</v>
      </c>
      <c r="X219" s="2">
        <v>2.8650555610564243</v>
      </c>
      <c r="Y219" s="2">
        <v>-82.216510984086625</v>
      </c>
      <c r="Z219" s="80">
        <f>VLOOKUP(U219,BG!$A$2:$F$55,4)</f>
        <v>32.744260072672837</v>
      </c>
      <c r="AA219" s="80">
        <f>VLOOKUP(U219,BG!$A$2:$F$55,5)</f>
        <v>0.42391844719064559</v>
      </c>
      <c r="AB219" s="4">
        <f>VLOOKUP(U219+1,BG!$A$2:$F$55,4)</f>
        <v>30.162090090437076</v>
      </c>
      <c r="AC219" s="4">
        <f>VLOOKUP(U219+1,BG!$A$2:$F$55,5)</f>
        <v>0.46376937354159786</v>
      </c>
      <c r="AD219" s="3">
        <f>COUNTIF($U$2:U219,U219)</f>
        <v>2</v>
      </c>
      <c r="AE219" s="3">
        <f t="shared" si="30"/>
        <v>19</v>
      </c>
      <c r="AF219" s="3">
        <f t="shared" si="31"/>
        <v>17</v>
      </c>
      <c r="AG219" s="3">
        <f t="shared" si="32"/>
        <v>1</v>
      </c>
      <c r="AH219" s="81">
        <f t="shared" si="33"/>
        <v>32.600806184770853</v>
      </c>
      <c r="AI219" s="81">
        <f t="shared" si="34"/>
        <v>0.42613238754347627</v>
      </c>
      <c r="AJ219" s="83">
        <v>3.3671799999999998</v>
      </c>
      <c r="AK219" s="83">
        <v>2.5966499999999999</v>
      </c>
      <c r="AL219" s="84">
        <f t="shared" si="35"/>
        <v>8.7433879469999987</v>
      </c>
      <c r="AM219" s="84">
        <f t="shared" si="36"/>
        <v>13.80277829231618</v>
      </c>
      <c r="AN219" s="84">
        <f t="shared" si="37"/>
        <v>13.892259375358531</v>
      </c>
      <c r="AO219" s="84">
        <f t="shared" si="38"/>
        <v>-8.9481083042350917E-2</v>
      </c>
      <c r="AP219" s="85">
        <f t="shared" si="39"/>
        <v>98.712138138312426</v>
      </c>
    </row>
    <row r="220" spans="1:42" x14ac:dyDescent="0.25">
      <c r="A220">
        <v>9</v>
      </c>
      <c r="B220" s="30">
        <v>3</v>
      </c>
      <c r="C220" s="31" t="s">
        <v>429</v>
      </c>
      <c r="D220" s="31">
        <v>-800</v>
      </c>
      <c r="E220" s="31">
        <v>-467.96875</v>
      </c>
      <c r="F220" s="31">
        <v>120</v>
      </c>
      <c r="G220" s="31">
        <v>0.17552899999999999</v>
      </c>
      <c r="H220" s="31">
        <v>0.192055</v>
      </c>
      <c r="I220" s="31">
        <v>49.121493999999998</v>
      </c>
      <c r="J220" s="31">
        <v>1.4310149999999999</v>
      </c>
      <c r="K220" s="31">
        <v>9.1584579999999995</v>
      </c>
      <c r="L220" s="31">
        <v>0.133715</v>
      </c>
      <c r="M220" s="57">
        <v>0.17552899999999999</v>
      </c>
      <c r="N220" s="31">
        <v>3.8302000000000003E-2</v>
      </c>
      <c r="O220" s="31">
        <v>99700</v>
      </c>
      <c r="P220" s="31">
        <v>21.7</v>
      </c>
      <c r="Q220" s="31">
        <v>60</v>
      </c>
      <c r="R220" s="31">
        <v>1.171</v>
      </c>
      <c r="S220" s="31" t="s">
        <v>472</v>
      </c>
      <c r="T220" s="31" t="s">
        <v>473</v>
      </c>
      <c r="U220" s="77">
        <v>1130</v>
      </c>
      <c r="V220" s="34">
        <v>13.444143259661789</v>
      </c>
      <c r="W220" s="2">
        <v>2.5516891480085686</v>
      </c>
      <c r="X220" s="2">
        <v>5.9906136370696261</v>
      </c>
      <c r="Y220" s="2">
        <v>-86.121346804158378</v>
      </c>
      <c r="Z220" s="80">
        <f>VLOOKUP(U220,BG!$A$2:$F$55,4)</f>
        <v>32.744260072672837</v>
      </c>
      <c r="AA220" s="80">
        <f>VLOOKUP(U220,BG!$A$2:$F$55,5)</f>
        <v>0.42391844719064559</v>
      </c>
      <c r="AB220" s="4">
        <f>VLOOKUP(U220+1,BG!$A$2:$F$55,4)</f>
        <v>30.162090090437076</v>
      </c>
      <c r="AC220" s="4">
        <f>VLOOKUP(U220+1,BG!$A$2:$F$55,5)</f>
        <v>0.46376937354159786</v>
      </c>
      <c r="AD220" s="3">
        <f>COUNTIF($U$2:U220,U220)</f>
        <v>3</v>
      </c>
      <c r="AE220" s="3">
        <f t="shared" si="30"/>
        <v>19</v>
      </c>
      <c r="AF220" s="3">
        <f t="shared" si="31"/>
        <v>16</v>
      </c>
      <c r="AG220" s="3">
        <f t="shared" si="32"/>
        <v>2</v>
      </c>
      <c r="AH220" s="81">
        <f t="shared" si="33"/>
        <v>32.457352296868862</v>
      </c>
      <c r="AI220" s="81">
        <f t="shared" si="34"/>
        <v>0.42834632789630694</v>
      </c>
      <c r="AJ220" s="83">
        <v>0.50539500000000004</v>
      </c>
      <c r="AK220" s="83">
        <v>12.8683</v>
      </c>
      <c r="AL220" s="84">
        <f t="shared" si="35"/>
        <v>6.5035744785</v>
      </c>
      <c r="AM220" s="84">
        <f t="shared" si="36"/>
        <v>15.286183807622706</v>
      </c>
      <c r="AN220" s="84">
        <f t="shared" si="37"/>
        <v>13.902987669600542</v>
      </c>
      <c r="AO220" s="84">
        <f t="shared" si="38"/>
        <v>1.3831961380221642</v>
      </c>
      <c r="AP220" s="85">
        <f t="shared" si="39"/>
        <v>3.7018454575787625</v>
      </c>
    </row>
    <row r="221" spans="1:42" x14ac:dyDescent="0.25">
      <c r="A221">
        <v>9</v>
      </c>
      <c r="B221" s="30">
        <v>4</v>
      </c>
      <c r="C221" s="31" t="s">
        <v>429</v>
      </c>
      <c r="D221" s="31">
        <v>-800</v>
      </c>
      <c r="E221" s="31">
        <v>-415.96875</v>
      </c>
      <c r="F221" s="31">
        <v>120</v>
      </c>
      <c r="G221" s="31">
        <v>0.19833999999999999</v>
      </c>
      <c r="H221" s="31">
        <v>0.19248699999999999</v>
      </c>
      <c r="I221" s="31">
        <v>49.229843000000002</v>
      </c>
      <c r="J221" s="31">
        <v>1.4467669999999999</v>
      </c>
      <c r="K221" s="31">
        <v>9.1685350000000003</v>
      </c>
      <c r="L221" s="31">
        <v>0.135072</v>
      </c>
      <c r="M221" s="57">
        <v>0.19833999999999999</v>
      </c>
      <c r="N221" s="31">
        <v>3.8586000000000002E-2</v>
      </c>
      <c r="O221" s="31">
        <v>99700</v>
      </c>
      <c r="P221" s="31">
        <v>21.7</v>
      </c>
      <c r="Q221" s="31">
        <v>60</v>
      </c>
      <c r="R221" s="31">
        <v>1.171</v>
      </c>
      <c r="S221" s="31" t="s">
        <v>474</v>
      </c>
      <c r="T221" s="31" t="s">
        <v>475</v>
      </c>
      <c r="U221" s="77">
        <v>1130</v>
      </c>
      <c r="V221" s="34">
        <v>30.652548397499636</v>
      </c>
      <c r="W221" s="2">
        <v>2.9088170020650317</v>
      </c>
      <c r="X221" s="2">
        <v>10.181315862654335</v>
      </c>
      <c r="Y221" s="2">
        <v>-85.720721523368681</v>
      </c>
      <c r="Z221" s="80">
        <f>VLOOKUP(U221,BG!$A$2:$F$55,4)</f>
        <v>32.744260072672837</v>
      </c>
      <c r="AA221" s="80">
        <f>VLOOKUP(U221,BG!$A$2:$F$55,5)</f>
        <v>0.42391844719064559</v>
      </c>
      <c r="AB221" s="4">
        <f>VLOOKUP(U221+1,BG!$A$2:$F$55,4)</f>
        <v>30.162090090437076</v>
      </c>
      <c r="AC221" s="4">
        <f>VLOOKUP(U221+1,BG!$A$2:$F$55,5)</f>
        <v>0.46376937354159786</v>
      </c>
      <c r="AD221" s="3">
        <f>COUNTIF($U$2:U221,U221)</f>
        <v>4</v>
      </c>
      <c r="AE221" s="3">
        <f t="shared" si="30"/>
        <v>19</v>
      </c>
      <c r="AF221" s="3">
        <f t="shared" si="31"/>
        <v>15</v>
      </c>
      <c r="AG221" s="3">
        <f t="shared" si="32"/>
        <v>3</v>
      </c>
      <c r="AH221" s="81">
        <f t="shared" si="33"/>
        <v>32.313898408966878</v>
      </c>
      <c r="AI221" s="81">
        <f t="shared" si="34"/>
        <v>0.43056026824913762</v>
      </c>
      <c r="AJ221" s="83">
        <v>1.0716399999999999</v>
      </c>
      <c r="AK221" s="83">
        <v>13.846299999999999</v>
      </c>
      <c r="AL221" s="84">
        <f t="shared" si="35"/>
        <v>14.838248931999999</v>
      </c>
      <c r="AM221" s="84">
        <f t="shared" si="36"/>
        <v>29.615584684683334</v>
      </c>
      <c r="AN221" s="84">
        <f t="shared" si="37"/>
        <v>13.91308076714016</v>
      </c>
      <c r="AO221" s="84">
        <f t="shared" si="38"/>
        <v>15.702503917543174</v>
      </c>
      <c r="AP221" s="85">
        <f t="shared" si="39"/>
        <v>5.5039310296086649E-2</v>
      </c>
    </row>
    <row r="222" spans="1:42" x14ac:dyDescent="0.25">
      <c r="A222">
        <v>9</v>
      </c>
      <c r="B222" s="30">
        <v>5</v>
      </c>
      <c r="C222" s="31" t="s">
        <v>429</v>
      </c>
      <c r="D222" s="31">
        <v>-800</v>
      </c>
      <c r="E222" s="31">
        <v>-363.96875</v>
      </c>
      <c r="F222" s="31">
        <v>120</v>
      </c>
      <c r="G222" s="31">
        <v>0.247034</v>
      </c>
      <c r="H222" s="31">
        <v>0.19228700000000001</v>
      </c>
      <c r="I222" s="31">
        <v>49.179755999999998</v>
      </c>
      <c r="J222" s="31">
        <v>1.4287859999999999</v>
      </c>
      <c r="K222" s="31">
        <v>9.1638940000000009</v>
      </c>
      <c r="L222" s="31">
        <v>0.13336799999999999</v>
      </c>
      <c r="M222" s="57">
        <v>0.247034</v>
      </c>
      <c r="N222" s="31">
        <v>5.6674000000000002E-2</v>
      </c>
      <c r="O222" s="31">
        <v>99700</v>
      </c>
      <c r="P222" s="31">
        <v>21.7</v>
      </c>
      <c r="Q222" s="31">
        <v>60</v>
      </c>
      <c r="R222" s="31">
        <v>1.171</v>
      </c>
      <c r="S222" s="31" t="s">
        <v>476</v>
      </c>
      <c r="T222" s="31" t="s">
        <v>477</v>
      </c>
      <c r="U222" s="77">
        <v>1130</v>
      </c>
      <c r="V222" s="34">
        <v>70.04888337644654</v>
      </c>
      <c r="W222" s="2">
        <v>2.4268646050587321</v>
      </c>
      <c r="X222" s="2">
        <v>20.161393331928529</v>
      </c>
      <c r="Y222" s="2">
        <v>-96.147912955401424</v>
      </c>
      <c r="Z222" s="80">
        <f>VLOOKUP(U222,BG!$A$2:$F$55,4)</f>
        <v>32.744260072672837</v>
      </c>
      <c r="AA222" s="80">
        <f>VLOOKUP(U222,BG!$A$2:$F$55,5)</f>
        <v>0.42391844719064559</v>
      </c>
      <c r="AB222" s="4">
        <f>VLOOKUP(U222+1,BG!$A$2:$F$55,4)</f>
        <v>30.162090090437076</v>
      </c>
      <c r="AC222" s="4">
        <f>VLOOKUP(U222+1,BG!$A$2:$F$55,5)</f>
        <v>0.46376937354159786</v>
      </c>
      <c r="AD222" s="3">
        <f>COUNTIF($U$2:U222,U222)</f>
        <v>5</v>
      </c>
      <c r="AE222" s="3">
        <f t="shared" si="30"/>
        <v>19</v>
      </c>
      <c r="AF222" s="3">
        <f t="shared" si="31"/>
        <v>14</v>
      </c>
      <c r="AG222" s="3">
        <f t="shared" si="32"/>
        <v>4</v>
      </c>
      <c r="AH222" s="81">
        <f t="shared" si="33"/>
        <v>32.170444521064887</v>
      </c>
      <c r="AI222" s="81">
        <f t="shared" si="34"/>
        <v>0.4327742086019683</v>
      </c>
      <c r="AJ222" s="83">
        <v>1.7190300000000001</v>
      </c>
      <c r="AK222" s="83">
        <v>20.784500000000001</v>
      </c>
      <c r="AL222" s="84">
        <f t="shared" si="35"/>
        <v>35.729179035000001</v>
      </c>
      <c r="AM222" s="84">
        <f t="shared" si="36"/>
        <v>48.928971865924488</v>
      </c>
      <c r="AN222" s="84">
        <f t="shared" si="37"/>
        <v>13.922538667977383</v>
      </c>
      <c r="AO222" s="84">
        <f t="shared" si="38"/>
        <v>35.006433197947104</v>
      </c>
      <c r="AP222" s="85">
        <f t="shared" si="39"/>
        <v>2.0646086191245618E-2</v>
      </c>
    </row>
    <row r="223" spans="1:42" x14ac:dyDescent="0.25">
      <c r="A223">
        <v>9</v>
      </c>
      <c r="B223" s="30">
        <v>6</v>
      </c>
      <c r="C223" s="31" t="s">
        <v>429</v>
      </c>
      <c r="D223" s="31">
        <v>-800</v>
      </c>
      <c r="E223" s="31">
        <v>-311.96875</v>
      </c>
      <c r="F223" s="31">
        <v>120</v>
      </c>
      <c r="G223" s="31">
        <v>0.28673599999999999</v>
      </c>
      <c r="H223" s="31">
        <v>0.19225700000000001</v>
      </c>
      <c r="I223" s="31">
        <v>49.172199999999997</v>
      </c>
      <c r="J223" s="31">
        <v>1.437398</v>
      </c>
      <c r="K223" s="31">
        <v>9.1631780000000003</v>
      </c>
      <c r="L223" s="31">
        <v>0.13414699999999999</v>
      </c>
      <c r="M223" s="57">
        <v>0.28673599999999999</v>
      </c>
      <c r="N223" s="31">
        <v>7.9544000000000004E-2</v>
      </c>
      <c r="O223" s="31">
        <v>99700</v>
      </c>
      <c r="P223" s="31">
        <v>21.7</v>
      </c>
      <c r="Q223" s="31">
        <v>60</v>
      </c>
      <c r="R223" s="31">
        <v>1.171</v>
      </c>
      <c r="S223" s="31" t="s">
        <v>478</v>
      </c>
      <c r="T223" s="31" t="s">
        <v>479</v>
      </c>
      <c r="U223" s="77">
        <v>1130</v>
      </c>
      <c r="V223" s="34">
        <v>101.66472080914323</v>
      </c>
      <c r="W223" s="2">
        <v>2.5041502296699343</v>
      </c>
      <c r="X223" s="2">
        <v>28.246365440266789</v>
      </c>
      <c r="Y223" s="2">
        <v>-98.531145735432546</v>
      </c>
      <c r="Z223" s="80">
        <f>VLOOKUP(U223,BG!$A$2:$F$55,4)</f>
        <v>32.744260072672837</v>
      </c>
      <c r="AA223" s="80">
        <f>VLOOKUP(U223,BG!$A$2:$F$55,5)</f>
        <v>0.42391844719064559</v>
      </c>
      <c r="AB223" s="4">
        <f>VLOOKUP(U223+1,BG!$A$2:$F$55,4)</f>
        <v>30.162090090437076</v>
      </c>
      <c r="AC223" s="4">
        <f>VLOOKUP(U223+1,BG!$A$2:$F$55,5)</f>
        <v>0.46376937354159786</v>
      </c>
      <c r="AD223" s="3">
        <f>COUNTIF($U$2:U223,U223)</f>
        <v>6</v>
      </c>
      <c r="AE223" s="3">
        <f t="shared" si="30"/>
        <v>19</v>
      </c>
      <c r="AF223" s="3">
        <f t="shared" si="31"/>
        <v>13</v>
      </c>
      <c r="AG223" s="3">
        <f t="shared" si="32"/>
        <v>5</v>
      </c>
      <c r="AH223" s="81">
        <f t="shared" si="33"/>
        <v>32.02699063316291</v>
      </c>
      <c r="AI223" s="81">
        <f t="shared" si="34"/>
        <v>0.43498814895479904</v>
      </c>
      <c r="AJ223" s="83">
        <v>1.8847</v>
      </c>
      <c r="AK223" s="83">
        <v>28.571400000000001</v>
      </c>
      <c r="AL223" s="84">
        <f t="shared" si="35"/>
        <v>53.848517579999999</v>
      </c>
      <c r="AM223" s="84">
        <f t="shared" si="36"/>
        <v>70.733142504584976</v>
      </c>
      <c r="AN223" s="84">
        <f t="shared" si="37"/>
        <v>13.931361372112221</v>
      </c>
      <c r="AO223" s="84">
        <f t="shared" si="38"/>
        <v>56.801781132472755</v>
      </c>
      <c r="AP223" s="85">
        <f t="shared" si="39"/>
        <v>5.1992446250676061E-2</v>
      </c>
    </row>
    <row r="224" spans="1:42" x14ac:dyDescent="0.25">
      <c r="A224">
        <v>9</v>
      </c>
      <c r="B224" s="30">
        <v>7</v>
      </c>
      <c r="C224" s="31" t="s">
        <v>429</v>
      </c>
      <c r="D224" s="31">
        <v>-800</v>
      </c>
      <c r="E224" s="31">
        <v>-259.96875</v>
      </c>
      <c r="F224" s="31">
        <v>120</v>
      </c>
      <c r="G224" s="31">
        <v>0.33243899999999998</v>
      </c>
      <c r="H224" s="31">
        <v>0.192299</v>
      </c>
      <c r="I224" s="31">
        <v>49.182906000000003</v>
      </c>
      <c r="J224" s="31">
        <v>1.419324</v>
      </c>
      <c r="K224" s="31">
        <v>9.1641999999999992</v>
      </c>
      <c r="L224" s="31">
        <v>0.132517</v>
      </c>
      <c r="M224" s="57">
        <v>0.33243899999999998</v>
      </c>
      <c r="N224" s="31">
        <v>8.9122000000000007E-2</v>
      </c>
      <c r="O224" s="31">
        <v>99700</v>
      </c>
      <c r="P224" s="31">
        <v>21.7</v>
      </c>
      <c r="Q224" s="31">
        <v>60</v>
      </c>
      <c r="R224" s="31">
        <v>1.171</v>
      </c>
      <c r="S224" s="31" t="s">
        <v>480</v>
      </c>
      <c r="T224" s="31" t="s">
        <v>481</v>
      </c>
      <c r="U224" s="77">
        <v>1130</v>
      </c>
      <c r="V224" s="34">
        <v>138.36791765605849</v>
      </c>
      <c r="W224" s="2">
        <v>3.3241540537097172</v>
      </c>
      <c r="X224" s="2">
        <v>28.368203673266077</v>
      </c>
      <c r="Y224" s="2">
        <v>-102.78128282979213</v>
      </c>
      <c r="Z224" s="80">
        <f>VLOOKUP(U224,BG!$A$2:$F$55,4)</f>
        <v>32.744260072672837</v>
      </c>
      <c r="AA224" s="80">
        <f>VLOOKUP(U224,BG!$A$2:$F$55,5)</f>
        <v>0.42391844719064559</v>
      </c>
      <c r="AB224" s="4">
        <f>VLOOKUP(U224+1,BG!$A$2:$F$55,4)</f>
        <v>30.162090090437076</v>
      </c>
      <c r="AC224" s="4">
        <f>VLOOKUP(U224+1,BG!$A$2:$F$55,5)</f>
        <v>0.46376937354159786</v>
      </c>
      <c r="AD224" s="3">
        <f>COUNTIF($U$2:U224,U224)</f>
        <v>7</v>
      </c>
      <c r="AE224" s="3">
        <f t="shared" si="30"/>
        <v>19</v>
      </c>
      <c r="AF224" s="3">
        <f t="shared" si="31"/>
        <v>12</v>
      </c>
      <c r="AG224" s="3">
        <f t="shared" si="32"/>
        <v>6</v>
      </c>
      <c r="AH224" s="81">
        <f t="shared" si="33"/>
        <v>31.883536745260919</v>
      </c>
      <c r="AI224" s="81">
        <f t="shared" si="34"/>
        <v>0.43720208930762966</v>
      </c>
      <c r="AJ224" s="83">
        <v>2.7347600000000001</v>
      </c>
      <c r="AK224" s="83">
        <v>28.550699999999999</v>
      </c>
      <c r="AL224" s="84">
        <f t="shared" si="35"/>
        <v>78.079312332000001</v>
      </c>
      <c r="AM224" s="84">
        <f t="shared" si="36"/>
        <v>94.300279236950317</v>
      </c>
      <c r="AN224" s="84">
        <f t="shared" si="37"/>
        <v>13.939548879544656</v>
      </c>
      <c r="AO224" s="84">
        <f t="shared" si="38"/>
        <v>80.360730357405657</v>
      </c>
      <c r="AP224" s="85">
        <f t="shared" si="39"/>
        <v>2.8389712428682677E-2</v>
      </c>
    </row>
    <row r="225" spans="1:42" x14ac:dyDescent="0.25">
      <c r="A225">
        <v>9</v>
      </c>
      <c r="B225" s="30">
        <v>8</v>
      </c>
      <c r="C225" s="31" t="s">
        <v>429</v>
      </c>
      <c r="D225" s="31">
        <v>-800</v>
      </c>
      <c r="E225" s="31">
        <v>-207.96875</v>
      </c>
      <c r="F225" s="31">
        <v>120</v>
      </c>
      <c r="G225" s="31">
        <v>0.43094100000000002</v>
      </c>
      <c r="H225" s="31">
        <v>0.19212799999999999</v>
      </c>
      <c r="I225" s="31">
        <v>49.139912000000002</v>
      </c>
      <c r="J225" s="31">
        <v>1.423292</v>
      </c>
      <c r="K225" s="31">
        <v>9.1601870000000005</v>
      </c>
      <c r="L225" s="31">
        <v>0.13291</v>
      </c>
      <c r="M225" s="57">
        <v>0.43094100000000002</v>
      </c>
      <c r="N225" s="31">
        <v>0.17447099999999999</v>
      </c>
      <c r="O225" s="31">
        <v>99700</v>
      </c>
      <c r="P225" s="31">
        <v>21.7</v>
      </c>
      <c r="Q225" s="31">
        <v>60</v>
      </c>
      <c r="R225" s="31">
        <v>1.171</v>
      </c>
      <c r="S225" s="31" t="s">
        <v>482</v>
      </c>
      <c r="T225" s="31" t="s">
        <v>483</v>
      </c>
      <c r="U225" s="77">
        <v>1130</v>
      </c>
      <c r="V225" s="34">
        <v>220.21187339483819</v>
      </c>
      <c r="W225" s="2">
        <v>2.5177966575142028</v>
      </c>
      <c r="X225" s="2">
        <v>59.669226822110581</v>
      </c>
      <c r="Y225" s="2">
        <v>-106.84430302811556</v>
      </c>
      <c r="Z225" s="80">
        <f>VLOOKUP(U225,BG!$A$2:$F$55,4)</f>
        <v>32.744260072672837</v>
      </c>
      <c r="AA225" s="80">
        <f>VLOOKUP(U225,BG!$A$2:$F$55,5)</f>
        <v>0.42391844719064559</v>
      </c>
      <c r="AB225" s="4">
        <f>VLOOKUP(U225+1,BG!$A$2:$F$55,4)</f>
        <v>30.162090090437076</v>
      </c>
      <c r="AC225" s="4">
        <f>VLOOKUP(U225+1,BG!$A$2:$F$55,5)</f>
        <v>0.46376937354159786</v>
      </c>
      <c r="AD225" s="3">
        <f>COUNTIF($U$2:U225,U225)</f>
        <v>8</v>
      </c>
      <c r="AE225" s="3">
        <f t="shared" si="30"/>
        <v>19</v>
      </c>
      <c r="AF225" s="3">
        <f t="shared" si="31"/>
        <v>11</v>
      </c>
      <c r="AG225" s="3">
        <f t="shared" si="32"/>
        <v>7</v>
      </c>
      <c r="AH225" s="81">
        <f t="shared" si="33"/>
        <v>31.740082857358932</v>
      </c>
      <c r="AI225" s="81">
        <f t="shared" si="34"/>
        <v>0.43941602966046039</v>
      </c>
      <c r="AJ225" s="83">
        <v>2.43106</v>
      </c>
      <c r="AK225" s="83">
        <v>61.233699999999999</v>
      </c>
      <c r="AL225" s="84">
        <f t="shared" si="35"/>
        <v>148.86279872200001</v>
      </c>
      <c r="AM225" s="84">
        <f t="shared" si="36"/>
        <v>150.23497984916685</v>
      </c>
      <c r="AN225" s="84">
        <f t="shared" si="37"/>
        <v>13.947101190274703</v>
      </c>
      <c r="AO225" s="84">
        <f t="shared" si="38"/>
        <v>136.28787865889214</v>
      </c>
      <c r="AP225" s="85">
        <f t="shared" si="39"/>
        <v>9.2267340183502175E-2</v>
      </c>
    </row>
    <row r="226" spans="1:42" x14ac:dyDescent="0.25">
      <c r="A226">
        <v>9</v>
      </c>
      <c r="B226" s="30">
        <v>9</v>
      </c>
      <c r="C226" s="31" t="s">
        <v>429</v>
      </c>
      <c r="D226" s="31">
        <v>-800</v>
      </c>
      <c r="E226" s="31">
        <v>-155.96875</v>
      </c>
      <c r="F226" s="31">
        <v>120</v>
      </c>
      <c r="G226" s="31">
        <v>0.475136</v>
      </c>
      <c r="H226" s="31">
        <v>0.192166</v>
      </c>
      <c r="I226" s="31">
        <v>49.149538999999997</v>
      </c>
      <c r="J226" s="31">
        <v>1.4222619999999999</v>
      </c>
      <c r="K226" s="31">
        <v>9.1610870000000002</v>
      </c>
      <c r="L226" s="31">
        <v>0.13272999999999999</v>
      </c>
      <c r="M226" s="57">
        <v>0.475136</v>
      </c>
      <c r="N226" s="31">
        <v>0.20888000000000001</v>
      </c>
      <c r="O226" s="31">
        <v>99700</v>
      </c>
      <c r="P226" s="31">
        <v>21.7</v>
      </c>
      <c r="Q226" s="31">
        <v>60</v>
      </c>
      <c r="R226" s="31">
        <v>1.171</v>
      </c>
      <c r="S226" s="31" t="s">
        <v>484</v>
      </c>
      <c r="T226" s="31" t="s">
        <v>485</v>
      </c>
      <c r="U226" s="77">
        <v>1130</v>
      </c>
      <c r="V226" s="34">
        <v>255.45863865653001</v>
      </c>
      <c r="W226" s="2">
        <v>2.2371754472532355</v>
      </c>
      <c r="X226" s="2">
        <v>80.13965925613816</v>
      </c>
      <c r="Y226" s="2">
        <v>-104.55553451463571</v>
      </c>
      <c r="Z226" s="80">
        <f>VLOOKUP(U226,BG!$A$2:$F$55,4)</f>
        <v>32.744260072672837</v>
      </c>
      <c r="AA226" s="80">
        <f>VLOOKUP(U226,BG!$A$2:$F$55,5)</f>
        <v>0.42391844719064559</v>
      </c>
      <c r="AB226" s="4">
        <f>VLOOKUP(U226+1,BG!$A$2:$F$55,4)</f>
        <v>30.162090090437076</v>
      </c>
      <c r="AC226" s="4">
        <f>VLOOKUP(U226+1,BG!$A$2:$F$55,5)</f>
        <v>0.46376937354159786</v>
      </c>
      <c r="AD226" s="3">
        <f>COUNTIF($U$2:U226,U226)</f>
        <v>9</v>
      </c>
      <c r="AE226" s="3">
        <f t="shared" si="30"/>
        <v>19</v>
      </c>
      <c r="AF226" s="3">
        <f t="shared" si="31"/>
        <v>10</v>
      </c>
      <c r="AG226" s="3">
        <f t="shared" si="32"/>
        <v>8</v>
      </c>
      <c r="AH226" s="81">
        <f t="shared" si="33"/>
        <v>31.59662896945694</v>
      </c>
      <c r="AI226" s="81">
        <f t="shared" si="34"/>
        <v>0.44162997001329107</v>
      </c>
      <c r="AJ226" s="83">
        <v>2.1591300000000002</v>
      </c>
      <c r="AK226" s="83">
        <v>81.651899999999998</v>
      </c>
      <c r="AL226" s="84">
        <f t="shared" si="35"/>
        <v>176.29706684700002</v>
      </c>
      <c r="AM226" s="84">
        <f t="shared" si="36"/>
        <v>179.28647803907279</v>
      </c>
      <c r="AN226" s="84">
        <f t="shared" si="37"/>
        <v>13.954018304302352</v>
      </c>
      <c r="AO226" s="84">
        <f t="shared" si="38"/>
        <v>165.33245973477045</v>
      </c>
      <c r="AP226" s="85">
        <f t="shared" si="39"/>
        <v>6.6318538596832149E-2</v>
      </c>
    </row>
    <row r="227" spans="1:42" x14ac:dyDescent="0.25">
      <c r="A227">
        <v>9</v>
      </c>
      <c r="B227" s="30">
        <v>10</v>
      </c>
      <c r="C227" s="31" t="s">
        <v>429</v>
      </c>
      <c r="D227" s="31">
        <v>-800</v>
      </c>
      <c r="E227" s="31">
        <v>-103.96875</v>
      </c>
      <c r="F227" s="31">
        <v>120</v>
      </c>
      <c r="G227" s="31">
        <v>0.48918600000000001</v>
      </c>
      <c r="H227" s="31">
        <v>0.19178100000000001</v>
      </c>
      <c r="I227" s="31">
        <v>49.052911000000002</v>
      </c>
      <c r="J227" s="31">
        <v>1.4397549999999999</v>
      </c>
      <c r="K227" s="31">
        <v>9.1520489999999999</v>
      </c>
      <c r="L227" s="31">
        <v>0.13455600000000001</v>
      </c>
      <c r="M227" s="57">
        <v>0.48918600000000001</v>
      </c>
      <c r="N227" s="31">
        <v>0.21957699999999999</v>
      </c>
      <c r="O227" s="31">
        <v>99700</v>
      </c>
      <c r="P227" s="31">
        <v>21.7</v>
      </c>
      <c r="Q227" s="31">
        <v>60</v>
      </c>
      <c r="R227" s="31">
        <v>1.171</v>
      </c>
      <c r="S227" s="31" t="s">
        <v>486</v>
      </c>
      <c r="T227" s="31" t="s">
        <v>487</v>
      </c>
      <c r="U227" s="77">
        <v>1130</v>
      </c>
      <c r="V227" s="34">
        <v>264.88006093765216</v>
      </c>
      <c r="W227" s="2">
        <v>2.6044976708699727</v>
      </c>
      <c r="X227" s="2">
        <v>72.35027523618497</v>
      </c>
      <c r="Y227" s="2">
        <v>-103.77600447512337</v>
      </c>
      <c r="Z227" s="80">
        <f>VLOOKUP(U227,BG!$A$2:$F$55,4)</f>
        <v>32.744260072672837</v>
      </c>
      <c r="AA227" s="80">
        <f>VLOOKUP(U227,BG!$A$2:$F$55,5)</f>
        <v>0.42391844719064559</v>
      </c>
      <c r="AB227" s="4">
        <f>VLOOKUP(U227+1,BG!$A$2:$F$55,4)</f>
        <v>30.162090090437076</v>
      </c>
      <c r="AC227" s="4">
        <f>VLOOKUP(U227+1,BG!$A$2:$F$55,5)</f>
        <v>0.46376937354159786</v>
      </c>
      <c r="AD227" s="3">
        <f>COUNTIF($U$2:U227,U227)</f>
        <v>10</v>
      </c>
      <c r="AE227" s="3">
        <f t="shared" si="30"/>
        <v>19</v>
      </c>
      <c r="AF227" s="3">
        <f t="shared" si="31"/>
        <v>9</v>
      </c>
      <c r="AG227" s="3">
        <f t="shared" si="32"/>
        <v>9</v>
      </c>
      <c r="AH227" s="81">
        <f t="shared" si="33"/>
        <v>31.45317508155496</v>
      </c>
      <c r="AI227" s="81">
        <f t="shared" si="34"/>
        <v>0.4438439103661217</v>
      </c>
      <c r="AJ227" s="83">
        <v>2.52169</v>
      </c>
      <c r="AK227" s="83">
        <v>73.803700000000006</v>
      </c>
      <c r="AL227" s="84">
        <f t="shared" si="35"/>
        <v>186.11005225300002</v>
      </c>
      <c r="AM227" s="84">
        <f t="shared" si="36"/>
        <v>188.43612333944523</v>
      </c>
      <c r="AN227" s="84">
        <f t="shared" si="37"/>
        <v>13.960300221627612</v>
      </c>
      <c r="AO227" s="84">
        <f t="shared" si="38"/>
        <v>174.47582311781761</v>
      </c>
      <c r="AP227" s="85">
        <f t="shared" si="39"/>
        <v>6.6681038824079414E-2</v>
      </c>
    </row>
    <row r="228" spans="1:42" x14ac:dyDescent="0.25">
      <c r="A228">
        <v>9</v>
      </c>
      <c r="B228" s="30">
        <v>11</v>
      </c>
      <c r="C228" s="31" t="s">
        <v>429</v>
      </c>
      <c r="D228" s="31">
        <v>-800</v>
      </c>
      <c r="E228" s="31">
        <v>-51.96875</v>
      </c>
      <c r="F228" s="31">
        <v>120</v>
      </c>
      <c r="G228" s="31">
        <v>0.499334</v>
      </c>
      <c r="H228" s="31">
        <v>0.191743</v>
      </c>
      <c r="I228" s="31">
        <v>49.043202000000001</v>
      </c>
      <c r="J228" s="31">
        <v>1.4634039999999999</v>
      </c>
      <c r="K228" s="31">
        <v>9.1511110000000002</v>
      </c>
      <c r="L228" s="31">
        <v>0.13671700000000001</v>
      </c>
      <c r="M228" s="57">
        <v>0.499334</v>
      </c>
      <c r="N228" s="31">
        <v>0.217721</v>
      </c>
      <c r="O228" s="31">
        <v>99700</v>
      </c>
      <c r="P228" s="31">
        <v>21.7</v>
      </c>
      <c r="Q228" s="31">
        <v>60</v>
      </c>
      <c r="R228" s="31">
        <v>1.171</v>
      </c>
      <c r="S228" s="31" t="s">
        <v>488</v>
      </c>
      <c r="T228" s="31" t="s">
        <v>489</v>
      </c>
      <c r="U228" s="77">
        <v>1130</v>
      </c>
      <c r="V228" s="34">
        <v>270.953105148448</v>
      </c>
      <c r="W228" s="2">
        <v>2.7015180979745002</v>
      </c>
      <c r="X228" s="2">
        <v>71.290807923983223</v>
      </c>
      <c r="Y228" s="2">
        <v>-105.58917428837434</v>
      </c>
      <c r="Z228" s="80">
        <f>VLOOKUP(U228,BG!$A$2:$F$55,4)</f>
        <v>32.744260072672837</v>
      </c>
      <c r="AA228" s="80">
        <f>VLOOKUP(U228,BG!$A$2:$F$55,5)</f>
        <v>0.42391844719064559</v>
      </c>
      <c r="AB228" s="4">
        <f>VLOOKUP(U228+1,BG!$A$2:$F$55,4)</f>
        <v>30.162090090437076</v>
      </c>
      <c r="AC228" s="4">
        <f>VLOOKUP(U228+1,BG!$A$2:$F$55,5)</f>
        <v>0.46376937354159786</v>
      </c>
      <c r="AD228" s="3">
        <f>COUNTIF($U$2:U228,U228)</f>
        <v>11</v>
      </c>
      <c r="AE228" s="3">
        <f t="shared" si="30"/>
        <v>19</v>
      </c>
      <c r="AF228" s="3">
        <f t="shared" si="31"/>
        <v>8</v>
      </c>
      <c r="AG228" s="3">
        <f t="shared" si="32"/>
        <v>10</v>
      </c>
      <c r="AH228" s="81">
        <f t="shared" si="33"/>
        <v>31.309721193652965</v>
      </c>
      <c r="AI228" s="81">
        <f t="shared" si="34"/>
        <v>0.44605785071895238</v>
      </c>
      <c r="AJ228" s="83">
        <v>2.6205099999999999</v>
      </c>
      <c r="AK228" s="83">
        <v>72.757300000000001</v>
      </c>
      <c r="AL228" s="84">
        <f t="shared" si="35"/>
        <v>190.66123222299998</v>
      </c>
      <c r="AM228" s="84">
        <f t="shared" si="36"/>
        <v>192.59340782586457</v>
      </c>
      <c r="AN228" s="84">
        <f t="shared" si="37"/>
        <v>13.965946942250474</v>
      </c>
      <c r="AO228" s="84">
        <f t="shared" si="38"/>
        <v>178.62746088361411</v>
      </c>
      <c r="AP228" s="85">
        <f t="shared" si="39"/>
        <v>6.7367980711692269E-2</v>
      </c>
    </row>
    <row r="229" spans="1:42" x14ac:dyDescent="0.25">
      <c r="A229">
        <v>9</v>
      </c>
      <c r="B229" s="30">
        <v>12</v>
      </c>
      <c r="C229" s="31" t="s">
        <v>429</v>
      </c>
      <c r="D229" s="31">
        <v>-800</v>
      </c>
      <c r="E229" s="31">
        <v>3.125E-2</v>
      </c>
      <c r="F229" s="31">
        <v>120</v>
      </c>
      <c r="G229" s="31">
        <v>0.45900200000000002</v>
      </c>
      <c r="H229" s="31">
        <v>0.19145000000000001</v>
      </c>
      <c r="I229" s="31">
        <v>48.969726999999999</v>
      </c>
      <c r="J229" s="31">
        <v>1.4338340000000001</v>
      </c>
      <c r="K229" s="31">
        <v>9.1442890000000006</v>
      </c>
      <c r="L229" s="31">
        <v>0.13420599999999999</v>
      </c>
      <c r="M229" s="57">
        <v>0.45900200000000002</v>
      </c>
      <c r="N229" s="31">
        <v>0.167043</v>
      </c>
      <c r="O229" s="31">
        <v>99700</v>
      </c>
      <c r="P229" s="31">
        <v>21.7</v>
      </c>
      <c r="Q229" s="31">
        <v>60</v>
      </c>
      <c r="R229" s="31">
        <v>1.171</v>
      </c>
      <c r="S229" s="31" t="s">
        <v>490</v>
      </c>
      <c r="T229" s="31" t="s">
        <v>491</v>
      </c>
      <c r="U229" s="77">
        <v>1130</v>
      </c>
      <c r="V229" s="34">
        <v>233.94613802027854</v>
      </c>
      <c r="W229" s="2">
        <v>3.4219331121909748</v>
      </c>
      <c r="X229" s="2">
        <v>47.05940049595813</v>
      </c>
      <c r="Y229" s="2">
        <v>-112.40487788199734</v>
      </c>
      <c r="Z229" s="80">
        <f>VLOOKUP(U229,BG!$A$2:$F$55,4)</f>
        <v>32.744260072672837</v>
      </c>
      <c r="AA229" s="80">
        <f>VLOOKUP(U229,BG!$A$2:$F$55,5)</f>
        <v>0.42391844719064559</v>
      </c>
      <c r="AB229" s="4">
        <f>VLOOKUP(U229+1,BG!$A$2:$F$55,4)</f>
        <v>30.162090090437076</v>
      </c>
      <c r="AC229" s="4">
        <f>VLOOKUP(U229+1,BG!$A$2:$F$55,5)</f>
        <v>0.46376937354159786</v>
      </c>
      <c r="AD229" s="3">
        <f>COUNTIF($U$2:U229,U229)</f>
        <v>12</v>
      </c>
      <c r="AE229" s="3">
        <f t="shared" si="30"/>
        <v>19</v>
      </c>
      <c r="AF229" s="3">
        <f t="shared" si="31"/>
        <v>7</v>
      </c>
      <c r="AG229" s="3">
        <f t="shared" si="32"/>
        <v>11</v>
      </c>
      <c r="AH229" s="81">
        <f t="shared" si="33"/>
        <v>31.166267305750985</v>
      </c>
      <c r="AI229" s="81">
        <f t="shared" si="34"/>
        <v>0.44827179107178305</v>
      </c>
      <c r="AJ229" s="83">
        <v>3.1945700000000001</v>
      </c>
      <c r="AK229" s="83">
        <v>47.325299999999999</v>
      </c>
      <c r="AL229" s="84">
        <f t="shared" si="35"/>
        <v>151.18398362100001</v>
      </c>
      <c r="AM229" s="84">
        <f t="shared" si="36"/>
        <v>161.03412079697551</v>
      </c>
      <c r="AN229" s="84">
        <f t="shared" si="37"/>
        <v>13.970958466170948</v>
      </c>
      <c r="AO229" s="84">
        <f t="shared" si="38"/>
        <v>147.06316233080457</v>
      </c>
      <c r="AP229" s="85">
        <f t="shared" si="39"/>
        <v>2.8020758053101304E-2</v>
      </c>
    </row>
    <row r="230" spans="1:42" x14ac:dyDescent="0.25">
      <c r="A230">
        <v>9</v>
      </c>
      <c r="B230" s="30">
        <v>13</v>
      </c>
      <c r="C230" s="31" t="s">
        <v>429</v>
      </c>
      <c r="D230" s="31">
        <v>-800</v>
      </c>
      <c r="E230" s="31">
        <v>52.03125</v>
      </c>
      <c r="F230" s="31">
        <v>120</v>
      </c>
      <c r="G230" s="31">
        <v>0.38347799999999999</v>
      </c>
      <c r="H230" s="31">
        <v>0.19141900000000001</v>
      </c>
      <c r="I230" s="31">
        <v>48.961928</v>
      </c>
      <c r="J230" s="31">
        <v>1.4347810000000001</v>
      </c>
      <c r="K230" s="31">
        <v>9.143561</v>
      </c>
      <c r="L230" s="31">
        <v>0.13417399999999999</v>
      </c>
      <c r="M230" s="57">
        <v>0.38347799999999999</v>
      </c>
      <c r="N230" s="31">
        <v>9.3836000000000003E-2</v>
      </c>
      <c r="O230" s="31">
        <v>99700</v>
      </c>
      <c r="P230" s="31">
        <v>21.7</v>
      </c>
      <c r="Q230" s="31">
        <v>60</v>
      </c>
      <c r="R230" s="31">
        <v>1.171</v>
      </c>
      <c r="S230" s="31" t="s">
        <v>492</v>
      </c>
      <c r="T230" s="31" t="s">
        <v>493</v>
      </c>
      <c r="U230" s="77">
        <v>1130</v>
      </c>
      <c r="V230" s="34">
        <v>167.00328763277318</v>
      </c>
      <c r="W230" s="2">
        <v>4.6236985894926894</v>
      </c>
      <c r="X230" s="2">
        <v>24.792876091639183</v>
      </c>
      <c r="Y230" s="2">
        <v>-112.73290598090107</v>
      </c>
      <c r="Z230" s="80">
        <f>VLOOKUP(U230,BG!$A$2:$F$55,4)</f>
        <v>32.744260072672837</v>
      </c>
      <c r="AA230" s="80">
        <f>VLOOKUP(U230,BG!$A$2:$F$55,5)</f>
        <v>0.42391844719064559</v>
      </c>
      <c r="AB230" s="4">
        <f>VLOOKUP(U230+1,BG!$A$2:$F$55,4)</f>
        <v>30.162090090437076</v>
      </c>
      <c r="AC230" s="4">
        <f>VLOOKUP(U230+1,BG!$A$2:$F$55,5)</f>
        <v>0.46376937354159786</v>
      </c>
      <c r="AD230" s="3">
        <f>COUNTIF($U$2:U230,U230)</f>
        <v>13</v>
      </c>
      <c r="AE230" s="3">
        <f t="shared" si="30"/>
        <v>19</v>
      </c>
      <c r="AF230" s="3">
        <f t="shared" si="31"/>
        <v>6</v>
      </c>
      <c r="AG230" s="3">
        <f t="shared" si="32"/>
        <v>12</v>
      </c>
      <c r="AH230" s="81">
        <f t="shared" si="33"/>
        <v>31.022813417848997</v>
      </c>
      <c r="AI230" s="81">
        <f t="shared" si="34"/>
        <v>0.45048573142461379</v>
      </c>
      <c r="AJ230" s="83">
        <v>3.2523200000000001</v>
      </c>
      <c r="AK230" s="83">
        <v>25.045500000000001</v>
      </c>
      <c r="AL230" s="84">
        <f t="shared" si="35"/>
        <v>81.45598056</v>
      </c>
      <c r="AM230" s="84">
        <f t="shared" si="36"/>
        <v>114.63478621437912</v>
      </c>
      <c r="AN230" s="84">
        <f t="shared" si="37"/>
        <v>13.975334793389028</v>
      </c>
      <c r="AO230" s="84">
        <f t="shared" si="38"/>
        <v>100.6594514209901</v>
      </c>
      <c r="AP230" s="85">
        <f t="shared" si="39"/>
        <v>0.19077662941629817</v>
      </c>
    </row>
    <row r="231" spans="1:42" x14ac:dyDescent="0.25">
      <c r="A231">
        <v>9</v>
      </c>
      <c r="B231" s="30">
        <v>14</v>
      </c>
      <c r="C231" s="31" t="s">
        <v>429</v>
      </c>
      <c r="D231" s="31">
        <v>-800</v>
      </c>
      <c r="E231" s="31">
        <v>104.03125</v>
      </c>
      <c r="F231" s="31">
        <v>120</v>
      </c>
      <c r="G231" s="31">
        <v>0.34966900000000001</v>
      </c>
      <c r="H231" s="31">
        <v>0.19126499999999999</v>
      </c>
      <c r="I231" s="31">
        <v>48.923412999999996</v>
      </c>
      <c r="J231" s="31">
        <v>1.4413640000000001</v>
      </c>
      <c r="K231" s="31">
        <v>9.1399539999999995</v>
      </c>
      <c r="L231" s="31">
        <v>0.13475599999999999</v>
      </c>
      <c r="M231" s="57">
        <v>0.34966900000000001</v>
      </c>
      <c r="N231" s="31">
        <v>8.2596000000000003E-2</v>
      </c>
      <c r="O231" s="31">
        <v>99700</v>
      </c>
      <c r="P231" s="31">
        <v>21.7</v>
      </c>
      <c r="Q231" s="31">
        <v>60</v>
      </c>
      <c r="R231" s="31">
        <v>1.171</v>
      </c>
      <c r="S231" s="31" t="s">
        <v>494</v>
      </c>
      <c r="T231" s="31" t="s">
        <v>495</v>
      </c>
      <c r="U231" s="77">
        <v>1130</v>
      </c>
      <c r="V231" s="34">
        <v>135.70579096327279</v>
      </c>
      <c r="W231" s="2">
        <v>3.8115279994273079</v>
      </c>
      <c r="X231" s="2">
        <v>25.491429794972074</v>
      </c>
      <c r="Y231" s="2">
        <v>-109.52396481588426</v>
      </c>
      <c r="Z231" s="80">
        <f>VLOOKUP(U231,BG!$A$2:$F$55,4)</f>
        <v>32.744260072672837</v>
      </c>
      <c r="AA231" s="80">
        <f>VLOOKUP(U231,BG!$A$2:$F$55,5)</f>
        <v>0.42391844719064559</v>
      </c>
      <c r="AB231" s="4">
        <f>VLOOKUP(U231+1,BG!$A$2:$F$55,4)</f>
        <v>30.162090090437076</v>
      </c>
      <c r="AC231" s="4">
        <f>VLOOKUP(U231+1,BG!$A$2:$F$55,5)</f>
        <v>0.46376937354159786</v>
      </c>
      <c r="AD231" s="3">
        <f>COUNTIF($U$2:U231,U231)</f>
        <v>14</v>
      </c>
      <c r="AE231" s="3">
        <f t="shared" si="30"/>
        <v>19</v>
      </c>
      <c r="AF231" s="3">
        <f t="shared" si="31"/>
        <v>5</v>
      </c>
      <c r="AG231" s="3">
        <f t="shared" si="32"/>
        <v>13</v>
      </c>
      <c r="AH231" s="81">
        <f t="shared" si="33"/>
        <v>30.87935952994701</v>
      </c>
      <c r="AI231" s="81">
        <f t="shared" si="34"/>
        <v>0.45269967177744452</v>
      </c>
      <c r="AJ231" s="83">
        <v>3.0459100000000001</v>
      </c>
      <c r="AK231" s="83">
        <v>25.5839</v>
      </c>
      <c r="AL231" s="84">
        <f t="shared" si="35"/>
        <v>77.926256848999998</v>
      </c>
      <c r="AM231" s="84">
        <f t="shared" si="36"/>
        <v>97.161298408971575</v>
      </c>
      <c r="AN231" s="84">
        <f t="shared" si="37"/>
        <v>13.979075923904714</v>
      </c>
      <c r="AO231" s="84">
        <f t="shared" si="38"/>
        <v>83.182222485066859</v>
      </c>
      <c r="AP231" s="85">
        <f t="shared" si="39"/>
        <v>6.3186165012727682E-2</v>
      </c>
    </row>
    <row r="232" spans="1:42" x14ac:dyDescent="0.25">
      <c r="A232">
        <v>9</v>
      </c>
      <c r="B232" s="30">
        <v>15</v>
      </c>
      <c r="C232" s="31" t="s">
        <v>429</v>
      </c>
      <c r="D232" s="31">
        <v>-800</v>
      </c>
      <c r="E232" s="31">
        <v>156.03125</v>
      </c>
      <c r="F232" s="31">
        <v>120</v>
      </c>
      <c r="G232" s="31">
        <v>0.32189200000000001</v>
      </c>
      <c r="H232" s="31">
        <v>0.19123399999999999</v>
      </c>
      <c r="I232" s="31">
        <v>48.915534999999998</v>
      </c>
      <c r="J232" s="31">
        <v>1.4259059999999999</v>
      </c>
      <c r="K232" s="31">
        <v>9.1392369999999996</v>
      </c>
      <c r="L232" s="31">
        <v>0.133493</v>
      </c>
      <c r="M232" s="57">
        <v>0.32189200000000001</v>
      </c>
      <c r="N232" s="31">
        <v>7.7202999999999994E-2</v>
      </c>
      <c r="O232" s="31">
        <v>99700</v>
      </c>
      <c r="P232" s="31">
        <v>21.7</v>
      </c>
      <c r="Q232" s="31">
        <v>60</v>
      </c>
      <c r="R232" s="31">
        <v>1.171</v>
      </c>
      <c r="S232" s="31" t="s">
        <v>496</v>
      </c>
      <c r="T232" s="31" t="s">
        <v>497</v>
      </c>
      <c r="U232" s="77">
        <v>1130</v>
      </c>
      <c r="V232" s="34">
        <v>109.59547405232185</v>
      </c>
      <c r="W232" s="2">
        <v>3.0188185971487469</v>
      </c>
      <c r="X232" s="2">
        <v>25.902002963379125</v>
      </c>
      <c r="Y232" s="2">
        <v>-111.52160272282551</v>
      </c>
      <c r="Z232" s="80">
        <f>VLOOKUP(U232,BG!$A$2:$F$55,4)</f>
        <v>32.744260072672837</v>
      </c>
      <c r="AA232" s="80">
        <f>VLOOKUP(U232,BG!$A$2:$F$55,5)</f>
        <v>0.42391844719064559</v>
      </c>
      <c r="AB232" s="4">
        <f>VLOOKUP(U232+1,BG!$A$2:$F$55,4)</f>
        <v>30.162090090437076</v>
      </c>
      <c r="AC232" s="4">
        <f>VLOOKUP(U232+1,BG!$A$2:$F$55,5)</f>
        <v>0.46376937354159786</v>
      </c>
      <c r="AD232" s="3">
        <f>COUNTIF($U$2:U232,U232)</f>
        <v>15</v>
      </c>
      <c r="AE232" s="3">
        <f t="shared" si="30"/>
        <v>19</v>
      </c>
      <c r="AF232" s="3">
        <f t="shared" si="31"/>
        <v>4</v>
      </c>
      <c r="AG232" s="3">
        <f t="shared" si="32"/>
        <v>14</v>
      </c>
      <c r="AH232" s="81">
        <f t="shared" si="33"/>
        <v>30.735905642045022</v>
      </c>
      <c r="AI232" s="81">
        <f t="shared" si="34"/>
        <v>0.45491361213027509</v>
      </c>
      <c r="AJ232" s="83">
        <v>2.38876</v>
      </c>
      <c r="AK232" s="83">
        <v>26.117999999999999</v>
      </c>
      <c r="AL232" s="84">
        <f t="shared" si="35"/>
        <v>62.389633679999996</v>
      </c>
      <c r="AM232" s="84">
        <f t="shared" si="36"/>
        <v>78.193448249250849</v>
      </c>
      <c r="AN232" s="84">
        <f t="shared" si="37"/>
        <v>13.982181857718004</v>
      </c>
      <c r="AO232" s="84">
        <f t="shared" si="38"/>
        <v>64.211266391532845</v>
      </c>
      <c r="AP232" s="85">
        <f t="shared" si="39"/>
        <v>2.836936279102973E-2</v>
      </c>
    </row>
    <row r="233" spans="1:42" x14ac:dyDescent="0.25">
      <c r="A233">
        <v>9</v>
      </c>
      <c r="B233" s="30">
        <v>16</v>
      </c>
      <c r="C233" s="31" t="s">
        <v>429</v>
      </c>
      <c r="D233" s="31">
        <v>-800</v>
      </c>
      <c r="E233" s="31">
        <v>208.03125</v>
      </c>
      <c r="F233" s="31">
        <v>120</v>
      </c>
      <c r="G233" s="31">
        <v>0.26321800000000001</v>
      </c>
      <c r="H233" s="31">
        <v>0.19112699999999999</v>
      </c>
      <c r="I233" s="31">
        <v>48.888666999999998</v>
      </c>
      <c r="J233" s="31">
        <v>1.4282010000000001</v>
      </c>
      <c r="K233" s="31">
        <v>9.1367229999999999</v>
      </c>
      <c r="L233" s="31">
        <v>0.13372000000000001</v>
      </c>
      <c r="M233" s="57">
        <v>0.26321800000000001</v>
      </c>
      <c r="N233" s="31">
        <v>5.7142999999999999E-2</v>
      </c>
      <c r="O233" s="31">
        <v>99700</v>
      </c>
      <c r="P233" s="31">
        <v>21.7</v>
      </c>
      <c r="Q233" s="31">
        <v>60</v>
      </c>
      <c r="R233" s="31">
        <v>1.171</v>
      </c>
      <c r="S233" s="31" t="s">
        <v>498</v>
      </c>
      <c r="T233" s="31" t="s">
        <v>499</v>
      </c>
      <c r="U233" s="77">
        <v>1130</v>
      </c>
      <c r="V233" s="34">
        <v>57.259756101088584</v>
      </c>
      <c r="W233" s="2">
        <v>2.1630102635454773</v>
      </c>
      <c r="X233" s="2">
        <v>21.304510928730561</v>
      </c>
      <c r="Y233" s="2">
        <v>-107.95382735431595</v>
      </c>
      <c r="Z233" s="80">
        <f>VLOOKUP(U233,BG!$A$2:$F$55,4)</f>
        <v>32.744260072672837</v>
      </c>
      <c r="AA233" s="80">
        <f>VLOOKUP(U233,BG!$A$2:$F$55,5)</f>
        <v>0.42391844719064559</v>
      </c>
      <c r="AB233" s="4">
        <f>VLOOKUP(U233+1,BG!$A$2:$F$55,4)</f>
        <v>30.162090090437076</v>
      </c>
      <c r="AC233" s="4">
        <f>VLOOKUP(U233+1,BG!$A$2:$F$55,5)</f>
        <v>0.46376937354159786</v>
      </c>
      <c r="AD233" s="3">
        <f>COUNTIF($U$2:U233,U233)</f>
        <v>16</v>
      </c>
      <c r="AE233" s="3">
        <f t="shared" si="30"/>
        <v>19</v>
      </c>
      <c r="AF233" s="3">
        <f t="shared" si="31"/>
        <v>3</v>
      </c>
      <c r="AG233" s="3">
        <f t="shared" si="32"/>
        <v>15</v>
      </c>
      <c r="AH233" s="81">
        <f t="shared" si="33"/>
        <v>30.592451754143035</v>
      </c>
      <c r="AI233" s="81">
        <f t="shared" si="34"/>
        <v>0.45712755248310583</v>
      </c>
      <c r="AJ233" s="83">
        <v>1.4497500000000001</v>
      </c>
      <c r="AK233" s="83">
        <v>23.0641</v>
      </c>
      <c r="AL233" s="84">
        <f t="shared" si="35"/>
        <v>33.437178975000002</v>
      </c>
      <c r="AM233" s="84">
        <f t="shared" si="36"/>
        <v>46.081875798660995</v>
      </c>
      <c r="AN233" s="84">
        <f t="shared" si="37"/>
        <v>13.984652594828903</v>
      </c>
      <c r="AO233" s="84">
        <f t="shared" si="38"/>
        <v>32.097223203832094</v>
      </c>
      <c r="AP233" s="85">
        <f t="shared" si="39"/>
        <v>4.1746781728082022E-2</v>
      </c>
    </row>
    <row r="234" spans="1:42" x14ac:dyDescent="0.25">
      <c r="A234">
        <v>9</v>
      </c>
      <c r="B234" s="30">
        <v>17</v>
      </c>
      <c r="C234" s="31" t="s">
        <v>429</v>
      </c>
      <c r="D234" s="31">
        <v>-800</v>
      </c>
      <c r="E234" s="31">
        <v>260.03125</v>
      </c>
      <c r="F234" s="31">
        <v>120</v>
      </c>
      <c r="G234" s="31">
        <v>0.23943900000000001</v>
      </c>
      <c r="H234" s="31">
        <v>0.19159200000000001</v>
      </c>
      <c r="I234" s="31">
        <v>49.005302</v>
      </c>
      <c r="J234" s="31">
        <v>1.3881730000000001</v>
      </c>
      <c r="K234" s="31">
        <v>9.1476729999999993</v>
      </c>
      <c r="L234" s="31">
        <v>0.12984399999999999</v>
      </c>
      <c r="M234" s="57">
        <v>0.23943900000000001</v>
      </c>
      <c r="N234" s="31">
        <v>8.1179000000000001E-2</v>
      </c>
      <c r="O234" s="31">
        <v>99700</v>
      </c>
      <c r="P234" s="31">
        <v>21.7</v>
      </c>
      <c r="Q234" s="31">
        <v>60</v>
      </c>
      <c r="R234" s="31">
        <v>1.171</v>
      </c>
      <c r="S234" s="31" t="s">
        <v>500</v>
      </c>
      <c r="T234" s="31" t="s">
        <v>501</v>
      </c>
      <c r="U234" s="77">
        <v>1130</v>
      </c>
      <c r="V234" s="34">
        <v>34.658373792997537</v>
      </c>
      <c r="W234" s="2">
        <v>1.6142099255379154</v>
      </c>
      <c r="X234" s="2">
        <v>23.037007916132438</v>
      </c>
      <c r="Y234" s="2">
        <v>-102.36590660800226</v>
      </c>
      <c r="Z234" s="80">
        <f>VLOOKUP(U234,BG!$A$2:$F$55,4)</f>
        <v>32.744260072672837</v>
      </c>
      <c r="AA234" s="80">
        <f>VLOOKUP(U234,BG!$A$2:$F$55,5)</f>
        <v>0.42391844719064559</v>
      </c>
      <c r="AB234" s="4">
        <f>VLOOKUP(U234+1,BG!$A$2:$F$55,4)</f>
        <v>30.162090090437076</v>
      </c>
      <c r="AC234" s="4">
        <f>VLOOKUP(U234+1,BG!$A$2:$F$55,5)</f>
        <v>0.46376937354159786</v>
      </c>
      <c r="AD234" s="3">
        <f>COUNTIF($U$2:U234,U234)</f>
        <v>17</v>
      </c>
      <c r="AE234" s="3">
        <f t="shared" si="30"/>
        <v>19</v>
      </c>
      <c r="AF234" s="3">
        <f t="shared" si="31"/>
        <v>2</v>
      </c>
      <c r="AG234" s="3">
        <f t="shared" si="32"/>
        <v>16</v>
      </c>
      <c r="AH234" s="81">
        <f t="shared" si="33"/>
        <v>30.448997866241047</v>
      </c>
      <c r="AI234" s="81">
        <f t="shared" si="34"/>
        <v>0.4593414928359365</v>
      </c>
      <c r="AJ234" s="83">
        <v>0.95442199999999999</v>
      </c>
      <c r="AK234" s="83">
        <v>27.499700000000001</v>
      </c>
      <c r="AL234" s="84">
        <f t="shared" si="35"/>
        <v>26.246318673400001</v>
      </c>
      <c r="AM234" s="84">
        <f t="shared" si="36"/>
        <v>37.186566832916512</v>
      </c>
      <c r="AN234" s="84">
        <f t="shared" si="37"/>
        <v>13.986488135237408</v>
      </c>
      <c r="AO234" s="84">
        <f t="shared" si="38"/>
        <v>23.200078697679103</v>
      </c>
      <c r="AP234" s="85">
        <f t="shared" si="39"/>
        <v>0.13130300183100838</v>
      </c>
    </row>
    <row r="235" spans="1:42" x14ac:dyDescent="0.25">
      <c r="A235">
        <v>9</v>
      </c>
      <c r="B235" s="30">
        <v>18</v>
      </c>
      <c r="C235" s="31" t="s">
        <v>429</v>
      </c>
      <c r="D235" s="31">
        <v>-800</v>
      </c>
      <c r="E235" s="31">
        <v>312.03125</v>
      </c>
      <c r="F235" s="31">
        <v>120</v>
      </c>
      <c r="G235" s="31">
        <v>0.226742</v>
      </c>
      <c r="H235" s="31">
        <v>0.19106699999999999</v>
      </c>
      <c r="I235" s="31">
        <v>48.873645000000003</v>
      </c>
      <c r="J235" s="31">
        <v>1.4127590000000001</v>
      </c>
      <c r="K235" s="31">
        <v>9.1353399999999993</v>
      </c>
      <c r="L235" s="31">
        <v>0.13225500000000001</v>
      </c>
      <c r="M235" s="57">
        <v>0.226742</v>
      </c>
      <c r="N235" s="31">
        <v>6.9205000000000003E-2</v>
      </c>
      <c r="O235" s="31">
        <v>99700</v>
      </c>
      <c r="P235" s="31">
        <v>21.7</v>
      </c>
      <c r="Q235" s="31">
        <v>60</v>
      </c>
      <c r="R235" s="31">
        <v>1.171</v>
      </c>
      <c r="S235" s="31" t="s">
        <v>502</v>
      </c>
      <c r="T235" s="31" t="s">
        <v>503</v>
      </c>
      <c r="U235" s="77">
        <v>1130</v>
      </c>
      <c r="V235" s="34">
        <v>21.502227579922732</v>
      </c>
      <c r="W235" s="2">
        <v>1.55206661037567</v>
      </c>
      <c r="X235" s="2">
        <v>16.968567209073594</v>
      </c>
      <c r="Y235" s="2">
        <v>-105.46437814183162</v>
      </c>
      <c r="Z235" s="80">
        <f>VLOOKUP(U235,BG!$A$2:$F$55,4)</f>
        <v>32.744260072672837</v>
      </c>
      <c r="AA235" s="80">
        <f>VLOOKUP(U235,BG!$A$2:$F$55,5)</f>
        <v>0.42391844719064559</v>
      </c>
      <c r="AB235" s="4">
        <f>VLOOKUP(U235+1,BG!$A$2:$F$55,4)</f>
        <v>30.162090090437076</v>
      </c>
      <c r="AC235" s="4">
        <f>VLOOKUP(U235+1,BG!$A$2:$F$55,5)</f>
        <v>0.46376937354159786</v>
      </c>
      <c r="AD235" s="3">
        <f>COUNTIF($U$2:U235,U235)</f>
        <v>18</v>
      </c>
      <c r="AE235" s="3">
        <f t="shared" si="30"/>
        <v>19</v>
      </c>
      <c r="AF235" s="3">
        <f t="shared" si="31"/>
        <v>1</v>
      </c>
      <c r="AG235" s="3">
        <f t="shared" si="32"/>
        <v>17</v>
      </c>
      <c r="AH235" s="81">
        <f t="shared" si="33"/>
        <v>30.305543978339067</v>
      </c>
      <c r="AI235" s="81">
        <f t="shared" si="34"/>
        <v>0.46155543318876713</v>
      </c>
      <c r="AJ235" s="83">
        <v>0.75176299999999996</v>
      </c>
      <c r="AK235" s="83">
        <v>23.0031</v>
      </c>
      <c r="AL235" s="84">
        <f t="shared" si="35"/>
        <v>17.2928794653</v>
      </c>
      <c r="AM235" s="84">
        <f t="shared" si="36"/>
        <v>26.336346591118595</v>
      </c>
      <c r="AN235" s="84">
        <f t="shared" si="37"/>
        <v>13.987688478943522</v>
      </c>
      <c r="AO235" s="84">
        <f t="shared" si="38"/>
        <v>12.348658112175073</v>
      </c>
      <c r="AP235" s="85">
        <f t="shared" si="39"/>
        <v>0.40038531378969888</v>
      </c>
    </row>
    <row r="236" spans="1:42" x14ac:dyDescent="0.25">
      <c r="A236">
        <v>9</v>
      </c>
      <c r="B236" s="30">
        <v>19</v>
      </c>
      <c r="C236" s="31" t="s">
        <v>429</v>
      </c>
      <c r="D236" s="31">
        <v>-800</v>
      </c>
      <c r="E236" s="31">
        <v>364.03125</v>
      </c>
      <c r="F236" s="31">
        <v>120</v>
      </c>
      <c r="G236" s="31">
        <v>0.21898000000000001</v>
      </c>
      <c r="H236" s="31">
        <v>0.19095500000000001</v>
      </c>
      <c r="I236" s="31">
        <v>48.845466999999999</v>
      </c>
      <c r="J236" s="31">
        <v>1.3802570000000001</v>
      </c>
      <c r="K236" s="31">
        <v>9.1327490000000004</v>
      </c>
      <c r="L236" s="31">
        <v>0.12924099999999999</v>
      </c>
      <c r="M236" s="57">
        <v>0.21898000000000001</v>
      </c>
      <c r="N236" s="31">
        <v>4.8300999999999997E-2</v>
      </c>
      <c r="O236" s="31">
        <v>99700</v>
      </c>
      <c r="P236" s="31">
        <v>21.7</v>
      </c>
      <c r="Q236" s="31">
        <v>60</v>
      </c>
      <c r="R236" s="31">
        <v>1.171</v>
      </c>
      <c r="S236" s="31" t="s">
        <v>504</v>
      </c>
      <c r="T236" s="31" t="s">
        <v>505</v>
      </c>
      <c r="U236" s="77">
        <v>1130</v>
      </c>
      <c r="V236" s="34">
        <v>12.553902383026964</v>
      </c>
      <c r="W236" s="2">
        <v>3.0327480171481436</v>
      </c>
      <c r="X236" s="2">
        <v>8.4073992789904857</v>
      </c>
      <c r="Y236" s="2">
        <v>-101.53795546161075</v>
      </c>
      <c r="Z236" s="80">
        <f>VLOOKUP(U236,BG!$A$2:$F$55,4)</f>
        <v>32.744260072672837</v>
      </c>
      <c r="AA236" s="80">
        <f>VLOOKUP(U236,BG!$A$2:$F$55,5)</f>
        <v>0.42391844719064559</v>
      </c>
      <c r="AB236" s="4">
        <f>VLOOKUP(U236+1,BG!$A$2:$F$55,4)</f>
        <v>30.162090090437076</v>
      </c>
      <c r="AC236" s="4">
        <f>VLOOKUP(U236+1,BG!$A$2:$F$55,5)</f>
        <v>0.46376937354159786</v>
      </c>
      <c r="AD236" s="3">
        <f>COUNTIF($U$2:U236,U236)</f>
        <v>19</v>
      </c>
      <c r="AE236" s="3">
        <f t="shared" si="30"/>
        <v>19</v>
      </c>
      <c r="AF236" s="3">
        <f t="shared" si="31"/>
        <v>0</v>
      </c>
      <c r="AG236" s="3">
        <f t="shared" si="32"/>
        <v>18</v>
      </c>
      <c r="AH236" s="81">
        <f t="shared" si="33"/>
        <v>30.162090090437076</v>
      </c>
      <c r="AI236" s="81">
        <f t="shared" si="34"/>
        <v>0.46376937354159786</v>
      </c>
      <c r="AJ236" s="83">
        <v>0.81677699999999998</v>
      </c>
      <c r="AK236" s="83">
        <v>12.959300000000001</v>
      </c>
      <c r="AL236" s="84">
        <f t="shared" si="35"/>
        <v>10.584858176100001</v>
      </c>
      <c r="AM236" s="84">
        <f t="shared" si="36"/>
        <v>25.497523492731126</v>
      </c>
      <c r="AN236" s="84">
        <f t="shared" si="37"/>
        <v>13.988253625947239</v>
      </c>
      <c r="AO236" s="84">
        <f t="shared" si="38"/>
        <v>11.509269866783887</v>
      </c>
      <c r="AP236" s="85">
        <f t="shared" si="39"/>
        <v>8.0318882203967365E-2</v>
      </c>
    </row>
    <row r="237" spans="1:42" x14ac:dyDescent="0.25">
      <c r="A237">
        <v>10</v>
      </c>
      <c r="B237" s="33">
        <v>1</v>
      </c>
      <c r="C237" s="34" t="s">
        <v>506</v>
      </c>
      <c r="D237" s="34">
        <v>-800.03125</v>
      </c>
      <c r="E237" s="34">
        <v>-364</v>
      </c>
      <c r="F237" s="34">
        <v>120</v>
      </c>
      <c r="G237" s="34">
        <v>0.21607699999999999</v>
      </c>
      <c r="H237" s="34">
        <v>0.19199099999999999</v>
      </c>
      <c r="I237" s="34">
        <v>49.105480999999997</v>
      </c>
      <c r="J237" s="34">
        <v>1.3657539999999999</v>
      </c>
      <c r="K237" s="34">
        <v>9.1570520000000002</v>
      </c>
      <c r="L237" s="34">
        <v>0.12757399999999999</v>
      </c>
      <c r="M237" s="58">
        <v>0.21607699999999999</v>
      </c>
      <c r="N237" s="34">
        <v>4.0075E-2</v>
      </c>
      <c r="O237" s="34">
        <v>99700</v>
      </c>
      <c r="P237" s="34">
        <v>21.7</v>
      </c>
      <c r="Q237" s="34">
        <v>60</v>
      </c>
      <c r="R237" s="34">
        <v>1.171</v>
      </c>
      <c r="S237" s="34" t="s">
        <v>507</v>
      </c>
      <c r="T237" s="34" t="s">
        <v>508</v>
      </c>
      <c r="U237" s="77">
        <v>1140</v>
      </c>
      <c r="V237" s="34">
        <v>34.219412359328352</v>
      </c>
      <c r="W237" s="2">
        <v>2.4521665726740176</v>
      </c>
      <c r="X237" s="2">
        <v>12.991115549118636</v>
      </c>
      <c r="Y237" s="2">
        <v>-93.425802050631674</v>
      </c>
      <c r="Z237" s="80">
        <f>VLOOKUP(U237,BG!$A$2:$F$55,4)</f>
        <v>26.195668687979527</v>
      </c>
      <c r="AA237" s="80">
        <f>VLOOKUP(U237,BG!$A$2:$F$55,5)</f>
        <v>0.45272959950887282</v>
      </c>
      <c r="AB237" s="4">
        <f>VLOOKUP(U237+1,BG!$A$2:$F$55,4)</f>
        <v>18.141976712050507</v>
      </c>
      <c r="AC237" s="4">
        <f>VLOOKUP(U237+1,BG!$A$2:$F$55,5)</f>
        <v>0.57567780357447917</v>
      </c>
      <c r="AD237" s="3">
        <f>COUNTIF($U$2:U237,U237)</f>
        <v>1</v>
      </c>
      <c r="AE237" s="3">
        <f t="shared" si="30"/>
        <v>19</v>
      </c>
      <c r="AF237" s="3">
        <f t="shared" si="31"/>
        <v>18</v>
      </c>
      <c r="AG237" s="3">
        <f t="shared" si="32"/>
        <v>0</v>
      </c>
      <c r="AH237" s="81">
        <f t="shared" si="33"/>
        <v>26.195668687979527</v>
      </c>
      <c r="AI237" s="81">
        <f t="shared" si="34"/>
        <v>0.45272959950887276</v>
      </c>
      <c r="AJ237" s="83">
        <v>1.3804399999999999</v>
      </c>
      <c r="AK237" s="83">
        <v>14.572800000000001</v>
      </c>
      <c r="AL237" s="84">
        <f t="shared" si="35"/>
        <v>20.116876032</v>
      </c>
      <c r="AM237" s="84">
        <f t="shared" si="36"/>
        <v>31.856379291294385</v>
      </c>
      <c r="AN237" s="84">
        <f t="shared" si="37"/>
        <v>11.859554593976089</v>
      </c>
      <c r="AO237" s="84">
        <f t="shared" si="38"/>
        <v>19.996824697318296</v>
      </c>
      <c r="AP237" s="85">
        <f t="shared" si="39"/>
        <v>6.0035198837245576E-3</v>
      </c>
    </row>
    <row r="238" spans="1:42" x14ac:dyDescent="0.25">
      <c r="A238">
        <v>10</v>
      </c>
      <c r="B238" s="33">
        <v>2</v>
      </c>
      <c r="C238" s="34" t="s">
        <v>506</v>
      </c>
      <c r="D238" s="34">
        <v>-800.03125</v>
      </c>
      <c r="E238" s="34">
        <v>-311.96875</v>
      </c>
      <c r="F238" s="34">
        <v>120</v>
      </c>
      <c r="G238" s="34">
        <v>0.242009</v>
      </c>
      <c r="H238" s="34">
        <v>0.19182299999999999</v>
      </c>
      <c r="I238" s="34">
        <v>49.063473000000002</v>
      </c>
      <c r="J238" s="34">
        <v>1.4364269999999999</v>
      </c>
      <c r="K238" s="34">
        <v>9.1530380000000005</v>
      </c>
      <c r="L238" s="34">
        <v>0.13431699999999999</v>
      </c>
      <c r="M238" s="58">
        <v>0.242009</v>
      </c>
      <c r="N238" s="34">
        <v>4.7639000000000001E-2</v>
      </c>
      <c r="O238" s="34">
        <v>99700</v>
      </c>
      <c r="P238" s="34">
        <v>21.7</v>
      </c>
      <c r="Q238" s="34">
        <v>60</v>
      </c>
      <c r="R238" s="34">
        <v>1.171</v>
      </c>
      <c r="S238" s="34" t="s">
        <v>509</v>
      </c>
      <c r="T238" s="34" t="s">
        <v>510</v>
      </c>
      <c r="U238" s="77">
        <v>1140</v>
      </c>
      <c r="V238" s="34">
        <v>54.384547103301543</v>
      </c>
      <c r="W238" s="2">
        <v>2.5492927888909915</v>
      </c>
      <c r="X238" s="2">
        <v>16.765430688877675</v>
      </c>
      <c r="Y238" s="2">
        <v>-98.223476846234874</v>
      </c>
      <c r="Z238" s="80">
        <f>VLOOKUP(U238,BG!$A$2:$F$55,4)</f>
        <v>26.195668687979527</v>
      </c>
      <c r="AA238" s="80">
        <f>VLOOKUP(U238,BG!$A$2:$F$55,5)</f>
        <v>0.45272959950887282</v>
      </c>
      <c r="AB238" s="4">
        <f>VLOOKUP(U238+1,BG!$A$2:$F$55,4)</f>
        <v>18.141976712050507</v>
      </c>
      <c r="AC238" s="4">
        <f>VLOOKUP(U238+1,BG!$A$2:$F$55,5)</f>
        <v>0.57567780357447917</v>
      </c>
      <c r="AD238" s="3">
        <f>COUNTIF($U$2:U238,U238)</f>
        <v>2</v>
      </c>
      <c r="AE238" s="3">
        <f t="shared" si="30"/>
        <v>19</v>
      </c>
      <c r="AF238" s="3">
        <f t="shared" si="31"/>
        <v>17</v>
      </c>
      <c r="AG238" s="3">
        <f t="shared" si="32"/>
        <v>1</v>
      </c>
      <c r="AH238" s="81">
        <f t="shared" si="33"/>
        <v>25.74824135598347</v>
      </c>
      <c r="AI238" s="81">
        <f t="shared" si="34"/>
        <v>0.45956005529029537</v>
      </c>
      <c r="AJ238" s="83">
        <v>1.8546899999999999</v>
      </c>
      <c r="AK238" s="83">
        <v>16.9298</v>
      </c>
      <c r="AL238" s="84">
        <f t="shared" si="35"/>
        <v>31.399530762000001</v>
      </c>
      <c r="AM238" s="84">
        <f t="shared" si="36"/>
        <v>42.739991557807585</v>
      </c>
      <c r="AN238" s="84">
        <f t="shared" si="37"/>
        <v>11.832863221183633</v>
      </c>
      <c r="AO238" s="84">
        <f t="shared" si="38"/>
        <v>30.907128336623952</v>
      </c>
      <c r="AP238" s="85">
        <f t="shared" si="39"/>
        <v>1.593167828512131E-2</v>
      </c>
    </row>
    <row r="239" spans="1:42" x14ac:dyDescent="0.25">
      <c r="A239">
        <v>10</v>
      </c>
      <c r="B239" s="33">
        <v>3</v>
      </c>
      <c r="C239" s="34" t="s">
        <v>506</v>
      </c>
      <c r="D239" s="34">
        <v>-800.03125</v>
      </c>
      <c r="E239" s="34">
        <v>-259.96875</v>
      </c>
      <c r="F239" s="34">
        <v>120</v>
      </c>
      <c r="G239" s="34">
        <v>0.26972699999999999</v>
      </c>
      <c r="H239" s="34">
        <v>0.19196099999999999</v>
      </c>
      <c r="I239" s="34">
        <v>49.098101999999997</v>
      </c>
      <c r="J239" s="34">
        <v>1.3805419999999999</v>
      </c>
      <c r="K239" s="34">
        <v>9.156345</v>
      </c>
      <c r="L239" s="34">
        <v>0.12893399999999999</v>
      </c>
      <c r="M239" s="58">
        <v>0.26972699999999999</v>
      </c>
      <c r="N239" s="34">
        <v>5.7079999999999999E-2</v>
      </c>
      <c r="O239" s="34">
        <v>99700</v>
      </c>
      <c r="P239" s="34">
        <v>21.7</v>
      </c>
      <c r="Q239" s="34">
        <v>60</v>
      </c>
      <c r="R239" s="34">
        <v>1.171</v>
      </c>
      <c r="S239" s="34" t="s">
        <v>511</v>
      </c>
      <c r="T239" s="34" t="s">
        <v>512</v>
      </c>
      <c r="U239" s="77">
        <v>1140</v>
      </c>
      <c r="V239" s="34">
        <v>76.068903321406026</v>
      </c>
      <c r="W239" s="2">
        <v>3.2074272135285047</v>
      </c>
      <c r="X239" s="2">
        <v>17.803791506603346</v>
      </c>
      <c r="Y239" s="2">
        <v>-100.61451470804356</v>
      </c>
      <c r="Z239" s="80">
        <f>VLOOKUP(U239,BG!$A$2:$F$55,4)</f>
        <v>26.195668687979527</v>
      </c>
      <c r="AA239" s="80">
        <f>VLOOKUP(U239,BG!$A$2:$F$55,5)</f>
        <v>0.45272959950887282</v>
      </c>
      <c r="AB239" s="4">
        <f>VLOOKUP(U239+1,BG!$A$2:$F$55,4)</f>
        <v>18.141976712050507</v>
      </c>
      <c r="AC239" s="4">
        <f>VLOOKUP(U239+1,BG!$A$2:$F$55,5)</f>
        <v>0.57567780357447917</v>
      </c>
      <c r="AD239" s="3">
        <f>COUNTIF($U$2:U239,U239)</f>
        <v>3</v>
      </c>
      <c r="AE239" s="3">
        <f t="shared" si="30"/>
        <v>19</v>
      </c>
      <c r="AF239" s="3">
        <f t="shared" si="31"/>
        <v>16</v>
      </c>
      <c r="AG239" s="3">
        <f t="shared" si="32"/>
        <v>2</v>
      </c>
      <c r="AH239" s="81">
        <f t="shared" si="33"/>
        <v>25.300814023987414</v>
      </c>
      <c r="AI239" s="81">
        <f t="shared" si="34"/>
        <v>0.46639051107171803</v>
      </c>
      <c r="AJ239" s="83">
        <v>2.0929600000000002</v>
      </c>
      <c r="AK239" s="83">
        <v>17.9772</v>
      </c>
      <c r="AL239" s="84">
        <f t="shared" si="35"/>
        <v>37.625560512</v>
      </c>
      <c r="AM239" s="84">
        <f t="shared" si="36"/>
        <v>57.104365382267233</v>
      </c>
      <c r="AN239" s="84">
        <f t="shared" si="37"/>
        <v>11.80005958317798</v>
      </c>
      <c r="AO239" s="84">
        <f t="shared" si="38"/>
        <v>45.304305799089249</v>
      </c>
      <c r="AP239" s="85">
        <f t="shared" si="39"/>
        <v>0.16949261558365197</v>
      </c>
    </row>
    <row r="240" spans="1:42" x14ac:dyDescent="0.25">
      <c r="A240">
        <v>10</v>
      </c>
      <c r="B240" s="33">
        <v>4</v>
      </c>
      <c r="C240" s="34" t="s">
        <v>506</v>
      </c>
      <c r="D240" s="34">
        <v>-800.03125</v>
      </c>
      <c r="E240" s="34">
        <v>-207.96875</v>
      </c>
      <c r="F240" s="34">
        <v>120</v>
      </c>
      <c r="G240" s="34">
        <v>0.32202900000000001</v>
      </c>
      <c r="H240" s="34">
        <v>0.19178600000000001</v>
      </c>
      <c r="I240" s="34">
        <v>49.054029</v>
      </c>
      <c r="J240" s="34">
        <v>1.4218900000000001</v>
      </c>
      <c r="K240" s="34">
        <v>9.152177</v>
      </c>
      <c r="L240" s="34">
        <v>0.132936</v>
      </c>
      <c r="M240" s="58">
        <v>0.32202900000000001</v>
      </c>
      <c r="N240" s="34">
        <v>0.106375</v>
      </c>
      <c r="O240" s="34">
        <v>99700</v>
      </c>
      <c r="P240" s="34">
        <v>21.7</v>
      </c>
      <c r="Q240" s="34">
        <v>60</v>
      </c>
      <c r="R240" s="34">
        <v>1.171</v>
      </c>
      <c r="S240" s="34" t="s">
        <v>513</v>
      </c>
      <c r="T240" s="34" t="s">
        <v>514</v>
      </c>
      <c r="U240" s="77">
        <v>1140</v>
      </c>
      <c r="V240" s="34">
        <v>118.61326673304077</v>
      </c>
      <c r="W240" s="2">
        <v>2.2953145031121673</v>
      </c>
      <c r="X240" s="2">
        <v>36.810977217185311</v>
      </c>
      <c r="Y240" s="2">
        <v>-104.85349456880026</v>
      </c>
      <c r="Z240" s="80">
        <f>VLOOKUP(U240,BG!$A$2:$F$55,4)</f>
        <v>26.195668687979527</v>
      </c>
      <c r="AA240" s="80">
        <f>VLOOKUP(U240,BG!$A$2:$F$55,5)</f>
        <v>0.45272959950887282</v>
      </c>
      <c r="AB240" s="4">
        <f>VLOOKUP(U240+1,BG!$A$2:$F$55,4)</f>
        <v>18.141976712050507</v>
      </c>
      <c r="AC240" s="4">
        <f>VLOOKUP(U240+1,BG!$A$2:$F$55,5)</f>
        <v>0.57567780357447917</v>
      </c>
      <c r="AD240" s="3">
        <f>COUNTIF($U$2:U240,U240)</f>
        <v>4</v>
      </c>
      <c r="AE240" s="3">
        <f t="shared" si="30"/>
        <v>19</v>
      </c>
      <c r="AF240" s="3">
        <f t="shared" si="31"/>
        <v>15</v>
      </c>
      <c r="AG240" s="3">
        <f t="shared" si="32"/>
        <v>3</v>
      </c>
      <c r="AH240" s="81">
        <f t="shared" si="33"/>
        <v>24.853386691991357</v>
      </c>
      <c r="AI240" s="81">
        <f t="shared" si="34"/>
        <v>0.47322096685314058</v>
      </c>
      <c r="AJ240" s="83">
        <v>2.0394000000000001</v>
      </c>
      <c r="AK240" s="83">
        <v>37.643000000000001</v>
      </c>
      <c r="AL240" s="84">
        <f t="shared" si="35"/>
        <v>76.769134200000011</v>
      </c>
      <c r="AM240" s="84">
        <f t="shared" si="36"/>
        <v>84.492769880337008</v>
      </c>
      <c r="AN240" s="84">
        <f t="shared" si="37"/>
        <v>11.761143679959128</v>
      </c>
      <c r="AO240" s="84">
        <f t="shared" si="38"/>
        <v>72.731626200377875</v>
      </c>
      <c r="AP240" s="85">
        <f t="shared" si="39"/>
        <v>5.5512412007655054E-2</v>
      </c>
    </row>
    <row r="241" spans="1:42" x14ac:dyDescent="0.25">
      <c r="A241">
        <v>10</v>
      </c>
      <c r="B241" s="33">
        <v>5</v>
      </c>
      <c r="C241" s="34" t="s">
        <v>506</v>
      </c>
      <c r="D241" s="34">
        <v>-800.03125</v>
      </c>
      <c r="E241" s="34">
        <v>-155.96875</v>
      </c>
      <c r="F241" s="34">
        <v>120</v>
      </c>
      <c r="G241" s="34">
        <v>0.37141200000000002</v>
      </c>
      <c r="H241" s="34">
        <v>0.19189700000000001</v>
      </c>
      <c r="I241" s="34">
        <v>49.081822000000003</v>
      </c>
      <c r="J241" s="34">
        <v>1.430148</v>
      </c>
      <c r="K241" s="34">
        <v>9.1547610000000006</v>
      </c>
      <c r="L241" s="34">
        <v>0.13350999999999999</v>
      </c>
      <c r="M241" s="58">
        <v>0.37141200000000002</v>
      </c>
      <c r="N241" s="34">
        <v>0.130301</v>
      </c>
      <c r="O241" s="34">
        <v>99700</v>
      </c>
      <c r="P241" s="34">
        <v>21.7</v>
      </c>
      <c r="Q241" s="34">
        <v>60</v>
      </c>
      <c r="R241" s="34">
        <v>1.171</v>
      </c>
      <c r="S241" s="34" t="s">
        <v>515</v>
      </c>
      <c r="T241" s="34" t="s">
        <v>516</v>
      </c>
      <c r="U241" s="77">
        <v>1140</v>
      </c>
      <c r="V241" s="34">
        <v>158.6900689516165</v>
      </c>
      <c r="W241" s="2">
        <v>2.2882377941820295</v>
      </c>
      <c r="X241" s="2">
        <v>49.657112270753416</v>
      </c>
      <c r="Y241" s="2">
        <v>-105.58384763544422</v>
      </c>
      <c r="Z241" s="80">
        <f>VLOOKUP(U241,BG!$A$2:$F$55,4)</f>
        <v>26.195668687979527</v>
      </c>
      <c r="AA241" s="80">
        <f>VLOOKUP(U241,BG!$A$2:$F$55,5)</f>
        <v>0.45272959950887282</v>
      </c>
      <c r="AB241" s="4">
        <f>VLOOKUP(U241+1,BG!$A$2:$F$55,4)</f>
        <v>18.141976712050507</v>
      </c>
      <c r="AC241" s="4">
        <f>VLOOKUP(U241+1,BG!$A$2:$F$55,5)</f>
        <v>0.57567780357447917</v>
      </c>
      <c r="AD241" s="3">
        <f>COUNTIF($U$2:U241,U241)</f>
        <v>5</v>
      </c>
      <c r="AE241" s="3">
        <f t="shared" si="30"/>
        <v>19</v>
      </c>
      <c r="AF241" s="3">
        <f t="shared" si="31"/>
        <v>14</v>
      </c>
      <c r="AG241" s="3">
        <f t="shared" si="32"/>
        <v>4</v>
      </c>
      <c r="AH241" s="81">
        <f t="shared" si="33"/>
        <v>24.4059593599953</v>
      </c>
      <c r="AI241" s="81">
        <f t="shared" si="34"/>
        <v>0.48005142263456313</v>
      </c>
      <c r="AJ241" s="83">
        <v>2.1319499999999998</v>
      </c>
      <c r="AK241" s="83">
        <v>50.8506</v>
      </c>
      <c r="AL241" s="84">
        <f t="shared" si="35"/>
        <v>108.41093666999998</v>
      </c>
      <c r="AM241" s="84">
        <f t="shared" si="36"/>
        <v>113.62728104787818</v>
      </c>
      <c r="AN241" s="84">
        <f t="shared" si="37"/>
        <v>11.716115511527075</v>
      </c>
      <c r="AO241" s="84">
        <f t="shared" si="38"/>
        <v>101.91116553635111</v>
      </c>
      <c r="AP241" s="85">
        <f t="shared" si="39"/>
        <v>6.3778793024700006E-2</v>
      </c>
    </row>
    <row r="242" spans="1:42" x14ac:dyDescent="0.25">
      <c r="A242">
        <v>10</v>
      </c>
      <c r="B242" s="33">
        <v>6</v>
      </c>
      <c r="C242" s="34" t="s">
        <v>506</v>
      </c>
      <c r="D242" s="34">
        <v>-800.03125</v>
      </c>
      <c r="E242" s="34">
        <v>-103.96875</v>
      </c>
      <c r="F242" s="34">
        <v>120</v>
      </c>
      <c r="G242" s="34">
        <v>0.42748399999999998</v>
      </c>
      <c r="H242" s="34">
        <v>0.19151000000000001</v>
      </c>
      <c r="I242" s="34">
        <v>48.984791999999999</v>
      </c>
      <c r="J242" s="34">
        <v>1.410593</v>
      </c>
      <c r="K242" s="34">
        <v>9.1457300000000004</v>
      </c>
      <c r="L242" s="34">
        <v>0.131859</v>
      </c>
      <c r="M242" s="58">
        <v>0.42748399999999998</v>
      </c>
      <c r="N242" s="34">
        <v>0.16344400000000001</v>
      </c>
      <c r="O242" s="34">
        <v>99700</v>
      </c>
      <c r="P242" s="34">
        <v>21.7</v>
      </c>
      <c r="Q242" s="34">
        <v>60</v>
      </c>
      <c r="R242" s="34">
        <v>1.171</v>
      </c>
      <c r="S242" s="34" t="s">
        <v>517</v>
      </c>
      <c r="T242" s="34" t="s">
        <v>518</v>
      </c>
      <c r="U242" s="77">
        <v>1140</v>
      </c>
      <c r="V242" s="34">
        <v>204.45103695623123</v>
      </c>
      <c r="W242" s="2">
        <v>2.3813480252685348</v>
      </c>
      <c r="X242" s="2">
        <v>60.334426080284956</v>
      </c>
      <c r="Y242" s="2">
        <v>-109.45479478563226</v>
      </c>
      <c r="Z242" s="80">
        <f>VLOOKUP(U242,BG!$A$2:$F$55,4)</f>
        <v>26.195668687979527</v>
      </c>
      <c r="AA242" s="80">
        <f>VLOOKUP(U242,BG!$A$2:$F$55,5)</f>
        <v>0.45272959950887282</v>
      </c>
      <c r="AB242" s="4">
        <f>VLOOKUP(U242+1,BG!$A$2:$F$55,4)</f>
        <v>18.141976712050507</v>
      </c>
      <c r="AC242" s="4">
        <f>VLOOKUP(U242+1,BG!$A$2:$F$55,5)</f>
        <v>0.57567780357447917</v>
      </c>
      <c r="AD242" s="3">
        <f>COUNTIF($U$2:U242,U242)</f>
        <v>6</v>
      </c>
      <c r="AE242" s="3">
        <f t="shared" si="30"/>
        <v>19</v>
      </c>
      <c r="AF242" s="3">
        <f t="shared" si="31"/>
        <v>13</v>
      </c>
      <c r="AG242" s="3">
        <f t="shared" si="32"/>
        <v>5</v>
      </c>
      <c r="AH242" s="81">
        <f t="shared" si="33"/>
        <v>23.958532027999244</v>
      </c>
      <c r="AI242" s="81">
        <f t="shared" si="34"/>
        <v>0.48688187841598574</v>
      </c>
      <c r="AJ242" s="83">
        <v>2.27</v>
      </c>
      <c r="AK242" s="83">
        <v>61.620199999999997</v>
      </c>
      <c r="AL242" s="84">
        <f t="shared" si="35"/>
        <v>139.87785399999999</v>
      </c>
      <c r="AM242" s="84">
        <f t="shared" si="36"/>
        <v>143.67726640199697</v>
      </c>
      <c r="AN242" s="84">
        <f t="shared" si="37"/>
        <v>11.664975077881827</v>
      </c>
      <c r="AO242" s="84">
        <f t="shared" si="38"/>
        <v>132.01229132411515</v>
      </c>
      <c r="AP242" s="85">
        <f t="shared" si="39"/>
        <v>5.958204798198212E-2</v>
      </c>
    </row>
    <row r="243" spans="1:42" x14ac:dyDescent="0.25">
      <c r="A243">
        <v>10</v>
      </c>
      <c r="B243" s="33">
        <v>7</v>
      </c>
      <c r="C243" s="34" t="s">
        <v>506</v>
      </c>
      <c r="D243" s="34">
        <v>-800.03125</v>
      </c>
      <c r="E243" s="34">
        <v>-51.96875</v>
      </c>
      <c r="F243" s="34">
        <v>120</v>
      </c>
      <c r="G243" s="34">
        <v>0.44149100000000002</v>
      </c>
      <c r="H243" s="34">
        <v>0.19167500000000001</v>
      </c>
      <c r="I243" s="34">
        <v>49.026221</v>
      </c>
      <c r="J243" s="34">
        <v>1.4390130000000001</v>
      </c>
      <c r="K243" s="34">
        <v>9.149559</v>
      </c>
      <c r="L243" s="34">
        <v>0.13445499999999999</v>
      </c>
      <c r="M243" s="58">
        <v>0.44149100000000002</v>
      </c>
      <c r="N243" s="34">
        <v>0.15501899999999999</v>
      </c>
      <c r="O243" s="34">
        <v>99700</v>
      </c>
      <c r="P243" s="34">
        <v>21.7</v>
      </c>
      <c r="Q243" s="34">
        <v>60</v>
      </c>
      <c r="R243" s="34">
        <v>1.171</v>
      </c>
      <c r="S243" s="34" t="s">
        <v>519</v>
      </c>
      <c r="T243" s="34" t="s">
        <v>520</v>
      </c>
      <c r="U243" s="77">
        <v>1140</v>
      </c>
      <c r="V243" s="34">
        <v>214.52522048638846</v>
      </c>
      <c r="W243" s="2">
        <v>2.9176744721159098</v>
      </c>
      <c r="X243" s="2">
        <v>51.393327343497141</v>
      </c>
      <c r="Y243" s="2">
        <v>-111.66560309072382</v>
      </c>
      <c r="Z243" s="80">
        <f>VLOOKUP(U243,BG!$A$2:$F$55,4)</f>
        <v>26.195668687979527</v>
      </c>
      <c r="AA243" s="80">
        <f>VLOOKUP(U243,BG!$A$2:$F$55,5)</f>
        <v>0.45272959950887282</v>
      </c>
      <c r="AB243" s="4">
        <f>VLOOKUP(U243+1,BG!$A$2:$F$55,4)</f>
        <v>18.141976712050507</v>
      </c>
      <c r="AC243" s="4">
        <f>VLOOKUP(U243+1,BG!$A$2:$F$55,5)</f>
        <v>0.57567780357447917</v>
      </c>
      <c r="AD243" s="3">
        <f>COUNTIF($U$2:U243,U243)</f>
        <v>7</v>
      </c>
      <c r="AE243" s="3">
        <f t="shared" si="30"/>
        <v>19</v>
      </c>
      <c r="AF243" s="3">
        <f t="shared" si="31"/>
        <v>12</v>
      </c>
      <c r="AG243" s="3">
        <f t="shared" si="32"/>
        <v>6</v>
      </c>
      <c r="AH243" s="81">
        <f t="shared" si="33"/>
        <v>23.511104696003187</v>
      </c>
      <c r="AI243" s="81">
        <f t="shared" si="34"/>
        <v>0.49371233419740829</v>
      </c>
      <c r="AJ243" s="83">
        <v>2.7627600000000001</v>
      </c>
      <c r="AK243" s="83">
        <v>51.8643</v>
      </c>
      <c r="AL243" s="84">
        <f t="shared" si="35"/>
        <v>143.28861346799999</v>
      </c>
      <c r="AM243" s="84">
        <f t="shared" si="36"/>
        <v>149.94899922721817</v>
      </c>
      <c r="AN243" s="84">
        <f t="shared" si="37"/>
        <v>11.607722379023381</v>
      </c>
      <c r="AO243" s="84">
        <f t="shared" si="38"/>
        <v>138.34127684819478</v>
      </c>
      <c r="AP243" s="85">
        <f t="shared" si="39"/>
        <v>3.5761825628037577E-2</v>
      </c>
    </row>
    <row r="244" spans="1:42" x14ac:dyDescent="0.25">
      <c r="A244">
        <v>10</v>
      </c>
      <c r="B244" s="33">
        <v>8</v>
      </c>
      <c r="C244" s="34" t="s">
        <v>506</v>
      </c>
      <c r="D244" s="34">
        <v>-800.03125</v>
      </c>
      <c r="E244" s="34">
        <v>3.125E-2</v>
      </c>
      <c r="F244" s="34">
        <v>120</v>
      </c>
      <c r="G244" s="34">
        <v>0.43610100000000002</v>
      </c>
      <c r="H244" s="34">
        <v>0.19153100000000001</v>
      </c>
      <c r="I244" s="34">
        <v>48.990008000000003</v>
      </c>
      <c r="J244" s="34">
        <v>1.4222729999999999</v>
      </c>
      <c r="K244" s="34">
        <v>9.1461989999999993</v>
      </c>
      <c r="L244" s="34">
        <v>0.13306000000000001</v>
      </c>
      <c r="M244" s="58">
        <v>0.43610100000000002</v>
      </c>
      <c r="N244" s="34">
        <v>0.125337</v>
      </c>
      <c r="O244" s="34">
        <v>99700</v>
      </c>
      <c r="P244" s="34">
        <v>21.7</v>
      </c>
      <c r="Q244" s="34">
        <v>60</v>
      </c>
      <c r="R244" s="34">
        <v>1.171</v>
      </c>
      <c r="S244" s="34" t="s">
        <v>521</v>
      </c>
      <c r="T244" s="34" t="s">
        <v>522</v>
      </c>
      <c r="U244" s="77">
        <v>1140</v>
      </c>
      <c r="V244" s="34">
        <v>208.13945682866981</v>
      </c>
      <c r="W244" s="2">
        <v>4.3217812588534761</v>
      </c>
      <c r="X244" s="2">
        <v>33.390082969435817</v>
      </c>
      <c r="Y244" s="2">
        <v>-114.06221796120759</v>
      </c>
      <c r="Z244" s="80">
        <f>VLOOKUP(U244,BG!$A$2:$F$55,4)</f>
        <v>26.195668687979527</v>
      </c>
      <c r="AA244" s="80">
        <f>VLOOKUP(U244,BG!$A$2:$F$55,5)</f>
        <v>0.45272959950887282</v>
      </c>
      <c r="AB244" s="4">
        <f>VLOOKUP(U244+1,BG!$A$2:$F$55,4)</f>
        <v>18.141976712050507</v>
      </c>
      <c r="AC244" s="4">
        <f>VLOOKUP(U244+1,BG!$A$2:$F$55,5)</f>
        <v>0.57567780357447917</v>
      </c>
      <c r="AD244" s="3">
        <f>COUNTIF($U$2:U244,U244)</f>
        <v>8</v>
      </c>
      <c r="AE244" s="3">
        <f t="shared" si="30"/>
        <v>19</v>
      </c>
      <c r="AF244" s="3">
        <f t="shared" si="31"/>
        <v>11</v>
      </c>
      <c r="AG244" s="3">
        <f t="shared" si="32"/>
        <v>7</v>
      </c>
      <c r="AH244" s="81">
        <f t="shared" si="33"/>
        <v>23.06367736400713</v>
      </c>
      <c r="AI244" s="81">
        <f t="shared" si="34"/>
        <v>0.50054278997883084</v>
      </c>
      <c r="AJ244" s="83">
        <v>3.8681000000000001</v>
      </c>
      <c r="AK244" s="83">
        <v>33.326700000000002</v>
      </c>
      <c r="AL244" s="84">
        <f t="shared" si="35"/>
        <v>128.91100827000002</v>
      </c>
      <c r="AM244" s="84">
        <f t="shared" si="36"/>
        <v>144.30463480887033</v>
      </c>
      <c r="AN244" s="84">
        <f t="shared" si="37"/>
        <v>11.544357414951737</v>
      </c>
      <c r="AO244" s="84">
        <f t="shared" si="38"/>
        <v>132.76027739391859</v>
      </c>
      <c r="AP244" s="85">
        <f t="shared" si="39"/>
        <v>2.8994132879801331E-2</v>
      </c>
    </row>
    <row r="245" spans="1:42" x14ac:dyDescent="0.25">
      <c r="A245">
        <v>10</v>
      </c>
      <c r="B245" s="33">
        <v>9</v>
      </c>
      <c r="C245" s="34" t="s">
        <v>506</v>
      </c>
      <c r="D245" s="34">
        <v>-800.03125</v>
      </c>
      <c r="E245" s="34">
        <v>52.03125</v>
      </c>
      <c r="F245" s="34">
        <v>120</v>
      </c>
      <c r="G245" s="34">
        <v>0.40935500000000002</v>
      </c>
      <c r="H245" s="34">
        <v>0.19142899999999999</v>
      </c>
      <c r="I245" s="34">
        <v>48.964567000000002</v>
      </c>
      <c r="J245" s="34">
        <v>1.4130050000000001</v>
      </c>
      <c r="K245" s="34">
        <v>9.1438369999999995</v>
      </c>
      <c r="L245" s="34">
        <v>0.13209899999999999</v>
      </c>
      <c r="M245" s="58">
        <v>0.40935500000000002</v>
      </c>
      <c r="N245" s="34">
        <v>7.1604000000000001E-2</v>
      </c>
      <c r="O245" s="34">
        <v>99700</v>
      </c>
      <c r="P245" s="34">
        <v>21.7</v>
      </c>
      <c r="Q245" s="34">
        <v>60</v>
      </c>
      <c r="R245" s="34">
        <v>1.171</v>
      </c>
      <c r="S245" s="34" t="s">
        <v>523</v>
      </c>
      <c r="T245" s="34" t="s">
        <v>524</v>
      </c>
      <c r="U245" s="77">
        <v>1140</v>
      </c>
      <c r="V245" s="34">
        <v>183.62576626836551</v>
      </c>
      <c r="W245" s="2">
        <v>6.7447391703967643</v>
      </c>
      <c r="X245" s="2">
        <v>16.863078461348902</v>
      </c>
      <c r="Y245" s="2">
        <v>-128.4620552707641</v>
      </c>
      <c r="Z245" s="80">
        <f>VLOOKUP(U245,BG!$A$2:$F$55,4)</f>
        <v>26.195668687979527</v>
      </c>
      <c r="AA245" s="80">
        <f>VLOOKUP(U245,BG!$A$2:$F$55,5)</f>
        <v>0.45272959950887282</v>
      </c>
      <c r="AB245" s="4">
        <f>VLOOKUP(U245+1,BG!$A$2:$F$55,4)</f>
        <v>18.141976712050507</v>
      </c>
      <c r="AC245" s="4">
        <f>VLOOKUP(U245+1,BG!$A$2:$F$55,5)</f>
        <v>0.57567780357447917</v>
      </c>
      <c r="AD245" s="3">
        <f>COUNTIF($U$2:U245,U245)</f>
        <v>9</v>
      </c>
      <c r="AE245" s="3">
        <f t="shared" si="30"/>
        <v>19</v>
      </c>
      <c r="AF245" s="3">
        <f t="shared" si="31"/>
        <v>10</v>
      </c>
      <c r="AG245" s="3">
        <f t="shared" si="32"/>
        <v>8</v>
      </c>
      <c r="AH245" s="81">
        <f t="shared" si="33"/>
        <v>22.616250032011074</v>
      </c>
      <c r="AI245" s="81">
        <f t="shared" si="34"/>
        <v>0.50737324576025344</v>
      </c>
      <c r="AJ245" s="83">
        <v>4.9685600000000001</v>
      </c>
      <c r="AK245" s="83">
        <v>16.6648</v>
      </c>
      <c r="AL245" s="84">
        <f t="shared" si="35"/>
        <v>82.800058687999993</v>
      </c>
      <c r="AM245" s="84">
        <f t="shared" si="36"/>
        <v>113.73706583173394</v>
      </c>
      <c r="AN245" s="84">
        <f t="shared" si="37"/>
        <v>11.474880185666894</v>
      </c>
      <c r="AO245" s="84">
        <f t="shared" si="38"/>
        <v>102.26218564606705</v>
      </c>
      <c r="AP245" s="85">
        <f t="shared" si="39"/>
        <v>0.19031596904672224</v>
      </c>
    </row>
    <row r="246" spans="1:42" x14ac:dyDescent="0.25">
      <c r="A246">
        <v>10</v>
      </c>
      <c r="B246" s="33">
        <v>10</v>
      </c>
      <c r="C246" s="34" t="s">
        <v>506</v>
      </c>
      <c r="D246" s="34">
        <v>-800.03125</v>
      </c>
      <c r="E246" s="34">
        <v>104.03125</v>
      </c>
      <c r="F246" s="34">
        <v>120</v>
      </c>
      <c r="G246" s="34">
        <v>0.396148</v>
      </c>
      <c r="H246" s="34">
        <v>0.19125200000000001</v>
      </c>
      <c r="I246" s="34">
        <v>48.920175</v>
      </c>
      <c r="J246" s="34">
        <v>1.419333</v>
      </c>
      <c r="K246" s="34">
        <v>9.1396789999999992</v>
      </c>
      <c r="L246" s="34">
        <v>0.132879</v>
      </c>
      <c r="M246" s="58">
        <v>0.396148</v>
      </c>
      <c r="N246" s="34">
        <v>6.8418999999999994E-2</v>
      </c>
      <c r="O246" s="34">
        <v>99700</v>
      </c>
      <c r="P246" s="34">
        <v>21.7</v>
      </c>
      <c r="Q246" s="34">
        <v>60</v>
      </c>
      <c r="R246" s="34">
        <v>1.171</v>
      </c>
      <c r="S246" s="34" t="s">
        <v>525</v>
      </c>
      <c r="T246" s="34" t="s">
        <v>526</v>
      </c>
      <c r="U246" s="77">
        <v>1140</v>
      </c>
      <c r="V246" s="34">
        <v>170.59976249109562</v>
      </c>
      <c r="W246" s="2">
        <v>6.9506058224761897</v>
      </c>
      <c r="X246" s="2">
        <v>15.959647412393023</v>
      </c>
      <c r="Y246" s="2">
        <v>-123.2902978700849</v>
      </c>
      <c r="Z246" s="80">
        <f>VLOOKUP(U246,BG!$A$2:$F$55,4)</f>
        <v>26.195668687979527</v>
      </c>
      <c r="AA246" s="80">
        <f>VLOOKUP(U246,BG!$A$2:$F$55,5)</f>
        <v>0.45272959950887282</v>
      </c>
      <c r="AB246" s="4">
        <f>VLOOKUP(U246+1,BG!$A$2:$F$55,4)</f>
        <v>18.141976712050507</v>
      </c>
      <c r="AC246" s="4">
        <f>VLOOKUP(U246+1,BG!$A$2:$F$55,5)</f>
        <v>0.57567780357447917</v>
      </c>
      <c r="AD246" s="3">
        <f>COUNTIF($U$2:U246,U246)</f>
        <v>10</v>
      </c>
      <c r="AE246" s="3">
        <f t="shared" si="30"/>
        <v>19</v>
      </c>
      <c r="AF246" s="3">
        <f t="shared" si="31"/>
        <v>9</v>
      </c>
      <c r="AG246" s="3">
        <f t="shared" si="32"/>
        <v>9</v>
      </c>
      <c r="AH246" s="81">
        <f t="shared" si="33"/>
        <v>22.168822700015014</v>
      </c>
      <c r="AI246" s="81">
        <f t="shared" si="34"/>
        <v>0.51420370154167594</v>
      </c>
      <c r="AJ246" s="83">
        <v>4.8448399999999996</v>
      </c>
      <c r="AK246" s="83">
        <v>15.762700000000001</v>
      </c>
      <c r="AL246" s="84">
        <f t="shared" si="35"/>
        <v>76.367759468000003</v>
      </c>
      <c r="AM246" s="84">
        <f t="shared" si="36"/>
        <v>110.929218229246</v>
      </c>
      <c r="AN246" s="84">
        <f t="shared" si="37"/>
        <v>11.399290691168851</v>
      </c>
      <c r="AO246" s="84">
        <f t="shared" si="38"/>
        <v>99.529927538077146</v>
      </c>
      <c r="AP246" s="85">
        <f t="shared" si="39"/>
        <v>0.23271561271071955</v>
      </c>
    </row>
    <row r="247" spans="1:42" x14ac:dyDescent="0.25">
      <c r="A247">
        <v>10</v>
      </c>
      <c r="B247" s="33">
        <v>11</v>
      </c>
      <c r="C247" s="34" t="s">
        <v>506</v>
      </c>
      <c r="D247" s="34">
        <v>-800.03125</v>
      </c>
      <c r="E247" s="34">
        <v>156.03125</v>
      </c>
      <c r="F247" s="34">
        <v>120</v>
      </c>
      <c r="G247" s="34">
        <v>0.379496</v>
      </c>
      <c r="H247" s="34">
        <v>0.19125600000000001</v>
      </c>
      <c r="I247" s="34">
        <v>48.921171000000001</v>
      </c>
      <c r="J247" s="34">
        <v>1.414925</v>
      </c>
      <c r="K247" s="34">
        <v>9.1397790000000008</v>
      </c>
      <c r="L247" s="34">
        <v>0.13242399999999999</v>
      </c>
      <c r="M247" s="58">
        <v>0.379496</v>
      </c>
      <c r="N247" s="34">
        <v>6.7555000000000004E-2</v>
      </c>
      <c r="O247" s="34">
        <v>99700</v>
      </c>
      <c r="P247" s="34">
        <v>21.7</v>
      </c>
      <c r="Q247" s="34">
        <v>60</v>
      </c>
      <c r="R247" s="34">
        <v>1.171</v>
      </c>
      <c r="S247" s="34" t="s">
        <v>527</v>
      </c>
      <c r="T247" s="34" t="s">
        <v>528</v>
      </c>
      <c r="U247" s="77">
        <v>1140</v>
      </c>
      <c r="V247" s="34">
        <v>154.646335638831</v>
      </c>
      <c r="W247" s="2">
        <v>5.9969377470678928</v>
      </c>
      <c r="X247" s="2">
        <v>17.158022181654491</v>
      </c>
      <c r="Y247" s="2">
        <v>-121.25091213064154</v>
      </c>
      <c r="Z247" s="80">
        <f>VLOOKUP(U247,BG!$A$2:$F$55,4)</f>
        <v>26.195668687979527</v>
      </c>
      <c r="AA247" s="80">
        <f>VLOOKUP(U247,BG!$A$2:$F$55,5)</f>
        <v>0.45272959950887282</v>
      </c>
      <c r="AB247" s="4">
        <f>VLOOKUP(U247+1,BG!$A$2:$F$55,4)</f>
        <v>18.141976712050507</v>
      </c>
      <c r="AC247" s="4">
        <f>VLOOKUP(U247+1,BG!$A$2:$F$55,5)</f>
        <v>0.57567780357447917</v>
      </c>
      <c r="AD247" s="3">
        <f>COUNTIF($U$2:U247,U247)</f>
        <v>11</v>
      </c>
      <c r="AE247" s="3">
        <f t="shared" si="30"/>
        <v>19</v>
      </c>
      <c r="AF247" s="3">
        <f t="shared" si="31"/>
        <v>8</v>
      </c>
      <c r="AG247" s="3">
        <f t="shared" si="32"/>
        <v>10</v>
      </c>
      <c r="AH247" s="81">
        <f t="shared" si="33"/>
        <v>21.72139536801896</v>
      </c>
      <c r="AI247" s="81">
        <f t="shared" si="34"/>
        <v>0.52103415732309855</v>
      </c>
      <c r="AJ247" s="83">
        <v>4.6491800000000003</v>
      </c>
      <c r="AK247" s="83">
        <v>16.957599999999999</v>
      </c>
      <c r="AL247" s="84">
        <f t="shared" si="35"/>
        <v>78.838934768000001</v>
      </c>
      <c r="AM247" s="84">
        <f t="shared" si="36"/>
        <v>102.89559088619201</v>
      </c>
      <c r="AN247" s="84">
        <f t="shared" si="37"/>
        <v>11.317588931457616</v>
      </c>
      <c r="AO247" s="84">
        <f t="shared" si="38"/>
        <v>91.57800195473439</v>
      </c>
      <c r="AP247" s="85">
        <f t="shared" si="39"/>
        <v>0.13910619269714047</v>
      </c>
    </row>
    <row r="248" spans="1:42" x14ac:dyDescent="0.25">
      <c r="A248">
        <v>10</v>
      </c>
      <c r="B248" s="33">
        <v>12</v>
      </c>
      <c r="C248" s="34" t="s">
        <v>506</v>
      </c>
      <c r="D248" s="34">
        <v>-800.03125</v>
      </c>
      <c r="E248" s="34">
        <v>208.03125</v>
      </c>
      <c r="F248" s="34">
        <v>120</v>
      </c>
      <c r="G248" s="34">
        <v>0.34914400000000001</v>
      </c>
      <c r="H248" s="34">
        <v>0.19142999999999999</v>
      </c>
      <c r="I248" s="34">
        <v>48.964784000000002</v>
      </c>
      <c r="J248" s="34">
        <v>1.430245</v>
      </c>
      <c r="K248" s="34">
        <v>9.1438349999999993</v>
      </c>
      <c r="L248" s="34">
        <v>0.133685</v>
      </c>
      <c r="M248" s="58">
        <v>0.34914400000000001</v>
      </c>
      <c r="N248" s="34">
        <v>9.6407999999999994E-2</v>
      </c>
      <c r="O248" s="34">
        <v>99700</v>
      </c>
      <c r="P248" s="34">
        <v>21.7</v>
      </c>
      <c r="Q248" s="34">
        <v>60</v>
      </c>
      <c r="R248" s="34">
        <v>1.171</v>
      </c>
      <c r="S248" s="34" t="s">
        <v>529</v>
      </c>
      <c r="T248" s="34" t="s">
        <v>530</v>
      </c>
      <c r="U248" s="77">
        <v>1140</v>
      </c>
      <c r="V248" s="34">
        <v>127.05754378630736</v>
      </c>
      <c r="W248" s="2">
        <v>2.8217183228358005</v>
      </c>
      <c r="X248" s="2">
        <v>33.231927583074466</v>
      </c>
      <c r="Y248" s="2">
        <v>-112.01775859674363</v>
      </c>
      <c r="Z248" s="80">
        <f>VLOOKUP(U248,BG!$A$2:$F$55,4)</f>
        <v>26.195668687979527</v>
      </c>
      <c r="AA248" s="80">
        <f>VLOOKUP(U248,BG!$A$2:$F$55,5)</f>
        <v>0.45272959950887282</v>
      </c>
      <c r="AB248" s="4">
        <f>VLOOKUP(U248+1,BG!$A$2:$F$55,4)</f>
        <v>18.141976712050507</v>
      </c>
      <c r="AC248" s="4">
        <f>VLOOKUP(U248+1,BG!$A$2:$F$55,5)</f>
        <v>0.57567780357447917</v>
      </c>
      <c r="AD248" s="3">
        <f>COUNTIF($U$2:U248,U248)</f>
        <v>12</v>
      </c>
      <c r="AE248" s="3">
        <f t="shared" si="30"/>
        <v>19</v>
      </c>
      <c r="AF248" s="3">
        <f t="shared" si="31"/>
        <v>7</v>
      </c>
      <c r="AG248" s="3">
        <f t="shared" si="32"/>
        <v>11</v>
      </c>
      <c r="AH248" s="81">
        <f t="shared" si="33"/>
        <v>21.273968036022907</v>
      </c>
      <c r="AI248" s="81">
        <f t="shared" si="34"/>
        <v>0.52786461310452115</v>
      </c>
      <c r="AJ248" s="83">
        <v>2.5812900000000001</v>
      </c>
      <c r="AK248" s="83">
        <v>33.415500000000002</v>
      </c>
      <c r="AL248" s="84">
        <f t="shared" si="35"/>
        <v>86.255095995000005</v>
      </c>
      <c r="AM248" s="84">
        <f t="shared" si="36"/>
        <v>93.771138964313664</v>
      </c>
      <c r="AN248" s="84">
        <f t="shared" si="37"/>
        <v>11.229774906533182</v>
      </c>
      <c r="AO248" s="84">
        <f t="shared" si="38"/>
        <v>82.541364057780484</v>
      </c>
      <c r="AP248" s="85">
        <f t="shared" si="39"/>
        <v>4.4992374182474613E-2</v>
      </c>
    </row>
    <row r="249" spans="1:42" x14ac:dyDescent="0.25">
      <c r="A249">
        <v>10</v>
      </c>
      <c r="B249" s="33">
        <v>13</v>
      </c>
      <c r="C249" s="34" t="s">
        <v>506</v>
      </c>
      <c r="D249" s="34">
        <v>-800.03125</v>
      </c>
      <c r="E249" s="34">
        <v>260.03125</v>
      </c>
      <c r="F249" s="34">
        <v>120</v>
      </c>
      <c r="G249" s="34">
        <v>0.33064300000000002</v>
      </c>
      <c r="H249" s="34">
        <v>0.191303</v>
      </c>
      <c r="I249" s="34">
        <v>48.932989999999997</v>
      </c>
      <c r="J249" s="34">
        <v>1.458782</v>
      </c>
      <c r="K249" s="34">
        <v>9.1408229999999993</v>
      </c>
      <c r="L249" s="34">
        <v>0.13653599999999999</v>
      </c>
      <c r="M249" s="58">
        <v>0.33064300000000002</v>
      </c>
      <c r="N249" s="34">
        <v>0.16447100000000001</v>
      </c>
      <c r="O249" s="34">
        <v>99700</v>
      </c>
      <c r="P249" s="34">
        <v>21.7</v>
      </c>
      <c r="Q249" s="34">
        <v>60</v>
      </c>
      <c r="R249" s="34">
        <v>1.171</v>
      </c>
      <c r="S249" s="34" t="s">
        <v>531</v>
      </c>
      <c r="T249" s="34" t="s">
        <v>532</v>
      </c>
      <c r="U249" s="77">
        <v>1140</v>
      </c>
      <c r="V249" s="34">
        <v>109.52608223518482</v>
      </c>
      <c r="W249" s="2">
        <v>1.1612765881371279</v>
      </c>
      <c r="X249" s="2">
        <v>72.863973712494882</v>
      </c>
      <c r="Y249" s="2">
        <v>-109.9800378480506</v>
      </c>
      <c r="Z249" s="80">
        <f>VLOOKUP(U249,BG!$A$2:$F$55,4)</f>
        <v>26.195668687979527</v>
      </c>
      <c r="AA249" s="80">
        <f>VLOOKUP(U249,BG!$A$2:$F$55,5)</f>
        <v>0.45272959950887282</v>
      </c>
      <c r="AB249" s="4">
        <f>VLOOKUP(U249+1,BG!$A$2:$F$55,4)</f>
        <v>18.141976712050507</v>
      </c>
      <c r="AC249" s="4">
        <f>VLOOKUP(U249+1,BG!$A$2:$F$55,5)</f>
        <v>0.57567780357447917</v>
      </c>
      <c r="AD249" s="3">
        <f>COUNTIF($U$2:U249,U249)</f>
        <v>13</v>
      </c>
      <c r="AE249" s="3">
        <f t="shared" si="30"/>
        <v>19</v>
      </c>
      <c r="AF249" s="3">
        <f t="shared" si="31"/>
        <v>6</v>
      </c>
      <c r="AG249" s="3">
        <f t="shared" si="32"/>
        <v>12</v>
      </c>
      <c r="AH249" s="81">
        <f t="shared" si="33"/>
        <v>20.826540704026847</v>
      </c>
      <c r="AI249" s="81">
        <f t="shared" si="34"/>
        <v>0.53469506888594376</v>
      </c>
      <c r="AJ249" s="83">
        <v>1.09578</v>
      </c>
      <c r="AK249" s="83">
        <v>74.338899999999995</v>
      </c>
      <c r="AL249" s="84">
        <f t="shared" si="35"/>
        <v>81.459079841999994</v>
      </c>
      <c r="AM249" s="84">
        <f t="shared" si="36"/>
        <v>84.615226790959426</v>
      </c>
      <c r="AN249" s="84">
        <f t="shared" si="37"/>
        <v>11.135848616395547</v>
      </c>
      <c r="AO249" s="84">
        <f t="shared" si="38"/>
        <v>73.479378174563877</v>
      </c>
      <c r="AP249" s="85">
        <f t="shared" si="39"/>
        <v>0.10859783881783618</v>
      </c>
    </row>
    <row r="250" spans="1:42" x14ac:dyDescent="0.25">
      <c r="A250">
        <v>10</v>
      </c>
      <c r="B250" s="33">
        <v>14</v>
      </c>
      <c r="C250" s="34" t="s">
        <v>506</v>
      </c>
      <c r="D250" s="34">
        <v>-800.03125</v>
      </c>
      <c r="E250" s="34">
        <v>312.03125</v>
      </c>
      <c r="F250" s="34">
        <v>120</v>
      </c>
      <c r="G250" s="34">
        <v>0.29652400000000001</v>
      </c>
      <c r="H250" s="34">
        <v>0.191354</v>
      </c>
      <c r="I250" s="34">
        <v>48.945608</v>
      </c>
      <c r="J250" s="34">
        <v>1.4589989999999999</v>
      </c>
      <c r="K250" s="34">
        <v>9.1420049999999993</v>
      </c>
      <c r="L250" s="34">
        <v>0.136296</v>
      </c>
      <c r="M250" s="58">
        <v>0.29652400000000001</v>
      </c>
      <c r="N250" s="34">
        <v>0.13683600000000001</v>
      </c>
      <c r="O250" s="34">
        <v>99700</v>
      </c>
      <c r="P250" s="34">
        <v>21.7</v>
      </c>
      <c r="Q250" s="34">
        <v>60</v>
      </c>
      <c r="R250" s="34">
        <v>1.171</v>
      </c>
      <c r="S250" s="34" t="s">
        <v>533</v>
      </c>
      <c r="T250" s="34" t="s">
        <v>534</v>
      </c>
      <c r="U250" s="77">
        <v>1140</v>
      </c>
      <c r="V250" s="34">
        <v>78.727639032583554</v>
      </c>
      <c r="W250" s="2">
        <v>0.97359923494809419</v>
      </c>
      <c r="X250" s="2">
        <v>62.480242074912518</v>
      </c>
      <c r="Y250" s="2">
        <v>-113.12032372112085</v>
      </c>
      <c r="Z250" s="80">
        <f>VLOOKUP(U250,BG!$A$2:$F$55,4)</f>
        <v>26.195668687979527</v>
      </c>
      <c r="AA250" s="80">
        <f>VLOOKUP(U250,BG!$A$2:$F$55,5)</f>
        <v>0.45272959950887282</v>
      </c>
      <c r="AB250" s="4">
        <f>VLOOKUP(U250+1,BG!$A$2:$F$55,4)</f>
        <v>18.141976712050507</v>
      </c>
      <c r="AC250" s="4">
        <f>VLOOKUP(U250+1,BG!$A$2:$F$55,5)</f>
        <v>0.57567780357447917</v>
      </c>
      <c r="AD250" s="3">
        <f>COUNTIF($U$2:U250,U250)</f>
        <v>14</v>
      </c>
      <c r="AE250" s="3">
        <f t="shared" si="30"/>
        <v>19</v>
      </c>
      <c r="AF250" s="3">
        <f t="shared" si="31"/>
        <v>5</v>
      </c>
      <c r="AG250" s="3">
        <f t="shared" si="32"/>
        <v>13</v>
      </c>
      <c r="AH250" s="81">
        <f t="shared" si="33"/>
        <v>20.37911337203079</v>
      </c>
      <c r="AI250" s="81">
        <f t="shared" si="34"/>
        <v>0.54152552466736625</v>
      </c>
      <c r="AJ250" s="83">
        <v>0.91252699999999998</v>
      </c>
      <c r="AK250" s="83">
        <v>64.277000000000001</v>
      </c>
      <c r="AL250" s="84">
        <f t="shared" si="35"/>
        <v>58.654497978999999</v>
      </c>
      <c r="AM250" s="84">
        <f t="shared" si="36"/>
        <v>60.830715883506549</v>
      </c>
      <c r="AN250" s="84">
        <f t="shared" si="37"/>
        <v>11.035810061044714</v>
      </c>
      <c r="AO250" s="84">
        <f t="shared" si="38"/>
        <v>49.794905822461835</v>
      </c>
      <c r="AP250" s="85">
        <f t="shared" si="39"/>
        <v>0.17792165704913768</v>
      </c>
    </row>
    <row r="251" spans="1:42" x14ac:dyDescent="0.25">
      <c r="A251">
        <v>10</v>
      </c>
      <c r="B251" s="33">
        <v>15</v>
      </c>
      <c r="C251" s="34" t="s">
        <v>506</v>
      </c>
      <c r="D251" s="34">
        <v>-800.03125</v>
      </c>
      <c r="E251" s="34">
        <v>364.03125</v>
      </c>
      <c r="F251" s="34">
        <v>120</v>
      </c>
      <c r="G251" s="34">
        <v>0.27526200000000001</v>
      </c>
      <c r="H251" s="34">
        <v>0.19134300000000001</v>
      </c>
      <c r="I251" s="34">
        <v>48.942856999999997</v>
      </c>
      <c r="J251" s="34">
        <v>1.4193979999999999</v>
      </c>
      <c r="K251" s="34">
        <v>9.1417999999999999</v>
      </c>
      <c r="L251" s="34">
        <v>0.13279099999999999</v>
      </c>
      <c r="M251" s="58">
        <v>0.27526200000000001</v>
      </c>
      <c r="N251" s="34">
        <v>0.114111</v>
      </c>
      <c r="O251" s="34">
        <v>99700</v>
      </c>
      <c r="P251" s="34">
        <v>21.7</v>
      </c>
      <c r="Q251" s="34">
        <v>60</v>
      </c>
      <c r="R251" s="34">
        <v>1.171</v>
      </c>
      <c r="S251" s="34" t="s">
        <v>535</v>
      </c>
      <c r="T251" s="34" t="s">
        <v>536</v>
      </c>
      <c r="U251" s="77">
        <v>1140</v>
      </c>
      <c r="V251" s="34">
        <v>58.84238968059833</v>
      </c>
      <c r="W251" s="2">
        <v>1.1164323442886235</v>
      </c>
      <c r="X251" s="2">
        <v>43.128489418987975</v>
      </c>
      <c r="Y251" s="2">
        <v>-112.92646652934731</v>
      </c>
      <c r="Z251" s="80">
        <f>VLOOKUP(U251,BG!$A$2:$F$55,4)</f>
        <v>26.195668687979527</v>
      </c>
      <c r="AA251" s="80">
        <f>VLOOKUP(U251,BG!$A$2:$F$55,5)</f>
        <v>0.45272959950887282</v>
      </c>
      <c r="AB251" s="4">
        <f>VLOOKUP(U251+1,BG!$A$2:$F$55,4)</f>
        <v>18.141976712050507</v>
      </c>
      <c r="AC251" s="4">
        <f>VLOOKUP(U251+1,BG!$A$2:$F$55,5)</f>
        <v>0.57567780357447917</v>
      </c>
      <c r="AD251" s="3">
        <f>COUNTIF($U$2:U251,U251)</f>
        <v>15</v>
      </c>
      <c r="AE251" s="3">
        <f t="shared" si="30"/>
        <v>19</v>
      </c>
      <c r="AF251" s="3">
        <f t="shared" si="31"/>
        <v>4</v>
      </c>
      <c r="AG251" s="3">
        <f t="shared" si="32"/>
        <v>14</v>
      </c>
      <c r="AH251" s="81">
        <f t="shared" si="33"/>
        <v>19.931686040034734</v>
      </c>
      <c r="AI251" s="81">
        <f t="shared" si="34"/>
        <v>0.54835598044878897</v>
      </c>
      <c r="AJ251" s="83">
        <v>1.01491</v>
      </c>
      <c r="AK251" s="83">
        <v>45.145899999999997</v>
      </c>
      <c r="AL251" s="84">
        <f t="shared" si="35"/>
        <v>45.819025368999995</v>
      </c>
      <c r="AM251" s="84">
        <f t="shared" si="36"/>
        <v>48.150040547667835</v>
      </c>
      <c r="AN251" s="84">
        <f t="shared" si="37"/>
        <v>10.929659240480687</v>
      </c>
      <c r="AO251" s="84">
        <f t="shared" si="38"/>
        <v>37.220381307187147</v>
      </c>
      <c r="AP251" s="85">
        <f t="shared" si="39"/>
        <v>0.23101977357100517</v>
      </c>
    </row>
    <row r="252" spans="1:42" x14ac:dyDescent="0.25">
      <c r="A252">
        <v>10</v>
      </c>
      <c r="B252" s="33">
        <v>16</v>
      </c>
      <c r="C252" s="34" t="s">
        <v>506</v>
      </c>
      <c r="D252" s="34">
        <v>-800.03125</v>
      </c>
      <c r="E252" s="34">
        <v>416.03125</v>
      </c>
      <c r="F252" s="34">
        <v>120</v>
      </c>
      <c r="G252" s="34">
        <v>0.267567</v>
      </c>
      <c r="H252" s="34">
        <v>0.19106500000000001</v>
      </c>
      <c r="I252" s="34">
        <v>48.873303999999997</v>
      </c>
      <c r="J252" s="34">
        <v>1.4177999999999999</v>
      </c>
      <c r="K252" s="34">
        <v>9.1353000000000009</v>
      </c>
      <c r="L252" s="34">
        <v>0.132801</v>
      </c>
      <c r="M252" s="58">
        <v>0.267567</v>
      </c>
      <c r="N252" s="34">
        <v>7.3618000000000003E-2</v>
      </c>
      <c r="O252" s="34">
        <v>99700</v>
      </c>
      <c r="P252" s="34">
        <v>21.7</v>
      </c>
      <c r="Q252" s="34">
        <v>60</v>
      </c>
      <c r="R252" s="34">
        <v>1.171</v>
      </c>
      <c r="S252" s="34" t="s">
        <v>537</v>
      </c>
      <c r="T252" s="34" t="s">
        <v>538</v>
      </c>
      <c r="U252" s="77">
        <v>1140</v>
      </c>
      <c r="V252" s="34">
        <v>50.476876383866362</v>
      </c>
      <c r="W252" s="2">
        <v>1.5252423046414656</v>
      </c>
      <c r="X252" s="2">
        <v>26.70082992762908</v>
      </c>
      <c r="Y252" s="2">
        <v>-115.69687017265231</v>
      </c>
      <c r="Z252" s="80">
        <f>VLOOKUP(U252,BG!$A$2:$F$55,4)</f>
        <v>26.195668687979527</v>
      </c>
      <c r="AA252" s="80">
        <f>VLOOKUP(U252,BG!$A$2:$F$55,5)</f>
        <v>0.45272959950887282</v>
      </c>
      <c r="AB252" s="4">
        <f>VLOOKUP(U252+1,BG!$A$2:$F$55,4)</f>
        <v>18.141976712050507</v>
      </c>
      <c r="AC252" s="4">
        <f>VLOOKUP(U252+1,BG!$A$2:$F$55,5)</f>
        <v>0.57567780357447917</v>
      </c>
      <c r="AD252" s="3">
        <f>COUNTIF($U$2:U252,U252)</f>
        <v>16</v>
      </c>
      <c r="AE252" s="3">
        <f t="shared" si="30"/>
        <v>19</v>
      </c>
      <c r="AF252" s="3">
        <f t="shared" si="31"/>
        <v>3</v>
      </c>
      <c r="AG252" s="3">
        <f t="shared" si="32"/>
        <v>15</v>
      </c>
      <c r="AH252" s="81">
        <f t="shared" si="33"/>
        <v>19.484258708038677</v>
      </c>
      <c r="AI252" s="81">
        <f t="shared" si="34"/>
        <v>0.55518643623021147</v>
      </c>
      <c r="AJ252" s="83">
        <v>1.1423399999999999</v>
      </c>
      <c r="AK252" s="83">
        <v>28.3947</v>
      </c>
      <c r="AL252" s="84">
        <f t="shared" si="35"/>
        <v>32.436401597999996</v>
      </c>
      <c r="AM252" s="84">
        <f t="shared" si="36"/>
        <v>40.725235374656798</v>
      </c>
      <c r="AN252" s="84">
        <f t="shared" si="37"/>
        <v>10.817396154703458</v>
      </c>
      <c r="AO252" s="84">
        <f t="shared" si="38"/>
        <v>29.907839219953338</v>
      </c>
      <c r="AP252" s="85">
        <f t="shared" si="39"/>
        <v>8.4545137462144052E-2</v>
      </c>
    </row>
    <row r="253" spans="1:42" x14ac:dyDescent="0.25">
      <c r="A253">
        <v>10</v>
      </c>
      <c r="B253" s="33">
        <v>17</v>
      </c>
      <c r="C253" s="34" t="s">
        <v>506</v>
      </c>
      <c r="D253" s="34">
        <v>-800.03125</v>
      </c>
      <c r="E253" s="34">
        <v>468.03125</v>
      </c>
      <c r="F253" s="34">
        <v>120</v>
      </c>
      <c r="G253" s="34">
        <v>0.26433200000000001</v>
      </c>
      <c r="H253" s="34">
        <v>0.19089600000000001</v>
      </c>
      <c r="I253" s="34">
        <v>48.830787000000001</v>
      </c>
      <c r="J253" s="34">
        <v>1.3610180000000001</v>
      </c>
      <c r="K253" s="34">
        <v>9.1313999999999993</v>
      </c>
      <c r="L253" s="34">
        <v>0.127493</v>
      </c>
      <c r="M253" s="58">
        <v>0.26433200000000001</v>
      </c>
      <c r="N253" s="34">
        <v>4.4047000000000003E-2</v>
      </c>
      <c r="O253" s="34">
        <v>99700</v>
      </c>
      <c r="P253" s="34">
        <v>21.7</v>
      </c>
      <c r="Q253" s="34">
        <v>60</v>
      </c>
      <c r="R253" s="34">
        <v>1.171</v>
      </c>
      <c r="S253" s="34" t="s">
        <v>539</v>
      </c>
      <c r="T253" s="34" t="s">
        <v>540</v>
      </c>
      <c r="U253" s="77">
        <v>1140</v>
      </c>
      <c r="V253" s="34">
        <v>45.898361641516317</v>
      </c>
      <c r="W253" s="2">
        <v>2.6885848875987679</v>
      </c>
      <c r="X253" s="2">
        <v>14.145742974027124</v>
      </c>
      <c r="Y253" s="2">
        <v>-116.43444540658002</v>
      </c>
      <c r="Z253" s="80">
        <f>VLOOKUP(U253,BG!$A$2:$F$55,4)</f>
        <v>26.195668687979527</v>
      </c>
      <c r="AA253" s="80">
        <f>VLOOKUP(U253,BG!$A$2:$F$55,5)</f>
        <v>0.45272959950887282</v>
      </c>
      <c r="AB253" s="4">
        <f>VLOOKUP(U253+1,BG!$A$2:$F$55,4)</f>
        <v>18.141976712050507</v>
      </c>
      <c r="AC253" s="4">
        <f>VLOOKUP(U253+1,BG!$A$2:$F$55,5)</f>
        <v>0.57567780357447917</v>
      </c>
      <c r="AD253" s="3">
        <f>COUNTIF($U$2:U253,U253)</f>
        <v>17</v>
      </c>
      <c r="AE253" s="3">
        <f t="shared" si="30"/>
        <v>19</v>
      </c>
      <c r="AF253" s="3">
        <f t="shared" si="31"/>
        <v>2</v>
      </c>
      <c r="AG253" s="3">
        <f t="shared" si="32"/>
        <v>16</v>
      </c>
      <c r="AH253" s="81">
        <f t="shared" si="33"/>
        <v>19.03683137604262</v>
      </c>
      <c r="AI253" s="81">
        <f t="shared" si="34"/>
        <v>0.56201689201163396</v>
      </c>
      <c r="AJ253" s="83">
        <v>1.53237</v>
      </c>
      <c r="AK253" s="83">
        <v>14.5974</v>
      </c>
      <c r="AL253" s="84">
        <f t="shared" si="35"/>
        <v>22.368617838000002</v>
      </c>
      <c r="AM253" s="84">
        <f t="shared" si="36"/>
        <v>38.032030783825775</v>
      </c>
      <c r="AN253" s="84">
        <f t="shared" si="37"/>
        <v>10.699020803713031</v>
      </c>
      <c r="AO253" s="84">
        <f t="shared" si="38"/>
        <v>27.333009980112742</v>
      </c>
      <c r="AP253" s="85">
        <f t="shared" si="39"/>
        <v>0.18162625139802707</v>
      </c>
    </row>
    <row r="254" spans="1:42" x14ac:dyDescent="0.25">
      <c r="A254">
        <v>10</v>
      </c>
      <c r="B254" s="33">
        <v>18</v>
      </c>
      <c r="C254" s="34" t="s">
        <v>506</v>
      </c>
      <c r="D254" s="34">
        <v>-800.03125</v>
      </c>
      <c r="E254" s="34">
        <v>520.03125</v>
      </c>
      <c r="F254" s="34">
        <v>120</v>
      </c>
      <c r="G254" s="34">
        <v>0.25912499999999999</v>
      </c>
      <c r="H254" s="34">
        <v>0.19136800000000001</v>
      </c>
      <c r="I254" s="34">
        <v>48.949224000000001</v>
      </c>
      <c r="J254" s="34">
        <v>1.4275819999999999</v>
      </c>
      <c r="K254" s="34">
        <v>9.1423830000000006</v>
      </c>
      <c r="L254" s="34">
        <v>0.13356699999999999</v>
      </c>
      <c r="M254" s="58">
        <v>0.25912499999999999</v>
      </c>
      <c r="N254" s="34">
        <v>4.1125000000000002E-2</v>
      </c>
      <c r="O254" s="34">
        <v>99700</v>
      </c>
      <c r="P254" s="34">
        <v>21.7</v>
      </c>
      <c r="Q254" s="34">
        <v>60</v>
      </c>
      <c r="R254" s="34">
        <v>1.171</v>
      </c>
      <c r="S254" s="34" t="s">
        <v>541</v>
      </c>
      <c r="T254" s="34" t="s">
        <v>542</v>
      </c>
      <c r="U254" s="77">
        <v>1140</v>
      </c>
      <c r="V254" s="34">
        <v>39.643488488775461</v>
      </c>
      <c r="W254" s="2">
        <v>2.2601250158266937</v>
      </c>
      <c r="X254" s="2">
        <v>14.124957724933042</v>
      </c>
      <c r="Y254" s="2">
        <v>-119.38757541923223</v>
      </c>
      <c r="Z254" s="80">
        <f>VLOOKUP(U254,BG!$A$2:$F$55,4)</f>
        <v>26.195668687979527</v>
      </c>
      <c r="AA254" s="80">
        <f>VLOOKUP(U254,BG!$A$2:$F$55,5)</f>
        <v>0.45272959950887282</v>
      </c>
      <c r="AB254" s="4">
        <f>VLOOKUP(U254+1,BG!$A$2:$F$55,4)</f>
        <v>18.141976712050507</v>
      </c>
      <c r="AC254" s="4">
        <f>VLOOKUP(U254+1,BG!$A$2:$F$55,5)</f>
        <v>0.57567780357447917</v>
      </c>
      <c r="AD254" s="3">
        <f>COUNTIF($U$2:U254,U254)</f>
        <v>18</v>
      </c>
      <c r="AE254" s="3">
        <f t="shared" si="30"/>
        <v>19</v>
      </c>
      <c r="AF254" s="3">
        <f t="shared" si="31"/>
        <v>1</v>
      </c>
      <c r="AG254" s="3">
        <f t="shared" si="32"/>
        <v>17</v>
      </c>
      <c r="AH254" s="81">
        <f t="shared" si="33"/>
        <v>18.589404044046564</v>
      </c>
      <c r="AI254" s="81">
        <f t="shared" si="34"/>
        <v>0.56884734779305657</v>
      </c>
      <c r="AJ254" s="83">
        <v>1.4428799999999999</v>
      </c>
      <c r="AK254" s="83">
        <v>14.8531</v>
      </c>
      <c r="AL254" s="84">
        <f t="shared" si="35"/>
        <v>21.431240927999998</v>
      </c>
      <c r="AM254" s="84">
        <f t="shared" si="36"/>
        <v>31.924170301615671</v>
      </c>
      <c r="AN254" s="84">
        <f t="shared" si="37"/>
        <v>10.574533187509408</v>
      </c>
      <c r="AO254" s="84">
        <f t="shared" si="38"/>
        <v>21.349637114106265</v>
      </c>
      <c r="AP254" s="85">
        <f t="shared" si="39"/>
        <v>3.8222576551343113E-3</v>
      </c>
    </row>
    <row r="255" spans="1:42" x14ac:dyDescent="0.25">
      <c r="A255">
        <v>10</v>
      </c>
      <c r="B255" s="33">
        <v>19</v>
      </c>
      <c r="C255" s="34" t="s">
        <v>506</v>
      </c>
      <c r="D255" s="34">
        <v>-800.03125</v>
      </c>
      <c r="E255" s="34">
        <v>572.03125</v>
      </c>
      <c r="F255" s="34">
        <v>120</v>
      </c>
      <c r="G255" s="34">
        <v>0.25581700000000002</v>
      </c>
      <c r="H255" s="34">
        <v>0.19097900000000001</v>
      </c>
      <c r="I255" s="34">
        <v>48.851542000000002</v>
      </c>
      <c r="J255" s="34">
        <v>1.4160410000000001</v>
      </c>
      <c r="K255" s="34">
        <v>9.1332679999999993</v>
      </c>
      <c r="L255" s="34">
        <v>0.132662</v>
      </c>
      <c r="M255" s="58">
        <v>0.25581700000000002</v>
      </c>
      <c r="N255" s="34">
        <v>3.7371000000000001E-2</v>
      </c>
      <c r="O255" s="34">
        <v>99700</v>
      </c>
      <c r="P255" s="34">
        <v>21.7</v>
      </c>
      <c r="Q255" s="34">
        <v>60</v>
      </c>
      <c r="R255" s="34">
        <v>1.171</v>
      </c>
      <c r="S255" s="34" t="s">
        <v>543</v>
      </c>
      <c r="T255" s="34" t="s">
        <v>544</v>
      </c>
      <c r="U255" s="77">
        <v>1140</v>
      </c>
      <c r="V255" s="34">
        <v>35.000833035945639</v>
      </c>
      <c r="W255" s="2">
        <v>2.8960382557316802</v>
      </c>
      <c r="X255" s="2">
        <v>10.779818105280606</v>
      </c>
      <c r="Y255" s="2">
        <v>-118.08153863366863</v>
      </c>
      <c r="Z255" s="80">
        <f>VLOOKUP(U255,BG!$A$2:$F$55,4)</f>
        <v>26.195668687979527</v>
      </c>
      <c r="AA255" s="80">
        <f>VLOOKUP(U255,BG!$A$2:$F$55,5)</f>
        <v>0.45272959950887282</v>
      </c>
      <c r="AB255" s="4">
        <f>VLOOKUP(U255+1,BG!$A$2:$F$55,4)</f>
        <v>18.141976712050507</v>
      </c>
      <c r="AC255" s="4">
        <f>VLOOKUP(U255+1,BG!$A$2:$F$55,5)</f>
        <v>0.57567780357447917</v>
      </c>
      <c r="AD255" s="3">
        <f>COUNTIF($U$2:U255,U255)</f>
        <v>19</v>
      </c>
      <c r="AE255" s="3">
        <f t="shared" si="30"/>
        <v>19</v>
      </c>
      <c r="AF255" s="3">
        <f t="shared" si="31"/>
        <v>0</v>
      </c>
      <c r="AG255" s="3">
        <f t="shared" si="32"/>
        <v>18</v>
      </c>
      <c r="AH255" s="81">
        <f t="shared" si="33"/>
        <v>18.141976712050507</v>
      </c>
      <c r="AI255" s="81">
        <f t="shared" si="34"/>
        <v>0.57567780357447917</v>
      </c>
      <c r="AJ255" s="83">
        <v>1.39398</v>
      </c>
      <c r="AK255" s="83">
        <v>11.4053</v>
      </c>
      <c r="AL255" s="84">
        <f t="shared" si="35"/>
        <v>15.898760094</v>
      </c>
      <c r="AM255" s="84">
        <f t="shared" si="36"/>
        <v>31.218765622721634</v>
      </c>
      <c r="AN255" s="84">
        <f t="shared" si="37"/>
        <v>10.443933306092587</v>
      </c>
      <c r="AO255" s="84">
        <f t="shared" si="38"/>
        <v>20.774832316629045</v>
      </c>
      <c r="AP255" s="85">
        <f t="shared" si="39"/>
        <v>0.23471054535184058</v>
      </c>
    </row>
    <row r="256" spans="1:42" x14ac:dyDescent="0.25">
      <c r="A256">
        <v>11</v>
      </c>
      <c r="B256" s="36">
        <v>1</v>
      </c>
      <c r="C256" s="37" t="s">
        <v>545</v>
      </c>
      <c r="D256" s="37">
        <v>-800.03125</v>
      </c>
      <c r="E256" s="37">
        <v>-363.96875</v>
      </c>
      <c r="F256" s="37">
        <v>50</v>
      </c>
      <c r="G256" s="37">
        <v>0.22816800000000001</v>
      </c>
      <c r="H256" s="37">
        <v>0.193048</v>
      </c>
      <c r="I256" s="37">
        <v>49.370761999999999</v>
      </c>
      <c r="J256" s="37">
        <v>1.412819</v>
      </c>
      <c r="K256" s="37">
        <v>9.1817019999999996</v>
      </c>
      <c r="L256" s="37">
        <v>0.13156499999999999</v>
      </c>
      <c r="M256" s="59">
        <v>0.22816800000000001</v>
      </c>
      <c r="N256" s="37">
        <v>3.3308999999999998E-2</v>
      </c>
      <c r="O256" s="37">
        <v>99700</v>
      </c>
      <c r="P256" s="37">
        <v>21.7</v>
      </c>
      <c r="Q256" s="37">
        <v>60</v>
      </c>
      <c r="R256" s="37">
        <v>1.171</v>
      </c>
      <c r="S256" s="37" t="s">
        <v>546</v>
      </c>
      <c r="T256" s="37" t="s">
        <v>547</v>
      </c>
      <c r="U256" s="77">
        <v>1150</v>
      </c>
      <c r="V256" s="34">
        <v>31.76780388774635</v>
      </c>
      <c r="W256" s="2">
        <v>3.1920726922315481</v>
      </c>
      <c r="X256" s="2">
        <v>9.3959753587846997</v>
      </c>
      <c r="Y256" s="2">
        <v>-102.56092039809354</v>
      </c>
      <c r="Z256" s="80">
        <f>VLOOKUP(U256,BG!$A$2:$F$55,4)</f>
        <v>28.478502863576335</v>
      </c>
      <c r="AA256" s="80">
        <f>VLOOKUP(U256,BG!$A$2:$F$55,5)</f>
        <v>0.438412055918872</v>
      </c>
      <c r="AB256" s="4">
        <f>VLOOKUP(U256+1,BG!$A$2:$F$55,4)</f>
        <v>14.122810093491935</v>
      </c>
      <c r="AC256" s="4">
        <f>VLOOKUP(U256+1,BG!$A$2:$F$55,5)</f>
        <v>0.70588304155853121</v>
      </c>
      <c r="AD256" s="3">
        <f>COUNTIF($U$2:U256,U256)</f>
        <v>1</v>
      </c>
      <c r="AE256" s="3">
        <f t="shared" si="30"/>
        <v>19</v>
      </c>
      <c r="AF256" s="3">
        <f t="shared" si="31"/>
        <v>18</v>
      </c>
      <c r="AG256" s="3">
        <f t="shared" si="32"/>
        <v>0</v>
      </c>
      <c r="AH256" s="81">
        <f t="shared" si="33"/>
        <v>28.478502863576335</v>
      </c>
      <c r="AI256" s="81">
        <f t="shared" si="34"/>
        <v>0.438412055918872</v>
      </c>
      <c r="AJ256" s="83">
        <v>1.1310800000000001</v>
      </c>
      <c r="AK256" s="83">
        <v>10.820600000000001</v>
      </c>
      <c r="AL256" s="84">
        <f t="shared" si="35"/>
        <v>12.238964248000002</v>
      </c>
      <c r="AM256" s="84">
        <f t="shared" si="36"/>
        <v>29.992636359657162</v>
      </c>
      <c r="AN256" s="84">
        <f t="shared" si="37"/>
        <v>12.485318989911985</v>
      </c>
      <c r="AO256" s="84">
        <f t="shared" si="38"/>
        <v>17.507317369745177</v>
      </c>
      <c r="AP256" s="85">
        <f t="shared" si="39"/>
        <v>0.30092292328289799</v>
      </c>
    </row>
    <row r="257" spans="1:42" x14ac:dyDescent="0.25">
      <c r="A257">
        <v>11</v>
      </c>
      <c r="B257" s="36">
        <v>2</v>
      </c>
      <c r="C257" s="37" t="s">
        <v>545</v>
      </c>
      <c r="D257" s="37">
        <v>-800.03125</v>
      </c>
      <c r="E257" s="37">
        <v>-312</v>
      </c>
      <c r="F257" s="37">
        <v>50</v>
      </c>
      <c r="G257" s="37">
        <v>0.249725</v>
      </c>
      <c r="H257" s="37">
        <v>0.19232099999999999</v>
      </c>
      <c r="I257" s="37">
        <v>49.188274999999997</v>
      </c>
      <c r="J257" s="37">
        <v>1.422679</v>
      </c>
      <c r="K257" s="37">
        <v>9.1646979999999996</v>
      </c>
      <c r="L257" s="37">
        <v>0.13266500000000001</v>
      </c>
      <c r="M257" s="59">
        <v>0.249725</v>
      </c>
      <c r="N257" s="37">
        <v>4.7253000000000003E-2</v>
      </c>
      <c r="O257" s="37">
        <v>99700</v>
      </c>
      <c r="P257" s="37">
        <v>21.7</v>
      </c>
      <c r="Q257" s="37">
        <v>60</v>
      </c>
      <c r="R257" s="37">
        <v>1.171</v>
      </c>
      <c r="S257" s="37" t="s">
        <v>548</v>
      </c>
      <c r="T257" s="37" t="s">
        <v>549</v>
      </c>
      <c r="U257" s="77">
        <v>1150</v>
      </c>
      <c r="V257" s="34">
        <v>48.199173676511109</v>
      </c>
      <c r="W257" s="2">
        <v>2.4881793321205401</v>
      </c>
      <c r="X257" s="2">
        <v>15.520929958502327</v>
      </c>
      <c r="Y257" s="2">
        <v>-106.87742031536465</v>
      </c>
      <c r="Z257" s="80">
        <f>VLOOKUP(U257,BG!$A$2:$F$55,4)</f>
        <v>28.478502863576335</v>
      </c>
      <c r="AA257" s="80">
        <f>VLOOKUP(U257,BG!$A$2:$F$55,5)</f>
        <v>0.438412055918872</v>
      </c>
      <c r="AB257" s="4">
        <f>VLOOKUP(U257+1,BG!$A$2:$F$55,4)</f>
        <v>14.122810093491935</v>
      </c>
      <c r="AC257" s="4">
        <f>VLOOKUP(U257+1,BG!$A$2:$F$55,5)</f>
        <v>0.70588304155853121</v>
      </c>
      <c r="AD257" s="3">
        <f>COUNTIF($U$2:U257,U257)</f>
        <v>2</v>
      </c>
      <c r="AE257" s="3">
        <f t="shared" si="30"/>
        <v>19</v>
      </c>
      <c r="AF257" s="3">
        <f t="shared" si="31"/>
        <v>17</v>
      </c>
      <c r="AG257" s="3">
        <f t="shared" si="32"/>
        <v>1</v>
      </c>
      <c r="AH257" s="81">
        <f t="shared" si="33"/>
        <v>27.680964376349422</v>
      </c>
      <c r="AI257" s="81">
        <f t="shared" si="34"/>
        <v>0.45327155512107531</v>
      </c>
      <c r="AJ257" s="83">
        <v>1.72285</v>
      </c>
      <c r="AK257" s="83">
        <v>16.339500000000001</v>
      </c>
      <c r="AL257" s="84">
        <f t="shared" si="35"/>
        <v>28.150507575000002</v>
      </c>
      <c r="AM257" s="84">
        <f t="shared" si="36"/>
        <v>38.618857138035999</v>
      </c>
      <c r="AN257" s="84">
        <f t="shared" si="37"/>
        <v>12.54699377011899</v>
      </c>
      <c r="AO257" s="84">
        <f t="shared" si="38"/>
        <v>26.071863367917011</v>
      </c>
      <c r="AP257" s="85">
        <f t="shared" si="39"/>
        <v>7.9727489276462213E-2</v>
      </c>
    </row>
    <row r="258" spans="1:42" x14ac:dyDescent="0.25">
      <c r="A258">
        <v>11</v>
      </c>
      <c r="B258" s="36">
        <v>3</v>
      </c>
      <c r="C258" s="37" t="s">
        <v>545</v>
      </c>
      <c r="D258" s="37">
        <v>-800.03125</v>
      </c>
      <c r="E258" s="37">
        <v>-260</v>
      </c>
      <c r="F258" s="37">
        <v>50</v>
      </c>
      <c r="G258" s="37">
        <v>0.27609</v>
      </c>
      <c r="H258" s="37">
        <v>0.19237399999999999</v>
      </c>
      <c r="I258" s="37">
        <v>49.201540000000001</v>
      </c>
      <c r="J258" s="37">
        <v>1.449417</v>
      </c>
      <c r="K258" s="37">
        <v>9.1658950000000008</v>
      </c>
      <c r="L258" s="37">
        <v>0.13530500000000001</v>
      </c>
      <c r="M258" s="59">
        <v>0.27609</v>
      </c>
      <c r="N258" s="37">
        <v>5.4908999999999999E-2</v>
      </c>
      <c r="O258" s="37">
        <v>99700</v>
      </c>
      <c r="P258" s="37">
        <v>21.7</v>
      </c>
      <c r="Q258" s="37">
        <v>60</v>
      </c>
      <c r="R258" s="37">
        <v>1.171</v>
      </c>
      <c r="S258" s="37" t="s">
        <v>550</v>
      </c>
      <c r="T258" s="37" t="s">
        <v>551</v>
      </c>
      <c r="U258" s="77">
        <v>1150</v>
      </c>
      <c r="V258" s="34">
        <v>68.720214796814943</v>
      </c>
      <c r="W258" s="2">
        <v>2.3901886767436844</v>
      </c>
      <c r="X258" s="2">
        <v>20.829938425430953</v>
      </c>
      <c r="Y258" s="2">
        <v>-111.56452484129693</v>
      </c>
      <c r="Z258" s="80">
        <f>VLOOKUP(U258,BG!$A$2:$F$55,4)</f>
        <v>28.478502863576335</v>
      </c>
      <c r="AA258" s="80">
        <f>VLOOKUP(U258,BG!$A$2:$F$55,5)</f>
        <v>0.438412055918872</v>
      </c>
      <c r="AB258" s="4">
        <f>VLOOKUP(U258+1,BG!$A$2:$F$55,4)</f>
        <v>14.122810093491935</v>
      </c>
      <c r="AC258" s="4">
        <f>VLOOKUP(U258+1,BG!$A$2:$F$55,5)</f>
        <v>0.70588304155853121</v>
      </c>
      <c r="AD258" s="3">
        <f>COUNTIF($U$2:U258,U258)</f>
        <v>3</v>
      </c>
      <c r="AE258" s="3">
        <f t="shared" si="30"/>
        <v>19</v>
      </c>
      <c r="AF258" s="3">
        <f t="shared" si="31"/>
        <v>16</v>
      </c>
      <c r="AG258" s="3">
        <f t="shared" si="32"/>
        <v>2</v>
      </c>
      <c r="AH258" s="81">
        <f t="shared" si="33"/>
        <v>26.883425889122513</v>
      </c>
      <c r="AI258" s="81">
        <f t="shared" si="34"/>
        <v>0.46813105432327856</v>
      </c>
      <c r="AJ258" s="83">
        <v>1.7309300000000001</v>
      </c>
      <c r="AK258" s="83">
        <v>21.0944</v>
      </c>
      <c r="AL258" s="84">
        <f t="shared" si="35"/>
        <v>36.512929792000001</v>
      </c>
      <c r="AM258" s="84">
        <f t="shared" si="36"/>
        <v>49.787482961733232</v>
      </c>
      <c r="AN258" s="84">
        <f t="shared" si="37"/>
        <v>12.584966505296645</v>
      </c>
      <c r="AO258" s="84">
        <f t="shared" si="38"/>
        <v>37.202516456436584</v>
      </c>
      <c r="AP258" s="85">
        <f t="shared" si="39"/>
        <v>1.8536022025393763E-2</v>
      </c>
    </row>
    <row r="259" spans="1:42" x14ac:dyDescent="0.25">
      <c r="A259">
        <v>11</v>
      </c>
      <c r="B259" s="36">
        <v>4</v>
      </c>
      <c r="C259" s="37" t="s">
        <v>545</v>
      </c>
      <c r="D259" s="37">
        <v>-800.03125</v>
      </c>
      <c r="E259" s="37">
        <v>-208</v>
      </c>
      <c r="F259" s="37">
        <v>50</v>
      </c>
      <c r="G259" s="37">
        <v>0.31387599999999999</v>
      </c>
      <c r="H259" s="37">
        <v>0.19203300000000001</v>
      </c>
      <c r="I259" s="37">
        <v>49.116081000000001</v>
      </c>
      <c r="J259" s="37">
        <v>1.3832679999999999</v>
      </c>
      <c r="K259" s="37">
        <v>9.1580189999999995</v>
      </c>
      <c r="L259" s="37">
        <v>0.129136</v>
      </c>
      <c r="M259" s="59">
        <v>0.31387599999999999</v>
      </c>
      <c r="N259" s="37">
        <v>7.1626999999999996E-2</v>
      </c>
      <c r="O259" s="37">
        <v>99700</v>
      </c>
      <c r="P259" s="37">
        <v>21.7</v>
      </c>
      <c r="Q259" s="37">
        <v>60</v>
      </c>
      <c r="R259" s="37">
        <v>1.171</v>
      </c>
      <c r="S259" s="37" t="s">
        <v>552</v>
      </c>
      <c r="T259" s="37" t="s">
        <v>553</v>
      </c>
      <c r="U259" s="77">
        <v>1150</v>
      </c>
      <c r="V259" s="34">
        <v>98.952988874197871</v>
      </c>
      <c r="W259" s="2">
        <v>2.8110056022851873</v>
      </c>
      <c r="X259" s="2">
        <v>25.199893921502955</v>
      </c>
      <c r="Y259" s="2">
        <v>-113.29010428746406</v>
      </c>
      <c r="Z259" s="80">
        <f>VLOOKUP(U259,BG!$A$2:$F$55,4)</f>
        <v>28.478502863576335</v>
      </c>
      <c r="AA259" s="80">
        <f>VLOOKUP(U259,BG!$A$2:$F$55,5)</f>
        <v>0.438412055918872</v>
      </c>
      <c r="AB259" s="4">
        <f>VLOOKUP(U259+1,BG!$A$2:$F$55,4)</f>
        <v>14.122810093491935</v>
      </c>
      <c r="AC259" s="4">
        <f>VLOOKUP(U259+1,BG!$A$2:$F$55,5)</f>
        <v>0.70588304155853121</v>
      </c>
      <c r="AD259" s="3">
        <f>COUNTIF($U$2:U259,U259)</f>
        <v>4</v>
      </c>
      <c r="AE259" s="3">
        <f t="shared" ref="AE259:AE322" si="40">COUNTIF($U$2:$U$437,U259)</f>
        <v>19</v>
      </c>
      <c r="AF259" s="3">
        <f t="shared" ref="AF259:AF322" si="41">AE259-AD259</f>
        <v>15</v>
      </c>
      <c r="AG259" s="3">
        <f t="shared" ref="AG259:AG322" si="42">AD259-1</f>
        <v>3</v>
      </c>
      <c r="AH259" s="81">
        <f t="shared" ref="AH259:AH322" si="43">(AF259*Z259+AG259*AB259)/(AE259-1)</f>
        <v>26.085887401895601</v>
      </c>
      <c r="AI259" s="81">
        <f t="shared" ref="AI259:AI322" si="44">(AF259*AA259+AG259*AC259)/(AE259-1)</f>
        <v>0.48299055352548187</v>
      </c>
      <c r="AJ259" s="83">
        <v>2.2753899999999998</v>
      </c>
      <c r="AK259" s="83">
        <v>25.386600000000001</v>
      </c>
      <c r="AL259" s="84">
        <f t="shared" ref="AL259:AL322" si="45">AJ259*AK259</f>
        <v>57.764415774</v>
      </c>
      <c r="AM259" s="84">
        <f t="shared" ref="AM259:AM322" si="46">W259*X259+IF(Y259&gt;0,Y259,0)</f>
        <v>70.837042990337238</v>
      </c>
      <c r="AN259" s="84">
        <f t="shared" ref="AN259:AN322" si="47">AH259*AI259</f>
        <v>12.59923719544495</v>
      </c>
      <c r="AO259" s="84">
        <f t="shared" ref="AO259:AO322" si="48">AM259-AN259</f>
        <v>58.237805794892289</v>
      </c>
      <c r="AP259" s="85">
        <f t="shared" ref="AP259:AP322" si="49">ABS((AL259-AO259)/AO259)</f>
        <v>8.1285689670301305E-3</v>
      </c>
    </row>
    <row r="260" spans="1:42" x14ac:dyDescent="0.25">
      <c r="A260">
        <v>11</v>
      </c>
      <c r="B260" s="36">
        <v>5</v>
      </c>
      <c r="C260" s="37" t="s">
        <v>545</v>
      </c>
      <c r="D260" s="37">
        <v>-800.03125</v>
      </c>
      <c r="E260" s="37">
        <v>-156</v>
      </c>
      <c r="F260" s="37">
        <v>50</v>
      </c>
      <c r="G260" s="37">
        <v>0.347493</v>
      </c>
      <c r="H260" s="37">
        <v>0.19193099999999999</v>
      </c>
      <c r="I260" s="37">
        <v>49.090443</v>
      </c>
      <c r="J260" s="37">
        <v>1.3725050000000001</v>
      </c>
      <c r="K260" s="37">
        <v>9.1556420000000003</v>
      </c>
      <c r="L260" s="37">
        <v>0.12815799999999999</v>
      </c>
      <c r="M260" s="59">
        <v>0.347493</v>
      </c>
      <c r="N260" s="37">
        <v>9.0809000000000001E-2</v>
      </c>
      <c r="O260" s="37">
        <v>99700</v>
      </c>
      <c r="P260" s="37">
        <v>21.7</v>
      </c>
      <c r="Q260" s="37">
        <v>60</v>
      </c>
      <c r="R260" s="37">
        <v>1.171</v>
      </c>
      <c r="S260" s="37" t="s">
        <v>554</v>
      </c>
      <c r="T260" s="37" t="s">
        <v>555</v>
      </c>
      <c r="U260" s="77">
        <v>1150</v>
      </c>
      <c r="V260" s="34">
        <v>125.6484318191896</v>
      </c>
      <c r="W260" s="2">
        <v>2.894468457844511</v>
      </c>
      <c r="X260" s="2">
        <v>29.916024938679946</v>
      </c>
      <c r="Y260" s="2">
        <v>-117.79297816511932</v>
      </c>
      <c r="Z260" s="80">
        <f>VLOOKUP(U260,BG!$A$2:$F$55,4)</f>
        <v>28.478502863576335</v>
      </c>
      <c r="AA260" s="80">
        <f>VLOOKUP(U260,BG!$A$2:$F$55,5)</f>
        <v>0.438412055918872</v>
      </c>
      <c r="AB260" s="4">
        <f>VLOOKUP(U260+1,BG!$A$2:$F$55,4)</f>
        <v>14.122810093491935</v>
      </c>
      <c r="AC260" s="4">
        <f>VLOOKUP(U260+1,BG!$A$2:$F$55,5)</f>
        <v>0.70588304155853121</v>
      </c>
      <c r="AD260" s="3">
        <f>COUNTIF($U$2:U260,U260)</f>
        <v>5</v>
      </c>
      <c r="AE260" s="3">
        <f t="shared" si="40"/>
        <v>19</v>
      </c>
      <c r="AF260" s="3">
        <f t="shared" si="41"/>
        <v>14</v>
      </c>
      <c r="AG260" s="3">
        <f t="shared" si="42"/>
        <v>4</v>
      </c>
      <c r="AH260" s="81">
        <f t="shared" si="43"/>
        <v>25.288348914668692</v>
      </c>
      <c r="AI260" s="81">
        <f t="shared" si="44"/>
        <v>0.49785005272768523</v>
      </c>
      <c r="AJ260" s="83">
        <v>2.47383</v>
      </c>
      <c r="AK260" s="83">
        <v>30.090399999999999</v>
      </c>
      <c r="AL260" s="84">
        <f t="shared" si="45"/>
        <v>74.438534231999995</v>
      </c>
      <c r="AM260" s="84">
        <f t="shared" si="46"/>
        <v>86.590990569098878</v>
      </c>
      <c r="AN260" s="84">
        <f t="shared" si="47"/>
        <v>12.58980584056391</v>
      </c>
      <c r="AO260" s="84">
        <f t="shared" si="48"/>
        <v>74.001184728534966</v>
      </c>
      <c r="AP260" s="85">
        <f t="shared" si="49"/>
        <v>5.9100338064775109E-3</v>
      </c>
    </row>
    <row r="261" spans="1:42" x14ac:dyDescent="0.25">
      <c r="A261">
        <v>11</v>
      </c>
      <c r="B261" s="36">
        <v>6</v>
      </c>
      <c r="C261" s="37" t="s">
        <v>545</v>
      </c>
      <c r="D261" s="37">
        <v>-800.03125</v>
      </c>
      <c r="E261" s="37">
        <v>-104</v>
      </c>
      <c r="F261" s="37">
        <v>50</v>
      </c>
      <c r="G261" s="37">
        <v>0.376193</v>
      </c>
      <c r="H261" s="37">
        <v>0.191912</v>
      </c>
      <c r="I261" s="37">
        <v>49.085659</v>
      </c>
      <c r="J261" s="37">
        <v>1.384344</v>
      </c>
      <c r="K261" s="37">
        <v>9.1551799999999997</v>
      </c>
      <c r="L261" s="37">
        <v>0.12923299999999999</v>
      </c>
      <c r="M261" s="59">
        <v>0.376193</v>
      </c>
      <c r="N261" s="37">
        <v>0.103826</v>
      </c>
      <c r="O261" s="37">
        <v>99700</v>
      </c>
      <c r="P261" s="37">
        <v>21.7</v>
      </c>
      <c r="Q261" s="37">
        <v>60</v>
      </c>
      <c r="R261" s="37">
        <v>1.171</v>
      </c>
      <c r="S261" s="37" t="s">
        <v>556</v>
      </c>
      <c r="T261" s="37" t="s">
        <v>557</v>
      </c>
      <c r="U261" s="77">
        <v>1150</v>
      </c>
      <c r="V261" s="34">
        <v>148.16949976616871</v>
      </c>
      <c r="W261" s="2">
        <v>3.0040711966325113</v>
      </c>
      <c r="X261" s="2">
        <v>33.939709784369128</v>
      </c>
      <c r="Y261" s="2">
        <v>-119.71096398752428</v>
      </c>
      <c r="Z261" s="80">
        <f>VLOOKUP(U261,BG!$A$2:$F$55,4)</f>
        <v>28.478502863576335</v>
      </c>
      <c r="AA261" s="80">
        <f>VLOOKUP(U261,BG!$A$2:$F$55,5)</f>
        <v>0.438412055918872</v>
      </c>
      <c r="AB261" s="4">
        <f>VLOOKUP(U261+1,BG!$A$2:$F$55,4)</f>
        <v>14.122810093491935</v>
      </c>
      <c r="AC261" s="4">
        <f>VLOOKUP(U261+1,BG!$A$2:$F$55,5)</f>
        <v>0.70588304155853121</v>
      </c>
      <c r="AD261" s="3">
        <f>COUNTIF($U$2:U261,U261)</f>
        <v>6</v>
      </c>
      <c r="AE261" s="3">
        <f t="shared" si="40"/>
        <v>19</v>
      </c>
      <c r="AF261" s="3">
        <f t="shared" si="41"/>
        <v>13</v>
      </c>
      <c r="AG261" s="3">
        <f t="shared" si="42"/>
        <v>5</v>
      </c>
      <c r="AH261" s="81">
        <f t="shared" si="43"/>
        <v>24.490810427441779</v>
      </c>
      <c r="AI261" s="81">
        <f t="shared" si="44"/>
        <v>0.51270955192988843</v>
      </c>
      <c r="AJ261" s="83">
        <v>2.6908799999999999</v>
      </c>
      <c r="AK261" s="83">
        <v>34.108899999999998</v>
      </c>
      <c r="AL261" s="84">
        <f t="shared" si="45"/>
        <v>91.782956831999996</v>
      </c>
      <c r="AM261" s="84">
        <f t="shared" si="46"/>
        <v>101.95730458528992</v>
      </c>
      <c r="AN261" s="84">
        <f t="shared" si="47"/>
        <v>12.556672440653514</v>
      </c>
      <c r="AO261" s="84">
        <f t="shared" si="48"/>
        <v>89.400632144636404</v>
      </c>
      <c r="AP261" s="85">
        <f t="shared" si="49"/>
        <v>2.6647738726381254E-2</v>
      </c>
    </row>
    <row r="262" spans="1:42" x14ac:dyDescent="0.25">
      <c r="A262">
        <v>11</v>
      </c>
      <c r="B262" s="36">
        <v>7</v>
      </c>
      <c r="C262" s="37" t="s">
        <v>545</v>
      </c>
      <c r="D262" s="37">
        <v>-800.03125</v>
      </c>
      <c r="E262" s="37">
        <v>-52</v>
      </c>
      <c r="F262" s="37">
        <v>50</v>
      </c>
      <c r="G262" s="37">
        <v>0.40563700000000003</v>
      </c>
      <c r="H262" s="37">
        <v>0.191634</v>
      </c>
      <c r="I262" s="37">
        <v>49.015982000000001</v>
      </c>
      <c r="J262" s="37">
        <v>1.3849480000000001</v>
      </c>
      <c r="K262" s="37">
        <v>9.148676</v>
      </c>
      <c r="L262" s="37">
        <v>0.12944800000000001</v>
      </c>
      <c r="M262" s="59">
        <v>0.40563700000000003</v>
      </c>
      <c r="N262" s="37">
        <v>0.105933</v>
      </c>
      <c r="O262" s="37">
        <v>99700</v>
      </c>
      <c r="P262" s="37">
        <v>21.7</v>
      </c>
      <c r="Q262" s="37">
        <v>60</v>
      </c>
      <c r="R262" s="37">
        <v>1.171</v>
      </c>
      <c r="S262" s="37" t="s">
        <v>558</v>
      </c>
      <c r="T262" s="37" t="s">
        <v>559</v>
      </c>
      <c r="U262" s="77">
        <v>1150</v>
      </c>
      <c r="V262" s="34">
        <v>171.32798451428417</v>
      </c>
      <c r="W262" s="2">
        <v>3.6656231645114667</v>
      </c>
      <c r="X262" s="2">
        <v>32.080155955951888</v>
      </c>
      <c r="Y262" s="2">
        <v>-121.80759325568141</v>
      </c>
      <c r="Z262" s="80">
        <f>VLOOKUP(U262,BG!$A$2:$F$55,4)</f>
        <v>28.478502863576335</v>
      </c>
      <c r="AA262" s="80">
        <f>VLOOKUP(U262,BG!$A$2:$F$55,5)</f>
        <v>0.438412055918872</v>
      </c>
      <c r="AB262" s="4">
        <f>VLOOKUP(U262+1,BG!$A$2:$F$55,4)</f>
        <v>14.122810093491935</v>
      </c>
      <c r="AC262" s="4">
        <f>VLOOKUP(U262+1,BG!$A$2:$F$55,5)</f>
        <v>0.70588304155853121</v>
      </c>
      <c r="AD262" s="3">
        <f>COUNTIF($U$2:U262,U262)</f>
        <v>7</v>
      </c>
      <c r="AE262" s="3">
        <f t="shared" si="40"/>
        <v>19</v>
      </c>
      <c r="AF262" s="3">
        <f t="shared" si="41"/>
        <v>12</v>
      </c>
      <c r="AG262" s="3">
        <f t="shared" si="42"/>
        <v>6</v>
      </c>
      <c r="AH262" s="81">
        <f t="shared" si="43"/>
        <v>23.693271940214871</v>
      </c>
      <c r="AI262" s="81">
        <f t="shared" si="44"/>
        <v>0.52756905113209163</v>
      </c>
      <c r="AJ262" s="83">
        <v>3.3573300000000001</v>
      </c>
      <c r="AK262" s="83">
        <v>32.070300000000003</v>
      </c>
      <c r="AL262" s="84">
        <f t="shared" si="45"/>
        <v>107.67058029900002</v>
      </c>
      <c r="AM262" s="84">
        <f t="shared" si="46"/>
        <v>117.59376279327773</v>
      </c>
      <c r="AN262" s="84">
        <f t="shared" si="47"/>
        <v>12.499836995713771</v>
      </c>
      <c r="AO262" s="84">
        <f t="shared" si="48"/>
        <v>105.09392579756397</v>
      </c>
      <c r="AP262" s="85">
        <f t="shared" si="49"/>
        <v>2.4517634885952457E-2</v>
      </c>
    </row>
    <row r="263" spans="1:42" x14ac:dyDescent="0.25">
      <c r="A263">
        <v>11</v>
      </c>
      <c r="B263" s="36">
        <v>8</v>
      </c>
      <c r="C263" s="37" t="s">
        <v>545</v>
      </c>
      <c r="D263" s="37">
        <v>-800.03125</v>
      </c>
      <c r="E263" s="37">
        <v>0</v>
      </c>
      <c r="F263" s="37">
        <v>50</v>
      </c>
      <c r="G263" s="37">
        <v>0.41101700000000002</v>
      </c>
      <c r="H263" s="37">
        <v>0.19167200000000001</v>
      </c>
      <c r="I263" s="37">
        <v>49.02552</v>
      </c>
      <c r="J263" s="37">
        <v>1.393656</v>
      </c>
      <c r="K263" s="37">
        <v>9.1495549999999994</v>
      </c>
      <c r="L263" s="37">
        <v>0.13022400000000001</v>
      </c>
      <c r="M263" s="59">
        <v>0.41101700000000002</v>
      </c>
      <c r="N263" s="37">
        <v>9.0847999999999998E-2</v>
      </c>
      <c r="O263" s="37">
        <v>99700</v>
      </c>
      <c r="P263" s="37">
        <v>21.7</v>
      </c>
      <c r="Q263" s="37">
        <v>60</v>
      </c>
      <c r="R263" s="37">
        <v>1.171</v>
      </c>
      <c r="S263" s="37" t="s">
        <v>560</v>
      </c>
      <c r="T263" s="37" t="s">
        <v>561</v>
      </c>
      <c r="U263" s="77">
        <v>1150</v>
      </c>
      <c r="V263" s="34">
        <v>174.02937074930449</v>
      </c>
      <c r="W263" s="2">
        <v>5.346418484761509</v>
      </c>
      <c r="X263" s="2">
        <v>22.883824770751794</v>
      </c>
      <c r="Y263" s="2">
        <v>-120.20154358668847</v>
      </c>
      <c r="Z263" s="80">
        <f>VLOOKUP(U263,BG!$A$2:$F$55,4)</f>
        <v>28.478502863576335</v>
      </c>
      <c r="AA263" s="80">
        <f>VLOOKUP(U263,BG!$A$2:$F$55,5)</f>
        <v>0.438412055918872</v>
      </c>
      <c r="AB263" s="4">
        <f>VLOOKUP(U263+1,BG!$A$2:$F$55,4)</f>
        <v>14.122810093491935</v>
      </c>
      <c r="AC263" s="4">
        <f>VLOOKUP(U263+1,BG!$A$2:$F$55,5)</f>
        <v>0.70588304155853121</v>
      </c>
      <c r="AD263" s="3">
        <f>COUNTIF($U$2:U263,U263)</f>
        <v>8</v>
      </c>
      <c r="AE263" s="3">
        <f t="shared" si="40"/>
        <v>19</v>
      </c>
      <c r="AF263" s="3">
        <f t="shared" si="41"/>
        <v>11</v>
      </c>
      <c r="AG263" s="3">
        <f t="shared" si="42"/>
        <v>7</v>
      </c>
      <c r="AH263" s="81">
        <f t="shared" si="43"/>
        <v>22.895733452987958</v>
      </c>
      <c r="AI263" s="81">
        <f t="shared" si="44"/>
        <v>0.54242855033429516</v>
      </c>
      <c r="AJ263" s="83">
        <v>4.2584799999999996</v>
      </c>
      <c r="AK263" s="83">
        <v>22.802900000000001</v>
      </c>
      <c r="AL263" s="84">
        <f t="shared" si="45"/>
        <v>97.105693591999994</v>
      </c>
      <c r="AM263" s="84">
        <f t="shared" si="46"/>
        <v>122.34650375639069</v>
      </c>
      <c r="AN263" s="84">
        <f t="shared" si="47"/>
        <v>12.419299505744684</v>
      </c>
      <c r="AO263" s="84">
        <f t="shared" si="48"/>
        <v>109.927204250646</v>
      </c>
      <c r="AP263" s="85">
        <f t="shared" si="49"/>
        <v>0.11663637537266539</v>
      </c>
    </row>
    <row r="264" spans="1:42" x14ac:dyDescent="0.25">
      <c r="A264">
        <v>11</v>
      </c>
      <c r="B264" s="36">
        <v>9</v>
      </c>
      <c r="C264" s="37" t="s">
        <v>545</v>
      </c>
      <c r="D264" s="37">
        <v>-800.03125</v>
      </c>
      <c r="E264" s="37">
        <v>52</v>
      </c>
      <c r="F264" s="37">
        <v>50</v>
      </c>
      <c r="G264" s="37">
        <v>0.41556999999999999</v>
      </c>
      <c r="H264" s="37">
        <v>0.19169700000000001</v>
      </c>
      <c r="I264" s="37">
        <v>49.031838</v>
      </c>
      <c r="J264" s="37">
        <v>1.374358</v>
      </c>
      <c r="K264" s="37">
        <v>9.1501699999999992</v>
      </c>
      <c r="L264" s="37">
        <v>0.128444</v>
      </c>
      <c r="M264" s="59">
        <v>0.41556999999999999</v>
      </c>
      <c r="N264" s="37">
        <v>7.1625999999999995E-2</v>
      </c>
      <c r="O264" s="37">
        <v>99700</v>
      </c>
      <c r="P264" s="37">
        <v>21.7</v>
      </c>
      <c r="Q264" s="37">
        <v>60</v>
      </c>
      <c r="R264" s="37">
        <v>1.171</v>
      </c>
      <c r="S264" s="37" t="s">
        <v>562</v>
      </c>
      <c r="T264" s="37" t="s">
        <v>563</v>
      </c>
      <c r="U264" s="77">
        <v>1150</v>
      </c>
      <c r="V264" s="34">
        <v>176.02804878954004</v>
      </c>
      <c r="W264" s="2">
        <v>8.1075144231627174</v>
      </c>
      <c r="X264" s="2">
        <v>15.113103916385676</v>
      </c>
      <c r="Y264" s="2">
        <v>-122.68293235638558</v>
      </c>
      <c r="Z264" s="80">
        <f>VLOOKUP(U264,BG!$A$2:$F$55,4)</f>
        <v>28.478502863576335</v>
      </c>
      <c r="AA264" s="80">
        <f>VLOOKUP(U264,BG!$A$2:$F$55,5)</f>
        <v>0.438412055918872</v>
      </c>
      <c r="AB264" s="4">
        <f>VLOOKUP(U264+1,BG!$A$2:$F$55,4)</f>
        <v>14.122810093491935</v>
      </c>
      <c r="AC264" s="4">
        <f>VLOOKUP(U264+1,BG!$A$2:$F$55,5)</f>
        <v>0.70588304155853121</v>
      </c>
      <c r="AD264" s="3">
        <f>COUNTIF($U$2:U264,U264)</f>
        <v>9</v>
      </c>
      <c r="AE264" s="3">
        <f t="shared" si="40"/>
        <v>19</v>
      </c>
      <c r="AF264" s="3">
        <f t="shared" si="41"/>
        <v>10</v>
      </c>
      <c r="AG264" s="3">
        <f t="shared" si="42"/>
        <v>8</v>
      </c>
      <c r="AH264" s="81">
        <f t="shared" si="43"/>
        <v>22.098194965761046</v>
      </c>
      <c r="AI264" s="81">
        <f t="shared" si="44"/>
        <v>0.55728804953649835</v>
      </c>
      <c r="AJ264" s="83">
        <v>4.73956</v>
      </c>
      <c r="AK264" s="83">
        <v>14.882899999999999</v>
      </c>
      <c r="AL264" s="84">
        <f t="shared" si="45"/>
        <v>70.53839752399999</v>
      </c>
      <c r="AM264" s="84">
        <f t="shared" si="46"/>
        <v>122.52970798085381</v>
      </c>
      <c r="AN264" s="84">
        <f t="shared" si="47"/>
        <v>12.31505997074624</v>
      </c>
      <c r="AO264" s="84">
        <f t="shared" si="48"/>
        <v>110.21464801010757</v>
      </c>
      <c r="AP264" s="85">
        <f t="shared" si="49"/>
        <v>0.35999071994921172</v>
      </c>
    </row>
    <row r="265" spans="1:42" x14ac:dyDescent="0.25">
      <c r="A265">
        <v>11</v>
      </c>
      <c r="B265" s="36">
        <v>10</v>
      </c>
      <c r="C265" s="37" t="s">
        <v>545</v>
      </c>
      <c r="D265" s="37">
        <v>-800.03125</v>
      </c>
      <c r="E265" s="37">
        <v>104</v>
      </c>
      <c r="F265" s="37">
        <v>50</v>
      </c>
      <c r="G265" s="37">
        <v>0.40804200000000002</v>
      </c>
      <c r="H265" s="37">
        <v>0.191355</v>
      </c>
      <c r="I265" s="37">
        <v>48.945878999999998</v>
      </c>
      <c r="J265" s="37">
        <v>1.4577199999999999</v>
      </c>
      <c r="K265" s="37">
        <v>9.1420300000000001</v>
      </c>
      <c r="L265" s="37">
        <v>0.136354</v>
      </c>
      <c r="M265" s="59">
        <v>0.40804200000000002</v>
      </c>
      <c r="N265" s="37">
        <v>7.2525000000000006E-2</v>
      </c>
      <c r="O265" s="37">
        <v>99700</v>
      </c>
      <c r="P265" s="37">
        <v>21.7</v>
      </c>
      <c r="Q265" s="37">
        <v>60</v>
      </c>
      <c r="R265" s="37">
        <v>1.171</v>
      </c>
      <c r="S265" s="37" t="s">
        <v>564</v>
      </c>
      <c r="T265" s="37" t="s">
        <v>565</v>
      </c>
      <c r="U265" s="77">
        <v>1150</v>
      </c>
      <c r="V265" s="34">
        <v>167.75223796109503</v>
      </c>
      <c r="W265" s="2">
        <v>5.9935095939023428</v>
      </c>
      <c r="X265" s="2">
        <v>17.925153914309231</v>
      </c>
      <c r="Y265" s="2">
        <v>-133.10258636436723</v>
      </c>
      <c r="Z265" s="80">
        <f>VLOOKUP(U265,BG!$A$2:$F$55,4)</f>
        <v>28.478502863576335</v>
      </c>
      <c r="AA265" s="80">
        <f>VLOOKUP(U265,BG!$A$2:$F$55,5)</f>
        <v>0.438412055918872</v>
      </c>
      <c r="AB265" s="4">
        <f>VLOOKUP(U265+1,BG!$A$2:$F$55,4)</f>
        <v>14.122810093491935</v>
      </c>
      <c r="AC265" s="4">
        <f>VLOOKUP(U265+1,BG!$A$2:$F$55,5)</f>
        <v>0.70588304155853121</v>
      </c>
      <c r="AD265" s="3">
        <f>COUNTIF($U$2:U265,U265)</f>
        <v>10</v>
      </c>
      <c r="AE265" s="3">
        <f t="shared" si="40"/>
        <v>19</v>
      </c>
      <c r="AF265" s="3">
        <f t="shared" si="41"/>
        <v>9</v>
      </c>
      <c r="AG265" s="3">
        <f t="shared" si="42"/>
        <v>9</v>
      </c>
      <c r="AH265" s="81">
        <f t="shared" si="43"/>
        <v>21.300656478534133</v>
      </c>
      <c r="AI265" s="81">
        <f t="shared" si="44"/>
        <v>0.57214754873870155</v>
      </c>
      <c r="AJ265" s="83">
        <v>4.5605900000000004</v>
      </c>
      <c r="AK265" s="83">
        <v>17.6995</v>
      </c>
      <c r="AL265" s="84">
        <f t="shared" si="45"/>
        <v>80.720162705000007</v>
      </c>
      <c r="AM265" s="84">
        <f t="shared" si="46"/>
        <v>107.43458195758851</v>
      </c>
      <c r="AN265" s="84">
        <f t="shared" si="47"/>
        <v>12.187118390718448</v>
      </c>
      <c r="AO265" s="84">
        <f t="shared" si="48"/>
        <v>95.247463566870053</v>
      </c>
      <c r="AP265" s="85">
        <f t="shared" si="49"/>
        <v>0.15252165588295077</v>
      </c>
    </row>
    <row r="266" spans="1:42" x14ac:dyDescent="0.25">
      <c r="A266">
        <v>11</v>
      </c>
      <c r="B266" s="36">
        <v>11</v>
      </c>
      <c r="C266" s="37" t="s">
        <v>545</v>
      </c>
      <c r="D266" s="37">
        <v>-800.03125</v>
      </c>
      <c r="E266" s="37">
        <v>156</v>
      </c>
      <c r="F266" s="37">
        <v>50</v>
      </c>
      <c r="G266" s="37">
        <v>0.39376499999999998</v>
      </c>
      <c r="H266" s="37">
        <v>0.19181799999999999</v>
      </c>
      <c r="I266" s="37">
        <v>49.062119000000003</v>
      </c>
      <c r="J266" s="37">
        <v>1.420534</v>
      </c>
      <c r="K266" s="37">
        <v>9.1529349999999994</v>
      </c>
      <c r="L266" s="37">
        <v>0.13267899999999999</v>
      </c>
      <c r="M266" s="59">
        <v>0.39376499999999998</v>
      </c>
      <c r="N266" s="37">
        <v>6.7650000000000002E-2</v>
      </c>
      <c r="O266" s="37">
        <v>99700</v>
      </c>
      <c r="P266" s="37">
        <v>21.7</v>
      </c>
      <c r="Q266" s="37">
        <v>60</v>
      </c>
      <c r="R266" s="37">
        <v>1.171</v>
      </c>
      <c r="S266" s="37" t="s">
        <v>566</v>
      </c>
      <c r="T266" s="37" t="s">
        <v>567</v>
      </c>
      <c r="U266" s="77">
        <v>1150</v>
      </c>
      <c r="V266" s="34">
        <v>153.73398659467838</v>
      </c>
      <c r="W266" s="2">
        <v>5.4357232020091493</v>
      </c>
      <c r="X266" s="2">
        <v>18.446236353773159</v>
      </c>
      <c r="Y266" s="2">
        <v>-131.50962219292467</v>
      </c>
      <c r="Z266" s="80">
        <f>VLOOKUP(U266,BG!$A$2:$F$55,4)</f>
        <v>28.478502863576335</v>
      </c>
      <c r="AA266" s="80">
        <f>VLOOKUP(U266,BG!$A$2:$F$55,5)</f>
        <v>0.438412055918872</v>
      </c>
      <c r="AB266" s="4">
        <f>VLOOKUP(U266+1,BG!$A$2:$F$55,4)</f>
        <v>14.122810093491935</v>
      </c>
      <c r="AC266" s="4">
        <f>VLOOKUP(U266+1,BG!$A$2:$F$55,5)</f>
        <v>0.70588304155853121</v>
      </c>
      <c r="AD266" s="3">
        <f>COUNTIF($U$2:U266,U266)</f>
        <v>11</v>
      </c>
      <c r="AE266" s="3">
        <f t="shared" si="40"/>
        <v>19</v>
      </c>
      <c r="AF266" s="3">
        <f t="shared" si="41"/>
        <v>8</v>
      </c>
      <c r="AG266" s="3">
        <f t="shared" si="42"/>
        <v>10</v>
      </c>
      <c r="AH266" s="81">
        <f t="shared" si="43"/>
        <v>20.503117991307224</v>
      </c>
      <c r="AI266" s="81">
        <f t="shared" si="44"/>
        <v>0.58700704794090486</v>
      </c>
      <c r="AJ266" s="83">
        <v>4.1822900000000001</v>
      </c>
      <c r="AK266" s="83">
        <v>18.279900000000001</v>
      </c>
      <c r="AL266" s="84">
        <f t="shared" si="45"/>
        <v>76.451842971000005</v>
      </c>
      <c r="AM266" s="84">
        <f t="shared" si="46"/>
        <v>100.26863493794941</v>
      </c>
      <c r="AN266" s="84">
        <f t="shared" si="47"/>
        <v>12.035474765661309</v>
      </c>
      <c r="AO266" s="84">
        <f t="shared" si="48"/>
        <v>88.233160172288109</v>
      </c>
      <c r="AP266" s="85">
        <f t="shared" si="49"/>
        <v>0.13352482420762629</v>
      </c>
    </row>
    <row r="267" spans="1:42" x14ac:dyDescent="0.25">
      <c r="A267">
        <v>11</v>
      </c>
      <c r="B267" s="36">
        <v>12</v>
      </c>
      <c r="C267" s="37" t="s">
        <v>545</v>
      </c>
      <c r="D267" s="37">
        <v>-800.03125</v>
      </c>
      <c r="E267" s="37">
        <v>208</v>
      </c>
      <c r="F267" s="37">
        <v>50</v>
      </c>
      <c r="G267" s="37">
        <v>0.37370500000000001</v>
      </c>
      <c r="H267" s="37">
        <v>0.19134699999999999</v>
      </c>
      <c r="I267" s="37">
        <v>48.943891000000001</v>
      </c>
      <c r="J267" s="37">
        <v>1.3995839999999999</v>
      </c>
      <c r="K267" s="37">
        <v>9.1419230000000002</v>
      </c>
      <c r="L267" s="37">
        <v>0.13092899999999999</v>
      </c>
      <c r="M267" s="59">
        <v>0.37370500000000001</v>
      </c>
      <c r="N267" s="37">
        <v>7.3567999999999995E-2</v>
      </c>
      <c r="O267" s="37">
        <v>99700</v>
      </c>
      <c r="P267" s="37">
        <v>21.7</v>
      </c>
      <c r="Q267" s="37">
        <v>60</v>
      </c>
      <c r="R267" s="37">
        <v>1.171</v>
      </c>
      <c r="S267" s="37" t="s">
        <v>568</v>
      </c>
      <c r="T267" s="37" t="s">
        <v>569</v>
      </c>
      <c r="U267" s="77">
        <v>1150</v>
      </c>
      <c r="V267" s="34">
        <v>134.79320195266729</v>
      </c>
      <c r="W267" s="2">
        <v>3.946318952316799</v>
      </c>
      <c r="X267" s="2">
        <v>23.735755113257564</v>
      </c>
      <c r="Y267" s="2">
        <v>-125.83766937899843</v>
      </c>
      <c r="Z267" s="80">
        <f>VLOOKUP(U267,BG!$A$2:$F$55,4)</f>
        <v>28.478502863576335</v>
      </c>
      <c r="AA267" s="80">
        <f>VLOOKUP(U267,BG!$A$2:$F$55,5)</f>
        <v>0.438412055918872</v>
      </c>
      <c r="AB267" s="4">
        <f>VLOOKUP(U267+1,BG!$A$2:$F$55,4)</f>
        <v>14.122810093491935</v>
      </c>
      <c r="AC267" s="4">
        <f>VLOOKUP(U267+1,BG!$A$2:$F$55,5)</f>
        <v>0.70588304155853121</v>
      </c>
      <c r="AD267" s="3">
        <f>COUNTIF($U$2:U267,U267)</f>
        <v>12</v>
      </c>
      <c r="AE267" s="3">
        <f t="shared" si="40"/>
        <v>19</v>
      </c>
      <c r="AF267" s="3">
        <f t="shared" si="41"/>
        <v>7</v>
      </c>
      <c r="AG267" s="3">
        <f t="shared" si="42"/>
        <v>11</v>
      </c>
      <c r="AH267" s="81">
        <f t="shared" si="43"/>
        <v>19.705579504080315</v>
      </c>
      <c r="AI267" s="81">
        <f t="shared" si="44"/>
        <v>0.60186654714310828</v>
      </c>
      <c r="AJ267" s="83">
        <v>3.2403599999999999</v>
      </c>
      <c r="AK267" s="83">
        <v>23.781700000000001</v>
      </c>
      <c r="AL267" s="84">
        <f t="shared" si="45"/>
        <v>77.061269412000001</v>
      </c>
      <c r="AM267" s="84">
        <f t="shared" si="46"/>
        <v>93.668860250998691</v>
      </c>
      <c r="AN267" s="84">
        <f t="shared" si="47"/>
        <v>11.860129095574823</v>
      </c>
      <c r="AO267" s="84">
        <f t="shared" si="48"/>
        <v>81.808731155423871</v>
      </c>
      <c r="AP267" s="85">
        <f t="shared" si="49"/>
        <v>5.8031235497399788E-2</v>
      </c>
    </row>
    <row r="268" spans="1:42" x14ac:dyDescent="0.25">
      <c r="A268">
        <v>11</v>
      </c>
      <c r="B268" s="36">
        <v>13</v>
      </c>
      <c r="C268" s="37" t="s">
        <v>545</v>
      </c>
      <c r="D268" s="37">
        <v>-800.03125</v>
      </c>
      <c r="E268" s="37">
        <v>260</v>
      </c>
      <c r="F268" s="37">
        <v>50</v>
      </c>
      <c r="G268" s="37">
        <v>0.34094600000000003</v>
      </c>
      <c r="H268" s="37">
        <v>0.19109999999999999</v>
      </c>
      <c r="I268" s="37">
        <v>48.881979999999999</v>
      </c>
      <c r="J268" s="37">
        <v>1.376258</v>
      </c>
      <c r="K268" s="37">
        <v>9.1361679999999996</v>
      </c>
      <c r="L268" s="37">
        <v>0.128856</v>
      </c>
      <c r="M268" s="59">
        <v>0.34094600000000003</v>
      </c>
      <c r="N268" s="37">
        <v>8.0493999999999996E-2</v>
      </c>
      <c r="O268" s="37">
        <v>99700</v>
      </c>
      <c r="P268" s="37">
        <v>21.7</v>
      </c>
      <c r="Q268" s="37">
        <v>60</v>
      </c>
      <c r="R268" s="37">
        <v>1.171</v>
      </c>
      <c r="S268" s="37" t="s">
        <v>570</v>
      </c>
      <c r="T268" s="37" t="s">
        <v>571</v>
      </c>
      <c r="U268" s="77">
        <v>1150</v>
      </c>
      <c r="V268" s="34">
        <v>105.0443190569811</v>
      </c>
      <c r="W268" s="2">
        <v>2.4898171715775455</v>
      </c>
      <c r="X268" s="2">
        <v>30.538295461812286</v>
      </c>
      <c r="Y268" s="2">
        <v>-123.49734630946267</v>
      </c>
      <c r="Z268" s="80">
        <f>VLOOKUP(U268,BG!$A$2:$F$55,4)</f>
        <v>28.478502863576335</v>
      </c>
      <c r="AA268" s="80">
        <f>VLOOKUP(U268,BG!$A$2:$F$55,5)</f>
        <v>0.438412055918872</v>
      </c>
      <c r="AB268" s="4">
        <f>VLOOKUP(U268+1,BG!$A$2:$F$55,4)</f>
        <v>14.122810093491935</v>
      </c>
      <c r="AC268" s="4">
        <f>VLOOKUP(U268+1,BG!$A$2:$F$55,5)</f>
        <v>0.70588304155853121</v>
      </c>
      <c r="AD268" s="3">
        <f>COUNTIF($U$2:U268,U268)</f>
        <v>13</v>
      </c>
      <c r="AE268" s="3">
        <f t="shared" si="40"/>
        <v>19</v>
      </c>
      <c r="AF268" s="3">
        <f t="shared" si="41"/>
        <v>6</v>
      </c>
      <c r="AG268" s="3">
        <f t="shared" si="42"/>
        <v>12</v>
      </c>
      <c r="AH268" s="81">
        <f t="shared" si="43"/>
        <v>18.908041016853403</v>
      </c>
      <c r="AI268" s="81">
        <f t="shared" si="44"/>
        <v>0.61672604634531147</v>
      </c>
      <c r="AJ268" s="83">
        <v>2.21414</v>
      </c>
      <c r="AK268" s="83">
        <v>30.854600000000001</v>
      </c>
      <c r="AL268" s="84">
        <f t="shared" si="45"/>
        <v>68.316404044000009</v>
      </c>
      <c r="AM268" s="84">
        <f t="shared" si="46"/>
        <v>76.034772431528864</v>
      </c>
      <c r="AN268" s="84">
        <f t="shared" si="47"/>
        <v>11.661081380458983</v>
      </c>
      <c r="AO268" s="84">
        <f t="shared" si="48"/>
        <v>64.373691051069883</v>
      </c>
      <c r="AP268" s="85">
        <f t="shared" si="49"/>
        <v>6.1247272426902394E-2</v>
      </c>
    </row>
    <row r="269" spans="1:42" x14ac:dyDescent="0.25">
      <c r="A269">
        <v>11</v>
      </c>
      <c r="B269" s="36">
        <v>14</v>
      </c>
      <c r="C269" s="37" t="s">
        <v>545</v>
      </c>
      <c r="D269" s="37">
        <v>-800.03125</v>
      </c>
      <c r="E269" s="37">
        <v>312</v>
      </c>
      <c r="F269" s="37">
        <v>50</v>
      </c>
      <c r="G269" s="37">
        <v>0.33309899999999998</v>
      </c>
      <c r="H269" s="37">
        <v>0.191163</v>
      </c>
      <c r="I269" s="37">
        <v>48.897793999999998</v>
      </c>
      <c r="J269" s="37">
        <v>1.4126540000000001</v>
      </c>
      <c r="K269" s="37">
        <v>9.1375989999999998</v>
      </c>
      <c r="L269" s="37">
        <v>0.132101</v>
      </c>
      <c r="M269" s="59">
        <v>0.33309899999999998</v>
      </c>
      <c r="N269" s="37">
        <v>9.0390999999999999E-2</v>
      </c>
      <c r="O269" s="37">
        <v>99700</v>
      </c>
      <c r="P269" s="37">
        <v>21.7</v>
      </c>
      <c r="Q269" s="37">
        <v>60</v>
      </c>
      <c r="R269" s="37">
        <v>1.171</v>
      </c>
      <c r="S269" s="37" t="s">
        <v>572</v>
      </c>
      <c r="T269" s="37" t="s">
        <v>573</v>
      </c>
      <c r="U269" s="77">
        <v>1150</v>
      </c>
      <c r="V269" s="34">
        <v>96.485871056091653</v>
      </c>
      <c r="W269" s="2">
        <v>1.9837410592879796</v>
      </c>
      <c r="X269" s="2">
        <v>35.093859890589236</v>
      </c>
      <c r="Y269" s="2">
        <v>-125.03759883646616</v>
      </c>
      <c r="Z269" s="80">
        <f>VLOOKUP(U269,BG!$A$2:$F$55,4)</f>
        <v>28.478502863576335</v>
      </c>
      <c r="AA269" s="80">
        <f>VLOOKUP(U269,BG!$A$2:$F$55,5)</f>
        <v>0.438412055918872</v>
      </c>
      <c r="AB269" s="4">
        <f>VLOOKUP(U269+1,BG!$A$2:$F$55,4)</f>
        <v>14.122810093491935</v>
      </c>
      <c r="AC269" s="4">
        <f>VLOOKUP(U269+1,BG!$A$2:$F$55,5)</f>
        <v>0.70588304155853121</v>
      </c>
      <c r="AD269" s="3">
        <f>COUNTIF($U$2:U269,U269)</f>
        <v>14</v>
      </c>
      <c r="AE269" s="3">
        <f t="shared" si="40"/>
        <v>19</v>
      </c>
      <c r="AF269" s="3">
        <f t="shared" si="41"/>
        <v>5</v>
      </c>
      <c r="AG269" s="3">
        <f t="shared" si="42"/>
        <v>13</v>
      </c>
      <c r="AH269" s="81">
        <f t="shared" si="43"/>
        <v>18.110502529626487</v>
      </c>
      <c r="AI269" s="81">
        <f t="shared" si="44"/>
        <v>0.63158554554751467</v>
      </c>
      <c r="AJ269" s="83">
        <v>1.7898700000000001</v>
      </c>
      <c r="AK269" s="83">
        <v>36.111800000000002</v>
      </c>
      <c r="AL269" s="84">
        <f t="shared" si="45"/>
        <v>64.63542746600001</v>
      </c>
      <c r="AM269" s="84">
        <f t="shared" si="46"/>
        <v>69.617130793861435</v>
      </c>
      <c r="AN269" s="84">
        <f t="shared" si="47"/>
        <v>11.438331620313789</v>
      </c>
      <c r="AO269" s="84">
        <f t="shared" si="48"/>
        <v>58.178799173547645</v>
      </c>
      <c r="AP269" s="85">
        <f t="shared" si="49"/>
        <v>0.11097905739154586</v>
      </c>
    </row>
    <row r="270" spans="1:42" x14ac:dyDescent="0.25">
      <c r="A270">
        <v>11</v>
      </c>
      <c r="B270" s="36">
        <v>15</v>
      </c>
      <c r="C270" s="37" t="s">
        <v>545</v>
      </c>
      <c r="D270" s="37">
        <v>-800.03125</v>
      </c>
      <c r="E270" s="37">
        <v>364</v>
      </c>
      <c r="F270" s="37">
        <v>50</v>
      </c>
      <c r="G270" s="37">
        <v>0.312662</v>
      </c>
      <c r="H270" s="37">
        <v>0.19112999999999999</v>
      </c>
      <c r="I270" s="37">
        <v>48.889567999999997</v>
      </c>
      <c r="J270" s="37">
        <v>1.3606050000000001</v>
      </c>
      <c r="K270" s="37">
        <v>9.1369000000000007</v>
      </c>
      <c r="L270" s="37">
        <v>0.127222</v>
      </c>
      <c r="M270" s="59">
        <v>0.312662</v>
      </c>
      <c r="N270" s="37">
        <v>8.0445000000000003E-2</v>
      </c>
      <c r="O270" s="37">
        <v>99700</v>
      </c>
      <c r="P270" s="37">
        <v>21.7</v>
      </c>
      <c r="Q270" s="37">
        <v>60</v>
      </c>
      <c r="R270" s="37">
        <v>1.171</v>
      </c>
      <c r="S270" s="37" t="s">
        <v>574</v>
      </c>
      <c r="T270" s="37" t="s">
        <v>575</v>
      </c>
      <c r="U270" s="77">
        <v>1150</v>
      </c>
      <c r="V270" s="34">
        <v>77.211987768862301</v>
      </c>
      <c r="W270" s="2">
        <v>1.8260493391428867</v>
      </c>
      <c r="X270" s="2">
        <v>31.441338113662095</v>
      </c>
      <c r="Y270" s="2">
        <v>-124.74013461824408</v>
      </c>
      <c r="Z270" s="80">
        <f>VLOOKUP(U270,BG!$A$2:$F$55,4)</f>
        <v>28.478502863576335</v>
      </c>
      <c r="AA270" s="80">
        <f>VLOOKUP(U270,BG!$A$2:$F$55,5)</f>
        <v>0.438412055918872</v>
      </c>
      <c r="AB270" s="4">
        <f>VLOOKUP(U270+1,BG!$A$2:$F$55,4)</f>
        <v>14.122810093491935</v>
      </c>
      <c r="AC270" s="4">
        <f>VLOOKUP(U270+1,BG!$A$2:$F$55,5)</f>
        <v>0.70588304155853121</v>
      </c>
      <c r="AD270" s="3">
        <f>COUNTIF($U$2:U270,U270)</f>
        <v>15</v>
      </c>
      <c r="AE270" s="3">
        <f t="shared" si="40"/>
        <v>19</v>
      </c>
      <c r="AF270" s="3">
        <f t="shared" si="41"/>
        <v>4</v>
      </c>
      <c r="AG270" s="3">
        <f t="shared" si="42"/>
        <v>14</v>
      </c>
      <c r="AH270" s="81">
        <f t="shared" si="43"/>
        <v>17.312964042399578</v>
      </c>
      <c r="AI270" s="81">
        <f t="shared" si="44"/>
        <v>0.64644504474971809</v>
      </c>
      <c r="AJ270" s="83">
        <v>1.58453</v>
      </c>
      <c r="AK270" s="83">
        <v>32.599899999999998</v>
      </c>
      <c r="AL270" s="84">
        <f t="shared" si="45"/>
        <v>51.655519546999997</v>
      </c>
      <c r="AM270" s="84">
        <f t="shared" si="46"/>
        <v>57.413434684220725</v>
      </c>
      <c r="AN270" s="84">
        <f t="shared" si="47"/>
        <v>11.191879815139256</v>
      </c>
      <c r="AO270" s="84">
        <f t="shared" si="48"/>
        <v>46.221554869081473</v>
      </c>
      <c r="AP270" s="85">
        <f t="shared" si="49"/>
        <v>0.11756343319279838</v>
      </c>
    </row>
    <row r="271" spans="1:42" x14ac:dyDescent="0.25">
      <c r="A271">
        <v>11</v>
      </c>
      <c r="B271" s="36">
        <v>16</v>
      </c>
      <c r="C271" s="37" t="s">
        <v>545</v>
      </c>
      <c r="D271" s="37">
        <v>-800.03125</v>
      </c>
      <c r="E271" s="37">
        <v>416</v>
      </c>
      <c r="F271" s="37">
        <v>50</v>
      </c>
      <c r="G271" s="37">
        <v>0.30388900000000002</v>
      </c>
      <c r="H271" s="37">
        <v>0.191163</v>
      </c>
      <c r="I271" s="37">
        <v>48.897848000000003</v>
      </c>
      <c r="J271" s="37">
        <v>1.382841</v>
      </c>
      <c r="K271" s="37">
        <v>9.1376419999999996</v>
      </c>
      <c r="L271" s="37">
        <v>0.129439</v>
      </c>
      <c r="M271" s="59">
        <v>0.30388900000000002</v>
      </c>
      <c r="N271" s="37">
        <v>6.5418000000000004E-2</v>
      </c>
      <c r="O271" s="37">
        <v>99700</v>
      </c>
      <c r="P271" s="37">
        <v>21.7</v>
      </c>
      <c r="Q271" s="37">
        <v>60</v>
      </c>
      <c r="R271" s="37">
        <v>1.171</v>
      </c>
      <c r="S271" s="37" t="s">
        <v>576</v>
      </c>
      <c r="T271" s="37" t="s">
        <v>577</v>
      </c>
      <c r="U271" s="77">
        <v>1150</v>
      </c>
      <c r="V271" s="34">
        <v>67.860623522284072</v>
      </c>
      <c r="W271" s="2">
        <v>2.3524268908877572</v>
      </c>
      <c r="X271" s="2">
        <v>23.011927619536952</v>
      </c>
      <c r="Y271" s="2">
        <v>-122.58097015772954</v>
      </c>
      <c r="Z271" s="80">
        <f>VLOOKUP(U271,BG!$A$2:$F$55,4)</f>
        <v>28.478502863576335</v>
      </c>
      <c r="AA271" s="80">
        <f>VLOOKUP(U271,BG!$A$2:$F$55,5)</f>
        <v>0.438412055918872</v>
      </c>
      <c r="AB271" s="4">
        <f>VLOOKUP(U271+1,BG!$A$2:$F$55,4)</f>
        <v>14.122810093491935</v>
      </c>
      <c r="AC271" s="4">
        <f>VLOOKUP(U271+1,BG!$A$2:$F$55,5)</f>
        <v>0.70588304155853121</v>
      </c>
      <c r="AD271" s="3">
        <f>COUNTIF($U$2:U271,U271)</f>
        <v>16</v>
      </c>
      <c r="AE271" s="3">
        <f t="shared" si="40"/>
        <v>19</v>
      </c>
      <c r="AF271" s="3">
        <f t="shared" si="41"/>
        <v>3</v>
      </c>
      <c r="AG271" s="3">
        <f t="shared" si="42"/>
        <v>15</v>
      </c>
      <c r="AH271" s="81">
        <f t="shared" si="43"/>
        <v>16.515425555172669</v>
      </c>
      <c r="AI271" s="81">
        <f t="shared" si="44"/>
        <v>0.6613045439519214</v>
      </c>
      <c r="AJ271" s="83">
        <v>1.9719800000000001</v>
      </c>
      <c r="AK271" s="83">
        <v>23.2149</v>
      </c>
      <c r="AL271" s="84">
        <f t="shared" si="45"/>
        <v>45.779318502000002</v>
      </c>
      <c r="AM271" s="84">
        <f t="shared" si="46"/>
        <v>54.133877343361419</v>
      </c>
      <c r="AN271" s="84">
        <f t="shared" si="47"/>
        <v>10.921725964935371</v>
      </c>
      <c r="AO271" s="84">
        <f t="shared" si="48"/>
        <v>43.21215137842605</v>
      </c>
      <c r="AP271" s="85">
        <f t="shared" si="49"/>
        <v>5.9408454374146887E-2</v>
      </c>
    </row>
    <row r="272" spans="1:42" x14ac:dyDescent="0.25">
      <c r="A272">
        <v>11</v>
      </c>
      <c r="B272" s="36">
        <v>17</v>
      </c>
      <c r="C272" s="37" t="s">
        <v>545</v>
      </c>
      <c r="D272" s="37">
        <v>-800.03125</v>
      </c>
      <c r="E272" s="37">
        <v>468</v>
      </c>
      <c r="F272" s="37">
        <v>50</v>
      </c>
      <c r="G272" s="37">
        <v>0.28190100000000001</v>
      </c>
      <c r="H272" s="37">
        <v>0.19125300000000001</v>
      </c>
      <c r="I272" s="37">
        <v>48.920406999999997</v>
      </c>
      <c r="J272" s="37">
        <v>1.348071</v>
      </c>
      <c r="K272" s="37">
        <v>9.1397969999999997</v>
      </c>
      <c r="L272" s="37">
        <v>0.12612400000000001</v>
      </c>
      <c r="M272" s="59">
        <v>0.28190100000000001</v>
      </c>
      <c r="N272" s="37">
        <v>4.9182999999999998E-2</v>
      </c>
      <c r="O272" s="37">
        <v>99700</v>
      </c>
      <c r="P272" s="37">
        <v>21.7</v>
      </c>
      <c r="Q272" s="37">
        <v>60</v>
      </c>
      <c r="R272" s="37">
        <v>1.171</v>
      </c>
      <c r="S272" s="37" t="s">
        <v>578</v>
      </c>
      <c r="T272" s="37" t="s">
        <v>579</v>
      </c>
      <c r="U272" s="77">
        <v>1150</v>
      </c>
      <c r="V272" s="34">
        <v>47.259379462959693</v>
      </c>
      <c r="W272" s="2">
        <v>2.953379637495634</v>
      </c>
      <c r="X272" s="2">
        <v>14.566879613784705</v>
      </c>
      <c r="Y272" s="2">
        <v>-120.2439342519453</v>
      </c>
      <c r="Z272" s="80">
        <f>VLOOKUP(U272,BG!$A$2:$F$55,4)</f>
        <v>28.478502863576335</v>
      </c>
      <c r="AA272" s="80">
        <f>VLOOKUP(U272,BG!$A$2:$F$55,5)</f>
        <v>0.438412055918872</v>
      </c>
      <c r="AB272" s="4">
        <f>VLOOKUP(U272+1,BG!$A$2:$F$55,4)</f>
        <v>14.122810093491935</v>
      </c>
      <c r="AC272" s="4">
        <f>VLOOKUP(U272+1,BG!$A$2:$F$55,5)</f>
        <v>0.70588304155853121</v>
      </c>
      <c r="AD272" s="3">
        <f>COUNTIF($U$2:U272,U272)</f>
        <v>17</v>
      </c>
      <c r="AE272" s="3">
        <f t="shared" si="40"/>
        <v>19</v>
      </c>
      <c r="AF272" s="3">
        <f t="shared" si="41"/>
        <v>2</v>
      </c>
      <c r="AG272" s="3">
        <f t="shared" si="42"/>
        <v>16</v>
      </c>
      <c r="AH272" s="81">
        <f t="shared" si="43"/>
        <v>15.717887067945757</v>
      </c>
      <c r="AI272" s="81">
        <f t="shared" si="44"/>
        <v>0.67616404315412459</v>
      </c>
      <c r="AJ272" s="83">
        <v>1.8913500000000001</v>
      </c>
      <c r="AK272" s="83">
        <v>14.814299999999999</v>
      </c>
      <c r="AL272" s="84">
        <f t="shared" si="45"/>
        <v>28.019026305000001</v>
      </c>
      <c r="AM272" s="84">
        <f t="shared" si="46"/>
        <v>43.02152563320201</v>
      </c>
      <c r="AN272" s="84">
        <f t="shared" si="47"/>
        <v>10.627870069702132</v>
      </c>
      <c r="AO272" s="84">
        <f t="shared" si="48"/>
        <v>32.393655563499877</v>
      </c>
      <c r="AP272" s="85">
        <f t="shared" si="49"/>
        <v>0.13504586569195565</v>
      </c>
    </row>
    <row r="273" spans="1:42" x14ac:dyDescent="0.25">
      <c r="A273">
        <v>11</v>
      </c>
      <c r="B273" s="36">
        <v>18</v>
      </c>
      <c r="C273" s="37" t="s">
        <v>545</v>
      </c>
      <c r="D273" s="37">
        <v>-800.03125</v>
      </c>
      <c r="E273" s="37">
        <v>520</v>
      </c>
      <c r="F273" s="37">
        <v>50</v>
      </c>
      <c r="G273" s="37">
        <v>0.27198499999999998</v>
      </c>
      <c r="H273" s="37">
        <v>0.19118099999999999</v>
      </c>
      <c r="I273" s="37">
        <v>48.902237999999997</v>
      </c>
      <c r="J273" s="37">
        <v>1.2855510000000001</v>
      </c>
      <c r="K273" s="37">
        <v>9.1381770000000007</v>
      </c>
      <c r="L273" s="37">
        <v>0.120324</v>
      </c>
      <c r="M273" s="59">
        <v>0.27198499999999998</v>
      </c>
      <c r="N273" s="37">
        <v>4.4011000000000002E-2</v>
      </c>
      <c r="O273" s="37">
        <v>99700</v>
      </c>
      <c r="P273" s="37">
        <v>21.7</v>
      </c>
      <c r="Q273" s="37">
        <v>60</v>
      </c>
      <c r="R273" s="37">
        <v>1.171</v>
      </c>
      <c r="S273" s="37" t="s">
        <v>580</v>
      </c>
      <c r="T273" s="37" t="s">
        <v>581</v>
      </c>
      <c r="U273" s="77">
        <v>1150</v>
      </c>
      <c r="V273" s="34">
        <v>36.929810691470735</v>
      </c>
      <c r="W273" s="2">
        <v>2.3587319993889206</v>
      </c>
      <c r="X273" s="2">
        <v>14.042037280893155</v>
      </c>
      <c r="Y273" s="2">
        <v>-124.01049302593458</v>
      </c>
      <c r="Z273" s="80">
        <f>VLOOKUP(U273,BG!$A$2:$F$55,4)</f>
        <v>28.478502863576335</v>
      </c>
      <c r="AA273" s="80">
        <f>VLOOKUP(U273,BG!$A$2:$F$55,5)</f>
        <v>0.438412055918872</v>
      </c>
      <c r="AB273" s="4">
        <f>VLOOKUP(U273+1,BG!$A$2:$F$55,4)</f>
        <v>14.122810093491935</v>
      </c>
      <c r="AC273" s="4">
        <f>VLOOKUP(U273+1,BG!$A$2:$F$55,5)</f>
        <v>0.70588304155853121</v>
      </c>
      <c r="AD273" s="3">
        <f>COUNTIF($U$2:U273,U273)</f>
        <v>18</v>
      </c>
      <c r="AE273" s="3">
        <f t="shared" si="40"/>
        <v>19</v>
      </c>
      <c r="AF273" s="3">
        <f t="shared" si="41"/>
        <v>1</v>
      </c>
      <c r="AG273" s="3">
        <f t="shared" si="42"/>
        <v>17</v>
      </c>
      <c r="AH273" s="81">
        <f t="shared" si="43"/>
        <v>14.920348580718846</v>
      </c>
      <c r="AI273" s="81">
        <f t="shared" si="44"/>
        <v>0.6910235423563279</v>
      </c>
      <c r="AJ273" s="83">
        <v>1.4051400000000001</v>
      </c>
      <c r="AK273" s="83">
        <v>14.730499999999999</v>
      </c>
      <c r="AL273" s="84">
        <f t="shared" si="45"/>
        <v>20.698414769999999</v>
      </c>
      <c r="AM273" s="84">
        <f t="shared" si="46"/>
        <v>33.121402671054874</v>
      </c>
      <c r="AN273" s="84">
        <f t="shared" si="47"/>
        <v>10.310312129439547</v>
      </c>
      <c r="AO273" s="84">
        <f t="shared" si="48"/>
        <v>22.811090541615329</v>
      </c>
      <c r="AP273" s="85">
        <f t="shared" si="49"/>
        <v>9.2616167024591703E-2</v>
      </c>
    </row>
    <row r="274" spans="1:42" x14ac:dyDescent="0.25">
      <c r="A274">
        <v>11</v>
      </c>
      <c r="B274" s="36">
        <v>19</v>
      </c>
      <c r="C274" s="37" t="s">
        <v>545</v>
      </c>
      <c r="D274" s="37">
        <v>-800.03125</v>
      </c>
      <c r="E274" s="37">
        <v>572</v>
      </c>
      <c r="F274" s="37">
        <v>50</v>
      </c>
      <c r="G274" s="37">
        <v>0.257415</v>
      </c>
      <c r="H274" s="37">
        <v>0.191444</v>
      </c>
      <c r="I274" s="37">
        <v>48.968183000000003</v>
      </c>
      <c r="J274" s="37">
        <v>1.3516459999999999</v>
      </c>
      <c r="K274" s="37">
        <v>9.1442560000000004</v>
      </c>
      <c r="L274" s="37">
        <v>0.12636600000000001</v>
      </c>
      <c r="M274" s="59">
        <v>0.257415</v>
      </c>
      <c r="N274" s="37">
        <v>2.5849E-2</v>
      </c>
      <c r="O274" s="37">
        <v>99700</v>
      </c>
      <c r="P274" s="37">
        <v>21.7</v>
      </c>
      <c r="Q274" s="37">
        <v>60</v>
      </c>
      <c r="R274" s="37">
        <v>1.171</v>
      </c>
      <c r="S274" s="37" t="s">
        <v>582</v>
      </c>
      <c r="T274" s="37" t="s">
        <v>583</v>
      </c>
      <c r="U274" s="77">
        <v>1150</v>
      </c>
      <c r="V274" s="34">
        <v>22.635938962121557</v>
      </c>
      <c r="W274" s="2">
        <v>4.3237729444403179</v>
      </c>
      <c r="X274" s="2">
        <v>6.2584459805810697</v>
      </c>
      <c r="Y274" s="2">
        <v>-121.10564881771748</v>
      </c>
      <c r="Z274" s="80">
        <f>VLOOKUP(U274,BG!$A$2:$F$55,4)</f>
        <v>28.478502863576335</v>
      </c>
      <c r="AA274" s="80">
        <f>VLOOKUP(U274,BG!$A$2:$F$55,5)</f>
        <v>0.438412055918872</v>
      </c>
      <c r="AB274" s="4">
        <f>VLOOKUP(U274+1,BG!$A$2:$F$55,4)</f>
        <v>14.122810093491935</v>
      </c>
      <c r="AC274" s="4">
        <f>VLOOKUP(U274+1,BG!$A$2:$F$55,5)</f>
        <v>0.70588304155853121</v>
      </c>
      <c r="AD274" s="3">
        <f>COUNTIF($U$2:U274,U274)</f>
        <v>19</v>
      </c>
      <c r="AE274" s="3">
        <f t="shared" si="40"/>
        <v>19</v>
      </c>
      <c r="AF274" s="3">
        <f t="shared" si="41"/>
        <v>0</v>
      </c>
      <c r="AG274" s="3">
        <f t="shared" si="42"/>
        <v>18</v>
      </c>
      <c r="AH274" s="81">
        <f t="shared" si="43"/>
        <v>14.122810093491935</v>
      </c>
      <c r="AI274" s="81">
        <f t="shared" si="44"/>
        <v>0.70588304155853121</v>
      </c>
      <c r="AJ274" s="83">
        <v>2.66927</v>
      </c>
      <c r="AK274" s="83">
        <v>6.3680199999999996</v>
      </c>
      <c r="AL274" s="84">
        <f t="shared" si="45"/>
        <v>16.997964745399997</v>
      </c>
      <c r="AM274" s="84">
        <f t="shared" si="46"/>
        <v>27.060099405077686</v>
      </c>
      <c r="AN274" s="84">
        <f t="shared" si="47"/>
        <v>9.9690521441476125</v>
      </c>
      <c r="AO274" s="84">
        <f t="shared" si="48"/>
        <v>17.091047260930075</v>
      </c>
      <c r="AP274" s="85">
        <f t="shared" si="49"/>
        <v>5.4462733680962641E-3</v>
      </c>
    </row>
    <row r="275" spans="1:42" x14ac:dyDescent="0.25">
      <c r="A275">
        <v>12</v>
      </c>
      <c r="B275" s="7">
        <v>1</v>
      </c>
      <c r="C275" s="3" t="s">
        <v>584</v>
      </c>
      <c r="D275" s="3">
        <v>-200</v>
      </c>
      <c r="E275" s="3">
        <v>-363.96875</v>
      </c>
      <c r="F275" s="3">
        <v>50</v>
      </c>
      <c r="G275" s="3">
        <v>3.7019000000000003E-2</v>
      </c>
      <c r="H275" s="3">
        <v>0.18063100000000001</v>
      </c>
      <c r="I275" s="3">
        <v>46.255315000000003</v>
      </c>
      <c r="J275" s="3">
        <v>1.454752</v>
      </c>
      <c r="K275" s="3">
        <v>8.8870950000000004</v>
      </c>
      <c r="L275" s="3">
        <v>0.13994999999999999</v>
      </c>
      <c r="M275" s="50">
        <v>3.7019000000000003E-2</v>
      </c>
      <c r="N275" s="3">
        <v>3.5964999999999997E-2</v>
      </c>
      <c r="O275" s="3">
        <v>99700</v>
      </c>
      <c r="P275" s="3">
        <v>21.7</v>
      </c>
      <c r="Q275" s="3">
        <v>60</v>
      </c>
      <c r="R275" s="3">
        <v>1.171</v>
      </c>
      <c r="S275" s="3" t="s">
        <v>585</v>
      </c>
      <c r="T275" s="3" t="s">
        <v>586</v>
      </c>
      <c r="U275" s="77">
        <v>1160</v>
      </c>
      <c r="V275" s="34">
        <v>17.6276142665217</v>
      </c>
      <c r="W275" s="2">
        <v>2.1086126108203249</v>
      </c>
      <c r="X275" s="2">
        <v>9.6687028021836152</v>
      </c>
      <c r="Y275" s="2">
        <v>7.9384490882456618</v>
      </c>
      <c r="Z275" s="80">
        <f>VLOOKUP(U275,BG!$A$2:$F$55,4)</f>
        <v>13.279158098717652</v>
      </c>
      <c r="AA275" s="80">
        <f>VLOOKUP(U275,BG!$A$2:$F$55,5)</f>
        <v>0.75808499804214169</v>
      </c>
      <c r="AB275" s="4">
        <f>VLOOKUP(U275+1,BG!$A$2:$F$55,4)</f>
        <v>16.487029101344483</v>
      </c>
      <c r="AC275" s="4">
        <f>VLOOKUP(U275+1,BG!$A$2:$F$55,5)</f>
        <v>0.65821637347256556</v>
      </c>
      <c r="AD275" s="3">
        <f>COUNTIF($U$2:U275,U275)</f>
        <v>1</v>
      </c>
      <c r="AE275" s="3">
        <f t="shared" si="40"/>
        <v>19</v>
      </c>
      <c r="AF275" s="3">
        <f t="shared" si="41"/>
        <v>18</v>
      </c>
      <c r="AG275" s="3">
        <f t="shared" si="42"/>
        <v>0</v>
      </c>
      <c r="AH275" s="81">
        <f t="shared" si="43"/>
        <v>13.279158098717652</v>
      </c>
      <c r="AI275" s="81">
        <f t="shared" si="44"/>
        <v>0.75808499804214169</v>
      </c>
      <c r="AJ275" s="83">
        <v>1.86663</v>
      </c>
      <c r="AK275" s="83">
        <v>10.0709</v>
      </c>
      <c r="AL275" s="84">
        <f t="shared" si="45"/>
        <v>18.798644067000001</v>
      </c>
      <c r="AM275" s="84">
        <f t="shared" si="46"/>
        <v>28.325997747203846</v>
      </c>
      <c r="AN275" s="84">
        <f t="shared" si="47"/>
        <v>10.066730541267662</v>
      </c>
      <c r="AO275" s="84">
        <f t="shared" si="48"/>
        <v>18.259267205936183</v>
      </c>
      <c r="AP275" s="85">
        <f t="shared" si="49"/>
        <v>2.9539896370455881E-2</v>
      </c>
    </row>
    <row r="276" spans="1:42" x14ac:dyDescent="0.25">
      <c r="A276">
        <v>12</v>
      </c>
      <c r="B276" s="7">
        <v>2</v>
      </c>
      <c r="C276" s="3" t="s">
        <v>584</v>
      </c>
      <c r="D276" s="3">
        <v>-200</v>
      </c>
      <c r="E276" s="3">
        <v>-312</v>
      </c>
      <c r="F276" s="3">
        <v>50</v>
      </c>
      <c r="G276" s="3">
        <v>5.0874000000000003E-2</v>
      </c>
      <c r="H276" s="3">
        <v>0.180807</v>
      </c>
      <c r="I276" s="3">
        <v>46.299551000000001</v>
      </c>
      <c r="J276" s="3">
        <v>1.4310419999999999</v>
      </c>
      <c r="K276" s="3">
        <v>8.8913799999999998</v>
      </c>
      <c r="L276" s="3">
        <v>0.13766800000000001</v>
      </c>
      <c r="M276" s="50">
        <v>5.0874000000000003E-2</v>
      </c>
      <c r="N276" s="3">
        <v>5.1704E-2</v>
      </c>
      <c r="O276" s="3">
        <v>99700</v>
      </c>
      <c r="P276" s="3">
        <v>21.7</v>
      </c>
      <c r="Q276" s="3">
        <v>60</v>
      </c>
      <c r="R276" s="3">
        <v>1.171</v>
      </c>
      <c r="S276" s="3" t="s">
        <v>587</v>
      </c>
      <c r="T276" s="3" t="s">
        <v>588</v>
      </c>
      <c r="U276" s="77">
        <v>1160</v>
      </c>
      <c r="V276" s="34">
        <v>27.384574679908511</v>
      </c>
      <c r="W276" s="2">
        <v>1.5819708361607099</v>
      </c>
      <c r="X276" s="2">
        <v>15.776024941945918</v>
      </c>
      <c r="Y276" s="2">
        <v>3.89612010256426</v>
      </c>
      <c r="Z276" s="80">
        <f>VLOOKUP(U276,BG!$A$2:$F$55,4)</f>
        <v>13.279158098717652</v>
      </c>
      <c r="AA276" s="80">
        <f>VLOOKUP(U276,BG!$A$2:$F$55,5)</f>
        <v>0.75808499804214169</v>
      </c>
      <c r="AB276" s="4">
        <f>VLOOKUP(U276+1,BG!$A$2:$F$55,4)</f>
        <v>16.487029101344483</v>
      </c>
      <c r="AC276" s="4">
        <f>VLOOKUP(U276+1,BG!$A$2:$F$55,5)</f>
        <v>0.65821637347256556</v>
      </c>
      <c r="AD276" s="3">
        <f>COUNTIF($U$2:U276,U276)</f>
        <v>2</v>
      </c>
      <c r="AE276" s="3">
        <f t="shared" si="40"/>
        <v>19</v>
      </c>
      <c r="AF276" s="3">
        <f t="shared" si="41"/>
        <v>17</v>
      </c>
      <c r="AG276" s="3">
        <f t="shared" si="42"/>
        <v>1</v>
      </c>
      <c r="AH276" s="81">
        <f t="shared" si="43"/>
        <v>13.457373154419143</v>
      </c>
      <c r="AI276" s="81">
        <f t="shared" si="44"/>
        <v>0.75253674112160973</v>
      </c>
      <c r="AJ276" s="83">
        <v>1.35676</v>
      </c>
      <c r="AK276" s="83">
        <v>16.567599999999999</v>
      </c>
      <c r="AL276" s="84">
        <f t="shared" si="45"/>
        <v>22.478256975999997</v>
      </c>
      <c r="AM276" s="84">
        <f t="shared" si="46"/>
        <v>28.85333147126666</v>
      </c>
      <c r="AN276" s="84">
        <f t="shared" si="47"/>
        <v>10.127167737684019</v>
      </c>
      <c r="AO276" s="84">
        <f t="shared" si="48"/>
        <v>18.726163733582641</v>
      </c>
      <c r="AP276" s="85">
        <f t="shared" si="49"/>
        <v>0.20036635884415152</v>
      </c>
    </row>
    <row r="277" spans="1:42" x14ac:dyDescent="0.25">
      <c r="A277">
        <v>12</v>
      </c>
      <c r="B277" s="7">
        <v>3</v>
      </c>
      <c r="C277" s="3" t="s">
        <v>584</v>
      </c>
      <c r="D277" s="3">
        <v>-200</v>
      </c>
      <c r="E277" s="3">
        <v>-260</v>
      </c>
      <c r="F277" s="3">
        <v>50</v>
      </c>
      <c r="G277" s="3">
        <v>7.7195E-2</v>
      </c>
      <c r="H277" s="3">
        <v>0.181447</v>
      </c>
      <c r="I277" s="3">
        <v>46.460023999999997</v>
      </c>
      <c r="J277" s="3">
        <v>1.4132739999999999</v>
      </c>
      <c r="K277" s="3">
        <v>8.9068100000000001</v>
      </c>
      <c r="L277" s="3">
        <v>0.135653</v>
      </c>
      <c r="M277" s="50">
        <v>7.7195E-2</v>
      </c>
      <c r="N277" s="3">
        <v>8.2860000000000003E-2</v>
      </c>
      <c r="O277" s="3">
        <v>99700</v>
      </c>
      <c r="P277" s="3">
        <v>21.7</v>
      </c>
      <c r="Q277" s="3">
        <v>60</v>
      </c>
      <c r="R277" s="3">
        <v>1.171</v>
      </c>
      <c r="S277" s="3" t="s">
        <v>589</v>
      </c>
      <c r="T277" s="3" t="s">
        <v>590</v>
      </c>
      <c r="U277" s="77">
        <v>1160</v>
      </c>
      <c r="V277" s="34">
        <v>47.877816018527504</v>
      </c>
      <c r="W277" s="2">
        <v>1.1191939218162208</v>
      </c>
      <c r="X277" s="2">
        <v>33.220386384313862</v>
      </c>
      <c r="Y277" s="2">
        <v>-0.14859721305699666</v>
      </c>
      <c r="Z277" s="80">
        <f>VLOOKUP(U277,BG!$A$2:$F$55,4)</f>
        <v>13.279158098717652</v>
      </c>
      <c r="AA277" s="80">
        <f>VLOOKUP(U277,BG!$A$2:$F$55,5)</f>
        <v>0.75808499804214169</v>
      </c>
      <c r="AB277" s="4">
        <f>VLOOKUP(U277+1,BG!$A$2:$F$55,4)</f>
        <v>16.487029101344483</v>
      </c>
      <c r="AC277" s="4">
        <f>VLOOKUP(U277+1,BG!$A$2:$F$55,5)</f>
        <v>0.65821637347256556</v>
      </c>
      <c r="AD277" s="3">
        <f>COUNTIF($U$2:U277,U277)</f>
        <v>3</v>
      </c>
      <c r="AE277" s="3">
        <f t="shared" si="40"/>
        <v>19</v>
      </c>
      <c r="AF277" s="3">
        <f t="shared" si="41"/>
        <v>16</v>
      </c>
      <c r="AG277" s="3">
        <f t="shared" si="42"/>
        <v>2</v>
      </c>
      <c r="AH277" s="81">
        <f t="shared" si="43"/>
        <v>13.635588210120634</v>
      </c>
      <c r="AI277" s="81">
        <f t="shared" si="44"/>
        <v>0.74698848420107766</v>
      </c>
      <c r="AJ277" s="83">
        <v>0.97915799999999997</v>
      </c>
      <c r="AK277" s="83">
        <v>35.310600000000001</v>
      </c>
      <c r="AL277" s="84">
        <f t="shared" si="45"/>
        <v>34.574656474800001</v>
      </c>
      <c r="AM277" s="84">
        <f t="shared" si="46"/>
        <v>37.180054521710417</v>
      </c>
      <c r="AN277" s="84">
        <f t="shared" si="47"/>
        <v>10.185627368268099</v>
      </c>
      <c r="AO277" s="84">
        <f t="shared" si="48"/>
        <v>26.994427153442317</v>
      </c>
      <c r="AP277" s="85">
        <f t="shared" si="49"/>
        <v>0.28080719321325021</v>
      </c>
    </row>
    <row r="278" spans="1:42" x14ac:dyDescent="0.25">
      <c r="A278">
        <v>12</v>
      </c>
      <c r="B278" s="7">
        <v>4</v>
      </c>
      <c r="C278" s="3" t="s">
        <v>584</v>
      </c>
      <c r="D278" s="3">
        <v>-200</v>
      </c>
      <c r="E278" s="3">
        <v>-208</v>
      </c>
      <c r="F278" s="3">
        <v>50</v>
      </c>
      <c r="G278" s="3">
        <v>0.10731</v>
      </c>
      <c r="H278" s="3">
        <v>0.18096100000000001</v>
      </c>
      <c r="I278" s="3">
        <v>46.338256999999999</v>
      </c>
      <c r="J278" s="3">
        <v>1.416058</v>
      </c>
      <c r="K278" s="3">
        <v>8.8951209999999996</v>
      </c>
      <c r="L278" s="3">
        <v>0.13609599999999999</v>
      </c>
      <c r="M278" s="50">
        <v>0.10731</v>
      </c>
      <c r="N278" s="3">
        <v>0.10884000000000001</v>
      </c>
      <c r="O278" s="3">
        <v>99700</v>
      </c>
      <c r="P278" s="3">
        <v>21.7</v>
      </c>
      <c r="Q278" s="3">
        <v>60</v>
      </c>
      <c r="R278" s="3">
        <v>1.171</v>
      </c>
      <c r="S278" s="3" t="s">
        <v>591</v>
      </c>
      <c r="T278" s="3" t="s">
        <v>592</v>
      </c>
      <c r="U278" s="77">
        <v>1160</v>
      </c>
      <c r="V278" s="34">
        <v>71.63244468361205</v>
      </c>
      <c r="W278" s="2">
        <v>1.1555762413943844</v>
      </c>
      <c r="X278" s="2">
        <v>46.548714600787207</v>
      </c>
      <c r="Y278" s="2">
        <v>-2.1283794356482861</v>
      </c>
      <c r="Z278" s="80">
        <f>VLOOKUP(U278,BG!$A$2:$F$55,4)</f>
        <v>13.279158098717652</v>
      </c>
      <c r="AA278" s="80">
        <f>VLOOKUP(U278,BG!$A$2:$F$55,5)</f>
        <v>0.75808499804214169</v>
      </c>
      <c r="AB278" s="4">
        <f>VLOOKUP(U278+1,BG!$A$2:$F$55,4)</f>
        <v>16.487029101344483</v>
      </c>
      <c r="AC278" s="4">
        <f>VLOOKUP(U278+1,BG!$A$2:$F$55,5)</f>
        <v>0.65821637347256556</v>
      </c>
      <c r="AD278" s="3">
        <f>COUNTIF($U$2:U278,U278)</f>
        <v>4</v>
      </c>
      <c r="AE278" s="3">
        <f t="shared" si="40"/>
        <v>19</v>
      </c>
      <c r="AF278" s="3">
        <f t="shared" si="41"/>
        <v>15</v>
      </c>
      <c r="AG278" s="3">
        <f t="shared" si="42"/>
        <v>3</v>
      </c>
      <c r="AH278" s="81">
        <f t="shared" si="43"/>
        <v>13.813803265822123</v>
      </c>
      <c r="AI278" s="81">
        <f t="shared" si="44"/>
        <v>0.74144022728054571</v>
      </c>
      <c r="AJ278" s="83">
        <v>1.08203</v>
      </c>
      <c r="AK278" s="83">
        <v>48.034100000000002</v>
      </c>
      <c r="AL278" s="84">
        <f t="shared" si="45"/>
        <v>51.974337223000006</v>
      </c>
      <c r="AM278" s="84">
        <f t="shared" si="46"/>
        <v>53.790588660117585</v>
      </c>
      <c r="AN278" s="84">
        <f t="shared" si="47"/>
        <v>10.2421094330199</v>
      </c>
      <c r="AO278" s="84">
        <f t="shared" si="48"/>
        <v>43.548479227097687</v>
      </c>
      <c r="AP278" s="85">
        <f t="shared" si="49"/>
        <v>0.19348225576289235</v>
      </c>
    </row>
    <row r="279" spans="1:42" x14ac:dyDescent="0.25">
      <c r="A279">
        <v>12</v>
      </c>
      <c r="B279" s="7">
        <v>5</v>
      </c>
      <c r="C279" s="3" t="s">
        <v>584</v>
      </c>
      <c r="D279" s="3">
        <v>-200</v>
      </c>
      <c r="E279" s="3">
        <v>-156</v>
      </c>
      <c r="F279" s="3">
        <v>50</v>
      </c>
      <c r="G279" s="3">
        <v>0.16091</v>
      </c>
      <c r="H279" s="3">
        <v>0.181586</v>
      </c>
      <c r="I279" s="3">
        <v>46.495021999999999</v>
      </c>
      <c r="J279" s="3">
        <v>1.430123</v>
      </c>
      <c r="K279" s="3">
        <v>8.9101420000000005</v>
      </c>
      <c r="L279" s="3">
        <v>0.13717599999999999</v>
      </c>
      <c r="M279" s="50">
        <v>0.16091</v>
      </c>
      <c r="N279" s="3">
        <v>0.16642699999999999</v>
      </c>
      <c r="O279" s="3">
        <v>99700</v>
      </c>
      <c r="P279" s="3">
        <v>21.7</v>
      </c>
      <c r="Q279" s="3">
        <v>60</v>
      </c>
      <c r="R279" s="3">
        <v>1.171</v>
      </c>
      <c r="S279" s="3" t="s">
        <v>593</v>
      </c>
      <c r="T279" s="3" t="s">
        <v>594</v>
      </c>
      <c r="U279" s="77">
        <v>1160</v>
      </c>
      <c r="V279" s="34">
        <v>115.6051615493345</v>
      </c>
      <c r="W279" s="2">
        <v>1.0666297892108267</v>
      </c>
      <c r="X279" s="2">
        <v>78.283932910456343</v>
      </c>
      <c r="Y279" s="2">
        <v>-5.4185408491389113</v>
      </c>
      <c r="Z279" s="80">
        <f>VLOOKUP(U279,BG!$A$2:$F$55,4)</f>
        <v>13.279158098717652</v>
      </c>
      <c r="AA279" s="80">
        <f>VLOOKUP(U279,BG!$A$2:$F$55,5)</f>
        <v>0.75808499804214169</v>
      </c>
      <c r="AB279" s="4">
        <f>VLOOKUP(U279+1,BG!$A$2:$F$55,4)</f>
        <v>16.487029101344483</v>
      </c>
      <c r="AC279" s="4">
        <f>VLOOKUP(U279+1,BG!$A$2:$F$55,5)</f>
        <v>0.65821637347256556</v>
      </c>
      <c r="AD279" s="3">
        <f>COUNTIF($U$2:U279,U279)</f>
        <v>5</v>
      </c>
      <c r="AE279" s="3">
        <f t="shared" si="40"/>
        <v>19</v>
      </c>
      <c r="AF279" s="3">
        <f t="shared" si="41"/>
        <v>14</v>
      </c>
      <c r="AG279" s="3">
        <f t="shared" si="42"/>
        <v>4</v>
      </c>
      <c r="AH279" s="81">
        <f t="shared" si="43"/>
        <v>13.992018321523613</v>
      </c>
      <c r="AI279" s="81">
        <f t="shared" si="44"/>
        <v>0.73589197036001375</v>
      </c>
      <c r="AJ279" s="83">
        <v>1.0370699999999999</v>
      </c>
      <c r="AK279" s="83">
        <v>79.330600000000004</v>
      </c>
      <c r="AL279" s="84">
        <f t="shared" si="45"/>
        <v>82.271385342000002</v>
      </c>
      <c r="AM279" s="84">
        <f t="shared" si="46"/>
        <v>83.499974858874552</v>
      </c>
      <c r="AN279" s="84">
        <f t="shared" si="47"/>
        <v>10.296613931939424</v>
      </c>
      <c r="AO279" s="84">
        <f t="shared" si="48"/>
        <v>73.203360926935133</v>
      </c>
      <c r="AP279" s="85">
        <f t="shared" si="49"/>
        <v>0.12387442735198644</v>
      </c>
    </row>
    <row r="280" spans="1:42" x14ac:dyDescent="0.25">
      <c r="A280">
        <v>12</v>
      </c>
      <c r="B280" s="7">
        <v>6</v>
      </c>
      <c r="C280" s="3" t="s">
        <v>584</v>
      </c>
      <c r="D280" s="3">
        <v>-200</v>
      </c>
      <c r="E280" s="3">
        <v>-104</v>
      </c>
      <c r="F280" s="3">
        <v>50</v>
      </c>
      <c r="G280" s="3">
        <v>0.22516</v>
      </c>
      <c r="H280" s="3">
        <v>0.18196499999999999</v>
      </c>
      <c r="I280" s="3">
        <v>46.589987000000001</v>
      </c>
      <c r="J280" s="3">
        <v>1.4519709999999999</v>
      </c>
      <c r="K280" s="3">
        <v>8.9192070000000001</v>
      </c>
      <c r="L280" s="3">
        <v>0.139207</v>
      </c>
      <c r="M280" s="50">
        <v>0.22516</v>
      </c>
      <c r="N280" s="3">
        <v>0.24946099999999999</v>
      </c>
      <c r="O280" s="3">
        <v>99700</v>
      </c>
      <c r="P280" s="3">
        <v>21.7</v>
      </c>
      <c r="Q280" s="3">
        <v>60</v>
      </c>
      <c r="R280" s="3">
        <v>1.171</v>
      </c>
      <c r="S280" s="3" t="s">
        <v>595</v>
      </c>
      <c r="T280" s="3" t="s">
        <v>596</v>
      </c>
      <c r="U280" s="77">
        <v>1160</v>
      </c>
      <c r="V280" s="34">
        <v>168.73421820103005</v>
      </c>
      <c r="W280" s="2">
        <v>1.0454756432178458</v>
      </c>
      <c r="X280" s="2">
        <v>116.14086041290483</v>
      </c>
      <c r="Y280" s="2">
        <v>-7.0195240833107064</v>
      </c>
      <c r="Z280" s="80">
        <f>VLOOKUP(U280,BG!$A$2:$F$55,4)</f>
        <v>13.279158098717652</v>
      </c>
      <c r="AA280" s="80">
        <f>VLOOKUP(U280,BG!$A$2:$F$55,5)</f>
        <v>0.75808499804214169</v>
      </c>
      <c r="AB280" s="4">
        <f>VLOOKUP(U280+1,BG!$A$2:$F$55,4)</f>
        <v>16.487029101344483</v>
      </c>
      <c r="AC280" s="4">
        <f>VLOOKUP(U280+1,BG!$A$2:$F$55,5)</f>
        <v>0.65821637347256556</v>
      </c>
      <c r="AD280" s="3">
        <f>COUNTIF($U$2:U280,U280)</f>
        <v>6</v>
      </c>
      <c r="AE280" s="3">
        <f t="shared" si="40"/>
        <v>19</v>
      </c>
      <c r="AF280" s="3">
        <f t="shared" si="41"/>
        <v>13</v>
      </c>
      <c r="AG280" s="3">
        <f t="shared" si="42"/>
        <v>5</v>
      </c>
      <c r="AH280" s="81">
        <f t="shared" si="43"/>
        <v>14.170233377225106</v>
      </c>
      <c r="AI280" s="81">
        <f t="shared" si="44"/>
        <v>0.73034371343948168</v>
      </c>
      <c r="AJ280" s="83">
        <v>1.0275300000000001</v>
      </c>
      <c r="AK280" s="83">
        <v>117.09399999999999</v>
      </c>
      <c r="AL280" s="84">
        <f t="shared" si="45"/>
        <v>120.31759782</v>
      </c>
      <c r="AM280" s="84">
        <f t="shared" si="46"/>
        <v>121.42244074405572</v>
      </c>
      <c r="AN280" s="84">
        <f t="shared" si="47"/>
        <v>10.349140865026671</v>
      </c>
      <c r="AO280" s="84">
        <f t="shared" si="48"/>
        <v>111.07329987902905</v>
      </c>
      <c r="AP280" s="85">
        <f t="shared" si="49"/>
        <v>8.3227003708713096E-2</v>
      </c>
    </row>
    <row r="281" spans="1:42" x14ac:dyDescent="0.25">
      <c r="A281">
        <v>12</v>
      </c>
      <c r="B281" s="7">
        <v>7</v>
      </c>
      <c r="C281" s="3" t="s">
        <v>584</v>
      </c>
      <c r="D281" s="3">
        <v>-200</v>
      </c>
      <c r="E281" s="3">
        <v>-52</v>
      </c>
      <c r="F281" s="3">
        <v>50</v>
      </c>
      <c r="G281" s="3">
        <v>0.331233</v>
      </c>
      <c r="H281" s="3">
        <v>0.18190000000000001</v>
      </c>
      <c r="I281" s="3">
        <v>46.573802999999998</v>
      </c>
      <c r="J281" s="3">
        <v>1.436599</v>
      </c>
      <c r="K281" s="3">
        <v>8.9176830000000002</v>
      </c>
      <c r="L281" s="3">
        <v>0.13758000000000001</v>
      </c>
      <c r="M281" s="50">
        <v>0.331233</v>
      </c>
      <c r="N281" s="3">
        <v>0.311672</v>
      </c>
      <c r="O281" s="3">
        <v>99700</v>
      </c>
      <c r="P281" s="3">
        <v>21.7</v>
      </c>
      <c r="Q281" s="3">
        <v>60</v>
      </c>
      <c r="R281" s="3">
        <v>1.171</v>
      </c>
      <c r="S281" s="3" t="s">
        <v>597</v>
      </c>
      <c r="T281" s="3" t="s">
        <v>598</v>
      </c>
      <c r="U281" s="77">
        <v>1160</v>
      </c>
      <c r="V281" s="34">
        <v>257.85334029897717</v>
      </c>
      <c r="W281" s="2">
        <v>1.4422933918802483</v>
      </c>
      <c r="X281" s="2">
        <v>127.35811299073715</v>
      </c>
      <c r="Y281" s="2">
        <v>-9.9374214061979345</v>
      </c>
      <c r="Z281" s="80">
        <f>VLOOKUP(U281,BG!$A$2:$F$55,4)</f>
        <v>13.279158098717652</v>
      </c>
      <c r="AA281" s="80">
        <f>VLOOKUP(U281,BG!$A$2:$F$55,5)</f>
        <v>0.75808499804214169</v>
      </c>
      <c r="AB281" s="4">
        <f>VLOOKUP(U281+1,BG!$A$2:$F$55,4)</f>
        <v>16.487029101344483</v>
      </c>
      <c r="AC281" s="4">
        <f>VLOOKUP(U281+1,BG!$A$2:$F$55,5)</f>
        <v>0.65821637347256556</v>
      </c>
      <c r="AD281" s="3">
        <f>COUNTIF($U$2:U281,U281)</f>
        <v>7</v>
      </c>
      <c r="AE281" s="3">
        <f t="shared" si="40"/>
        <v>19</v>
      </c>
      <c r="AF281" s="3">
        <f t="shared" si="41"/>
        <v>12</v>
      </c>
      <c r="AG281" s="3">
        <f t="shared" si="42"/>
        <v>6</v>
      </c>
      <c r="AH281" s="81">
        <f t="shared" si="43"/>
        <v>14.348448432926595</v>
      </c>
      <c r="AI281" s="81">
        <f t="shared" si="44"/>
        <v>0.72479545651894961</v>
      </c>
      <c r="AJ281" s="83">
        <v>1.4272</v>
      </c>
      <c r="AK281" s="83">
        <v>128.30699999999999</v>
      </c>
      <c r="AL281" s="84">
        <f t="shared" si="45"/>
        <v>183.11975039999999</v>
      </c>
      <c r="AM281" s="84">
        <f t="shared" si="46"/>
        <v>183.6877647688782</v>
      </c>
      <c r="AN281" s="84">
        <f t="shared" si="47"/>
        <v>10.399690232281639</v>
      </c>
      <c r="AO281" s="84">
        <f t="shared" si="48"/>
        <v>173.28807453659655</v>
      </c>
      <c r="AP281" s="85">
        <f t="shared" si="49"/>
        <v>5.6736021158380924E-2</v>
      </c>
    </row>
    <row r="282" spans="1:42" x14ac:dyDescent="0.25">
      <c r="A282">
        <v>12</v>
      </c>
      <c r="B282" s="7">
        <v>8</v>
      </c>
      <c r="C282" s="3" t="s">
        <v>584</v>
      </c>
      <c r="D282" s="3">
        <v>-200</v>
      </c>
      <c r="E282" s="3">
        <v>0</v>
      </c>
      <c r="F282" s="3">
        <v>50</v>
      </c>
      <c r="G282" s="3">
        <v>0.35433599999999998</v>
      </c>
      <c r="H282" s="3">
        <v>0.18229799999999999</v>
      </c>
      <c r="I282" s="3">
        <v>46.673606999999997</v>
      </c>
      <c r="J282" s="3">
        <v>1.4314499999999999</v>
      </c>
      <c r="K282" s="3">
        <v>8.9272430000000007</v>
      </c>
      <c r="L282" s="3">
        <v>0.13706599999999999</v>
      </c>
      <c r="M282" s="50">
        <v>0.35433599999999998</v>
      </c>
      <c r="N282" s="3">
        <v>0.21762300000000001</v>
      </c>
      <c r="O282" s="3">
        <v>99700</v>
      </c>
      <c r="P282" s="3">
        <v>21.7</v>
      </c>
      <c r="Q282" s="3">
        <v>60</v>
      </c>
      <c r="R282" s="3">
        <v>1.171</v>
      </c>
      <c r="S282" s="3" t="s">
        <v>599</v>
      </c>
      <c r="T282" s="3" t="s">
        <v>600</v>
      </c>
      <c r="U282" s="77">
        <v>1160</v>
      </c>
      <c r="V282" s="34">
        <v>275.52288094627886</v>
      </c>
      <c r="W282" s="2">
        <v>2.5410409697753984</v>
      </c>
      <c r="X282" s="2">
        <v>77.044555006703433</v>
      </c>
      <c r="Y282" s="2">
        <v>-12.099068415534385</v>
      </c>
      <c r="Z282" s="80">
        <f>VLOOKUP(U282,BG!$A$2:$F$55,4)</f>
        <v>13.279158098717652</v>
      </c>
      <c r="AA282" s="80">
        <f>VLOOKUP(U282,BG!$A$2:$F$55,5)</f>
        <v>0.75808499804214169</v>
      </c>
      <c r="AB282" s="4">
        <f>VLOOKUP(U282+1,BG!$A$2:$F$55,4)</f>
        <v>16.487029101344483</v>
      </c>
      <c r="AC282" s="4">
        <f>VLOOKUP(U282+1,BG!$A$2:$F$55,5)</f>
        <v>0.65821637347256556</v>
      </c>
      <c r="AD282" s="3">
        <f>COUNTIF($U$2:U282,U282)</f>
        <v>8</v>
      </c>
      <c r="AE282" s="3">
        <f t="shared" si="40"/>
        <v>19</v>
      </c>
      <c r="AF282" s="3">
        <f t="shared" si="41"/>
        <v>11</v>
      </c>
      <c r="AG282" s="3">
        <f t="shared" si="42"/>
        <v>7</v>
      </c>
      <c r="AH282" s="81">
        <f t="shared" si="43"/>
        <v>14.526663488628085</v>
      </c>
      <c r="AI282" s="81">
        <f t="shared" si="44"/>
        <v>0.71924719959841765</v>
      </c>
      <c r="AJ282" s="83">
        <v>2.4512499999999999</v>
      </c>
      <c r="AK282" s="83">
        <v>77.975300000000004</v>
      </c>
      <c r="AL282" s="84">
        <f t="shared" si="45"/>
        <v>191.13695412500002</v>
      </c>
      <c r="AM282" s="84">
        <f t="shared" si="46"/>
        <v>195.77337077014772</v>
      </c>
      <c r="AN282" s="84">
        <f t="shared" si="47"/>
        <v>10.44826203370433</v>
      </c>
      <c r="AO282" s="84">
        <f t="shared" si="48"/>
        <v>185.32510873644338</v>
      </c>
      <c r="AP282" s="85">
        <f t="shared" si="49"/>
        <v>3.1360269680574371E-2</v>
      </c>
    </row>
    <row r="283" spans="1:42" x14ac:dyDescent="0.25">
      <c r="A283">
        <v>12</v>
      </c>
      <c r="B283" s="7">
        <v>9</v>
      </c>
      <c r="C283" s="3" t="s">
        <v>584</v>
      </c>
      <c r="D283" s="3">
        <v>-200</v>
      </c>
      <c r="E283" s="3">
        <v>52</v>
      </c>
      <c r="F283" s="3">
        <v>50</v>
      </c>
      <c r="G283" s="3">
        <v>0.33557300000000001</v>
      </c>
      <c r="H283" s="3">
        <v>0.18235299999999999</v>
      </c>
      <c r="I283" s="3">
        <v>46.687409000000002</v>
      </c>
      <c r="J283" s="3">
        <v>1.4162729999999999</v>
      </c>
      <c r="K283" s="3">
        <v>8.9285840000000007</v>
      </c>
      <c r="L283" s="3">
        <v>0.13570499999999999</v>
      </c>
      <c r="M283" s="50">
        <v>0.33557300000000001</v>
      </c>
      <c r="N283" s="3">
        <v>0.18426899999999999</v>
      </c>
      <c r="O283" s="3">
        <v>99700</v>
      </c>
      <c r="P283" s="3">
        <v>21.7</v>
      </c>
      <c r="Q283" s="3">
        <v>60</v>
      </c>
      <c r="R283" s="3">
        <v>1.171</v>
      </c>
      <c r="S283" s="3" t="s">
        <v>601</v>
      </c>
      <c r="T283" s="3" t="s">
        <v>602</v>
      </c>
      <c r="U283" s="77">
        <v>1160</v>
      </c>
      <c r="V283" s="34">
        <v>257.1541342327626</v>
      </c>
      <c r="W283" s="2">
        <v>2.4804010696807293</v>
      </c>
      <c r="X283" s="2">
        <v>73.444425385815748</v>
      </c>
      <c r="Y283" s="2">
        <v>-14.262768770715743</v>
      </c>
      <c r="Z283" s="80">
        <f>VLOOKUP(U283,BG!$A$2:$F$55,4)</f>
        <v>13.279158098717652</v>
      </c>
      <c r="AA283" s="80">
        <f>VLOOKUP(U283,BG!$A$2:$F$55,5)</f>
        <v>0.75808499804214169</v>
      </c>
      <c r="AB283" s="4">
        <f>VLOOKUP(U283+1,BG!$A$2:$F$55,4)</f>
        <v>16.487029101344483</v>
      </c>
      <c r="AC283" s="4">
        <f>VLOOKUP(U283+1,BG!$A$2:$F$55,5)</f>
        <v>0.65821637347256556</v>
      </c>
      <c r="AD283" s="3">
        <f>COUNTIF($U$2:U283,U283)</f>
        <v>9</v>
      </c>
      <c r="AE283" s="3">
        <f t="shared" si="40"/>
        <v>19</v>
      </c>
      <c r="AF283" s="3">
        <f t="shared" si="41"/>
        <v>10</v>
      </c>
      <c r="AG283" s="3">
        <f t="shared" si="42"/>
        <v>8</v>
      </c>
      <c r="AH283" s="81">
        <f t="shared" si="43"/>
        <v>14.704878544329578</v>
      </c>
      <c r="AI283" s="81">
        <f t="shared" si="44"/>
        <v>0.71369894267788558</v>
      </c>
      <c r="AJ283" s="83">
        <v>2.3829199999999999</v>
      </c>
      <c r="AK283" s="83">
        <v>74.375900000000001</v>
      </c>
      <c r="AL283" s="84">
        <f t="shared" si="45"/>
        <v>177.23181962800001</v>
      </c>
      <c r="AM283" s="84">
        <f t="shared" si="46"/>
        <v>182.1716312890639</v>
      </c>
      <c r="AN283" s="84">
        <f t="shared" si="47"/>
        <v>10.494856269294745</v>
      </c>
      <c r="AO283" s="84">
        <f t="shared" si="48"/>
        <v>171.67677501976914</v>
      </c>
      <c r="AP283" s="85">
        <f t="shared" si="49"/>
        <v>3.2357577823739936E-2</v>
      </c>
    </row>
    <row r="284" spans="1:42" x14ac:dyDescent="0.25">
      <c r="A284">
        <v>12</v>
      </c>
      <c r="B284" s="7">
        <v>10</v>
      </c>
      <c r="C284" s="3" t="s">
        <v>584</v>
      </c>
      <c r="D284" s="3">
        <v>-200</v>
      </c>
      <c r="E284" s="3">
        <v>104</v>
      </c>
      <c r="F284" s="3">
        <v>50</v>
      </c>
      <c r="G284" s="3">
        <v>0.27614</v>
      </c>
      <c r="H284" s="3">
        <v>0.182202</v>
      </c>
      <c r="I284" s="3">
        <v>46.649590000000003</v>
      </c>
      <c r="J284" s="3">
        <v>1.409146</v>
      </c>
      <c r="K284" s="3">
        <v>8.9249770000000002</v>
      </c>
      <c r="L284" s="3">
        <v>0.134994</v>
      </c>
      <c r="M284" s="50">
        <v>0.27614</v>
      </c>
      <c r="N284" s="3">
        <v>0.17186499999999999</v>
      </c>
      <c r="O284" s="3">
        <v>99700</v>
      </c>
      <c r="P284" s="3">
        <v>21.7</v>
      </c>
      <c r="Q284" s="3">
        <v>60</v>
      </c>
      <c r="R284" s="3">
        <v>1.171</v>
      </c>
      <c r="S284" s="3" t="s">
        <v>603</v>
      </c>
      <c r="T284" s="3" t="s">
        <v>604</v>
      </c>
      <c r="U284" s="77">
        <v>1160</v>
      </c>
      <c r="V284" s="34">
        <v>203.79370098327101</v>
      </c>
      <c r="W284" s="2">
        <v>1.8934886117472682</v>
      </c>
      <c r="X284" s="2">
        <v>77.633363144457917</v>
      </c>
      <c r="Y284" s="2">
        <v>-13.056384712529995</v>
      </c>
      <c r="Z284" s="80">
        <f>VLOOKUP(U284,BG!$A$2:$F$55,4)</f>
        <v>13.279158098717652</v>
      </c>
      <c r="AA284" s="80">
        <f>VLOOKUP(U284,BG!$A$2:$F$55,5)</f>
        <v>0.75808499804214169</v>
      </c>
      <c r="AB284" s="4">
        <f>VLOOKUP(U284+1,BG!$A$2:$F$55,4)</f>
        <v>16.487029101344483</v>
      </c>
      <c r="AC284" s="4">
        <f>VLOOKUP(U284+1,BG!$A$2:$F$55,5)</f>
        <v>0.65821637347256556</v>
      </c>
      <c r="AD284" s="3">
        <f>COUNTIF($U$2:U284,U284)</f>
        <v>10</v>
      </c>
      <c r="AE284" s="3">
        <f t="shared" si="40"/>
        <v>19</v>
      </c>
      <c r="AF284" s="3">
        <f t="shared" si="41"/>
        <v>9</v>
      </c>
      <c r="AG284" s="3">
        <f t="shared" si="42"/>
        <v>9</v>
      </c>
      <c r="AH284" s="81">
        <f t="shared" si="43"/>
        <v>14.883093600031069</v>
      </c>
      <c r="AI284" s="81">
        <f t="shared" si="44"/>
        <v>0.70815068575735352</v>
      </c>
      <c r="AJ284" s="83">
        <v>1.83996</v>
      </c>
      <c r="AK284" s="83">
        <v>78.651399999999995</v>
      </c>
      <c r="AL284" s="84">
        <f t="shared" si="45"/>
        <v>144.71542994399999</v>
      </c>
      <c r="AM284" s="84">
        <f t="shared" si="46"/>
        <v>146.99788900567117</v>
      </c>
      <c r="AN284" s="84">
        <f t="shared" si="47"/>
        <v>10.539472939052882</v>
      </c>
      <c r="AO284" s="84">
        <f t="shared" si="48"/>
        <v>136.4584160666183</v>
      </c>
      <c r="AP284" s="85">
        <f t="shared" si="49"/>
        <v>6.0509377987728243E-2</v>
      </c>
    </row>
    <row r="285" spans="1:42" x14ac:dyDescent="0.25">
      <c r="A285">
        <v>12</v>
      </c>
      <c r="B285" s="7">
        <v>11</v>
      </c>
      <c r="C285" s="3" t="s">
        <v>584</v>
      </c>
      <c r="D285" s="3">
        <v>-200</v>
      </c>
      <c r="E285" s="3">
        <v>156</v>
      </c>
      <c r="F285" s="3">
        <v>50</v>
      </c>
      <c r="G285" s="3">
        <v>0.20541699999999999</v>
      </c>
      <c r="H285" s="3">
        <v>0.18232000000000001</v>
      </c>
      <c r="I285" s="3">
        <v>46.679071999999998</v>
      </c>
      <c r="J285" s="3">
        <v>1.40689</v>
      </c>
      <c r="K285" s="3">
        <v>8.9278010000000005</v>
      </c>
      <c r="L285" s="3">
        <v>0.13472400000000001</v>
      </c>
      <c r="M285" s="50">
        <v>0.20541699999999999</v>
      </c>
      <c r="N285" s="3">
        <v>0.151946</v>
      </c>
      <c r="O285" s="3">
        <v>99700</v>
      </c>
      <c r="P285" s="3">
        <v>21.7</v>
      </c>
      <c r="Q285" s="3">
        <v>60</v>
      </c>
      <c r="R285" s="3">
        <v>1.171</v>
      </c>
      <c r="S285" s="3" t="s">
        <v>605</v>
      </c>
      <c r="T285" s="3" t="s">
        <v>606</v>
      </c>
      <c r="U285" s="77">
        <v>1160</v>
      </c>
      <c r="V285" s="34">
        <v>140.73667478742559</v>
      </c>
      <c r="W285" s="2">
        <v>1.2736557747389785</v>
      </c>
      <c r="X285" s="2">
        <v>80.31317799047342</v>
      </c>
      <c r="Y285" s="2">
        <v>-14.47027751971078</v>
      </c>
      <c r="Z285" s="80">
        <f>VLOOKUP(U285,BG!$A$2:$F$55,4)</f>
        <v>13.279158098717652</v>
      </c>
      <c r="AA285" s="80">
        <f>VLOOKUP(U285,BG!$A$2:$F$55,5)</f>
        <v>0.75808499804214169</v>
      </c>
      <c r="AB285" s="4">
        <f>VLOOKUP(U285+1,BG!$A$2:$F$55,4)</f>
        <v>16.487029101344483</v>
      </c>
      <c r="AC285" s="4">
        <f>VLOOKUP(U285+1,BG!$A$2:$F$55,5)</f>
        <v>0.65821637347256556</v>
      </c>
      <c r="AD285" s="3">
        <f>COUNTIF($U$2:U285,U285)</f>
        <v>11</v>
      </c>
      <c r="AE285" s="3">
        <f t="shared" si="40"/>
        <v>19</v>
      </c>
      <c r="AF285" s="3">
        <f t="shared" si="41"/>
        <v>8</v>
      </c>
      <c r="AG285" s="3">
        <f t="shared" si="42"/>
        <v>10</v>
      </c>
      <c r="AH285" s="81">
        <f t="shared" si="43"/>
        <v>15.061308655732558</v>
      </c>
      <c r="AI285" s="81">
        <f t="shared" si="44"/>
        <v>0.70260242883682167</v>
      </c>
      <c r="AJ285" s="83">
        <v>1.2448699999999999</v>
      </c>
      <c r="AK285" s="83">
        <v>81.438599999999994</v>
      </c>
      <c r="AL285" s="84">
        <f t="shared" si="45"/>
        <v>101.38046998199998</v>
      </c>
      <c r="AM285" s="84">
        <f t="shared" si="46"/>
        <v>102.2913429352059</v>
      </c>
      <c r="AN285" s="84">
        <f t="shared" si="47"/>
        <v>10.582112042978741</v>
      </c>
      <c r="AO285" s="84">
        <f t="shared" si="48"/>
        <v>91.709230892227168</v>
      </c>
      <c r="AP285" s="85">
        <f t="shared" si="49"/>
        <v>0.10545545956151399</v>
      </c>
    </row>
    <row r="286" spans="1:42" x14ac:dyDescent="0.25">
      <c r="A286">
        <v>12</v>
      </c>
      <c r="B286" s="7">
        <v>12</v>
      </c>
      <c r="C286" s="3" t="s">
        <v>584</v>
      </c>
      <c r="D286" s="3">
        <v>-200</v>
      </c>
      <c r="E286" s="3">
        <v>208</v>
      </c>
      <c r="F286" s="3">
        <v>50</v>
      </c>
      <c r="G286" s="3">
        <v>0.147841</v>
      </c>
      <c r="H286" s="3">
        <v>0.18205299999999999</v>
      </c>
      <c r="I286" s="3">
        <v>46.612205000000003</v>
      </c>
      <c r="J286" s="3">
        <v>1.398736</v>
      </c>
      <c r="K286" s="3">
        <v>8.9214140000000004</v>
      </c>
      <c r="L286" s="3">
        <v>0.13403300000000001</v>
      </c>
      <c r="M286" s="50">
        <v>0.147841</v>
      </c>
      <c r="N286" s="3">
        <v>0.14530799999999999</v>
      </c>
      <c r="O286" s="3">
        <v>99700</v>
      </c>
      <c r="P286" s="3">
        <v>21.7</v>
      </c>
      <c r="Q286" s="3">
        <v>60</v>
      </c>
      <c r="R286" s="3">
        <v>1.171</v>
      </c>
      <c r="S286" s="3" t="s">
        <v>607</v>
      </c>
      <c r="T286" s="3" t="s">
        <v>608</v>
      </c>
      <c r="U286" s="77">
        <v>1160</v>
      </c>
      <c r="V286" s="34">
        <v>89.009648133056288</v>
      </c>
      <c r="W286" s="2">
        <v>0.90616012773700938</v>
      </c>
      <c r="X286" s="2">
        <v>74.112944895966024</v>
      </c>
      <c r="Y286" s="2">
        <v>-14.383884464361037</v>
      </c>
      <c r="Z286" s="80">
        <f>VLOOKUP(U286,BG!$A$2:$F$55,4)</f>
        <v>13.279158098717652</v>
      </c>
      <c r="AA286" s="80">
        <f>VLOOKUP(U286,BG!$A$2:$F$55,5)</f>
        <v>0.75808499804214169</v>
      </c>
      <c r="AB286" s="4">
        <f>VLOOKUP(U286+1,BG!$A$2:$F$55,4)</f>
        <v>16.487029101344483</v>
      </c>
      <c r="AC286" s="4">
        <f>VLOOKUP(U286+1,BG!$A$2:$F$55,5)</f>
        <v>0.65821637347256556</v>
      </c>
      <c r="AD286" s="3">
        <f>COUNTIF($U$2:U286,U286)</f>
        <v>12</v>
      </c>
      <c r="AE286" s="3">
        <f t="shared" si="40"/>
        <v>19</v>
      </c>
      <c r="AF286" s="3">
        <f t="shared" si="41"/>
        <v>7</v>
      </c>
      <c r="AG286" s="3">
        <f t="shared" si="42"/>
        <v>11</v>
      </c>
      <c r="AH286" s="81">
        <f t="shared" si="43"/>
        <v>15.239523711434048</v>
      </c>
      <c r="AI286" s="81">
        <f t="shared" si="44"/>
        <v>0.6970541719162896</v>
      </c>
      <c r="AJ286" s="83">
        <v>0.86530099999999999</v>
      </c>
      <c r="AK286" s="83">
        <v>75.522599999999997</v>
      </c>
      <c r="AL286" s="84">
        <f t="shared" si="45"/>
        <v>65.349781302599993</v>
      </c>
      <c r="AM286" s="84">
        <f t="shared" si="46"/>
        <v>67.158195613894506</v>
      </c>
      <c r="AN286" s="84">
        <f t="shared" si="47"/>
        <v>10.622773581072321</v>
      </c>
      <c r="AO286" s="84">
        <f t="shared" si="48"/>
        <v>56.535422032822183</v>
      </c>
      <c r="AP286" s="85">
        <f t="shared" si="49"/>
        <v>0.15590861362387193</v>
      </c>
    </row>
    <row r="287" spans="1:42" x14ac:dyDescent="0.25">
      <c r="A287">
        <v>12</v>
      </c>
      <c r="B287" s="7">
        <v>13</v>
      </c>
      <c r="C287" s="3" t="s">
        <v>584</v>
      </c>
      <c r="D287" s="3">
        <v>-200</v>
      </c>
      <c r="E287" s="3">
        <v>260</v>
      </c>
      <c r="F287" s="3">
        <v>50</v>
      </c>
      <c r="G287" s="3">
        <v>0.10367899999999999</v>
      </c>
      <c r="H287" s="3">
        <v>0.18299000000000001</v>
      </c>
      <c r="I287" s="3">
        <v>46.847261000000003</v>
      </c>
      <c r="J287" s="3">
        <v>1.4849760000000001</v>
      </c>
      <c r="K287" s="3">
        <v>8.9437630000000006</v>
      </c>
      <c r="L287" s="3">
        <v>0.14194200000000001</v>
      </c>
      <c r="M287" s="50">
        <v>0.10367899999999999</v>
      </c>
      <c r="N287" s="3">
        <v>0.124997</v>
      </c>
      <c r="O287" s="3">
        <v>99700</v>
      </c>
      <c r="P287" s="3">
        <v>21.7</v>
      </c>
      <c r="Q287" s="3">
        <v>60</v>
      </c>
      <c r="R287" s="3">
        <v>1.171</v>
      </c>
      <c r="S287" s="3" t="s">
        <v>609</v>
      </c>
      <c r="T287" s="3" t="s">
        <v>610</v>
      </c>
      <c r="U287" s="77">
        <v>1160</v>
      </c>
      <c r="V287" s="34">
        <v>48.836799283914971</v>
      </c>
      <c r="W287" s="2">
        <v>0.88015215455823637</v>
      </c>
      <c r="X287" s="2">
        <v>46.377857391541646</v>
      </c>
      <c r="Y287" s="2">
        <v>-13.743140370000621</v>
      </c>
      <c r="Z287" s="80">
        <f>VLOOKUP(U287,BG!$A$2:$F$55,4)</f>
        <v>13.279158098717652</v>
      </c>
      <c r="AA287" s="80">
        <f>VLOOKUP(U287,BG!$A$2:$F$55,5)</f>
        <v>0.75808499804214169</v>
      </c>
      <c r="AB287" s="4">
        <f>VLOOKUP(U287+1,BG!$A$2:$F$55,4)</f>
        <v>16.487029101344483</v>
      </c>
      <c r="AC287" s="4">
        <f>VLOOKUP(U287+1,BG!$A$2:$F$55,5)</f>
        <v>0.65821637347256556</v>
      </c>
      <c r="AD287" s="3">
        <f>COUNTIF($U$2:U287,U287)</f>
        <v>13</v>
      </c>
      <c r="AE287" s="3">
        <f t="shared" si="40"/>
        <v>19</v>
      </c>
      <c r="AF287" s="3">
        <f t="shared" si="41"/>
        <v>6</v>
      </c>
      <c r="AG287" s="3">
        <f t="shared" si="42"/>
        <v>12</v>
      </c>
      <c r="AH287" s="81">
        <f t="shared" si="43"/>
        <v>15.417738767135539</v>
      </c>
      <c r="AI287" s="81">
        <f t="shared" si="44"/>
        <v>0.69150591499575753</v>
      </c>
      <c r="AJ287" s="83">
        <v>0.78920000000000001</v>
      </c>
      <c r="AK287" s="83">
        <v>48.521799999999999</v>
      </c>
      <c r="AL287" s="84">
        <f t="shared" si="45"/>
        <v>38.293404559999999</v>
      </c>
      <c r="AM287" s="84">
        <f t="shared" si="46"/>
        <v>40.819571106960005</v>
      </c>
      <c r="AN287" s="84">
        <f t="shared" si="47"/>
        <v>10.661457553333623</v>
      </c>
      <c r="AO287" s="84">
        <f t="shared" si="48"/>
        <v>30.158113553626382</v>
      </c>
      <c r="AP287" s="85">
        <f t="shared" si="49"/>
        <v>0.26975463806473343</v>
      </c>
    </row>
    <row r="288" spans="1:42" x14ac:dyDescent="0.25">
      <c r="A288">
        <v>12</v>
      </c>
      <c r="B288" s="7">
        <v>14</v>
      </c>
      <c r="C288" s="3" t="s">
        <v>584</v>
      </c>
      <c r="D288" s="3">
        <v>-200</v>
      </c>
      <c r="E288" s="3">
        <v>312</v>
      </c>
      <c r="F288" s="3">
        <v>50</v>
      </c>
      <c r="G288" s="3">
        <v>7.6111999999999999E-2</v>
      </c>
      <c r="H288" s="3">
        <v>0.18360199999999999</v>
      </c>
      <c r="I288" s="3">
        <v>47.000889000000001</v>
      </c>
      <c r="J288" s="3">
        <v>1.430016</v>
      </c>
      <c r="K288" s="3">
        <v>8.9585070000000009</v>
      </c>
      <c r="L288" s="3">
        <v>0.13631299999999999</v>
      </c>
      <c r="M288" s="50">
        <v>7.6111999999999999E-2</v>
      </c>
      <c r="N288" s="3">
        <v>7.7255000000000004E-2</v>
      </c>
      <c r="O288" s="3">
        <v>99700</v>
      </c>
      <c r="P288" s="3">
        <v>21.7</v>
      </c>
      <c r="Q288" s="3">
        <v>60</v>
      </c>
      <c r="R288" s="3">
        <v>1.171</v>
      </c>
      <c r="S288" s="3" t="s">
        <v>611</v>
      </c>
      <c r="T288" s="3" t="s">
        <v>612</v>
      </c>
      <c r="U288" s="77">
        <v>1160</v>
      </c>
      <c r="V288" s="34">
        <v>22.94812140877842</v>
      </c>
      <c r="W288" s="2">
        <v>1.1957265435277644</v>
      </c>
      <c r="X288" s="2">
        <v>19.061123011468666</v>
      </c>
      <c r="Y288" s="2">
        <v>-14.966674031158943</v>
      </c>
      <c r="Z288" s="80">
        <f>VLOOKUP(U288,BG!$A$2:$F$55,4)</f>
        <v>13.279158098717652</v>
      </c>
      <c r="AA288" s="80">
        <f>VLOOKUP(U288,BG!$A$2:$F$55,5)</f>
        <v>0.75808499804214169</v>
      </c>
      <c r="AB288" s="4">
        <f>VLOOKUP(U288+1,BG!$A$2:$F$55,4)</f>
        <v>16.487029101344483</v>
      </c>
      <c r="AC288" s="4">
        <f>VLOOKUP(U288+1,BG!$A$2:$F$55,5)</f>
        <v>0.65821637347256556</v>
      </c>
      <c r="AD288" s="3">
        <f>COUNTIF($U$2:U288,U288)</f>
        <v>14</v>
      </c>
      <c r="AE288" s="3">
        <f t="shared" si="40"/>
        <v>19</v>
      </c>
      <c r="AF288" s="3">
        <f t="shared" si="41"/>
        <v>5</v>
      </c>
      <c r="AG288" s="3">
        <f t="shared" si="42"/>
        <v>13</v>
      </c>
      <c r="AH288" s="81">
        <f t="shared" si="43"/>
        <v>15.595953822837032</v>
      </c>
      <c r="AI288" s="81">
        <f t="shared" si="44"/>
        <v>0.68595765807522557</v>
      </c>
      <c r="AJ288" s="83">
        <v>0.76983699999999999</v>
      </c>
      <c r="AK288" s="83">
        <v>22.687799999999999</v>
      </c>
      <c r="AL288" s="84">
        <f t="shared" si="45"/>
        <v>17.4659078886</v>
      </c>
      <c r="AM288" s="84">
        <f t="shared" si="46"/>
        <v>22.79189073426096</v>
      </c>
      <c r="AN288" s="84">
        <f t="shared" si="47"/>
        <v>10.698163959762653</v>
      </c>
      <c r="AO288" s="84">
        <f t="shared" si="48"/>
        <v>12.093726774498307</v>
      </c>
      <c r="AP288" s="85">
        <f t="shared" si="49"/>
        <v>0.44421221136150157</v>
      </c>
    </row>
    <row r="289" spans="1:42" x14ac:dyDescent="0.25">
      <c r="A289">
        <v>12</v>
      </c>
      <c r="B289" s="7">
        <v>15</v>
      </c>
      <c r="C289" s="3" t="s">
        <v>584</v>
      </c>
      <c r="D289" s="3">
        <v>-200</v>
      </c>
      <c r="E289" s="3">
        <v>364</v>
      </c>
      <c r="F289" s="3">
        <v>50</v>
      </c>
      <c r="G289" s="3">
        <v>6.2372999999999998E-2</v>
      </c>
      <c r="H289" s="3">
        <v>0.183779</v>
      </c>
      <c r="I289" s="3">
        <v>47.045062999999999</v>
      </c>
      <c r="J289" s="3">
        <v>1.4226479999999999</v>
      </c>
      <c r="K289" s="3">
        <v>8.962726</v>
      </c>
      <c r="L289" s="3">
        <v>0.135654</v>
      </c>
      <c r="M289" s="50">
        <v>6.2372999999999998E-2</v>
      </c>
      <c r="N289" s="3">
        <v>2.6771E-2</v>
      </c>
      <c r="O289" s="3">
        <v>99700</v>
      </c>
      <c r="P289" s="3">
        <v>21.7</v>
      </c>
      <c r="Q289" s="3">
        <v>60</v>
      </c>
      <c r="R289" s="3">
        <v>1.171</v>
      </c>
      <c r="S289" s="3" t="s">
        <v>613</v>
      </c>
      <c r="T289" s="3" t="s">
        <v>614</v>
      </c>
      <c r="U289" s="77">
        <v>1160</v>
      </c>
      <c r="V289" s="34">
        <v>8.9575584609733596</v>
      </c>
      <c r="W289" s="2">
        <v>2.9009916773326885</v>
      </c>
      <c r="X289" s="2">
        <v>4.8236709440438652</v>
      </c>
      <c r="Y289" s="2">
        <v>-15.447582366497508</v>
      </c>
      <c r="Z289" s="80">
        <f>VLOOKUP(U289,BG!$A$2:$F$55,4)</f>
        <v>13.279158098717652</v>
      </c>
      <c r="AA289" s="80">
        <f>VLOOKUP(U289,BG!$A$2:$F$55,5)</f>
        <v>0.75808499804214169</v>
      </c>
      <c r="AB289" s="4">
        <f>VLOOKUP(U289+1,BG!$A$2:$F$55,4)</f>
        <v>16.487029101344483</v>
      </c>
      <c r="AC289" s="4">
        <f>VLOOKUP(U289+1,BG!$A$2:$F$55,5)</f>
        <v>0.65821637347256556</v>
      </c>
      <c r="AD289" s="3">
        <f>COUNTIF($U$2:U289,U289)</f>
        <v>15</v>
      </c>
      <c r="AE289" s="3">
        <f t="shared" si="40"/>
        <v>19</v>
      </c>
      <c r="AF289" s="3">
        <f t="shared" si="41"/>
        <v>4</v>
      </c>
      <c r="AG289" s="3">
        <f t="shared" si="42"/>
        <v>14</v>
      </c>
      <c r="AH289" s="81">
        <f t="shared" si="43"/>
        <v>15.774168878538521</v>
      </c>
      <c r="AI289" s="81">
        <f t="shared" si="44"/>
        <v>0.68040940115469362</v>
      </c>
      <c r="AJ289" s="83">
        <v>3.0781399999999999</v>
      </c>
      <c r="AK289" s="83">
        <v>7.3212400000000004</v>
      </c>
      <c r="AL289" s="84">
        <f t="shared" si="45"/>
        <v>22.5358016936</v>
      </c>
      <c r="AM289" s="84">
        <f t="shared" si="46"/>
        <v>13.993429262862765</v>
      </c>
      <c r="AN289" s="84">
        <f t="shared" si="47"/>
        <v>10.7328928003594</v>
      </c>
      <c r="AO289" s="84">
        <f t="shared" si="48"/>
        <v>3.2605364625033655</v>
      </c>
      <c r="AP289" s="85">
        <f t="shared" si="49"/>
        <v>5.9116852250434651</v>
      </c>
    </row>
    <row r="290" spans="1:42" x14ac:dyDescent="0.25">
      <c r="A290">
        <v>12</v>
      </c>
      <c r="B290" s="7">
        <v>16</v>
      </c>
      <c r="C290" s="3" t="s">
        <v>584</v>
      </c>
      <c r="D290" s="3">
        <v>-200</v>
      </c>
      <c r="E290" s="3">
        <v>416</v>
      </c>
      <c r="F290" s="3">
        <v>50</v>
      </c>
      <c r="G290" s="3">
        <v>6.3702999999999996E-2</v>
      </c>
      <c r="H290" s="3">
        <v>0.18363299999999999</v>
      </c>
      <c r="I290" s="3">
        <v>47.008422000000003</v>
      </c>
      <c r="J290" s="3">
        <v>1.407294</v>
      </c>
      <c r="K290" s="3">
        <v>8.9592550000000006</v>
      </c>
      <c r="L290" s="3">
        <v>0.13433100000000001</v>
      </c>
      <c r="M290" s="50">
        <v>6.3702999999999996E-2</v>
      </c>
      <c r="N290" s="3">
        <v>2.4628000000000001E-2</v>
      </c>
      <c r="O290" s="3">
        <v>99700</v>
      </c>
      <c r="P290" s="3">
        <v>21.7</v>
      </c>
      <c r="Q290" s="3">
        <v>60</v>
      </c>
      <c r="R290" s="3">
        <v>1.171</v>
      </c>
      <c r="S290" s="3" t="s">
        <v>615</v>
      </c>
      <c r="T290" s="3" t="s">
        <v>616</v>
      </c>
      <c r="U290" s="77">
        <v>1160</v>
      </c>
      <c r="V290" s="34">
        <v>7.9262497609987239</v>
      </c>
      <c r="W290" s="2">
        <v>3.0095908862077532</v>
      </c>
      <c r="X290" s="2">
        <v>4.4227081059153415</v>
      </c>
      <c r="Y290" s="2">
        <v>-17.046453460343827</v>
      </c>
      <c r="Z290" s="80">
        <f>VLOOKUP(U290,BG!$A$2:$F$55,4)</f>
        <v>13.279158098717652</v>
      </c>
      <c r="AA290" s="80">
        <f>VLOOKUP(U290,BG!$A$2:$F$55,5)</f>
        <v>0.75808499804214169</v>
      </c>
      <c r="AB290" s="4">
        <f>VLOOKUP(U290+1,BG!$A$2:$F$55,4)</f>
        <v>16.487029101344483</v>
      </c>
      <c r="AC290" s="4">
        <f>VLOOKUP(U290+1,BG!$A$2:$F$55,5)</f>
        <v>0.65821637347256556</v>
      </c>
      <c r="AD290" s="3">
        <f>COUNTIF($U$2:U290,U290)</f>
        <v>16</v>
      </c>
      <c r="AE290" s="3">
        <f t="shared" si="40"/>
        <v>19</v>
      </c>
      <c r="AF290" s="3">
        <f t="shared" si="41"/>
        <v>3</v>
      </c>
      <c r="AG290" s="3">
        <f t="shared" si="42"/>
        <v>15</v>
      </c>
      <c r="AH290" s="81">
        <f t="shared" si="43"/>
        <v>15.952383934240011</v>
      </c>
      <c r="AI290" s="81">
        <f t="shared" si="44"/>
        <v>0.67486114423416155</v>
      </c>
      <c r="AJ290" s="83">
        <v>4.3394599999999999</v>
      </c>
      <c r="AK290" s="83">
        <v>6.96617</v>
      </c>
      <c r="AL290" s="84">
        <f t="shared" si="45"/>
        <v>30.229416068199999</v>
      </c>
      <c r="AM290" s="84">
        <f t="shared" si="46"/>
        <v>13.310542007919967</v>
      </c>
      <c r="AN290" s="84">
        <f t="shared" si="47"/>
        <v>10.76564407512387</v>
      </c>
      <c r="AO290" s="84">
        <f t="shared" si="48"/>
        <v>2.544897932796097</v>
      </c>
      <c r="AP290" s="85">
        <f t="shared" si="49"/>
        <v>10.87843947634738</v>
      </c>
    </row>
    <row r="291" spans="1:42" x14ac:dyDescent="0.25">
      <c r="A291">
        <v>12</v>
      </c>
      <c r="B291" s="7">
        <v>17</v>
      </c>
      <c r="C291" s="3" t="s">
        <v>584</v>
      </c>
      <c r="D291" s="3">
        <v>-200</v>
      </c>
      <c r="E291" s="3">
        <v>468</v>
      </c>
      <c r="F291" s="3">
        <v>50</v>
      </c>
      <c r="G291" s="3">
        <v>5.9957000000000003E-2</v>
      </c>
      <c r="H291" s="3">
        <v>0.18420800000000001</v>
      </c>
      <c r="I291" s="3">
        <v>47.152697000000003</v>
      </c>
      <c r="J291" s="3">
        <v>1.4145749999999999</v>
      </c>
      <c r="K291" s="3">
        <v>8.9729880000000009</v>
      </c>
      <c r="L291" s="3">
        <v>0.13483999999999999</v>
      </c>
      <c r="M291" s="50">
        <v>5.9957000000000003E-2</v>
      </c>
      <c r="N291" s="3">
        <v>8.5129999999999997E-3</v>
      </c>
      <c r="O291" s="3">
        <v>99700</v>
      </c>
      <c r="P291" s="3">
        <v>21.7</v>
      </c>
      <c r="Q291" s="3">
        <v>60</v>
      </c>
      <c r="R291" s="3">
        <v>1.171</v>
      </c>
      <c r="S291" s="3" t="s">
        <v>617</v>
      </c>
      <c r="T291" s="3" t="s">
        <v>618</v>
      </c>
      <c r="U291" s="77">
        <v>1160</v>
      </c>
      <c r="V291" s="34">
        <v>2.5321601922509647</v>
      </c>
      <c r="W291" s="2">
        <v>8.753779634005868</v>
      </c>
      <c r="X291" s="2">
        <v>1.1084841231402913</v>
      </c>
      <c r="Y291" s="2">
        <v>-18.456898290594758</v>
      </c>
      <c r="Z291" s="80">
        <f>VLOOKUP(U291,BG!$A$2:$F$55,4)</f>
        <v>13.279158098717652</v>
      </c>
      <c r="AA291" s="80">
        <f>VLOOKUP(U291,BG!$A$2:$F$55,5)</f>
        <v>0.75808499804214169</v>
      </c>
      <c r="AB291" s="4">
        <f>VLOOKUP(U291+1,BG!$A$2:$F$55,4)</f>
        <v>16.487029101344483</v>
      </c>
      <c r="AC291" s="4">
        <f>VLOOKUP(U291+1,BG!$A$2:$F$55,5)</f>
        <v>0.65821637347256556</v>
      </c>
      <c r="AD291" s="3">
        <f>COUNTIF($U$2:U291,U291)</f>
        <v>17</v>
      </c>
      <c r="AE291" s="3">
        <f t="shared" si="40"/>
        <v>19</v>
      </c>
      <c r="AF291" s="3">
        <f t="shared" si="41"/>
        <v>2</v>
      </c>
      <c r="AG291" s="3">
        <f t="shared" si="42"/>
        <v>16</v>
      </c>
      <c r="AH291" s="81">
        <f t="shared" si="43"/>
        <v>16.130598989941504</v>
      </c>
      <c r="AI291" s="81">
        <f t="shared" si="44"/>
        <v>0.66931288731362959</v>
      </c>
      <c r="AJ291" s="83">
        <v>12.428000000000001</v>
      </c>
      <c r="AK291" s="83">
        <v>1.31413</v>
      </c>
      <c r="AL291" s="84">
        <f t="shared" si="45"/>
        <v>16.33200764</v>
      </c>
      <c r="AM291" s="84">
        <f t="shared" si="46"/>
        <v>9.7034257417643346</v>
      </c>
      <c r="AN291" s="84">
        <f t="shared" si="47"/>
        <v>10.796417784056064</v>
      </c>
      <c r="AO291" s="84">
        <f t="shared" si="48"/>
        <v>-1.0929920422917299</v>
      </c>
      <c r="AP291" s="85">
        <f t="shared" si="49"/>
        <v>15.942476256053871</v>
      </c>
    </row>
    <row r="292" spans="1:42" x14ac:dyDescent="0.25">
      <c r="A292">
        <v>12</v>
      </c>
      <c r="B292" s="7">
        <v>18</v>
      </c>
      <c r="C292" s="3" t="s">
        <v>584</v>
      </c>
      <c r="D292" s="3">
        <v>-200</v>
      </c>
      <c r="E292" s="3">
        <v>520</v>
      </c>
      <c r="F292" s="3">
        <v>50</v>
      </c>
      <c r="G292" s="3">
        <v>6.0921000000000003E-2</v>
      </c>
      <c r="H292" s="3">
        <v>0.18431700000000001</v>
      </c>
      <c r="I292" s="3">
        <v>47.180233999999999</v>
      </c>
      <c r="J292" s="3">
        <v>1.367745</v>
      </c>
      <c r="K292" s="3">
        <v>8.9756739999999997</v>
      </c>
      <c r="L292" s="3">
        <v>0.13042200000000001</v>
      </c>
      <c r="M292" s="50">
        <v>6.0921000000000003E-2</v>
      </c>
      <c r="N292" s="3">
        <v>7.1939999999999999E-3</v>
      </c>
      <c r="O292" s="3">
        <v>99700</v>
      </c>
      <c r="P292" s="3">
        <v>21.7</v>
      </c>
      <c r="Q292" s="3">
        <v>60</v>
      </c>
      <c r="R292" s="3">
        <v>1.171</v>
      </c>
      <c r="S292" s="3" t="s">
        <v>619</v>
      </c>
      <c r="T292" s="3" t="s">
        <v>620</v>
      </c>
      <c r="U292" s="77">
        <v>1160</v>
      </c>
      <c r="V292" s="34">
        <v>1.1876693316334801</v>
      </c>
      <c r="W292" s="2">
        <v>12.34344137174253</v>
      </c>
      <c r="X292" s="2">
        <v>0.86412783788311776</v>
      </c>
      <c r="Y292" s="2">
        <v>-18.182105458138945</v>
      </c>
      <c r="Z292" s="80">
        <f>VLOOKUP(U292,BG!$A$2:$F$55,4)</f>
        <v>13.279158098717652</v>
      </c>
      <c r="AA292" s="80">
        <f>VLOOKUP(U292,BG!$A$2:$F$55,5)</f>
        <v>0.75808499804214169</v>
      </c>
      <c r="AB292" s="4">
        <f>VLOOKUP(U292+1,BG!$A$2:$F$55,4)</f>
        <v>16.487029101344483</v>
      </c>
      <c r="AC292" s="4">
        <f>VLOOKUP(U292+1,BG!$A$2:$F$55,5)</f>
        <v>0.65821637347256556</v>
      </c>
      <c r="AD292" s="3">
        <f>COUNTIF($U$2:U292,U292)</f>
        <v>18</v>
      </c>
      <c r="AE292" s="3">
        <f t="shared" si="40"/>
        <v>19</v>
      </c>
      <c r="AF292" s="3">
        <f t="shared" si="41"/>
        <v>1</v>
      </c>
      <c r="AG292" s="3">
        <f t="shared" si="42"/>
        <v>17</v>
      </c>
      <c r="AH292" s="81">
        <f t="shared" si="43"/>
        <v>16.30881404564299</v>
      </c>
      <c r="AI292" s="81">
        <f t="shared" si="44"/>
        <v>0.66376463039309763</v>
      </c>
      <c r="AJ292" s="83">
        <v>8.9247499999999995</v>
      </c>
      <c r="AK292" s="83">
        <v>0.88285199999999997</v>
      </c>
      <c r="AL292" s="84">
        <f t="shared" si="45"/>
        <v>7.8792333869999993</v>
      </c>
      <c r="AM292" s="84">
        <f t="shared" si="46"/>
        <v>10.666311304600898</v>
      </c>
      <c r="AN292" s="84">
        <f t="shared" si="47"/>
        <v>10.825213927155978</v>
      </c>
      <c r="AO292" s="84">
        <f t="shared" si="48"/>
        <v>-0.1589026225550807</v>
      </c>
      <c r="AP292" s="85">
        <f t="shared" si="49"/>
        <v>50.58529481959183</v>
      </c>
    </row>
    <row r="293" spans="1:42" x14ac:dyDescent="0.25">
      <c r="A293">
        <v>12</v>
      </c>
      <c r="B293" s="7">
        <v>19</v>
      </c>
      <c r="C293" s="3" t="s">
        <v>584</v>
      </c>
      <c r="D293" s="3">
        <v>-200</v>
      </c>
      <c r="E293" s="3">
        <v>572</v>
      </c>
      <c r="F293" s="3">
        <v>50</v>
      </c>
      <c r="G293" s="3">
        <v>6.1650000000000003E-2</v>
      </c>
      <c r="H293" s="3">
        <v>0.18476899999999999</v>
      </c>
      <c r="I293" s="3">
        <v>47.293551999999998</v>
      </c>
      <c r="J293" s="3">
        <v>1.372898</v>
      </c>
      <c r="K293" s="3">
        <v>8.9864449999999998</v>
      </c>
      <c r="L293" s="3">
        <v>0.130629</v>
      </c>
      <c r="M293" s="50">
        <v>6.1650000000000003E-2</v>
      </c>
      <c r="N293" s="3">
        <v>5.1919999999999996E-3</v>
      </c>
      <c r="O293" s="3">
        <v>99700</v>
      </c>
      <c r="P293" s="3">
        <v>21.7</v>
      </c>
      <c r="Q293" s="3">
        <v>60</v>
      </c>
      <c r="R293" s="3">
        <v>1.171</v>
      </c>
      <c r="S293" s="3" t="s">
        <v>621</v>
      </c>
      <c r="T293" s="3" t="s">
        <v>622</v>
      </c>
      <c r="U293" s="77">
        <v>1160</v>
      </c>
      <c r="V293" s="34">
        <v>-0.35832009716073604</v>
      </c>
      <c r="W293" s="2">
        <v>14.90797172874645</v>
      </c>
      <c r="X293" s="2">
        <v>0.64496992307755829</v>
      </c>
      <c r="Y293" s="2">
        <v>-19.780397009205071</v>
      </c>
      <c r="Z293" s="80">
        <f>VLOOKUP(U293,BG!$A$2:$F$55,4)</f>
        <v>13.279158098717652</v>
      </c>
      <c r="AA293" s="80">
        <f>VLOOKUP(U293,BG!$A$2:$F$55,5)</f>
        <v>0.75808499804214169</v>
      </c>
      <c r="AB293" s="4">
        <f>VLOOKUP(U293+1,BG!$A$2:$F$55,4)</f>
        <v>16.487029101344483</v>
      </c>
      <c r="AC293" s="4">
        <f>VLOOKUP(U293+1,BG!$A$2:$F$55,5)</f>
        <v>0.65821637347256556</v>
      </c>
      <c r="AD293" s="3">
        <f>COUNTIF($U$2:U293,U293)</f>
        <v>19</v>
      </c>
      <c r="AE293" s="3">
        <f t="shared" si="40"/>
        <v>19</v>
      </c>
      <c r="AF293" s="3">
        <f t="shared" si="41"/>
        <v>0</v>
      </c>
      <c r="AG293" s="3">
        <f t="shared" si="42"/>
        <v>18</v>
      </c>
      <c r="AH293" s="81">
        <f t="shared" si="43"/>
        <v>16.487029101344483</v>
      </c>
      <c r="AI293" s="81">
        <f t="shared" si="44"/>
        <v>0.65821637347256556</v>
      </c>
      <c r="AJ293" s="83">
        <v>9.0091599999999996</v>
      </c>
      <c r="AK293" s="83">
        <v>1.5132400000000001E-2</v>
      </c>
      <c r="AL293" s="84">
        <f t="shared" si="45"/>
        <v>0.13633021278400001</v>
      </c>
      <c r="AM293" s="84">
        <f t="shared" si="46"/>
        <v>9.6151933791320108</v>
      </c>
      <c r="AN293" s="84">
        <f t="shared" si="47"/>
        <v>10.852032504423617</v>
      </c>
      <c r="AO293" s="84">
        <f t="shared" si="48"/>
        <v>-1.2368391252916062</v>
      </c>
      <c r="AP293" s="85">
        <f t="shared" si="49"/>
        <v>1.1102246929258952</v>
      </c>
    </row>
    <row r="294" spans="1:42" x14ac:dyDescent="0.25">
      <c r="A294">
        <v>13</v>
      </c>
      <c r="B294" s="52">
        <v>1</v>
      </c>
      <c r="C294" s="5" t="s">
        <v>623</v>
      </c>
      <c r="D294" s="5">
        <v>-200</v>
      </c>
      <c r="E294" s="5">
        <v>-572</v>
      </c>
      <c r="F294" s="5">
        <v>50</v>
      </c>
      <c r="G294" s="5">
        <v>5.8546000000000001E-2</v>
      </c>
      <c r="H294" s="5">
        <v>0.18565799999999999</v>
      </c>
      <c r="I294" s="5">
        <v>47.516643000000002</v>
      </c>
      <c r="J294" s="5">
        <v>1.3790549999999999</v>
      </c>
      <c r="K294" s="5">
        <v>9.0076149999999995</v>
      </c>
      <c r="L294" s="5">
        <v>0.130963</v>
      </c>
      <c r="M294" s="53">
        <v>5.8546000000000001E-2</v>
      </c>
      <c r="N294" s="5">
        <v>1.6395E-2</v>
      </c>
      <c r="O294" s="5">
        <v>99700</v>
      </c>
      <c r="P294" s="5">
        <v>21.7</v>
      </c>
      <c r="Q294" s="5">
        <v>60</v>
      </c>
      <c r="R294" s="5">
        <v>1.171</v>
      </c>
      <c r="S294" s="5" t="s">
        <v>624</v>
      </c>
      <c r="T294" s="5" t="s">
        <v>625</v>
      </c>
      <c r="U294" s="77">
        <v>1170</v>
      </c>
      <c r="V294" s="34">
        <v>4.0119820950683485</v>
      </c>
      <c r="W294" s="2">
        <v>4.4039355841408421</v>
      </c>
      <c r="X294" s="2">
        <v>2.6850996512414982</v>
      </c>
      <c r="Y294" s="2">
        <v>-15.670857053527088</v>
      </c>
      <c r="Z294" s="80">
        <f>VLOOKUP(U294,BG!$A$2:$F$55,4)</f>
        <v>16.221686892919614</v>
      </c>
      <c r="AA294" s="80">
        <f>VLOOKUP(U294,BG!$A$2:$F$55,5)</f>
        <v>0.65542297484792478</v>
      </c>
      <c r="AB294" s="4">
        <f>VLOOKUP(U294+1,BG!$A$2:$F$55,4)</f>
        <v>19.269522901595433</v>
      </c>
      <c r="AC294" s="4">
        <f>VLOOKUP(U294+1,BG!$A$2:$F$55,5)</f>
        <v>0.65515378403724578</v>
      </c>
      <c r="AD294" s="3">
        <f>COUNTIF($U$2:U294,U294)</f>
        <v>1</v>
      </c>
      <c r="AE294" s="3">
        <f t="shared" si="40"/>
        <v>19</v>
      </c>
      <c r="AF294" s="3">
        <f t="shared" si="41"/>
        <v>18</v>
      </c>
      <c r="AG294" s="3">
        <f t="shared" si="42"/>
        <v>0</v>
      </c>
      <c r="AH294" s="81">
        <f t="shared" si="43"/>
        <v>16.221686892919614</v>
      </c>
      <c r="AI294" s="81">
        <f t="shared" si="44"/>
        <v>0.65542297484792478</v>
      </c>
      <c r="AJ294" s="83">
        <v>11.805300000000001</v>
      </c>
      <c r="AK294" s="83">
        <v>3.7981099999999999</v>
      </c>
      <c r="AL294" s="84">
        <f t="shared" si="45"/>
        <v>44.837827983000004</v>
      </c>
      <c r="AM294" s="84">
        <f t="shared" si="46"/>
        <v>11.825005901066598</v>
      </c>
      <c r="AN294" s="84">
        <f t="shared" si="47"/>
        <v>10.632066280408964</v>
      </c>
      <c r="AO294" s="84">
        <f t="shared" si="48"/>
        <v>1.1929396206576346</v>
      </c>
      <c r="AP294" s="85">
        <f t="shared" si="49"/>
        <v>36.585999497847304</v>
      </c>
    </row>
    <row r="295" spans="1:42" x14ac:dyDescent="0.25">
      <c r="A295">
        <v>13</v>
      </c>
      <c r="B295" s="52">
        <v>2</v>
      </c>
      <c r="C295" s="5" t="s">
        <v>623</v>
      </c>
      <c r="D295" s="5">
        <v>-200</v>
      </c>
      <c r="E295" s="5">
        <v>-520</v>
      </c>
      <c r="F295" s="5">
        <v>50</v>
      </c>
      <c r="G295" s="5">
        <v>6.3710000000000003E-2</v>
      </c>
      <c r="H295" s="5">
        <v>0.18574199999999999</v>
      </c>
      <c r="I295" s="5">
        <v>47.537666999999999</v>
      </c>
      <c r="J295" s="5">
        <v>1.2057580000000001</v>
      </c>
      <c r="K295" s="5">
        <v>9.0098339999999997</v>
      </c>
      <c r="L295" s="5">
        <v>0.114359</v>
      </c>
      <c r="M295" s="53">
        <v>6.3710000000000003E-2</v>
      </c>
      <c r="N295" s="5">
        <v>2.2242000000000001E-2</v>
      </c>
      <c r="O295" s="5">
        <v>99700</v>
      </c>
      <c r="P295" s="5">
        <v>21.7</v>
      </c>
      <c r="Q295" s="5">
        <v>60</v>
      </c>
      <c r="R295" s="5">
        <v>1.171</v>
      </c>
      <c r="S295" s="5" t="s">
        <v>626</v>
      </c>
      <c r="T295" s="5" t="s">
        <v>627</v>
      </c>
      <c r="U295" s="77">
        <v>1170</v>
      </c>
      <c r="V295" s="34">
        <v>7.0215695404019058</v>
      </c>
      <c r="W295" s="2">
        <v>3.0753929177516888</v>
      </c>
      <c r="X295" s="2">
        <v>3.9604586447809629</v>
      </c>
      <c r="Y295" s="2">
        <v>-18.483608178923927</v>
      </c>
      <c r="Z295" s="80">
        <f>VLOOKUP(U295,BG!$A$2:$F$55,4)</f>
        <v>16.221686892919614</v>
      </c>
      <c r="AA295" s="80">
        <f>VLOOKUP(U295,BG!$A$2:$F$55,5)</f>
        <v>0.65542297484792478</v>
      </c>
      <c r="AB295" s="4">
        <f>VLOOKUP(U295+1,BG!$A$2:$F$55,4)</f>
        <v>19.269522901595433</v>
      </c>
      <c r="AC295" s="4">
        <f>VLOOKUP(U295+1,BG!$A$2:$F$55,5)</f>
        <v>0.65515378403724578</v>
      </c>
      <c r="AD295" s="3">
        <f>COUNTIF($U$2:U295,U295)</f>
        <v>2</v>
      </c>
      <c r="AE295" s="3">
        <f t="shared" si="40"/>
        <v>19</v>
      </c>
      <c r="AF295" s="3">
        <f t="shared" si="41"/>
        <v>17</v>
      </c>
      <c r="AG295" s="3">
        <f t="shared" si="42"/>
        <v>1</v>
      </c>
      <c r="AH295" s="81">
        <f t="shared" si="43"/>
        <v>16.391011115623826</v>
      </c>
      <c r="AI295" s="81">
        <f t="shared" si="44"/>
        <v>0.6554080198028871</v>
      </c>
      <c r="AJ295" s="83">
        <v>5.4401200000000003</v>
      </c>
      <c r="AK295" s="83">
        <v>6.9309200000000004</v>
      </c>
      <c r="AL295" s="84">
        <f t="shared" si="45"/>
        <v>37.705036510400006</v>
      </c>
      <c r="AM295" s="84">
        <f t="shared" si="46"/>
        <v>12.179966467207825</v>
      </c>
      <c r="AN295" s="84">
        <f t="shared" si="47"/>
        <v>10.742800137858122</v>
      </c>
      <c r="AO295" s="84">
        <f t="shared" si="48"/>
        <v>1.4371663293497026</v>
      </c>
      <c r="AP295" s="85">
        <f t="shared" si="49"/>
        <v>25.235680408308067</v>
      </c>
    </row>
    <row r="296" spans="1:42" x14ac:dyDescent="0.25">
      <c r="A296">
        <v>13</v>
      </c>
      <c r="B296" s="52">
        <v>3</v>
      </c>
      <c r="C296" s="5" t="s">
        <v>623</v>
      </c>
      <c r="D296" s="5">
        <v>-200</v>
      </c>
      <c r="E296" s="5">
        <v>-468</v>
      </c>
      <c r="F296" s="5">
        <v>50</v>
      </c>
      <c r="G296" s="5">
        <v>7.0957000000000006E-2</v>
      </c>
      <c r="H296" s="5">
        <v>0.18607099999999999</v>
      </c>
      <c r="I296" s="5">
        <v>47.620302000000002</v>
      </c>
      <c r="J296" s="5">
        <v>1.305984</v>
      </c>
      <c r="K296" s="5">
        <v>9.0175380000000001</v>
      </c>
      <c r="L296" s="5">
        <v>0.123835</v>
      </c>
      <c r="M296" s="53">
        <v>7.0957000000000006E-2</v>
      </c>
      <c r="N296" s="5">
        <v>3.3563999999999997E-2</v>
      </c>
      <c r="O296" s="5">
        <v>99700</v>
      </c>
      <c r="P296" s="5">
        <v>21.7</v>
      </c>
      <c r="Q296" s="5">
        <v>60</v>
      </c>
      <c r="R296" s="5">
        <v>1.171</v>
      </c>
      <c r="S296" s="5" t="s">
        <v>628</v>
      </c>
      <c r="T296" s="5" t="s">
        <v>629</v>
      </c>
      <c r="U296" s="77">
        <v>1170</v>
      </c>
      <c r="V296" s="34">
        <v>11.818174824985935</v>
      </c>
      <c r="W296" s="2">
        <v>2.8454858395826568</v>
      </c>
      <c r="X296" s="2">
        <v>6.494659921054672</v>
      </c>
      <c r="Y296" s="2">
        <v>-16.617206434482611</v>
      </c>
      <c r="Z296" s="80">
        <f>VLOOKUP(U296,BG!$A$2:$F$55,4)</f>
        <v>16.221686892919614</v>
      </c>
      <c r="AA296" s="80">
        <f>VLOOKUP(U296,BG!$A$2:$F$55,5)</f>
        <v>0.65542297484792478</v>
      </c>
      <c r="AB296" s="4">
        <f>VLOOKUP(U296+1,BG!$A$2:$F$55,4)</f>
        <v>19.269522901595433</v>
      </c>
      <c r="AC296" s="4">
        <f>VLOOKUP(U296+1,BG!$A$2:$F$55,5)</f>
        <v>0.65515378403724578</v>
      </c>
      <c r="AD296" s="3">
        <f>COUNTIF($U$2:U296,U296)</f>
        <v>3</v>
      </c>
      <c r="AE296" s="3">
        <f t="shared" si="40"/>
        <v>19</v>
      </c>
      <c r="AF296" s="3">
        <f t="shared" si="41"/>
        <v>16</v>
      </c>
      <c r="AG296" s="3">
        <f t="shared" si="42"/>
        <v>2</v>
      </c>
      <c r="AH296" s="81">
        <f t="shared" si="43"/>
        <v>16.560335338328038</v>
      </c>
      <c r="AI296" s="81">
        <f t="shared" si="44"/>
        <v>0.65539306475784942</v>
      </c>
      <c r="AJ296" s="83">
        <v>1.17452</v>
      </c>
      <c r="AK296" s="83">
        <v>8.4237099999999998</v>
      </c>
      <c r="AL296" s="84">
        <f t="shared" si="45"/>
        <v>9.8938158691999991</v>
      </c>
      <c r="AM296" s="84">
        <f t="shared" si="46"/>
        <v>18.480462838266085</v>
      </c>
      <c r="AN296" s="84">
        <f t="shared" si="47"/>
        <v>10.853528930804529</v>
      </c>
      <c r="AO296" s="84">
        <f t="shared" si="48"/>
        <v>7.6269339074615559</v>
      </c>
      <c r="AP296" s="85">
        <f t="shared" si="49"/>
        <v>0.29722061174815151</v>
      </c>
    </row>
    <row r="297" spans="1:42" x14ac:dyDescent="0.25">
      <c r="A297">
        <v>13</v>
      </c>
      <c r="B297" s="52">
        <v>4</v>
      </c>
      <c r="C297" s="5" t="s">
        <v>623</v>
      </c>
      <c r="D297" s="5">
        <v>-200</v>
      </c>
      <c r="E297" s="5">
        <v>-416</v>
      </c>
      <c r="F297" s="5">
        <v>50</v>
      </c>
      <c r="G297" s="5">
        <v>8.7946999999999997E-2</v>
      </c>
      <c r="H297" s="5">
        <v>0.18613499999999999</v>
      </c>
      <c r="I297" s="5">
        <v>47.636271000000001</v>
      </c>
      <c r="J297" s="5">
        <v>1.39123</v>
      </c>
      <c r="K297" s="5">
        <v>9.0189350000000008</v>
      </c>
      <c r="L297" s="5">
        <v>0.131934</v>
      </c>
      <c r="M297" s="53">
        <v>8.7946999999999997E-2</v>
      </c>
      <c r="N297" s="5">
        <v>6.3208E-2</v>
      </c>
      <c r="O297" s="5">
        <v>99700</v>
      </c>
      <c r="P297" s="5">
        <v>21.7</v>
      </c>
      <c r="Q297" s="5">
        <v>60</v>
      </c>
      <c r="R297" s="5">
        <v>1.171</v>
      </c>
      <c r="S297" s="5" t="s">
        <v>630</v>
      </c>
      <c r="T297" s="5" t="s">
        <v>631</v>
      </c>
      <c r="U297" s="77">
        <v>1170</v>
      </c>
      <c r="V297" s="34">
        <v>24.976399774108117</v>
      </c>
      <c r="W297" s="2">
        <v>1.287169052588325</v>
      </c>
      <c r="X297" s="2">
        <v>18.803578794455767</v>
      </c>
      <c r="Y297" s="2">
        <v>-21.291485644911489</v>
      </c>
      <c r="Z297" s="80">
        <f>VLOOKUP(U297,BG!$A$2:$F$55,4)</f>
        <v>16.221686892919614</v>
      </c>
      <c r="AA297" s="80">
        <f>VLOOKUP(U297,BG!$A$2:$F$55,5)</f>
        <v>0.65542297484792478</v>
      </c>
      <c r="AB297" s="4">
        <f>VLOOKUP(U297+1,BG!$A$2:$F$55,4)</f>
        <v>19.269522901595433</v>
      </c>
      <c r="AC297" s="4">
        <f>VLOOKUP(U297+1,BG!$A$2:$F$55,5)</f>
        <v>0.65515378403724578</v>
      </c>
      <c r="AD297" s="3">
        <f>COUNTIF($U$2:U297,U297)</f>
        <v>4</v>
      </c>
      <c r="AE297" s="3">
        <f t="shared" si="40"/>
        <v>19</v>
      </c>
      <c r="AF297" s="3">
        <f t="shared" si="41"/>
        <v>15</v>
      </c>
      <c r="AG297" s="3">
        <f t="shared" si="42"/>
        <v>3</v>
      </c>
      <c r="AH297" s="81">
        <f t="shared" si="43"/>
        <v>16.72965956103225</v>
      </c>
      <c r="AI297" s="81">
        <f t="shared" si="44"/>
        <v>0.65537810971281152</v>
      </c>
      <c r="AJ297" s="83">
        <v>0.762544</v>
      </c>
      <c r="AK297" s="83">
        <v>22.696200000000001</v>
      </c>
      <c r="AL297" s="84">
        <f t="shared" si="45"/>
        <v>17.306851132800002</v>
      </c>
      <c r="AM297" s="84">
        <f t="shared" si="46"/>
        <v>24.203384702129547</v>
      </c>
      <c r="AN297" s="84">
        <f t="shared" si="47"/>
        <v>10.96425265924818</v>
      </c>
      <c r="AO297" s="84">
        <f t="shared" si="48"/>
        <v>13.239132042881367</v>
      </c>
      <c r="AP297" s="85">
        <f t="shared" si="49"/>
        <v>0.30724968047326279</v>
      </c>
    </row>
    <row r="298" spans="1:42" x14ac:dyDescent="0.25">
      <c r="A298">
        <v>13</v>
      </c>
      <c r="B298" s="52">
        <v>5</v>
      </c>
      <c r="C298" s="5" t="s">
        <v>623</v>
      </c>
      <c r="D298" s="5">
        <v>-200</v>
      </c>
      <c r="E298" s="5">
        <v>-364</v>
      </c>
      <c r="F298" s="5">
        <v>50</v>
      </c>
      <c r="G298" s="5">
        <v>0.11658399999999999</v>
      </c>
      <c r="H298" s="5">
        <v>0.185501</v>
      </c>
      <c r="I298" s="5">
        <v>47.477093000000004</v>
      </c>
      <c r="J298" s="5">
        <v>1.375281</v>
      </c>
      <c r="K298" s="5">
        <v>9.0038699999999992</v>
      </c>
      <c r="L298" s="5">
        <v>0.13059499999999999</v>
      </c>
      <c r="M298" s="53">
        <v>0.11658399999999999</v>
      </c>
      <c r="N298" s="5">
        <v>0.11511</v>
      </c>
      <c r="O298" s="5">
        <v>99700</v>
      </c>
      <c r="P298" s="5">
        <v>21.7</v>
      </c>
      <c r="Q298" s="5">
        <v>60</v>
      </c>
      <c r="R298" s="5">
        <v>1.171</v>
      </c>
      <c r="S298" s="5" t="s">
        <v>632</v>
      </c>
      <c r="T298" s="5" t="s">
        <v>633</v>
      </c>
      <c r="U298" s="77">
        <v>1170</v>
      </c>
      <c r="V298" s="34">
        <v>48.122883325236764</v>
      </c>
      <c r="W298" s="2">
        <v>0.94738985912308205</v>
      </c>
      <c r="X298" s="2">
        <v>41.667273491017113</v>
      </c>
      <c r="Y298" s="2">
        <v>-23.538431462439362</v>
      </c>
      <c r="Z298" s="80">
        <f>VLOOKUP(U298,BG!$A$2:$F$55,4)</f>
        <v>16.221686892919614</v>
      </c>
      <c r="AA298" s="80">
        <f>VLOOKUP(U298,BG!$A$2:$F$55,5)</f>
        <v>0.65542297484792478</v>
      </c>
      <c r="AB298" s="4">
        <f>VLOOKUP(U298+1,BG!$A$2:$F$55,4)</f>
        <v>19.269522901595433</v>
      </c>
      <c r="AC298" s="4">
        <f>VLOOKUP(U298+1,BG!$A$2:$F$55,5)</f>
        <v>0.65515378403724578</v>
      </c>
      <c r="AD298" s="3">
        <f>COUNTIF($U$2:U298,U298)</f>
        <v>5</v>
      </c>
      <c r="AE298" s="3">
        <f t="shared" si="40"/>
        <v>19</v>
      </c>
      <c r="AF298" s="3">
        <f t="shared" si="41"/>
        <v>14</v>
      </c>
      <c r="AG298" s="3">
        <f t="shared" si="42"/>
        <v>4</v>
      </c>
      <c r="AH298" s="81">
        <f t="shared" si="43"/>
        <v>16.898983783736462</v>
      </c>
      <c r="AI298" s="81">
        <f t="shared" si="44"/>
        <v>0.65536315466777384</v>
      </c>
      <c r="AJ298" s="83">
        <v>0.83452599999999999</v>
      </c>
      <c r="AK298" s="83">
        <v>44.009500000000003</v>
      </c>
      <c r="AL298" s="84">
        <f t="shared" si="45"/>
        <v>36.727071997000003</v>
      </c>
      <c r="AM298" s="84">
        <f t="shared" si="46"/>
        <v>39.475152362697635</v>
      </c>
      <c r="AN298" s="84">
        <f t="shared" si="47"/>
        <v>11.074971323189081</v>
      </c>
      <c r="AO298" s="84">
        <f t="shared" si="48"/>
        <v>28.400181039508553</v>
      </c>
      <c r="AP298" s="85">
        <f t="shared" si="49"/>
        <v>0.29319851679493175</v>
      </c>
    </row>
    <row r="299" spans="1:42" x14ac:dyDescent="0.25">
      <c r="A299">
        <v>13</v>
      </c>
      <c r="B299" s="52">
        <v>6</v>
      </c>
      <c r="C299" s="5" t="s">
        <v>623</v>
      </c>
      <c r="D299" s="5">
        <v>-200</v>
      </c>
      <c r="E299" s="5">
        <v>-312</v>
      </c>
      <c r="F299" s="5">
        <v>50</v>
      </c>
      <c r="G299" s="5">
        <v>0.16088</v>
      </c>
      <c r="H299" s="5">
        <v>0.184894</v>
      </c>
      <c r="I299" s="5">
        <v>47.324922999999998</v>
      </c>
      <c r="J299" s="5">
        <v>1.3798060000000001</v>
      </c>
      <c r="K299" s="5">
        <v>8.9894169999999995</v>
      </c>
      <c r="L299" s="5">
        <v>0.13125400000000001</v>
      </c>
      <c r="M299" s="53">
        <v>0.16088</v>
      </c>
      <c r="N299" s="5">
        <v>0.190391</v>
      </c>
      <c r="O299" s="5">
        <v>99700</v>
      </c>
      <c r="P299" s="5">
        <v>21.7</v>
      </c>
      <c r="Q299" s="5">
        <v>60</v>
      </c>
      <c r="R299" s="5">
        <v>1.171</v>
      </c>
      <c r="S299" s="5" t="s">
        <v>634</v>
      </c>
      <c r="T299" s="5" t="s">
        <v>635</v>
      </c>
      <c r="U299" s="77">
        <v>1170</v>
      </c>
      <c r="V299" s="34">
        <v>84.690988788504967</v>
      </c>
      <c r="W299" s="2">
        <v>0.85841774534968385</v>
      </c>
      <c r="X299" s="2">
        <v>76.663342887192712</v>
      </c>
      <c r="Y299" s="2">
        <v>-24.286829054014284</v>
      </c>
      <c r="Z299" s="80">
        <f>VLOOKUP(U299,BG!$A$2:$F$55,4)</f>
        <v>16.221686892919614</v>
      </c>
      <c r="AA299" s="80">
        <f>VLOOKUP(U299,BG!$A$2:$F$55,5)</f>
        <v>0.65542297484792478</v>
      </c>
      <c r="AB299" s="4">
        <f>VLOOKUP(U299+1,BG!$A$2:$F$55,4)</f>
        <v>19.269522901595433</v>
      </c>
      <c r="AC299" s="4">
        <f>VLOOKUP(U299+1,BG!$A$2:$F$55,5)</f>
        <v>0.65515378403724578</v>
      </c>
      <c r="AD299" s="3">
        <f>COUNTIF($U$2:U299,U299)</f>
        <v>6</v>
      </c>
      <c r="AE299" s="3">
        <f t="shared" si="40"/>
        <v>19</v>
      </c>
      <c r="AF299" s="3">
        <f t="shared" si="41"/>
        <v>13</v>
      </c>
      <c r="AG299" s="3">
        <f t="shared" si="42"/>
        <v>5</v>
      </c>
      <c r="AH299" s="81">
        <f t="shared" si="43"/>
        <v>17.068308006440677</v>
      </c>
      <c r="AI299" s="81">
        <f t="shared" si="44"/>
        <v>0.65534819962273616</v>
      </c>
      <c r="AJ299" s="83">
        <v>0.80964800000000003</v>
      </c>
      <c r="AK299" s="83">
        <v>78.443899999999999</v>
      </c>
      <c r="AL299" s="84">
        <f t="shared" si="45"/>
        <v>63.5119467472</v>
      </c>
      <c r="AM299" s="84">
        <f t="shared" si="46"/>
        <v>65.809173952193689</v>
      </c>
      <c r="AN299" s="84">
        <f t="shared" si="47"/>
        <v>11.185684922627232</v>
      </c>
      <c r="AO299" s="84">
        <f t="shared" si="48"/>
        <v>54.623489029566457</v>
      </c>
      <c r="AP299" s="85">
        <f t="shared" si="49"/>
        <v>0.16272226244688293</v>
      </c>
    </row>
    <row r="300" spans="1:42" x14ac:dyDescent="0.25">
      <c r="A300">
        <v>13</v>
      </c>
      <c r="B300" s="52">
        <v>7</v>
      </c>
      <c r="C300" s="5" t="s">
        <v>623</v>
      </c>
      <c r="D300" s="5">
        <v>-200</v>
      </c>
      <c r="E300" s="5">
        <v>-260</v>
      </c>
      <c r="F300" s="5">
        <v>50</v>
      </c>
      <c r="G300" s="5">
        <v>0.21617400000000001</v>
      </c>
      <c r="H300" s="5">
        <v>0.18515499999999999</v>
      </c>
      <c r="I300" s="5">
        <v>47.390529000000001</v>
      </c>
      <c r="J300" s="5">
        <v>1.3706370000000001</v>
      </c>
      <c r="K300" s="5">
        <v>8.9956619999999994</v>
      </c>
      <c r="L300" s="5">
        <v>0.130249</v>
      </c>
      <c r="M300" s="53">
        <v>0.21617400000000001</v>
      </c>
      <c r="N300" s="5">
        <v>0.23460700000000001</v>
      </c>
      <c r="O300" s="5">
        <v>99700</v>
      </c>
      <c r="P300" s="5">
        <v>21.7</v>
      </c>
      <c r="Q300" s="5">
        <v>60</v>
      </c>
      <c r="R300" s="5">
        <v>1.171</v>
      </c>
      <c r="S300" s="5" t="s">
        <v>636</v>
      </c>
      <c r="T300" s="5" t="s">
        <v>637</v>
      </c>
      <c r="U300" s="77">
        <v>1170</v>
      </c>
      <c r="V300" s="34">
        <v>130.67077020192721</v>
      </c>
      <c r="W300" s="2">
        <v>0.91748216701676644</v>
      </c>
      <c r="X300" s="2">
        <v>107.94261856596451</v>
      </c>
      <c r="Y300" s="2">
        <v>-24.845692649452616</v>
      </c>
      <c r="Z300" s="80">
        <f>VLOOKUP(U300,BG!$A$2:$F$55,4)</f>
        <v>16.221686892919614</v>
      </c>
      <c r="AA300" s="80">
        <f>VLOOKUP(U300,BG!$A$2:$F$55,5)</f>
        <v>0.65542297484792478</v>
      </c>
      <c r="AB300" s="4">
        <f>VLOOKUP(U300+1,BG!$A$2:$F$55,4)</f>
        <v>19.269522901595433</v>
      </c>
      <c r="AC300" s="4">
        <f>VLOOKUP(U300+1,BG!$A$2:$F$55,5)</f>
        <v>0.65515378403724578</v>
      </c>
      <c r="AD300" s="3">
        <f>COUNTIF($U$2:U300,U300)</f>
        <v>7</v>
      </c>
      <c r="AE300" s="3">
        <f t="shared" si="40"/>
        <v>19</v>
      </c>
      <c r="AF300" s="3">
        <f t="shared" si="41"/>
        <v>12</v>
      </c>
      <c r="AG300" s="3">
        <f t="shared" si="42"/>
        <v>6</v>
      </c>
      <c r="AH300" s="81">
        <f t="shared" si="43"/>
        <v>17.237632229144886</v>
      </c>
      <c r="AI300" s="81">
        <f t="shared" si="44"/>
        <v>0.65533324457769848</v>
      </c>
      <c r="AJ300" s="83">
        <v>0.89123399999999997</v>
      </c>
      <c r="AK300" s="83">
        <v>109.24299999999999</v>
      </c>
      <c r="AL300" s="84">
        <f t="shared" si="45"/>
        <v>97.361075861999993</v>
      </c>
      <c r="AM300" s="84">
        <f t="shared" si="46"/>
        <v>99.035427595365363</v>
      </c>
      <c r="AN300" s="84">
        <f t="shared" si="47"/>
        <v>11.296393457562623</v>
      </c>
      <c r="AO300" s="84">
        <f t="shared" si="48"/>
        <v>87.739034137802747</v>
      </c>
      <c r="AP300" s="85">
        <f t="shared" si="49"/>
        <v>0.10966660185801552</v>
      </c>
    </row>
    <row r="301" spans="1:42" x14ac:dyDescent="0.25">
      <c r="A301">
        <v>13</v>
      </c>
      <c r="B301" s="52">
        <v>8</v>
      </c>
      <c r="C301" s="5" t="s">
        <v>623</v>
      </c>
      <c r="D301" s="5">
        <v>-200</v>
      </c>
      <c r="E301" s="5">
        <v>-208</v>
      </c>
      <c r="F301" s="5">
        <v>50</v>
      </c>
      <c r="G301" s="5">
        <v>0.29241899999999998</v>
      </c>
      <c r="H301" s="5">
        <v>0.18507899999999999</v>
      </c>
      <c r="I301" s="5">
        <v>47.371358000000001</v>
      </c>
      <c r="J301" s="5">
        <v>1.3714310000000001</v>
      </c>
      <c r="K301" s="5">
        <v>8.9938389999999995</v>
      </c>
      <c r="L301" s="5">
        <v>0.130442</v>
      </c>
      <c r="M301" s="53">
        <v>0.29241899999999998</v>
      </c>
      <c r="N301" s="5">
        <v>0.334115</v>
      </c>
      <c r="O301" s="5">
        <v>99700</v>
      </c>
      <c r="P301" s="5">
        <v>21.7</v>
      </c>
      <c r="Q301" s="5">
        <v>60</v>
      </c>
      <c r="R301" s="5">
        <v>1.171</v>
      </c>
      <c r="S301" s="5" t="s">
        <v>638</v>
      </c>
      <c r="T301" s="5" t="s">
        <v>639</v>
      </c>
      <c r="U301" s="77">
        <v>1170</v>
      </c>
      <c r="V301" s="34">
        <v>194.58840116887995</v>
      </c>
      <c r="W301" s="2">
        <v>0.94000520682498356</v>
      </c>
      <c r="X301" s="2">
        <v>150.13905630712918</v>
      </c>
      <c r="Y301" s="2">
        <v>-29.323092113703275</v>
      </c>
      <c r="Z301" s="80">
        <f>VLOOKUP(U301,BG!$A$2:$F$55,4)</f>
        <v>16.221686892919614</v>
      </c>
      <c r="AA301" s="80">
        <f>VLOOKUP(U301,BG!$A$2:$F$55,5)</f>
        <v>0.65542297484792478</v>
      </c>
      <c r="AB301" s="4">
        <f>VLOOKUP(U301+1,BG!$A$2:$F$55,4)</f>
        <v>19.269522901595433</v>
      </c>
      <c r="AC301" s="4">
        <f>VLOOKUP(U301+1,BG!$A$2:$F$55,5)</f>
        <v>0.65515378403724578</v>
      </c>
      <c r="AD301" s="3">
        <f>COUNTIF($U$2:U301,U301)</f>
        <v>8</v>
      </c>
      <c r="AE301" s="3">
        <f t="shared" si="40"/>
        <v>19</v>
      </c>
      <c r="AF301" s="3">
        <f t="shared" si="41"/>
        <v>11</v>
      </c>
      <c r="AG301" s="3">
        <f t="shared" si="42"/>
        <v>7</v>
      </c>
      <c r="AH301" s="81">
        <f t="shared" si="43"/>
        <v>17.406956451849098</v>
      </c>
      <c r="AI301" s="81">
        <f t="shared" si="44"/>
        <v>0.6553182895326608</v>
      </c>
      <c r="AJ301" s="83">
        <v>0.91885499999999998</v>
      </c>
      <c r="AK301" s="83">
        <v>151.47200000000001</v>
      </c>
      <c r="AL301" s="84">
        <f t="shared" si="45"/>
        <v>139.18080456000001</v>
      </c>
      <c r="AM301" s="84">
        <f t="shared" si="46"/>
        <v>141.13149467649083</v>
      </c>
      <c r="AN301" s="84">
        <f t="shared" si="47"/>
        <v>11.407096927995266</v>
      </c>
      <c r="AO301" s="84">
        <f t="shared" si="48"/>
        <v>129.72439774849556</v>
      </c>
      <c r="AP301" s="85">
        <f t="shared" si="49"/>
        <v>7.2896131919904156E-2</v>
      </c>
    </row>
    <row r="302" spans="1:42" x14ac:dyDescent="0.25">
      <c r="A302">
        <v>13</v>
      </c>
      <c r="B302" s="52">
        <v>9</v>
      </c>
      <c r="C302" s="5" t="s">
        <v>623</v>
      </c>
      <c r="D302" s="5">
        <v>-200</v>
      </c>
      <c r="E302" s="5">
        <v>-156</v>
      </c>
      <c r="F302" s="5">
        <v>50</v>
      </c>
      <c r="G302" s="5">
        <v>0.40736</v>
      </c>
      <c r="H302" s="5">
        <v>0.185057</v>
      </c>
      <c r="I302" s="5">
        <v>47.365774999999999</v>
      </c>
      <c r="J302" s="5">
        <v>1.3907989999999999</v>
      </c>
      <c r="K302" s="5">
        <v>8.9932829999999999</v>
      </c>
      <c r="L302" s="5">
        <v>0.132192</v>
      </c>
      <c r="M302" s="53">
        <v>0.40736</v>
      </c>
      <c r="N302" s="5">
        <v>0.489759</v>
      </c>
      <c r="O302" s="5">
        <v>99700</v>
      </c>
      <c r="P302" s="5">
        <v>21.7</v>
      </c>
      <c r="Q302" s="5">
        <v>60</v>
      </c>
      <c r="R302" s="5">
        <v>1.171</v>
      </c>
      <c r="S302" s="5" t="s">
        <v>640</v>
      </c>
      <c r="T302" s="5" t="s">
        <v>641</v>
      </c>
      <c r="U302" s="77">
        <v>1170</v>
      </c>
      <c r="V302" s="34">
        <v>291.63945989937912</v>
      </c>
      <c r="W302" s="2">
        <v>1.0616346235100016</v>
      </c>
      <c r="X302" s="2">
        <v>198.17475444892239</v>
      </c>
      <c r="Y302" s="2">
        <v>-30.259104442659687</v>
      </c>
      <c r="Z302" s="80">
        <f>VLOOKUP(U302,BG!$A$2:$F$55,4)</f>
        <v>16.221686892919614</v>
      </c>
      <c r="AA302" s="80">
        <f>VLOOKUP(U302,BG!$A$2:$F$55,5)</f>
        <v>0.65542297484792478</v>
      </c>
      <c r="AB302" s="4">
        <f>VLOOKUP(U302+1,BG!$A$2:$F$55,4)</f>
        <v>19.269522901595433</v>
      </c>
      <c r="AC302" s="4">
        <f>VLOOKUP(U302+1,BG!$A$2:$F$55,5)</f>
        <v>0.65515378403724578</v>
      </c>
      <c r="AD302" s="3">
        <f>COUNTIF($U$2:U302,U302)</f>
        <v>9</v>
      </c>
      <c r="AE302" s="3">
        <f t="shared" si="40"/>
        <v>19</v>
      </c>
      <c r="AF302" s="3">
        <f t="shared" si="41"/>
        <v>10</v>
      </c>
      <c r="AG302" s="3">
        <f t="shared" si="42"/>
        <v>8</v>
      </c>
      <c r="AH302" s="81">
        <f t="shared" si="43"/>
        <v>17.576280674553313</v>
      </c>
      <c r="AI302" s="81">
        <f t="shared" si="44"/>
        <v>0.6553033344876229</v>
      </c>
      <c r="AJ302" s="83">
        <v>1.04199</v>
      </c>
      <c r="AK302" s="83">
        <v>199.52799999999999</v>
      </c>
      <c r="AL302" s="84">
        <f t="shared" si="45"/>
        <v>207.90618071999998</v>
      </c>
      <c r="AM302" s="84">
        <f t="shared" si="46"/>
        <v>210.38918082856873</v>
      </c>
      <c r="AN302" s="84">
        <f t="shared" si="47"/>
        <v>11.517795333925152</v>
      </c>
      <c r="AO302" s="84">
        <f t="shared" si="48"/>
        <v>198.87138549464356</v>
      </c>
      <c r="AP302" s="85">
        <f t="shared" si="49"/>
        <v>4.5430342846380804E-2</v>
      </c>
    </row>
    <row r="303" spans="1:42" x14ac:dyDescent="0.25">
      <c r="A303">
        <v>13</v>
      </c>
      <c r="B303" s="52">
        <v>10</v>
      </c>
      <c r="C303" s="5" t="s">
        <v>623</v>
      </c>
      <c r="D303" s="5">
        <v>-200</v>
      </c>
      <c r="E303" s="5">
        <v>-104</v>
      </c>
      <c r="F303" s="5">
        <v>50</v>
      </c>
      <c r="G303" s="5">
        <v>0.44845800000000002</v>
      </c>
      <c r="H303" s="5">
        <v>0.184943</v>
      </c>
      <c r="I303" s="5">
        <v>47.337141000000003</v>
      </c>
      <c r="J303" s="5">
        <v>1.3796660000000001</v>
      </c>
      <c r="K303" s="5">
        <v>8.9905790000000003</v>
      </c>
      <c r="L303" s="5">
        <v>0.13114600000000001</v>
      </c>
      <c r="M303" s="53">
        <v>0.44845800000000002</v>
      </c>
      <c r="N303" s="5">
        <v>0.49686200000000003</v>
      </c>
      <c r="O303" s="5">
        <v>99700</v>
      </c>
      <c r="P303" s="5">
        <v>21.7</v>
      </c>
      <c r="Q303" s="5">
        <v>60</v>
      </c>
      <c r="R303" s="5">
        <v>1.171</v>
      </c>
      <c r="S303" s="5" t="s">
        <v>642</v>
      </c>
      <c r="T303" s="5" t="s">
        <v>643</v>
      </c>
      <c r="U303" s="77">
        <v>1170</v>
      </c>
      <c r="V303" s="34">
        <v>325.35088836826247</v>
      </c>
      <c r="W303" s="2">
        <v>1.1528981429680651</v>
      </c>
      <c r="X303" s="2">
        <v>203.40006104704133</v>
      </c>
      <c r="Y303" s="2">
        <v>-31.189884476758653</v>
      </c>
      <c r="Z303" s="80">
        <f>VLOOKUP(U303,BG!$A$2:$F$55,4)</f>
        <v>16.221686892919614</v>
      </c>
      <c r="AA303" s="80">
        <f>VLOOKUP(U303,BG!$A$2:$F$55,5)</f>
        <v>0.65542297484792478</v>
      </c>
      <c r="AB303" s="4">
        <f>VLOOKUP(U303+1,BG!$A$2:$F$55,4)</f>
        <v>19.269522901595433</v>
      </c>
      <c r="AC303" s="4">
        <f>VLOOKUP(U303+1,BG!$A$2:$F$55,5)</f>
        <v>0.65515378403724578</v>
      </c>
      <c r="AD303" s="3">
        <f>COUNTIF($U$2:U303,U303)</f>
        <v>10</v>
      </c>
      <c r="AE303" s="3">
        <f t="shared" si="40"/>
        <v>19</v>
      </c>
      <c r="AF303" s="3">
        <f t="shared" si="41"/>
        <v>9</v>
      </c>
      <c r="AG303" s="3">
        <f t="shared" si="42"/>
        <v>9</v>
      </c>
      <c r="AH303" s="81">
        <f t="shared" si="43"/>
        <v>17.745604897257522</v>
      </c>
      <c r="AI303" s="81">
        <f t="shared" si="44"/>
        <v>0.65528837944258533</v>
      </c>
      <c r="AJ303" s="83">
        <v>1.13327</v>
      </c>
      <c r="AK303" s="83">
        <v>204.74700000000001</v>
      </c>
      <c r="AL303" s="84">
        <f t="shared" si="45"/>
        <v>232.03363269000002</v>
      </c>
      <c r="AM303" s="84">
        <f t="shared" si="46"/>
        <v>234.49955266072504</v>
      </c>
      <c r="AN303" s="84">
        <f t="shared" si="47"/>
        <v>11.628488675352287</v>
      </c>
      <c r="AO303" s="84">
        <f t="shared" si="48"/>
        <v>222.87106398537276</v>
      </c>
      <c r="AP303" s="85">
        <f t="shared" si="49"/>
        <v>4.1111522244218345E-2</v>
      </c>
    </row>
    <row r="304" spans="1:42" x14ac:dyDescent="0.25">
      <c r="A304">
        <v>13</v>
      </c>
      <c r="B304" s="52">
        <v>11</v>
      </c>
      <c r="C304" s="5" t="s">
        <v>623</v>
      </c>
      <c r="D304" s="5">
        <v>-200</v>
      </c>
      <c r="E304" s="5">
        <v>-52</v>
      </c>
      <c r="F304" s="5">
        <v>50</v>
      </c>
      <c r="G304" s="5">
        <v>0.450046</v>
      </c>
      <c r="H304" s="5">
        <v>0.18496299999999999</v>
      </c>
      <c r="I304" s="5">
        <v>47.342185999999998</v>
      </c>
      <c r="J304" s="5">
        <v>1.3751279999999999</v>
      </c>
      <c r="K304" s="5">
        <v>8.9910639999999997</v>
      </c>
      <c r="L304" s="5">
        <v>0.130771</v>
      </c>
      <c r="M304" s="53">
        <v>0.450046</v>
      </c>
      <c r="N304" s="5">
        <v>0.529976</v>
      </c>
      <c r="O304" s="5">
        <v>99700</v>
      </c>
      <c r="P304" s="5">
        <v>21.7</v>
      </c>
      <c r="Q304" s="5">
        <v>60</v>
      </c>
      <c r="R304" s="5">
        <v>1.171</v>
      </c>
      <c r="S304" s="5" t="s">
        <v>644</v>
      </c>
      <c r="T304" s="5" t="s">
        <v>645</v>
      </c>
      <c r="U304" s="77">
        <v>1170</v>
      </c>
      <c r="V304" s="34">
        <v>325.19312038646552</v>
      </c>
      <c r="W304" s="2">
        <v>1.1149483873621411</v>
      </c>
      <c r="X304" s="2">
        <v>210.12781578723946</v>
      </c>
      <c r="Y304" s="2">
        <v>-32.314638208313063</v>
      </c>
      <c r="Z304" s="80">
        <f>VLOOKUP(U304,BG!$A$2:$F$55,4)</f>
        <v>16.221686892919614</v>
      </c>
      <c r="AA304" s="80">
        <f>VLOOKUP(U304,BG!$A$2:$F$55,5)</f>
        <v>0.65542297484792478</v>
      </c>
      <c r="AB304" s="4">
        <f>VLOOKUP(U304+1,BG!$A$2:$F$55,4)</f>
        <v>19.269522901595433</v>
      </c>
      <c r="AC304" s="4">
        <f>VLOOKUP(U304+1,BG!$A$2:$F$55,5)</f>
        <v>0.65515378403724578</v>
      </c>
      <c r="AD304" s="3">
        <f>COUNTIF($U$2:U304,U304)</f>
        <v>11</v>
      </c>
      <c r="AE304" s="3">
        <f t="shared" si="40"/>
        <v>19</v>
      </c>
      <c r="AF304" s="3">
        <f t="shared" si="41"/>
        <v>8</v>
      </c>
      <c r="AG304" s="3">
        <f t="shared" si="42"/>
        <v>10</v>
      </c>
      <c r="AH304" s="81">
        <f t="shared" si="43"/>
        <v>17.914929119961737</v>
      </c>
      <c r="AI304" s="81">
        <f t="shared" si="44"/>
        <v>0.65527342439754754</v>
      </c>
      <c r="AJ304" s="83">
        <v>1.09535</v>
      </c>
      <c r="AK304" s="83">
        <v>211.51400000000001</v>
      </c>
      <c r="AL304" s="84">
        <f t="shared" si="45"/>
        <v>231.68185990000003</v>
      </c>
      <c r="AM304" s="84">
        <f t="shared" si="46"/>
        <v>234.28166935191169</v>
      </c>
      <c r="AN304" s="84">
        <f t="shared" si="47"/>
        <v>11.73917695227667</v>
      </c>
      <c r="AO304" s="84">
        <f t="shared" si="48"/>
        <v>222.54249239963502</v>
      </c>
      <c r="AP304" s="85">
        <f t="shared" si="49"/>
        <v>4.1067965950308559E-2</v>
      </c>
    </row>
    <row r="305" spans="1:42" x14ac:dyDescent="0.25">
      <c r="A305">
        <v>13</v>
      </c>
      <c r="B305" s="52">
        <v>12</v>
      </c>
      <c r="C305" s="5" t="s">
        <v>623</v>
      </c>
      <c r="D305" s="5">
        <v>-200</v>
      </c>
      <c r="E305" s="5">
        <v>0</v>
      </c>
      <c r="F305" s="5">
        <v>50</v>
      </c>
      <c r="G305" s="5">
        <v>0.37283699999999997</v>
      </c>
      <c r="H305" s="5">
        <v>0.18477299999999999</v>
      </c>
      <c r="I305" s="5">
        <v>47.294473000000004</v>
      </c>
      <c r="J305" s="5">
        <v>1.4094899999999999</v>
      </c>
      <c r="K305" s="5">
        <v>8.9864770000000007</v>
      </c>
      <c r="L305" s="5">
        <v>0.13439599999999999</v>
      </c>
      <c r="M305" s="53">
        <v>0.37283699999999997</v>
      </c>
      <c r="N305" s="5">
        <v>0.42484899999999998</v>
      </c>
      <c r="O305" s="5">
        <v>99700</v>
      </c>
      <c r="P305" s="5">
        <v>21.7</v>
      </c>
      <c r="Q305" s="5">
        <v>60</v>
      </c>
      <c r="R305" s="5">
        <v>1.171</v>
      </c>
      <c r="S305" s="5" t="s">
        <v>646</v>
      </c>
      <c r="T305" s="5" t="s">
        <v>647</v>
      </c>
      <c r="U305" s="77">
        <v>1170</v>
      </c>
      <c r="V305" s="34">
        <v>257.54832996472231</v>
      </c>
      <c r="W305" s="2">
        <v>1.060704552555674</v>
      </c>
      <c r="X305" s="2">
        <v>176.54637296327931</v>
      </c>
      <c r="Y305" s="2">
        <v>-32.126221565909404</v>
      </c>
      <c r="Z305" s="80">
        <f>VLOOKUP(U305,BG!$A$2:$F$55,4)</f>
        <v>16.221686892919614</v>
      </c>
      <c r="AA305" s="80">
        <f>VLOOKUP(U305,BG!$A$2:$F$55,5)</f>
        <v>0.65542297484792478</v>
      </c>
      <c r="AB305" s="4">
        <f>VLOOKUP(U305+1,BG!$A$2:$F$55,4)</f>
        <v>19.269522901595433</v>
      </c>
      <c r="AC305" s="4">
        <f>VLOOKUP(U305+1,BG!$A$2:$F$55,5)</f>
        <v>0.65515378403724578</v>
      </c>
      <c r="AD305" s="3">
        <f>COUNTIF($U$2:U305,U305)</f>
        <v>12</v>
      </c>
      <c r="AE305" s="3">
        <f t="shared" si="40"/>
        <v>19</v>
      </c>
      <c r="AF305" s="3">
        <f t="shared" si="41"/>
        <v>7</v>
      </c>
      <c r="AG305" s="3">
        <f t="shared" si="42"/>
        <v>11</v>
      </c>
      <c r="AH305" s="81">
        <f t="shared" si="43"/>
        <v>18.084253342665946</v>
      </c>
      <c r="AI305" s="81">
        <f t="shared" si="44"/>
        <v>0.65525846935250986</v>
      </c>
      <c r="AJ305" s="83">
        <v>1.03966</v>
      </c>
      <c r="AK305" s="83">
        <v>177.94800000000001</v>
      </c>
      <c r="AL305" s="84">
        <f t="shared" si="45"/>
        <v>185.00541768000002</v>
      </c>
      <c r="AM305" s="84">
        <f t="shared" si="46"/>
        <v>187.26354153934233</v>
      </c>
      <c r="AN305" s="84">
        <f t="shared" si="47"/>
        <v>11.849860164698297</v>
      </c>
      <c r="AO305" s="84">
        <f t="shared" si="48"/>
        <v>175.41368137464403</v>
      </c>
      <c r="AP305" s="85">
        <f t="shared" si="49"/>
        <v>5.4680662478488268E-2</v>
      </c>
    </row>
    <row r="306" spans="1:42" x14ac:dyDescent="0.25">
      <c r="A306">
        <v>13</v>
      </c>
      <c r="B306" s="52">
        <v>13</v>
      </c>
      <c r="C306" s="5" t="s">
        <v>623</v>
      </c>
      <c r="D306" s="5">
        <v>-200</v>
      </c>
      <c r="E306" s="5">
        <v>52</v>
      </c>
      <c r="F306" s="5">
        <v>50</v>
      </c>
      <c r="G306" s="5">
        <v>0.2833</v>
      </c>
      <c r="H306" s="5">
        <v>0.18457599999999999</v>
      </c>
      <c r="I306" s="5">
        <v>47.245212000000002</v>
      </c>
      <c r="J306" s="5">
        <v>1.3560479999999999</v>
      </c>
      <c r="K306" s="5">
        <v>8.9818739999999995</v>
      </c>
      <c r="L306" s="5">
        <v>0.12900800000000001</v>
      </c>
      <c r="M306" s="53">
        <v>0.2833</v>
      </c>
      <c r="N306" s="5">
        <v>0.26783699999999999</v>
      </c>
      <c r="O306" s="5">
        <v>99700</v>
      </c>
      <c r="P306" s="5">
        <v>21.7</v>
      </c>
      <c r="Q306" s="5">
        <v>60</v>
      </c>
      <c r="R306" s="5">
        <v>1.171</v>
      </c>
      <c r="S306" s="5" t="s">
        <v>648</v>
      </c>
      <c r="T306" s="5" t="s">
        <v>649</v>
      </c>
      <c r="U306" s="77">
        <v>1170</v>
      </c>
      <c r="V306" s="34">
        <v>179.38838888843449</v>
      </c>
      <c r="W306" s="2">
        <v>0.96168715245135206</v>
      </c>
      <c r="X306" s="2">
        <v>138.03934883622037</v>
      </c>
      <c r="Y306" s="2">
        <v>-31.937669369455595</v>
      </c>
      <c r="Z306" s="80">
        <f>VLOOKUP(U306,BG!$A$2:$F$55,4)</f>
        <v>16.221686892919614</v>
      </c>
      <c r="AA306" s="80">
        <f>VLOOKUP(U306,BG!$A$2:$F$55,5)</f>
        <v>0.65542297484792478</v>
      </c>
      <c r="AB306" s="4">
        <f>VLOOKUP(U306+1,BG!$A$2:$F$55,4)</f>
        <v>19.269522901595433</v>
      </c>
      <c r="AC306" s="4">
        <f>VLOOKUP(U306+1,BG!$A$2:$F$55,5)</f>
        <v>0.65515378403724578</v>
      </c>
      <c r="AD306" s="3">
        <f>COUNTIF($U$2:U306,U306)</f>
        <v>13</v>
      </c>
      <c r="AE306" s="3">
        <f t="shared" si="40"/>
        <v>19</v>
      </c>
      <c r="AF306" s="3">
        <f t="shared" si="41"/>
        <v>6</v>
      </c>
      <c r="AG306" s="3">
        <f t="shared" si="42"/>
        <v>12</v>
      </c>
      <c r="AH306" s="81">
        <f t="shared" si="43"/>
        <v>18.253577565370158</v>
      </c>
      <c r="AI306" s="81">
        <f t="shared" si="44"/>
        <v>0.65524351430747219</v>
      </c>
      <c r="AJ306" s="83">
        <v>0.93808199999999997</v>
      </c>
      <c r="AK306" s="83">
        <v>139.43700000000001</v>
      </c>
      <c r="AL306" s="84">
        <f t="shared" si="45"/>
        <v>130.80333983400001</v>
      </c>
      <c r="AM306" s="84">
        <f t="shared" si="46"/>
        <v>132.75066830854362</v>
      </c>
      <c r="AN306" s="84">
        <f t="shared" si="47"/>
        <v>11.960538312617174</v>
      </c>
      <c r="AO306" s="84">
        <f t="shared" si="48"/>
        <v>120.79012999592645</v>
      </c>
      <c r="AP306" s="85">
        <f t="shared" si="49"/>
        <v>8.289758309235408E-2</v>
      </c>
    </row>
    <row r="307" spans="1:42" x14ac:dyDescent="0.25">
      <c r="A307">
        <v>13</v>
      </c>
      <c r="B307" s="52">
        <v>14</v>
      </c>
      <c r="C307" s="5" t="s">
        <v>623</v>
      </c>
      <c r="D307" s="5">
        <v>-200</v>
      </c>
      <c r="E307" s="5">
        <v>104</v>
      </c>
      <c r="F307" s="5">
        <v>50</v>
      </c>
      <c r="G307" s="5">
        <v>0.20605200000000001</v>
      </c>
      <c r="H307" s="5">
        <v>0.184531</v>
      </c>
      <c r="I307" s="5">
        <v>47.233750000000001</v>
      </c>
      <c r="J307" s="5">
        <v>1.34805</v>
      </c>
      <c r="K307" s="5">
        <v>8.9807930000000002</v>
      </c>
      <c r="L307" s="5">
        <v>0.12843299999999999</v>
      </c>
      <c r="M307" s="53">
        <v>0.20605200000000001</v>
      </c>
      <c r="N307" s="5">
        <v>0.21593899999999999</v>
      </c>
      <c r="O307" s="5">
        <v>99700</v>
      </c>
      <c r="P307" s="5">
        <v>21.7</v>
      </c>
      <c r="Q307" s="5">
        <v>60</v>
      </c>
      <c r="R307" s="5">
        <v>1.171</v>
      </c>
      <c r="S307" s="5" t="s">
        <v>650</v>
      </c>
      <c r="T307" s="5" t="s">
        <v>651</v>
      </c>
      <c r="U307" s="77">
        <v>1170</v>
      </c>
      <c r="V307" s="34">
        <v>111.79381326409634</v>
      </c>
      <c r="W307" s="2">
        <v>0.96235388513790421</v>
      </c>
      <c r="X307" s="2">
        <v>92.217198649364107</v>
      </c>
      <c r="Y307" s="2">
        <v>-28.776196142134015</v>
      </c>
      <c r="Z307" s="80">
        <f>VLOOKUP(U307,BG!$A$2:$F$55,4)</f>
        <v>16.221686892919614</v>
      </c>
      <c r="AA307" s="80">
        <f>VLOOKUP(U307,BG!$A$2:$F$55,5)</f>
        <v>0.65542297484792478</v>
      </c>
      <c r="AB307" s="4">
        <f>VLOOKUP(U307+1,BG!$A$2:$F$55,4)</f>
        <v>19.269522901595433</v>
      </c>
      <c r="AC307" s="4">
        <f>VLOOKUP(U307+1,BG!$A$2:$F$55,5)</f>
        <v>0.65515378403724578</v>
      </c>
      <c r="AD307" s="3">
        <f>COUNTIF($U$2:U307,U307)</f>
        <v>14</v>
      </c>
      <c r="AE307" s="3">
        <f t="shared" si="40"/>
        <v>19</v>
      </c>
      <c r="AF307" s="3">
        <f t="shared" si="41"/>
        <v>5</v>
      </c>
      <c r="AG307" s="3">
        <f t="shared" si="42"/>
        <v>13</v>
      </c>
      <c r="AH307" s="81">
        <f t="shared" si="43"/>
        <v>18.422901788074373</v>
      </c>
      <c r="AI307" s="81">
        <f t="shared" si="44"/>
        <v>0.6552285592624344</v>
      </c>
      <c r="AJ307" s="83">
        <v>0.92721100000000001</v>
      </c>
      <c r="AK307" s="83">
        <v>93.692499999999995</v>
      </c>
      <c r="AL307" s="84">
        <f t="shared" si="45"/>
        <v>86.872716617499989</v>
      </c>
      <c r="AM307" s="84">
        <f t="shared" si="46"/>
        <v>88.745579396749434</v>
      </c>
      <c r="AN307" s="84">
        <f t="shared" si="47"/>
        <v>12.071211396033299</v>
      </c>
      <c r="AO307" s="84">
        <f t="shared" si="48"/>
        <v>76.674368000716129</v>
      </c>
      <c r="AP307" s="85">
        <f t="shared" si="49"/>
        <v>0.13300857747779035</v>
      </c>
    </row>
    <row r="308" spans="1:42" x14ac:dyDescent="0.25">
      <c r="A308">
        <v>13</v>
      </c>
      <c r="B308" s="52">
        <v>15</v>
      </c>
      <c r="C308" s="5" t="s">
        <v>623</v>
      </c>
      <c r="D308" s="5">
        <v>-200</v>
      </c>
      <c r="E308" s="5">
        <v>156</v>
      </c>
      <c r="F308" s="5">
        <v>50</v>
      </c>
      <c r="G308" s="5">
        <v>0.14027600000000001</v>
      </c>
      <c r="H308" s="5">
        <v>0.18451999999999999</v>
      </c>
      <c r="I308" s="5">
        <v>47.231138999999999</v>
      </c>
      <c r="J308" s="5">
        <v>1.3511709999999999</v>
      </c>
      <c r="K308" s="5">
        <v>8.9805419999999998</v>
      </c>
      <c r="L308" s="5">
        <v>0.12860199999999999</v>
      </c>
      <c r="M308" s="53">
        <v>0.14027600000000001</v>
      </c>
      <c r="N308" s="5">
        <v>0.125809</v>
      </c>
      <c r="O308" s="5">
        <v>99700</v>
      </c>
      <c r="P308" s="5">
        <v>21.7</v>
      </c>
      <c r="Q308" s="5">
        <v>60</v>
      </c>
      <c r="R308" s="5">
        <v>1.171</v>
      </c>
      <c r="S308" s="5" t="s">
        <v>652</v>
      </c>
      <c r="T308" s="5" t="s">
        <v>653</v>
      </c>
      <c r="U308" s="77">
        <v>1170</v>
      </c>
      <c r="V308" s="34">
        <v>54.056069188260608</v>
      </c>
      <c r="W308" s="2">
        <v>1.2108459020793965</v>
      </c>
      <c r="X308" s="2">
        <v>41.674891968698503</v>
      </c>
      <c r="Y308" s="2">
        <v>-26.912358439518183</v>
      </c>
      <c r="Z308" s="80">
        <f>VLOOKUP(U308,BG!$A$2:$F$55,4)</f>
        <v>16.221686892919614</v>
      </c>
      <c r="AA308" s="80">
        <f>VLOOKUP(U308,BG!$A$2:$F$55,5)</f>
        <v>0.65542297484792478</v>
      </c>
      <c r="AB308" s="4">
        <f>VLOOKUP(U308+1,BG!$A$2:$F$55,4)</f>
        <v>19.269522901595433</v>
      </c>
      <c r="AC308" s="4">
        <f>VLOOKUP(U308+1,BG!$A$2:$F$55,5)</f>
        <v>0.65515378403724578</v>
      </c>
      <c r="AD308" s="3">
        <f>COUNTIF($U$2:U308,U308)</f>
        <v>15</v>
      </c>
      <c r="AE308" s="3">
        <f t="shared" si="40"/>
        <v>19</v>
      </c>
      <c r="AF308" s="3">
        <f t="shared" si="41"/>
        <v>4</v>
      </c>
      <c r="AG308" s="3">
        <f t="shared" si="42"/>
        <v>14</v>
      </c>
      <c r="AH308" s="81">
        <f t="shared" si="43"/>
        <v>18.592226010778589</v>
      </c>
      <c r="AI308" s="81">
        <f t="shared" si="44"/>
        <v>0.65521360421739661</v>
      </c>
      <c r="AJ308" s="83">
        <v>1.0820399999999999</v>
      </c>
      <c r="AK308" s="83">
        <v>43.932200000000002</v>
      </c>
      <c r="AL308" s="84">
        <f t="shared" si="45"/>
        <v>47.536397687999994</v>
      </c>
      <c r="AM308" s="84">
        <f t="shared" si="46"/>
        <v>50.461872159900132</v>
      </c>
      <c r="AN308" s="84">
        <f t="shared" si="47"/>
        <v>12.181879414946669</v>
      </c>
      <c r="AO308" s="84">
        <f t="shared" si="48"/>
        <v>38.279992744953461</v>
      </c>
      <c r="AP308" s="85">
        <f t="shared" si="49"/>
        <v>0.24180790745491523</v>
      </c>
    </row>
    <row r="309" spans="1:42" x14ac:dyDescent="0.25">
      <c r="A309">
        <v>13</v>
      </c>
      <c r="B309" s="52">
        <v>16</v>
      </c>
      <c r="C309" s="5" t="s">
        <v>623</v>
      </c>
      <c r="D309" s="5">
        <v>-200</v>
      </c>
      <c r="E309" s="5">
        <v>208</v>
      </c>
      <c r="F309" s="5">
        <v>50</v>
      </c>
      <c r="G309" s="5">
        <v>0.118058</v>
      </c>
      <c r="H309" s="5">
        <v>0.18406</v>
      </c>
      <c r="I309" s="5">
        <v>47.115645999999998</v>
      </c>
      <c r="J309" s="5">
        <v>1.3644689999999999</v>
      </c>
      <c r="K309" s="5">
        <v>8.9695309999999999</v>
      </c>
      <c r="L309" s="5">
        <v>0.13012099999999999</v>
      </c>
      <c r="M309" s="53">
        <v>0.118058</v>
      </c>
      <c r="N309" s="5">
        <v>9.3025999999999998E-2</v>
      </c>
      <c r="O309" s="5">
        <v>99700</v>
      </c>
      <c r="P309" s="5">
        <v>21.7</v>
      </c>
      <c r="Q309" s="5">
        <v>60</v>
      </c>
      <c r="R309" s="5">
        <v>1.171</v>
      </c>
      <c r="S309" s="5" t="s">
        <v>654</v>
      </c>
      <c r="T309" s="5" t="s">
        <v>655</v>
      </c>
      <c r="U309" s="77">
        <v>1170</v>
      </c>
      <c r="V309" s="34">
        <v>33.614331460064754</v>
      </c>
      <c r="W309" s="2">
        <v>1.0898420108798332</v>
      </c>
      <c r="X309" s="2">
        <v>31.126536692943333</v>
      </c>
      <c r="Y309" s="2">
        <v>-29.89655848780848</v>
      </c>
      <c r="Z309" s="80">
        <f>VLOOKUP(U309,BG!$A$2:$F$55,4)</f>
        <v>16.221686892919614</v>
      </c>
      <c r="AA309" s="80">
        <f>VLOOKUP(U309,BG!$A$2:$F$55,5)</f>
        <v>0.65542297484792478</v>
      </c>
      <c r="AB309" s="4">
        <f>VLOOKUP(U309+1,BG!$A$2:$F$55,4)</f>
        <v>19.269522901595433</v>
      </c>
      <c r="AC309" s="4">
        <f>VLOOKUP(U309+1,BG!$A$2:$F$55,5)</f>
        <v>0.65515378403724578</v>
      </c>
      <c r="AD309" s="3">
        <f>COUNTIF($U$2:U309,U309)</f>
        <v>16</v>
      </c>
      <c r="AE309" s="3">
        <f t="shared" si="40"/>
        <v>19</v>
      </c>
      <c r="AF309" s="3">
        <f t="shared" si="41"/>
        <v>3</v>
      </c>
      <c r="AG309" s="3">
        <f t="shared" si="42"/>
        <v>15</v>
      </c>
      <c r="AH309" s="81">
        <f t="shared" si="43"/>
        <v>18.761550233482794</v>
      </c>
      <c r="AI309" s="81">
        <f t="shared" si="44"/>
        <v>0.65519864917235893</v>
      </c>
      <c r="AJ309" s="83">
        <v>0.85526899999999995</v>
      </c>
      <c r="AK309" s="83">
        <v>33.886099999999999</v>
      </c>
      <c r="AL309" s="84">
        <f t="shared" si="45"/>
        <v>28.981730860899997</v>
      </c>
      <c r="AM309" s="84">
        <f t="shared" si="46"/>
        <v>33.923007341162275</v>
      </c>
      <c r="AN309" s="84">
        <f t="shared" si="47"/>
        <v>12.292542369357282</v>
      </c>
      <c r="AO309" s="84">
        <f t="shared" si="48"/>
        <v>21.630464971804994</v>
      </c>
      <c r="AP309" s="85">
        <f t="shared" si="49"/>
        <v>0.33985704415865653</v>
      </c>
    </row>
    <row r="310" spans="1:42" x14ac:dyDescent="0.25">
      <c r="A310">
        <v>13</v>
      </c>
      <c r="B310" s="52">
        <v>17</v>
      </c>
      <c r="C310" s="5" t="s">
        <v>623</v>
      </c>
      <c r="D310" s="5">
        <v>-200</v>
      </c>
      <c r="E310" s="5">
        <v>260</v>
      </c>
      <c r="F310" s="5">
        <v>50</v>
      </c>
      <c r="G310" s="5">
        <v>9.3898999999999996E-2</v>
      </c>
      <c r="H310" s="5">
        <v>0.184193</v>
      </c>
      <c r="I310" s="5">
        <v>47.149151000000003</v>
      </c>
      <c r="J310" s="5">
        <v>1.385345</v>
      </c>
      <c r="K310" s="5">
        <v>8.9726929999999996</v>
      </c>
      <c r="L310" s="5">
        <v>0.13198299999999999</v>
      </c>
      <c r="M310" s="53">
        <v>9.3898999999999996E-2</v>
      </c>
      <c r="N310" s="5">
        <v>4.2575000000000002E-2</v>
      </c>
      <c r="O310" s="5">
        <v>99700</v>
      </c>
      <c r="P310" s="5">
        <v>21.7</v>
      </c>
      <c r="Q310" s="5">
        <v>60</v>
      </c>
      <c r="R310" s="5">
        <v>1.171</v>
      </c>
      <c r="S310" s="5" t="s">
        <v>656</v>
      </c>
      <c r="T310" s="5" t="s">
        <v>657</v>
      </c>
      <c r="U310" s="77">
        <v>1170</v>
      </c>
      <c r="V310" s="34">
        <v>11.524806816393372</v>
      </c>
      <c r="W310" s="2">
        <v>1.9118031130489945</v>
      </c>
      <c r="X310" s="2">
        <v>9.5490848131983146</v>
      </c>
      <c r="Y310" s="2">
        <v>-30.822366069617029</v>
      </c>
      <c r="Z310" s="80">
        <f>VLOOKUP(U310,BG!$A$2:$F$55,4)</f>
        <v>16.221686892919614</v>
      </c>
      <c r="AA310" s="80">
        <f>VLOOKUP(U310,BG!$A$2:$F$55,5)</f>
        <v>0.65542297484792478</v>
      </c>
      <c r="AB310" s="4">
        <f>VLOOKUP(U310+1,BG!$A$2:$F$55,4)</f>
        <v>19.269522901595433</v>
      </c>
      <c r="AC310" s="4">
        <f>VLOOKUP(U310+1,BG!$A$2:$F$55,5)</f>
        <v>0.65515378403724578</v>
      </c>
      <c r="AD310" s="3">
        <f>COUNTIF($U$2:U310,U310)</f>
        <v>17</v>
      </c>
      <c r="AE310" s="3">
        <f t="shared" si="40"/>
        <v>19</v>
      </c>
      <c r="AF310" s="3">
        <f t="shared" si="41"/>
        <v>2</v>
      </c>
      <c r="AG310" s="3">
        <f t="shared" si="42"/>
        <v>16</v>
      </c>
      <c r="AH310" s="81">
        <f t="shared" si="43"/>
        <v>18.930874456187009</v>
      </c>
      <c r="AI310" s="81">
        <f t="shared" si="44"/>
        <v>0.65518369412732125</v>
      </c>
      <c r="AJ310" s="83">
        <v>0.55868200000000001</v>
      </c>
      <c r="AK310" s="83">
        <v>16.911899999999999</v>
      </c>
      <c r="AL310" s="84">
        <f t="shared" si="45"/>
        <v>9.4483741158000001</v>
      </c>
      <c r="AM310" s="84">
        <f t="shared" si="46"/>
        <v>18.255970072641414</v>
      </c>
      <c r="AN310" s="84">
        <f t="shared" si="47"/>
        <v>12.403200259265148</v>
      </c>
      <c r="AO310" s="84">
        <f t="shared" si="48"/>
        <v>5.8527698133762662</v>
      </c>
      <c r="AP310" s="85">
        <f t="shared" si="49"/>
        <v>0.61434233996459708</v>
      </c>
    </row>
    <row r="311" spans="1:42" x14ac:dyDescent="0.25">
      <c r="A311">
        <v>13</v>
      </c>
      <c r="B311" s="52">
        <v>18</v>
      </c>
      <c r="C311" s="5" t="s">
        <v>623</v>
      </c>
      <c r="D311" s="5">
        <v>-200</v>
      </c>
      <c r="E311" s="5">
        <v>312</v>
      </c>
      <c r="F311" s="5">
        <v>50</v>
      </c>
      <c r="G311" s="5">
        <v>8.5779999999999995E-2</v>
      </c>
      <c r="H311" s="5">
        <v>0.183782</v>
      </c>
      <c r="I311" s="5">
        <v>47.045881999999999</v>
      </c>
      <c r="J311" s="5">
        <v>1.354719</v>
      </c>
      <c r="K311" s="5">
        <v>8.9628979999999991</v>
      </c>
      <c r="L311" s="5">
        <v>0.129305</v>
      </c>
      <c r="M311" s="53">
        <v>8.5779999999999995E-2</v>
      </c>
      <c r="N311" s="5">
        <v>1.7845E-2</v>
      </c>
      <c r="O311" s="5">
        <v>99700</v>
      </c>
      <c r="P311" s="5">
        <v>21.7</v>
      </c>
      <c r="Q311" s="5">
        <v>60</v>
      </c>
      <c r="R311" s="5">
        <v>1.171</v>
      </c>
      <c r="S311" s="5" t="s">
        <v>658</v>
      </c>
      <c r="T311" s="5" t="s">
        <v>659</v>
      </c>
      <c r="U311" s="77">
        <v>1170</v>
      </c>
      <c r="V311" s="34">
        <v>3.1616691492617819</v>
      </c>
      <c r="W311" s="2">
        <v>5.8540305612663674</v>
      </c>
      <c r="X311" s="2">
        <v>2.2407338001544428</v>
      </c>
      <c r="Y311" s="2">
        <v>-31.010137578037785</v>
      </c>
      <c r="Z311" s="80">
        <f>VLOOKUP(U311,BG!$A$2:$F$55,4)</f>
        <v>16.221686892919614</v>
      </c>
      <c r="AA311" s="80">
        <f>VLOOKUP(U311,BG!$A$2:$F$55,5)</f>
        <v>0.65542297484792478</v>
      </c>
      <c r="AB311" s="4">
        <f>VLOOKUP(U311+1,BG!$A$2:$F$55,4)</f>
        <v>19.269522901595433</v>
      </c>
      <c r="AC311" s="4">
        <f>VLOOKUP(U311+1,BG!$A$2:$F$55,5)</f>
        <v>0.65515378403724578</v>
      </c>
      <c r="AD311" s="3">
        <f>COUNTIF($U$2:U311,U311)</f>
        <v>18</v>
      </c>
      <c r="AE311" s="3">
        <f t="shared" si="40"/>
        <v>19</v>
      </c>
      <c r="AF311" s="3">
        <f t="shared" si="41"/>
        <v>1</v>
      </c>
      <c r="AG311" s="3">
        <f t="shared" si="42"/>
        <v>17</v>
      </c>
      <c r="AH311" s="81">
        <f t="shared" si="43"/>
        <v>19.100198678891221</v>
      </c>
      <c r="AI311" s="81">
        <f t="shared" si="44"/>
        <v>0.65516873908228357</v>
      </c>
      <c r="AJ311" s="83">
        <v>14.016500000000001</v>
      </c>
      <c r="AK311" s="83">
        <v>3.6365599999999998</v>
      </c>
      <c r="AL311" s="84">
        <f t="shared" si="45"/>
        <v>50.971843239999998</v>
      </c>
      <c r="AM311" s="84">
        <f t="shared" si="46"/>
        <v>13.117324145766633</v>
      </c>
      <c r="AN311" s="84">
        <f t="shared" si="47"/>
        <v>12.513853084670259</v>
      </c>
      <c r="AO311" s="84">
        <f t="shared" si="48"/>
        <v>0.60347106109637316</v>
      </c>
      <c r="AP311" s="85">
        <f t="shared" si="49"/>
        <v>83.464436699575046</v>
      </c>
    </row>
    <row r="312" spans="1:42" x14ac:dyDescent="0.25">
      <c r="A312">
        <v>13</v>
      </c>
      <c r="B312" s="52">
        <v>19</v>
      </c>
      <c r="C312" s="5" t="s">
        <v>623</v>
      </c>
      <c r="D312" s="5">
        <v>-200</v>
      </c>
      <c r="E312" s="5">
        <v>364</v>
      </c>
      <c r="F312" s="5">
        <v>50</v>
      </c>
      <c r="G312" s="5">
        <v>8.4872000000000003E-2</v>
      </c>
      <c r="H312" s="5">
        <v>0.18399499999999999</v>
      </c>
      <c r="I312" s="5">
        <v>47.09939</v>
      </c>
      <c r="J312" s="5">
        <v>1.406401</v>
      </c>
      <c r="K312" s="5">
        <v>8.9679289999999998</v>
      </c>
      <c r="L312" s="5">
        <v>0.13381999999999999</v>
      </c>
      <c r="M312" s="53">
        <v>8.4872000000000003E-2</v>
      </c>
      <c r="N312" s="5">
        <v>1.091E-2</v>
      </c>
      <c r="O312" s="5">
        <v>99700</v>
      </c>
      <c r="P312" s="5">
        <v>21.7</v>
      </c>
      <c r="Q312" s="5">
        <v>60</v>
      </c>
      <c r="R312" s="5">
        <v>1.171</v>
      </c>
      <c r="S312" s="5" t="s">
        <v>660</v>
      </c>
      <c r="T312" s="5" t="s">
        <v>661</v>
      </c>
      <c r="U312" s="77">
        <v>1170</v>
      </c>
      <c r="V312" s="34">
        <v>0.96665184620484879</v>
      </c>
      <c r="W312" s="2">
        <v>10.798441573466896</v>
      </c>
      <c r="X312" s="2">
        <v>1.0943144588974574</v>
      </c>
      <c r="Y312" s="2">
        <v>-31.756330188125425</v>
      </c>
      <c r="Z312" s="80">
        <f>VLOOKUP(U312,BG!$A$2:$F$55,4)</f>
        <v>16.221686892919614</v>
      </c>
      <c r="AA312" s="80">
        <f>VLOOKUP(U312,BG!$A$2:$F$55,5)</f>
        <v>0.65542297484792478</v>
      </c>
      <c r="AB312" s="4">
        <f>VLOOKUP(U312+1,BG!$A$2:$F$55,4)</f>
        <v>19.269522901595433</v>
      </c>
      <c r="AC312" s="4">
        <f>VLOOKUP(U312+1,BG!$A$2:$F$55,5)</f>
        <v>0.65515378403724578</v>
      </c>
      <c r="AD312" s="3">
        <f>COUNTIF($U$2:U312,U312)</f>
        <v>19</v>
      </c>
      <c r="AE312" s="3">
        <f t="shared" si="40"/>
        <v>19</v>
      </c>
      <c r="AF312" s="3">
        <f t="shared" si="41"/>
        <v>0</v>
      </c>
      <c r="AG312" s="3">
        <f t="shared" si="42"/>
        <v>18</v>
      </c>
      <c r="AH312" s="81">
        <f t="shared" si="43"/>
        <v>19.269522901595433</v>
      </c>
      <c r="AI312" s="81">
        <f t="shared" si="44"/>
        <v>0.65515378403724578</v>
      </c>
      <c r="AJ312" s="83">
        <v>12.4229</v>
      </c>
      <c r="AK312" s="83">
        <v>0.80284</v>
      </c>
      <c r="AL312" s="84">
        <f t="shared" si="45"/>
        <v>9.9736010359999998</v>
      </c>
      <c r="AM312" s="84">
        <f t="shared" si="46"/>
        <v>11.816890747404234</v>
      </c>
      <c r="AN312" s="84">
        <f t="shared" si="47"/>
        <v>12.624500845572616</v>
      </c>
      <c r="AO312" s="84">
        <f t="shared" si="48"/>
        <v>-0.80761009816838225</v>
      </c>
      <c r="AP312" s="85">
        <f t="shared" si="49"/>
        <v>13.349524923746754</v>
      </c>
    </row>
    <row r="313" spans="1:42" x14ac:dyDescent="0.25">
      <c r="A313">
        <v>14</v>
      </c>
      <c r="B313" s="20">
        <v>1</v>
      </c>
      <c r="C313" s="21" t="s">
        <v>662</v>
      </c>
      <c r="D313" s="21">
        <v>0</v>
      </c>
      <c r="E313" s="21">
        <v>-364</v>
      </c>
      <c r="F313" s="21">
        <v>50</v>
      </c>
      <c r="G313" s="21">
        <v>5.7120000000000001E-3</v>
      </c>
      <c r="H313" s="21">
        <v>0.18477299999999999</v>
      </c>
      <c r="I313" s="21">
        <v>47.294559999999997</v>
      </c>
      <c r="J313" s="21">
        <v>1.3707609999999999</v>
      </c>
      <c r="K313" s="21">
        <v>8.9865449999999996</v>
      </c>
      <c r="L313" s="21">
        <v>0.13037499999999999</v>
      </c>
      <c r="M313" s="54">
        <v>5.7120000000000001E-3</v>
      </c>
      <c r="N313" s="21">
        <v>3.885E-3</v>
      </c>
      <c r="O313" s="21">
        <v>99700</v>
      </c>
      <c r="P313" s="21">
        <v>21.7</v>
      </c>
      <c r="Q313" s="21">
        <v>60</v>
      </c>
      <c r="R313" s="21">
        <v>1.171</v>
      </c>
      <c r="S313" s="21" t="s">
        <v>663</v>
      </c>
      <c r="T313" s="21" t="s">
        <v>664</v>
      </c>
      <c r="U313" s="77">
        <v>1180</v>
      </c>
      <c r="V313" s="34">
        <v>3.033044195157701</v>
      </c>
      <c r="W313" s="2">
        <v>14.627609170117323</v>
      </c>
      <c r="X313" s="2">
        <v>5.1811057036649171</v>
      </c>
      <c r="Y313" s="2">
        <v>37.432367914796671</v>
      </c>
      <c r="Z313" s="80">
        <f>VLOOKUP(U313,BG!$A$2:$F$55,4)</f>
        <v>19.745969989270129</v>
      </c>
      <c r="AA313" s="80">
        <f>VLOOKUP(U313,BG!$A$2:$F$55,5)</f>
        <v>4.5625783050710327</v>
      </c>
      <c r="AB313" s="4">
        <f>VLOOKUP(U313+1,BG!$A$2:$F$55,4)</f>
        <v>19.325012105725527</v>
      </c>
      <c r="AC313" s="4">
        <f>VLOOKUP(U313+1,BG!$A$2:$F$55,5)</f>
        <v>4.6861856795004417</v>
      </c>
      <c r="AD313" s="3">
        <f>COUNTIF($U$2:U313,U313)</f>
        <v>1</v>
      </c>
      <c r="AE313" s="3">
        <f t="shared" si="40"/>
        <v>11</v>
      </c>
      <c r="AF313" s="3">
        <f t="shared" si="41"/>
        <v>10</v>
      </c>
      <c r="AG313" s="3">
        <f t="shared" si="42"/>
        <v>0</v>
      </c>
      <c r="AH313" s="81">
        <f t="shared" si="43"/>
        <v>19.745969989270129</v>
      </c>
      <c r="AI313" s="81">
        <f t="shared" si="44"/>
        <v>4.5625783050710327</v>
      </c>
      <c r="AJ313" s="83">
        <v>46.957799999999999</v>
      </c>
      <c r="AK313" s="83">
        <v>11.365399999999999</v>
      </c>
      <c r="AL313" s="84">
        <f t="shared" si="45"/>
        <v>533.69418011999994</v>
      </c>
      <c r="AM313" s="84">
        <f t="shared" si="46"/>
        <v>113.21955721707278</v>
      </c>
      <c r="AN313" s="84">
        <f t="shared" si="47"/>
        <v>90.092534285627579</v>
      </c>
      <c r="AO313" s="84">
        <f t="shared" si="48"/>
        <v>23.127022931445197</v>
      </c>
      <c r="AP313" s="85">
        <f t="shared" si="49"/>
        <v>22.076648546681302</v>
      </c>
    </row>
    <row r="314" spans="1:42" x14ac:dyDescent="0.25">
      <c r="A314">
        <v>14</v>
      </c>
      <c r="B314" s="20">
        <v>2</v>
      </c>
      <c r="C314" s="21" t="s">
        <v>662</v>
      </c>
      <c r="D314" s="21">
        <v>0</v>
      </c>
      <c r="E314" s="21">
        <v>-311.96875</v>
      </c>
      <c r="F314" s="21">
        <v>50</v>
      </c>
      <c r="G314" s="21">
        <v>6.1659999999999996E-3</v>
      </c>
      <c r="H314" s="21">
        <v>0.18449299999999999</v>
      </c>
      <c r="I314" s="21">
        <v>47.224209000000002</v>
      </c>
      <c r="J314" s="21">
        <v>1.3563620000000001</v>
      </c>
      <c r="K314" s="21">
        <v>8.9798760000000009</v>
      </c>
      <c r="L314" s="21">
        <v>0.129107</v>
      </c>
      <c r="M314" s="54">
        <v>6.1659999999999996E-3</v>
      </c>
      <c r="N314" s="21">
        <v>5.8919999999999997E-3</v>
      </c>
      <c r="O314" s="21">
        <v>99700</v>
      </c>
      <c r="P314" s="21">
        <v>21.7</v>
      </c>
      <c r="Q314" s="21">
        <v>60</v>
      </c>
      <c r="R314" s="21">
        <v>1.171</v>
      </c>
      <c r="S314" s="21" t="s">
        <v>665</v>
      </c>
      <c r="T314" s="21" t="s">
        <v>666</v>
      </c>
      <c r="U314" s="77">
        <v>1180</v>
      </c>
      <c r="V314" s="34">
        <v>7.7458182338212938</v>
      </c>
      <c r="W314" s="2">
        <v>8.9390236546409412</v>
      </c>
      <c r="X314" s="2">
        <v>8.380195596724338</v>
      </c>
      <c r="Y314" s="2">
        <v>33.812887944915367</v>
      </c>
      <c r="Z314" s="80">
        <f>VLOOKUP(U314,BG!$A$2:$F$55,4)</f>
        <v>19.745969989270129</v>
      </c>
      <c r="AA314" s="80">
        <f>VLOOKUP(U314,BG!$A$2:$F$55,5)</f>
        <v>4.5625783050710327</v>
      </c>
      <c r="AB314" s="4">
        <f>VLOOKUP(U314+1,BG!$A$2:$F$55,4)</f>
        <v>19.325012105725527</v>
      </c>
      <c r="AC314" s="4">
        <f>VLOOKUP(U314+1,BG!$A$2:$F$55,5)</f>
        <v>4.6861856795004417</v>
      </c>
      <c r="AD314" s="3">
        <f>COUNTIF($U$2:U314,U314)</f>
        <v>2</v>
      </c>
      <c r="AE314" s="3">
        <f t="shared" si="40"/>
        <v>11</v>
      </c>
      <c r="AF314" s="3">
        <f t="shared" si="41"/>
        <v>9</v>
      </c>
      <c r="AG314" s="3">
        <f t="shared" si="42"/>
        <v>1</v>
      </c>
      <c r="AH314" s="81">
        <f t="shared" si="43"/>
        <v>19.703874200915671</v>
      </c>
      <c r="AI314" s="81">
        <f t="shared" si="44"/>
        <v>4.5749390425139733</v>
      </c>
      <c r="AJ314" s="83">
        <v>1.16252</v>
      </c>
      <c r="AK314" s="83">
        <v>15.5783</v>
      </c>
      <c r="AL314" s="84">
        <f t="shared" si="45"/>
        <v>18.110085315999999</v>
      </c>
      <c r="AM314" s="84">
        <f t="shared" si="46"/>
        <v>108.72365461455209</v>
      </c>
      <c r="AN314" s="84">
        <f t="shared" si="47"/>
        <v>90.144023370552915</v>
      </c>
      <c r="AO314" s="84">
        <f t="shared" si="48"/>
        <v>18.579631243999174</v>
      </c>
      <c r="AP314" s="85">
        <f t="shared" si="49"/>
        <v>2.5272080044690223E-2</v>
      </c>
    </row>
    <row r="315" spans="1:42" x14ac:dyDescent="0.25">
      <c r="A315">
        <v>14</v>
      </c>
      <c r="B315" s="20">
        <v>3</v>
      </c>
      <c r="C315" s="21" t="s">
        <v>662</v>
      </c>
      <c r="D315" s="21">
        <v>0</v>
      </c>
      <c r="E315" s="21">
        <v>-259.96875</v>
      </c>
      <c r="F315" s="21">
        <v>50</v>
      </c>
      <c r="G315" s="21">
        <v>1.0998000000000001E-2</v>
      </c>
      <c r="H315" s="21">
        <v>0.184452</v>
      </c>
      <c r="I315" s="21">
        <v>47.214125000000003</v>
      </c>
      <c r="J315" s="21">
        <v>1.360611</v>
      </c>
      <c r="K315" s="21">
        <v>8.9789110000000001</v>
      </c>
      <c r="L315" s="21">
        <v>0.129496</v>
      </c>
      <c r="M315" s="54">
        <v>1.0998000000000001E-2</v>
      </c>
      <c r="N315" s="21">
        <v>2.7637999999999999E-2</v>
      </c>
      <c r="O315" s="21">
        <v>99700</v>
      </c>
      <c r="P315" s="21">
        <v>21.7</v>
      </c>
      <c r="Q315" s="21">
        <v>60</v>
      </c>
      <c r="R315" s="21">
        <v>1.171</v>
      </c>
      <c r="S315" s="21" t="s">
        <v>667</v>
      </c>
      <c r="T315" s="21" t="s">
        <v>668</v>
      </c>
      <c r="U315" s="77">
        <v>1180</v>
      </c>
      <c r="V315" s="34">
        <v>49.947311175432077</v>
      </c>
      <c r="W315" s="2">
        <v>2.1491529941552692</v>
      </c>
      <c r="X315" s="2">
        <v>47.743474792517929</v>
      </c>
      <c r="Y315" s="2">
        <v>32.041137246702554</v>
      </c>
      <c r="Z315" s="80">
        <f>VLOOKUP(U315,BG!$A$2:$F$55,4)</f>
        <v>19.745969989270129</v>
      </c>
      <c r="AA315" s="80">
        <f>VLOOKUP(U315,BG!$A$2:$F$55,5)</f>
        <v>4.5625783050710327</v>
      </c>
      <c r="AB315" s="4">
        <f>VLOOKUP(U315+1,BG!$A$2:$F$55,4)</f>
        <v>19.325012105725527</v>
      </c>
      <c r="AC315" s="4">
        <f>VLOOKUP(U315+1,BG!$A$2:$F$55,5)</f>
        <v>4.6861856795004417</v>
      </c>
      <c r="AD315" s="3">
        <f>COUNTIF($U$2:U315,U315)</f>
        <v>3</v>
      </c>
      <c r="AE315" s="3">
        <f t="shared" si="40"/>
        <v>11</v>
      </c>
      <c r="AF315" s="3">
        <f t="shared" si="41"/>
        <v>8</v>
      </c>
      <c r="AG315" s="3">
        <f t="shared" si="42"/>
        <v>2</v>
      </c>
      <c r="AH315" s="81">
        <f t="shared" si="43"/>
        <v>19.661778412561212</v>
      </c>
      <c r="AI315" s="81">
        <f t="shared" si="44"/>
        <v>4.5872997799569148</v>
      </c>
      <c r="AJ315" s="83">
        <v>0.99715399999999998</v>
      </c>
      <c r="AK315" s="83">
        <v>67.630899999999997</v>
      </c>
      <c r="AL315" s="84">
        <f t="shared" si="45"/>
        <v>67.438422458600002</v>
      </c>
      <c r="AM315" s="84">
        <f t="shared" si="46"/>
        <v>134.64916904841908</v>
      </c>
      <c r="AN315" s="84">
        <f t="shared" si="47"/>
        <v>90.194471785503666</v>
      </c>
      <c r="AO315" s="84">
        <f t="shared" si="48"/>
        <v>44.454697262915417</v>
      </c>
      <c r="AP315" s="85">
        <f t="shared" si="49"/>
        <v>0.51701454763606847</v>
      </c>
    </row>
    <row r="316" spans="1:42" x14ac:dyDescent="0.25">
      <c r="A316">
        <v>14</v>
      </c>
      <c r="B316" s="20">
        <v>4</v>
      </c>
      <c r="C316" s="21" t="s">
        <v>662</v>
      </c>
      <c r="D316" s="21">
        <v>0</v>
      </c>
      <c r="E316" s="21">
        <v>-207.96875</v>
      </c>
      <c r="F316" s="21">
        <v>50</v>
      </c>
      <c r="G316" s="21">
        <v>2.8028999999999998E-2</v>
      </c>
      <c r="H316" s="21">
        <v>0.18415899999999999</v>
      </c>
      <c r="I316" s="21">
        <v>47.140394999999998</v>
      </c>
      <c r="J316" s="21">
        <v>1.368752</v>
      </c>
      <c r="K316" s="21">
        <v>8.9718809999999998</v>
      </c>
      <c r="L316" s="21">
        <v>0.13050500000000001</v>
      </c>
      <c r="M316" s="54">
        <v>2.8028999999999998E-2</v>
      </c>
      <c r="N316" s="21">
        <v>6.5865999999999994E-2</v>
      </c>
      <c r="O316" s="21">
        <v>99700</v>
      </c>
      <c r="P316" s="21">
        <v>21.7</v>
      </c>
      <c r="Q316" s="21">
        <v>60</v>
      </c>
      <c r="R316" s="21">
        <v>1.171</v>
      </c>
      <c r="S316" s="21" t="s">
        <v>669</v>
      </c>
      <c r="T316" s="21" t="s">
        <v>670</v>
      </c>
      <c r="U316" s="77">
        <v>1180</v>
      </c>
      <c r="V316" s="34">
        <v>196.77092567133127</v>
      </c>
      <c r="W316" s="2">
        <v>0.98102788012413233</v>
      </c>
      <c r="X316" s="2">
        <v>208.8340321874544</v>
      </c>
      <c r="Y316" s="2">
        <v>30.272150046231832</v>
      </c>
      <c r="Z316" s="80">
        <f>VLOOKUP(U316,BG!$A$2:$F$55,4)</f>
        <v>19.745969989270129</v>
      </c>
      <c r="AA316" s="80">
        <f>VLOOKUP(U316,BG!$A$2:$F$55,5)</f>
        <v>4.5625783050710327</v>
      </c>
      <c r="AB316" s="4">
        <f>VLOOKUP(U316+1,BG!$A$2:$F$55,4)</f>
        <v>19.325012105725527</v>
      </c>
      <c r="AC316" s="4">
        <f>VLOOKUP(U316+1,BG!$A$2:$F$55,5)</f>
        <v>4.6861856795004417</v>
      </c>
      <c r="AD316" s="3">
        <f>COUNTIF($U$2:U316,U316)</f>
        <v>4</v>
      </c>
      <c r="AE316" s="3">
        <f t="shared" si="40"/>
        <v>11</v>
      </c>
      <c r="AF316" s="3">
        <f t="shared" si="41"/>
        <v>7</v>
      </c>
      <c r="AG316" s="3">
        <f t="shared" si="42"/>
        <v>3</v>
      </c>
      <c r="AH316" s="81">
        <f t="shared" si="43"/>
        <v>19.619682624206749</v>
      </c>
      <c r="AI316" s="81">
        <f t="shared" si="44"/>
        <v>4.5996605173998555</v>
      </c>
      <c r="AJ316" s="83">
        <v>0.82625099999999996</v>
      </c>
      <c r="AK316" s="83">
        <v>228.68</v>
      </c>
      <c r="AL316" s="84">
        <f t="shared" si="45"/>
        <v>188.94707868</v>
      </c>
      <c r="AM316" s="84">
        <f t="shared" si="46"/>
        <v>235.14415794086506</v>
      </c>
      <c r="AN316" s="84">
        <f t="shared" si="47"/>
        <v>90.243879530479774</v>
      </c>
      <c r="AO316" s="84">
        <f t="shared" si="48"/>
        <v>144.90027841038528</v>
      </c>
      <c r="AP316" s="85">
        <f t="shared" si="49"/>
        <v>0.30398009412284055</v>
      </c>
    </row>
    <row r="317" spans="1:42" x14ac:dyDescent="0.25">
      <c r="A317">
        <v>14</v>
      </c>
      <c r="B317" s="20">
        <v>5</v>
      </c>
      <c r="C317" s="21" t="s">
        <v>662</v>
      </c>
      <c r="D317" s="21">
        <v>0</v>
      </c>
      <c r="E317" s="21">
        <v>-155.96875</v>
      </c>
      <c r="F317" s="21">
        <v>50</v>
      </c>
      <c r="G317" s="21">
        <v>6.8754999999999997E-2</v>
      </c>
      <c r="H317" s="21">
        <v>0.18455099999999999</v>
      </c>
      <c r="I317" s="21">
        <v>47.238861</v>
      </c>
      <c r="J317" s="21">
        <v>1.336287</v>
      </c>
      <c r="K317" s="21">
        <v>8.9812840000000005</v>
      </c>
      <c r="L317" s="21">
        <v>0.12851000000000001</v>
      </c>
      <c r="M317" s="54">
        <v>6.8754999999999997E-2</v>
      </c>
      <c r="N317" s="21">
        <v>0.14802199999999999</v>
      </c>
      <c r="O317" s="21">
        <v>99700</v>
      </c>
      <c r="P317" s="21">
        <v>21.7</v>
      </c>
      <c r="Q317" s="21">
        <v>60</v>
      </c>
      <c r="R317" s="21">
        <v>1.171</v>
      </c>
      <c r="S317" s="21" t="s">
        <v>671</v>
      </c>
      <c r="T317" s="21" t="s">
        <v>672</v>
      </c>
      <c r="U317" s="77">
        <v>1180</v>
      </c>
      <c r="V317" s="34">
        <v>547.14239527304039</v>
      </c>
      <c r="W317" s="2">
        <v>0.65885879745154197</v>
      </c>
      <c r="X317" s="2">
        <v>683.54561270087299</v>
      </c>
      <c r="Y317" s="2">
        <v>26.634113941973407</v>
      </c>
      <c r="Z317" s="80">
        <f>VLOOKUP(U317,BG!$A$2:$F$55,4)</f>
        <v>19.745969989270129</v>
      </c>
      <c r="AA317" s="80">
        <f>VLOOKUP(U317,BG!$A$2:$F$55,5)</f>
        <v>4.5625783050710327</v>
      </c>
      <c r="AB317" s="4">
        <f>VLOOKUP(U317+1,BG!$A$2:$F$55,4)</f>
        <v>19.325012105725527</v>
      </c>
      <c r="AC317" s="4">
        <f>VLOOKUP(U317+1,BG!$A$2:$F$55,5)</f>
        <v>4.6861856795004417</v>
      </c>
      <c r="AD317" s="3">
        <f>COUNTIF($U$2:U317,U317)</f>
        <v>5</v>
      </c>
      <c r="AE317" s="3">
        <f t="shared" si="40"/>
        <v>11</v>
      </c>
      <c r="AF317" s="3">
        <f t="shared" si="41"/>
        <v>6</v>
      </c>
      <c r="AG317" s="3">
        <f t="shared" si="42"/>
        <v>4</v>
      </c>
      <c r="AH317" s="81">
        <f t="shared" si="43"/>
        <v>19.577586835852287</v>
      </c>
      <c r="AI317" s="81">
        <f t="shared" si="44"/>
        <v>4.6120212548427961</v>
      </c>
      <c r="AJ317" s="83">
        <v>0.62092800000000004</v>
      </c>
      <c r="AK317" s="83">
        <v>692.09400000000005</v>
      </c>
      <c r="AL317" s="84">
        <f t="shared" si="45"/>
        <v>429.74054323200005</v>
      </c>
      <c r="AM317" s="84">
        <f t="shared" si="46"/>
        <v>476.99415432934802</v>
      </c>
      <c r="AN317" s="84">
        <f t="shared" si="47"/>
        <v>90.292246605481267</v>
      </c>
      <c r="AO317" s="84">
        <f t="shared" si="48"/>
        <v>386.70190772386673</v>
      </c>
      <c r="AP317" s="85">
        <f t="shared" si="49"/>
        <v>0.1112966723165639</v>
      </c>
    </row>
    <row r="318" spans="1:42" x14ac:dyDescent="0.25">
      <c r="A318">
        <v>14</v>
      </c>
      <c r="B318" s="20">
        <v>6</v>
      </c>
      <c r="C318" s="21" t="s">
        <v>662</v>
      </c>
      <c r="D318" s="21">
        <v>0</v>
      </c>
      <c r="E318" s="21">
        <v>-103.96875</v>
      </c>
      <c r="F318" s="21">
        <v>50</v>
      </c>
      <c r="G318" s="21">
        <v>0.12687100000000001</v>
      </c>
      <c r="H318" s="21">
        <v>0.18398700000000001</v>
      </c>
      <c r="I318" s="21">
        <v>47.097293000000001</v>
      </c>
      <c r="J318" s="21">
        <v>1.3679809999999999</v>
      </c>
      <c r="K318" s="21">
        <v>8.9677790000000002</v>
      </c>
      <c r="L318" s="21">
        <v>0.130416</v>
      </c>
      <c r="M318" s="54">
        <v>0.12687100000000001</v>
      </c>
      <c r="N318" s="21">
        <v>0.22619800000000001</v>
      </c>
      <c r="O318" s="21">
        <v>99700</v>
      </c>
      <c r="P318" s="21">
        <v>21.7</v>
      </c>
      <c r="Q318" s="21">
        <v>60</v>
      </c>
      <c r="R318" s="21">
        <v>1.171</v>
      </c>
      <c r="S318" s="21" t="s">
        <v>673</v>
      </c>
      <c r="T318" s="21" t="s">
        <v>674</v>
      </c>
      <c r="U318" s="77">
        <v>1180</v>
      </c>
      <c r="V318" s="34">
        <v>1047.5346050242681</v>
      </c>
      <c r="W318" s="2">
        <v>0.60859578704998663</v>
      </c>
      <c r="X318" s="2">
        <v>1322.1162376247421</v>
      </c>
      <c r="Y318" s="2">
        <v>24.856208965786006</v>
      </c>
      <c r="Z318" s="80">
        <f>VLOOKUP(U318,BG!$A$2:$F$55,4)</f>
        <v>19.745969989270129</v>
      </c>
      <c r="AA318" s="80">
        <f>VLOOKUP(U318,BG!$A$2:$F$55,5)</f>
        <v>4.5625783050710327</v>
      </c>
      <c r="AB318" s="4">
        <f>VLOOKUP(U318+1,BG!$A$2:$F$55,4)</f>
        <v>19.325012105725527</v>
      </c>
      <c r="AC318" s="4">
        <f>VLOOKUP(U318+1,BG!$A$2:$F$55,5)</f>
        <v>4.6861856795004417</v>
      </c>
      <c r="AD318" s="3">
        <f>COUNTIF($U$2:U318,U318)</f>
        <v>6</v>
      </c>
      <c r="AE318" s="3">
        <f t="shared" si="40"/>
        <v>11</v>
      </c>
      <c r="AF318" s="3">
        <f t="shared" si="41"/>
        <v>5</v>
      </c>
      <c r="AG318" s="3">
        <f t="shared" si="42"/>
        <v>5</v>
      </c>
      <c r="AH318" s="81">
        <f t="shared" si="43"/>
        <v>19.535491047497828</v>
      </c>
      <c r="AI318" s="81">
        <f t="shared" si="44"/>
        <v>4.6243819922857368</v>
      </c>
      <c r="AJ318" s="83">
        <v>0.58819200000000005</v>
      </c>
      <c r="AK318" s="83">
        <v>1331.98</v>
      </c>
      <c r="AL318" s="84">
        <f t="shared" si="45"/>
        <v>783.4599801600001</v>
      </c>
      <c r="AM318" s="84">
        <f t="shared" si="46"/>
        <v>829.49058117458299</v>
      </c>
      <c r="AN318" s="84">
        <f t="shared" si="47"/>
        <v>90.339573010508175</v>
      </c>
      <c r="AO318" s="84">
        <f t="shared" si="48"/>
        <v>739.15100816407482</v>
      </c>
      <c r="AP318" s="85">
        <f t="shared" si="49"/>
        <v>5.9945764135506237E-2</v>
      </c>
    </row>
    <row r="319" spans="1:42" x14ac:dyDescent="0.25">
      <c r="A319">
        <v>14</v>
      </c>
      <c r="B319" s="20">
        <v>7</v>
      </c>
      <c r="C319" s="21" t="s">
        <v>662</v>
      </c>
      <c r="D319" s="21">
        <v>0</v>
      </c>
      <c r="E319" s="21">
        <v>-51.96875</v>
      </c>
      <c r="F319" s="21">
        <v>50</v>
      </c>
      <c r="G319" s="21">
        <v>0.11404400000000001</v>
      </c>
      <c r="H319" s="21">
        <v>0.183891</v>
      </c>
      <c r="I319" s="21">
        <v>47.073360999999998</v>
      </c>
      <c r="J319" s="21">
        <v>1.3700399999999999</v>
      </c>
      <c r="K319" s="21">
        <v>8.9654959999999999</v>
      </c>
      <c r="L319" s="21">
        <v>0.130662</v>
      </c>
      <c r="M319" s="54">
        <v>0.11404400000000001</v>
      </c>
      <c r="N319" s="21">
        <v>0.18654799999999999</v>
      </c>
      <c r="O319" s="21">
        <v>99700</v>
      </c>
      <c r="P319" s="21">
        <v>21.7</v>
      </c>
      <c r="Q319" s="21">
        <v>60</v>
      </c>
      <c r="R319" s="21">
        <v>1.171</v>
      </c>
      <c r="S319" s="21" t="s">
        <v>675</v>
      </c>
      <c r="T319" s="21" t="s">
        <v>676</v>
      </c>
      <c r="U319" s="77">
        <v>1180</v>
      </c>
      <c r="V319" s="34">
        <v>939.16516355369583</v>
      </c>
      <c r="W319" s="2">
        <v>0.71276030559261494</v>
      </c>
      <c r="X319" s="2">
        <v>1030.2670411298486</v>
      </c>
      <c r="Y319" s="2">
        <v>32.417191710798598</v>
      </c>
      <c r="Z319" s="80">
        <f>VLOOKUP(U319,BG!$A$2:$F$55,4)</f>
        <v>19.745969989270129</v>
      </c>
      <c r="AA319" s="80">
        <f>VLOOKUP(U319,BG!$A$2:$F$55,5)</f>
        <v>4.5625783050710327</v>
      </c>
      <c r="AB319" s="4">
        <f>VLOOKUP(U319+1,BG!$A$2:$F$55,4)</f>
        <v>19.325012105725527</v>
      </c>
      <c r="AC319" s="4">
        <f>VLOOKUP(U319+1,BG!$A$2:$F$55,5)</f>
        <v>4.6861856795004417</v>
      </c>
      <c r="AD319" s="3">
        <f>COUNTIF($U$2:U319,U319)</f>
        <v>7</v>
      </c>
      <c r="AE319" s="3">
        <f t="shared" si="40"/>
        <v>11</v>
      </c>
      <c r="AF319" s="3">
        <f t="shared" si="41"/>
        <v>4</v>
      </c>
      <c r="AG319" s="3">
        <f t="shared" si="42"/>
        <v>6</v>
      </c>
      <c r="AH319" s="81">
        <f t="shared" si="43"/>
        <v>19.493395259143369</v>
      </c>
      <c r="AI319" s="81">
        <f t="shared" si="44"/>
        <v>4.6367427297286783</v>
      </c>
      <c r="AJ319" s="83">
        <v>0.69517099999999998</v>
      </c>
      <c r="AK319" s="83">
        <v>1040.33</v>
      </c>
      <c r="AL319" s="84">
        <f t="shared" si="45"/>
        <v>723.20724642999994</v>
      </c>
      <c r="AM319" s="84">
        <f t="shared" si="46"/>
        <v>766.75064278850869</v>
      </c>
      <c r="AN319" s="84">
        <f t="shared" si="47"/>
        <v>90.385858745560498</v>
      </c>
      <c r="AO319" s="84">
        <f t="shared" si="48"/>
        <v>676.36478404294814</v>
      </c>
      <c r="AP319" s="85">
        <f t="shared" si="49"/>
        <v>6.9256211281510729E-2</v>
      </c>
    </row>
    <row r="320" spans="1:42" x14ac:dyDescent="0.25">
      <c r="A320">
        <v>14</v>
      </c>
      <c r="B320" s="20">
        <v>8</v>
      </c>
      <c r="C320" s="21" t="s">
        <v>662</v>
      </c>
      <c r="D320" s="21">
        <v>0</v>
      </c>
      <c r="E320" s="21">
        <v>3.125E-2</v>
      </c>
      <c r="F320" s="21">
        <v>50</v>
      </c>
      <c r="G320" s="21">
        <v>5.4713999999999999E-2</v>
      </c>
      <c r="H320" s="21">
        <v>0.18371699999999999</v>
      </c>
      <c r="I320" s="21">
        <v>47.029632999999997</v>
      </c>
      <c r="J320" s="21">
        <v>1.3329120000000001</v>
      </c>
      <c r="K320" s="21">
        <v>8.9613790000000009</v>
      </c>
      <c r="L320" s="21">
        <v>0.12725500000000001</v>
      </c>
      <c r="M320" s="54">
        <v>5.4713999999999999E-2</v>
      </c>
      <c r="N320" s="21">
        <v>0.10229000000000001</v>
      </c>
      <c r="O320" s="21">
        <v>99700</v>
      </c>
      <c r="P320" s="21">
        <v>21.7</v>
      </c>
      <c r="Q320" s="21">
        <v>60</v>
      </c>
      <c r="R320" s="21">
        <v>1.171</v>
      </c>
      <c r="S320" s="21" t="s">
        <v>677</v>
      </c>
      <c r="T320" s="21" t="s">
        <v>678</v>
      </c>
      <c r="U320" s="77">
        <v>1180</v>
      </c>
      <c r="V320" s="34">
        <v>430.47869793650369</v>
      </c>
      <c r="W320" s="2">
        <v>0.81604751141712295</v>
      </c>
      <c r="X320" s="2">
        <v>445.72657001038669</v>
      </c>
      <c r="Y320" s="2">
        <v>25.030000849438149</v>
      </c>
      <c r="Z320" s="80">
        <f>VLOOKUP(U320,BG!$A$2:$F$55,4)</f>
        <v>19.745969989270129</v>
      </c>
      <c r="AA320" s="80">
        <f>VLOOKUP(U320,BG!$A$2:$F$55,5)</f>
        <v>4.5625783050710327</v>
      </c>
      <c r="AB320" s="4">
        <f>VLOOKUP(U320+1,BG!$A$2:$F$55,4)</f>
        <v>19.325012105725527</v>
      </c>
      <c r="AC320" s="4">
        <f>VLOOKUP(U320+1,BG!$A$2:$F$55,5)</f>
        <v>4.6861856795004417</v>
      </c>
      <c r="AD320" s="3">
        <f>COUNTIF($U$2:U320,U320)</f>
        <v>8</v>
      </c>
      <c r="AE320" s="3">
        <f t="shared" si="40"/>
        <v>11</v>
      </c>
      <c r="AF320" s="3">
        <f t="shared" si="41"/>
        <v>3</v>
      </c>
      <c r="AG320" s="3">
        <f t="shared" si="42"/>
        <v>7</v>
      </c>
      <c r="AH320" s="81">
        <f t="shared" si="43"/>
        <v>19.451299470788907</v>
      </c>
      <c r="AI320" s="81">
        <f t="shared" si="44"/>
        <v>4.6491034671716189</v>
      </c>
      <c r="AJ320" s="83">
        <v>0.75016400000000005</v>
      </c>
      <c r="AK320" s="83">
        <v>459.22500000000002</v>
      </c>
      <c r="AL320" s="84">
        <f t="shared" si="45"/>
        <v>344.49406290000002</v>
      </c>
      <c r="AM320" s="84">
        <f t="shared" si="46"/>
        <v>388.76405907890421</v>
      </c>
      <c r="AN320" s="84">
        <f t="shared" si="47"/>
        <v>90.431103810638191</v>
      </c>
      <c r="AO320" s="84">
        <f t="shared" si="48"/>
        <v>298.33295526826601</v>
      </c>
      <c r="AP320" s="85">
        <f t="shared" si="49"/>
        <v>0.15473016579822757</v>
      </c>
    </row>
    <row r="321" spans="1:42" x14ac:dyDescent="0.25">
      <c r="A321">
        <v>14</v>
      </c>
      <c r="B321" s="20">
        <v>9</v>
      </c>
      <c r="C321" s="21" t="s">
        <v>662</v>
      </c>
      <c r="D321" s="21">
        <v>0</v>
      </c>
      <c r="E321" s="21">
        <v>52.03125</v>
      </c>
      <c r="F321" s="21">
        <v>50</v>
      </c>
      <c r="G321" s="21">
        <v>2.426E-2</v>
      </c>
      <c r="H321" s="21">
        <v>0.18409600000000001</v>
      </c>
      <c r="I321" s="21">
        <v>47.124673000000001</v>
      </c>
      <c r="J321" s="21">
        <v>1.3823300000000001</v>
      </c>
      <c r="K321" s="21">
        <v>8.9703660000000003</v>
      </c>
      <c r="L321" s="21">
        <v>0.131774</v>
      </c>
      <c r="M321" s="54">
        <v>2.426E-2</v>
      </c>
      <c r="N321" s="21">
        <v>5.0257999999999997E-2</v>
      </c>
      <c r="O321" s="21">
        <v>99700</v>
      </c>
      <c r="P321" s="21">
        <v>21.7</v>
      </c>
      <c r="Q321" s="21">
        <v>60</v>
      </c>
      <c r="R321" s="21">
        <v>1.171</v>
      </c>
      <c r="S321" s="21" t="s">
        <v>679</v>
      </c>
      <c r="T321" s="21" t="s">
        <v>680</v>
      </c>
      <c r="U321" s="77">
        <v>1180</v>
      </c>
      <c r="V321" s="34">
        <v>169.46224335124711</v>
      </c>
      <c r="W321" s="2">
        <v>1.1953963646350116</v>
      </c>
      <c r="X321" s="2">
        <v>151.32240104338118</v>
      </c>
      <c r="Y321" s="2">
        <v>28.862761079254316</v>
      </c>
      <c r="Z321" s="80">
        <f>VLOOKUP(U321,BG!$A$2:$F$55,4)</f>
        <v>19.745969989270129</v>
      </c>
      <c r="AA321" s="80">
        <f>VLOOKUP(U321,BG!$A$2:$F$55,5)</f>
        <v>4.5625783050710327</v>
      </c>
      <c r="AB321" s="4">
        <f>VLOOKUP(U321+1,BG!$A$2:$F$55,4)</f>
        <v>19.325012105725527</v>
      </c>
      <c r="AC321" s="4">
        <f>VLOOKUP(U321+1,BG!$A$2:$F$55,5)</f>
        <v>4.6861856795004417</v>
      </c>
      <c r="AD321" s="3">
        <f>COUNTIF($U$2:U321,U321)</f>
        <v>9</v>
      </c>
      <c r="AE321" s="3">
        <f t="shared" si="40"/>
        <v>11</v>
      </c>
      <c r="AF321" s="3">
        <f t="shared" si="41"/>
        <v>2</v>
      </c>
      <c r="AG321" s="3">
        <f t="shared" si="42"/>
        <v>8</v>
      </c>
      <c r="AH321" s="81">
        <f t="shared" si="43"/>
        <v>19.409203682434445</v>
      </c>
      <c r="AI321" s="81">
        <f t="shared" si="44"/>
        <v>4.6614642046145596</v>
      </c>
      <c r="AJ321" s="83">
        <v>0.96081899999999998</v>
      </c>
      <c r="AK321" s="83">
        <v>172.048</v>
      </c>
      <c r="AL321" s="84">
        <f t="shared" si="45"/>
        <v>165.30698731199999</v>
      </c>
      <c r="AM321" s="84">
        <f t="shared" si="46"/>
        <v>209.75300917435345</v>
      </c>
      <c r="AN321" s="84">
        <f t="shared" si="47"/>
        <v>90.475308205741257</v>
      </c>
      <c r="AO321" s="84">
        <f t="shared" si="48"/>
        <v>119.27770096861219</v>
      </c>
      <c r="AP321" s="85">
        <f t="shared" si="49"/>
        <v>0.38590018058363107</v>
      </c>
    </row>
    <row r="322" spans="1:42" x14ac:dyDescent="0.25">
      <c r="A322">
        <v>14</v>
      </c>
      <c r="B322" s="20">
        <v>10</v>
      </c>
      <c r="C322" s="21" t="s">
        <v>662</v>
      </c>
      <c r="D322" s="21">
        <v>0</v>
      </c>
      <c r="E322" s="21">
        <v>104.03125</v>
      </c>
      <c r="F322" s="21">
        <v>50</v>
      </c>
      <c r="G322" s="21">
        <v>1.2636E-2</v>
      </c>
      <c r="H322" s="21">
        <v>0.18370900000000001</v>
      </c>
      <c r="I322" s="21">
        <v>47.027580999999998</v>
      </c>
      <c r="J322" s="21">
        <v>1.3793260000000001</v>
      </c>
      <c r="K322" s="21">
        <v>8.9611199999999993</v>
      </c>
      <c r="L322" s="21">
        <v>0.13166800000000001</v>
      </c>
      <c r="M322" s="54">
        <v>1.2636E-2</v>
      </c>
      <c r="N322" s="21">
        <v>2.5572999999999999E-2</v>
      </c>
      <c r="O322" s="21">
        <v>99700</v>
      </c>
      <c r="P322" s="21">
        <v>21.7</v>
      </c>
      <c r="Q322" s="21">
        <v>60</v>
      </c>
      <c r="R322" s="21">
        <v>1.171</v>
      </c>
      <c r="S322" s="21" t="s">
        <v>681</v>
      </c>
      <c r="T322" s="21" t="s">
        <v>682</v>
      </c>
      <c r="U322" s="77">
        <v>1180</v>
      </c>
      <c r="V322" s="34">
        <v>70.255320994542799</v>
      </c>
      <c r="W322" s="2">
        <v>2.2137670552278226</v>
      </c>
      <c r="X322" s="2">
        <v>53.762947440894443</v>
      </c>
      <c r="Y322" s="2">
        <v>38.331511367134873</v>
      </c>
      <c r="Z322" s="80">
        <f>VLOOKUP(U322,BG!$A$2:$F$55,4)</f>
        <v>19.745969989270129</v>
      </c>
      <c r="AA322" s="80">
        <f>VLOOKUP(U322,BG!$A$2:$F$55,5)</f>
        <v>4.5625783050710327</v>
      </c>
      <c r="AB322" s="4">
        <f>VLOOKUP(U322+1,BG!$A$2:$F$55,4)</f>
        <v>19.325012105725527</v>
      </c>
      <c r="AC322" s="4">
        <f>VLOOKUP(U322+1,BG!$A$2:$F$55,5)</f>
        <v>4.6861856795004417</v>
      </c>
      <c r="AD322" s="3">
        <f>COUNTIF($U$2:U322,U322)</f>
        <v>10</v>
      </c>
      <c r="AE322" s="3">
        <f t="shared" si="40"/>
        <v>11</v>
      </c>
      <c r="AF322" s="3">
        <f t="shared" si="41"/>
        <v>1</v>
      </c>
      <c r="AG322" s="3">
        <f t="shared" si="42"/>
        <v>9</v>
      </c>
      <c r="AH322" s="81">
        <f t="shared" si="43"/>
        <v>19.367107894079986</v>
      </c>
      <c r="AI322" s="81">
        <f t="shared" si="44"/>
        <v>4.6738249420575011</v>
      </c>
      <c r="AJ322" s="83">
        <v>1.38182</v>
      </c>
      <c r="AK322" s="83">
        <v>67.755300000000005</v>
      </c>
      <c r="AL322" s="84">
        <f t="shared" si="45"/>
        <v>93.62562864600001</v>
      </c>
      <c r="AM322" s="84">
        <f t="shared" si="46"/>
        <v>157.35015320373196</v>
      </c>
      <c r="AN322" s="84">
        <f t="shared" si="47"/>
        <v>90.518471930869765</v>
      </c>
      <c r="AO322" s="84">
        <f t="shared" si="48"/>
        <v>66.831681272862198</v>
      </c>
      <c r="AP322" s="85">
        <f t="shared" si="49"/>
        <v>0.40091685354649026</v>
      </c>
    </row>
    <row r="323" spans="1:42" x14ac:dyDescent="0.25">
      <c r="A323">
        <v>14</v>
      </c>
      <c r="B323" s="20">
        <v>11</v>
      </c>
      <c r="C323" s="21" t="s">
        <v>662</v>
      </c>
      <c r="D323" s="21">
        <v>0</v>
      </c>
      <c r="E323" s="21">
        <v>156.03125</v>
      </c>
      <c r="F323" s="21">
        <v>50</v>
      </c>
      <c r="G323" s="21">
        <v>7.1869999999999998E-3</v>
      </c>
      <c r="H323" s="21">
        <v>0.183338</v>
      </c>
      <c r="I323" s="21">
        <v>46.934472</v>
      </c>
      <c r="J323" s="21">
        <v>1.3686160000000001</v>
      </c>
      <c r="K323" s="21">
        <v>8.9522560000000002</v>
      </c>
      <c r="L323" s="21">
        <v>0.13075000000000001</v>
      </c>
      <c r="M323" s="54">
        <v>7.1869999999999998E-3</v>
      </c>
      <c r="N323" s="21">
        <v>9.3469999999999994E-3</v>
      </c>
      <c r="O323" s="21">
        <v>99700</v>
      </c>
      <c r="P323" s="21">
        <v>21.7</v>
      </c>
      <c r="Q323" s="21">
        <v>60</v>
      </c>
      <c r="R323" s="21">
        <v>1.171</v>
      </c>
      <c r="S323" s="21" t="s">
        <v>683</v>
      </c>
      <c r="T323" s="21" t="s">
        <v>684</v>
      </c>
      <c r="U323" s="77">
        <v>1180</v>
      </c>
      <c r="V323" s="34">
        <v>24.137253052865326</v>
      </c>
      <c r="W323" s="2">
        <v>5.2164752173025954</v>
      </c>
      <c r="X323" s="2">
        <v>15.695081099654486</v>
      </c>
      <c r="Y323" s="2">
        <v>34.679692842428565</v>
      </c>
      <c r="Z323" s="80">
        <f>VLOOKUP(U323,BG!$A$2:$F$55,4)</f>
        <v>19.745969989270129</v>
      </c>
      <c r="AA323" s="80">
        <f>VLOOKUP(U323,BG!$A$2:$F$55,5)</f>
        <v>4.5625783050710327</v>
      </c>
      <c r="AB323" s="4">
        <f>VLOOKUP(U323+1,BG!$A$2:$F$55,4)</f>
        <v>19.325012105725527</v>
      </c>
      <c r="AC323" s="4">
        <f>VLOOKUP(U323+1,BG!$A$2:$F$55,5)</f>
        <v>4.6861856795004417</v>
      </c>
      <c r="AD323" s="3">
        <f>COUNTIF($U$2:U323,U323)</f>
        <v>11</v>
      </c>
      <c r="AE323" s="3">
        <f t="shared" ref="AE323:AE386" si="50">COUNTIF($U$2:$U$437,U323)</f>
        <v>11</v>
      </c>
      <c r="AF323" s="3">
        <f t="shared" ref="AF323:AF386" si="51">AE323-AD323</f>
        <v>0</v>
      </c>
      <c r="AG323" s="3">
        <f t="shared" ref="AG323:AG386" si="52">AD323-1</f>
        <v>10</v>
      </c>
      <c r="AH323" s="81">
        <f t="shared" ref="AH323:AH386" si="53">(AF323*Z323+AG323*AB323)/(AE323-1)</f>
        <v>19.325012105725527</v>
      </c>
      <c r="AI323" s="81">
        <f t="shared" ref="AI323:AI386" si="54">(AF323*AA323+AG323*AC323)/(AE323-1)</f>
        <v>4.6861856795004417</v>
      </c>
      <c r="AJ323" s="83">
        <v>1.10555</v>
      </c>
      <c r="AK323" s="83">
        <v>28.447800000000001</v>
      </c>
      <c r="AL323" s="84">
        <f t="shared" ref="AL323:AL386" si="55">AJ323*AK323</f>
        <v>31.45046529</v>
      </c>
      <c r="AM323" s="84">
        <f t="shared" ref="AM323:AM386" si="56">W323*X323+IF(Y323&gt;0,Y323,0)</f>
        <v>116.55269443233055</v>
      </c>
      <c r="AN323" s="84">
        <f t="shared" ref="AN323:AN386" si="57">AH323*AI323</f>
        <v>90.560594986023645</v>
      </c>
      <c r="AO323" s="84">
        <f t="shared" ref="AO323:AO386" si="58">AM323-AN323</f>
        <v>25.992099446306909</v>
      </c>
      <c r="AP323" s="85">
        <f t="shared" ref="AP323:AP386" si="59">ABS((AL323-AO323)/AO323)</f>
        <v>0.2100009602905949</v>
      </c>
    </row>
    <row r="324" spans="1:42" x14ac:dyDescent="0.25">
      <c r="A324">
        <v>15</v>
      </c>
      <c r="B324" s="24">
        <v>1</v>
      </c>
      <c r="C324" s="25" t="s">
        <v>685</v>
      </c>
      <c r="D324" s="25">
        <v>0</v>
      </c>
      <c r="E324" s="25">
        <v>-156</v>
      </c>
      <c r="F324" s="25">
        <v>50</v>
      </c>
      <c r="G324" s="25">
        <v>1.1083000000000001E-2</v>
      </c>
      <c r="H324" s="25">
        <v>0.18340999999999999</v>
      </c>
      <c r="I324" s="25">
        <v>46.952528999999998</v>
      </c>
      <c r="J324" s="25">
        <v>1.3681099999999999</v>
      </c>
      <c r="K324" s="25">
        <v>8.9539779999999993</v>
      </c>
      <c r="L324" s="25">
        <v>0.130773</v>
      </c>
      <c r="M324" s="55">
        <v>1.1083000000000001E-2</v>
      </c>
      <c r="N324" s="25">
        <v>1.7462999999999999E-2</v>
      </c>
      <c r="O324" s="25">
        <v>99700</v>
      </c>
      <c r="P324" s="25">
        <v>21.7</v>
      </c>
      <c r="Q324" s="25">
        <v>60</v>
      </c>
      <c r="R324" s="25">
        <v>1.171</v>
      </c>
      <c r="S324" s="25" t="s">
        <v>686</v>
      </c>
      <c r="T324" s="25" t="s">
        <v>687</v>
      </c>
      <c r="U324" s="77">
        <v>1190</v>
      </c>
      <c r="V324" s="34">
        <v>60.494152270499093</v>
      </c>
      <c r="W324" s="2">
        <v>3.2762515671743557</v>
      </c>
      <c r="X324" s="2">
        <v>37.460065742459797</v>
      </c>
      <c r="Y324" s="2">
        <v>51.570526181189486</v>
      </c>
      <c r="Z324" s="80">
        <f>VLOOKUP(U324,BG!$A$2:$F$55,4)</f>
        <v>19.26405629439579</v>
      </c>
      <c r="AA324" s="80">
        <f>VLOOKUP(U324,BG!$A$2:$F$55,5)</f>
        <v>4.5591736399938334</v>
      </c>
      <c r="AB324" s="4">
        <f>VLOOKUP(U324+1,BG!$A$2:$F$55,4)</f>
        <v>14.750589816025142</v>
      </c>
      <c r="AC324" s="4">
        <f>VLOOKUP(U324+1,BG!$A$2:$F$55,5)</f>
        <v>5.1304042624866284</v>
      </c>
      <c r="AD324" s="3">
        <f>COUNTIF($U$2:U324,U324)</f>
        <v>1</v>
      </c>
      <c r="AE324" s="3">
        <f t="shared" si="50"/>
        <v>11</v>
      </c>
      <c r="AF324" s="3">
        <f t="shared" si="51"/>
        <v>10</v>
      </c>
      <c r="AG324" s="3">
        <f t="shared" si="52"/>
        <v>0</v>
      </c>
      <c r="AH324" s="81">
        <f t="shared" si="53"/>
        <v>19.26405629439579</v>
      </c>
      <c r="AI324" s="81">
        <f t="shared" si="54"/>
        <v>4.5591736399938334</v>
      </c>
      <c r="AJ324" s="83">
        <v>2.4193600000000002</v>
      </c>
      <c r="AK324" s="83">
        <v>41.482399999999998</v>
      </c>
      <c r="AL324" s="84">
        <f t="shared" si="55"/>
        <v>100.360859264</v>
      </c>
      <c r="AM324" s="84">
        <f t="shared" si="56"/>
        <v>174.29912527637779</v>
      </c>
      <c r="AN324" s="84">
        <f t="shared" si="57"/>
        <v>87.82817765676657</v>
      </c>
      <c r="AO324" s="84">
        <f t="shared" si="58"/>
        <v>86.470947619611223</v>
      </c>
      <c r="AP324" s="85">
        <f t="shared" si="59"/>
        <v>0.16063096365603613</v>
      </c>
    </row>
    <row r="325" spans="1:42" x14ac:dyDescent="0.25">
      <c r="A325">
        <v>15</v>
      </c>
      <c r="B325" s="24">
        <v>2</v>
      </c>
      <c r="C325" s="25" t="s">
        <v>685</v>
      </c>
      <c r="D325" s="25">
        <v>0</v>
      </c>
      <c r="E325" s="25">
        <v>-104</v>
      </c>
      <c r="F325" s="25">
        <v>50</v>
      </c>
      <c r="G325" s="25">
        <v>2.0386999999999999E-2</v>
      </c>
      <c r="H325" s="25">
        <v>0.18373800000000001</v>
      </c>
      <c r="I325" s="25">
        <v>47.035015999999999</v>
      </c>
      <c r="J325" s="25">
        <v>1.3695329999999999</v>
      </c>
      <c r="K325" s="25">
        <v>8.9618420000000008</v>
      </c>
      <c r="L325" s="25">
        <v>0.130743</v>
      </c>
      <c r="M325" s="55">
        <v>2.0386999999999999E-2</v>
      </c>
      <c r="N325" s="25">
        <v>3.1412000000000002E-2</v>
      </c>
      <c r="O325" s="25">
        <v>99700</v>
      </c>
      <c r="P325" s="25">
        <v>21.7</v>
      </c>
      <c r="Q325" s="25">
        <v>60</v>
      </c>
      <c r="R325" s="25">
        <v>1.171</v>
      </c>
      <c r="S325" s="25" t="s">
        <v>688</v>
      </c>
      <c r="T325" s="25" t="s">
        <v>689</v>
      </c>
      <c r="U325" s="77">
        <v>1190</v>
      </c>
      <c r="V325" s="34">
        <v>141.04683964583921</v>
      </c>
      <c r="W325" s="2">
        <v>1.6246447521363439</v>
      </c>
      <c r="X325" s="2">
        <v>102.60269694376549</v>
      </c>
      <c r="Y325" s="2">
        <v>38.550335582417766</v>
      </c>
      <c r="Z325" s="80">
        <f>VLOOKUP(U325,BG!$A$2:$F$55,4)</f>
        <v>19.26405629439579</v>
      </c>
      <c r="AA325" s="80">
        <f>VLOOKUP(U325,BG!$A$2:$F$55,5)</f>
        <v>4.5591736399938334</v>
      </c>
      <c r="AB325" s="4">
        <f>VLOOKUP(U325+1,BG!$A$2:$F$55,4)</f>
        <v>14.750589816025142</v>
      </c>
      <c r="AC325" s="4">
        <f>VLOOKUP(U325+1,BG!$A$2:$F$55,5)</f>
        <v>5.1304042624866284</v>
      </c>
      <c r="AD325" s="3">
        <f>COUNTIF($U$2:U325,U325)</f>
        <v>2</v>
      </c>
      <c r="AE325" s="3">
        <f t="shared" si="50"/>
        <v>11</v>
      </c>
      <c r="AF325" s="3">
        <f t="shared" si="51"/>
        <v>9</v>
      </c>
      <c r="AG325" s="3">
        <f t="shared" si="52"/>
        <v>1</v>
      </c>
      <c r="AH325" s="81">
        <f t="shared" si="53"/>
        <v>18.812709646558726</v>
      </c>
      <c r="AI325" s="81">
        <f t="shared" si="54"/>
        <v>4.6162967022431127</v>
      </c>
      <c r="AJ325" s="83">
        <v>1.28241</v>
      </c>
      <c r="AK325" s="83">
        <v>114.57599999999999</v>
      </c>
      <c r="AL325" s="84">
        <f t="shared" si="55"/>
        <v>146.93340816</v>
      </c>
      <c r="AM325" s="84">
        <f t="shared" si="56"/>
        <v>205.24326872714207</v>
      </c>
      <c r="AN325" s="84">
        <f t="shared" si="57"/>
        <v>86.845049501666239</v>
      </c>
      <c r="AO325" s="84">
        <f t="shared" si="58"/>
        <v>118.39821922547583</v>
      </c>
      <c r="AP325" s="85">
        <f t="shared" si="59"/>
        <v>0.24101028817149842</v>
      </c>
    </row>
    <row r="326" spans="1:42" x14ac:dyDescent="0.25">
      <c r="A326">
        <v>15</v>
      </c>
      <c r="B326" s="24">
        <v>3</v>
      </c>
      <c r="C326" s="25" t="s">
        <v>685</v>
      </c>
      <c r="D326" s="25">
        <v>0</v>
      </c>
      <c r="E326" s="25">
        <v>-52</v>
      </c>
      <c r="F326" s="25">
        <v>50</v>
      </c>
      <c r="G326" s="25">
        <v>4.3326000000000003E-2</v>
      </c>
      <c r="H326" s="25">
        <v>0.18362899999999999</v>
      </c>
      <c r="I326" s="25">
        <v>47.007643999999999</v>
      </c>
      <c r="J326" s="25">
        <v>1.382339</v>
      </c>
      <c r="K326" s="25">
        <v>8.9592159999999996</v>
      </c>
      <c r="L326" s="25">
        <v>0.131965</v>
      </c>
      <c r="M326" s="55">
        <v>4.3326000000000003E-2</v>
      </c>
      <c r="N326" s="25">
        <v>5.3594000000000003E-2</v>
      </c>
      <c r="O326" s="25">
        <v>99700</v>
      </c>
      <c r="P326" s="25">
        <v>21.7</v>
      </c>
      <c r="Q326" s="25">
        <v>60</v>
      </c>
      <c r="R326" s="25">
        <v>1.171</v>
      </c>
      <c r="S326" s="25" t="s">
        <v>690</v>
      </c>
      <c r="T326" s="25" t="s">
        <v>691</v>
      </c>
      <c r="U326" s="77">
        <v>1190</v>
      </c>
      <c r="V326" s="34">
        <v>338.96901615443852</v>
      </c>
      <c r="W326" s="2">
        <v>1.4794011911986871</v>
      </c>
      <c r="X326" s="2">
        <v>202.75864558328993</v>
      </c>
      <c r="Y326" s="2">
        <v>31.17048147159079</v>
      </c>
      <c r="Z326" s="80">
        <f>VLOOKUP(U326,BG!$A$2:$F$55,4)</f>
        <v>19.26405629439579</v>
      </c>
      <c r="AA326" s="80">
        <f>VLOOKUP(U326,BG!$A$2:$F$55,5)</f>
        <v>4.5591736399938334</v>
      </c>
      <c r="AB326" s="4">
        <f>VLOOKUP(U326+1,BG!$A$2:$F$55,4)</f>
        <v>14.750589816025142</v>
      </c>
      <c r="AC326" s="4">
        <f>VLOOKUP(U326+1,BG!$A$2:$F$55,5)</f>
        <v>5.1304042624866284</v>
      </c>
      <c r="AD326" s="3">
        <f>COUNTIF($U$2:U326,U326)</f>
        <v>3</v>
      </c>
      <c r="AE326" s="3">
        <f t="shared" si="50"/>
        <v>11</v>
      </c>
      <c r="AF326" s="3">
        <f t="shared" si="51"/>
        <v>8</v>
      </c>
      <c r="AG326" s="3">
        <f t="shared" si="52"/>
        <v>2</v>
      </c>
      <c r="AH326" s="81">
        <f t="shared" si="53"/>
        <v>18.36136299872166</v>
      </c>
      <c r="AI326" s="81">
        <f t="shared" si="54"/>
        <v>4.673419764492392</v>
      </c>
      <c r="AJ326" s="83">
        <v>1.3695999999999999</v>
      </c>
      <c r="AK326" s="83">
        <v>211.59399999999999</v>
      </c>
      <c r="AL326" s="84">
        <f t="shared" si="55"/>
        <v>289.79914239999999</v>
      </c>
      <c r="AM326" s="84">
        <f t="shared" si="56"/>
        <v>331.13186327334233</v>
      </c>
      <c r="AN326" s="84">
        <f t="shared" si="57"/>
        <v>85.810356741245101</v>
      </c>
      <c r="AO326" s="84">
        <f t="shared" si="58"/>
        <v>245.32150653209723</v>
      </c>
      <c r="AP326" s="85">
        <f t="shared" si="59"/>
        <v>0.18130345152630728</v>
      </c>
    </row>
    <row r="327" spans="1:42" x14ac:dyDescent="0.25">
      <c r="A327">
        <v>15</v>
      </c>
      <c r="B327" s="24">
        <v>4</v>
      </c>
      <c r="C327" s="25" t="s">
        <v>685</v>
      </c>
      <c r="D327" s="25">
        <v>0</v>
      </c>
      <c r="E327" s="25">
        <v>0</v>
      </c>
      <c r="F327" s="25">
        <v>50</v>
      </c>
      <c r="G327" s="25">
        <v>6.3020999999999994E-2</v>
      </c>
      <c r="H327" s="25">
        <v>0.18337700000000001</v>
      </c>
      <c r="I327" s="25">
        <v>46.944422000000003</v>
      </c>
      <c r="J327" s="25">
        <v>1.379939</v>
      </c>
      <c r="K327" s="25">
        <v>8.9531899999999993</v>
      </c>
      <c r="L327" s="25">
        <v>0.13181899999999999</v>
      </c>
      <c r="M327" s="55">
        <v>6.3020999999999994E-2</v>
      </c>
      <c r="N327" s="25">
        <v>6.8239999999999995E-2</v>
      </c>
      <c r="O327" s="25">
        <v>99700</v>
      </c>
      <c r="P327" s="25">
        <v>21.7</v>
      </c>
      <c r="Q327" s="25">
        <v>60</v>
      </c>
      <c r="R327" s="25">
        <v>1.171</v>
      </c>
      <c r="S327" s="25" t="s">
        <v>692</v>
      </c>
      <c r="T327" s="25" t="s">
        <v>693</v>
      </c>
      <c r="U327" s="77">
        <v>1190</v>
      </c>
      <c r="V327" s="34">
        <v>508.66348858835306</v>
      </c>
      <c r="W327" s="2">
        <v>1.7812891998977978</v>
      </c>
      <c r="X327" s="2">
        <v>234.02555652524748</v>
      </c>
      <c r="Y327" s="2">
        <v>27.550663967817233</v>
      </c>
      <c r="Z327" s="80">
        <f>VLOOKUP(U327,BG!$A$2:$F$55,4)</f>
        <v>19.26405629439579</v>
      </c>
      <c r="AA327" s="80">
        <f>VLOOKUP(U327,BG!$A$2:$F$55,5)</f>
        <v>4.5591736399938334</v>
      </c>
      <c r="AB327" s="4">
        <f>VLOOKUP(U327+1,BG!$A$2:$F$55,4)</f>
        <v>14.750589816025142</v>
      </c>
      <c r="AC327" s="4">
        <f>VLOOKUP(U327+1,BG!$A$2:$F$55,5)</f>
        <v>5.1304042624866284</v>
      </c>
      <c r="AD327" s="3">
        <f>COUNTIF($U$2:U327,U327)</f>
        <v>4</v>
      </c>
      <c r="AE327" s="3">
        <f t="shared" si="50"/>
        <v>11</v>
      </c>
      <c r="AF327" s="3">
        <f t="shared" si="51"/>
        <v>7</v>
      </c>
      <c r="AG327" s="3">
        <f t="shared" si="52"/>
        <v>3</v>
      </c>
      <c r="AH327" s="81">
        <f t="shared" si="53"/>
        <v>17.910016350884597</v>
      </c>
      <c r="AI327" s="81">
        <f t="shared" si="54"/>
        <v>4.7305428267416714</v>
      </c>
      <c r="AJ327" s="83">
        <v>1.7155800000000001</v>
      </c>
      <c r="AK327" s="83">
        <v>237.55600000000001</v>
      </c>
      <c r="AL327" s="84">
        <f t="shared" si="55"/>
        <v>407.54632248000007</v>
      </c>
      <c r="AM327" s="84">
        <f t="shared" si="56"/>
        <v>444.41786030631215</v>
      </c>
      <c r="AN327" s="84">
        <f t="shared" si="57"/>
        <v>84.724099375503172</v>
      </c>
      <c r="AO327" s="84">
        <f t="shared" si="58"/>
        <v>359.69376093080899</v>
      </c>
      <c r="AP327" s="85">
        <f t="shared" si="59"/>
        <v>0.13303695183747166</v>
      </c>
    </row>
    <row r="328" spans="1:42" x14ac:dyDescent="0.25">
      <c r="A328">
        <v>15</v>
      </c>
      <c r="B328" s="24">
        <v>5</v>
      </c>
      <c r="C328" s="25" t="s">
        <v>685</v>
      </c>
      <c r="D328" s="25">
        <v>0</v>
      </c>
      <c r="E328" s="25">
        <v>52</v>
      </c>
      <c r="F328" s="25">
        <v>50</v>
      </c>
      <c r="G328" s="25">
        <v>6.1032999999999997E-2</v>
      </c>
      <c r="H328" s="25">
        <v>0.182976</v>
      </c>
      <c r="I328" s="25">
        <v>46.843739999999997</v>
      </c>
      <c r="J328" s="25">
        <v>1.408588</v>
      </c>
      <c r="K328" s="25">
        <v>8.9435380000000002</v>
      </c>
      <c r="L328" s="25">
        <v>0.134718</v>
      </c>
      <c r="M328" s="55">
        <v>6.1032999999999997E-2</v>
      </c>
      <c r="N328" s="25">
        <v>6.9568000000000005E-2</v>
      </c>
      <c r="O328" s="25">
        <v>99700</v>
      </c>
      <c r="P328" s="25">
        <v>21.7</v>
      </c>
      <c r="Q328" s="25">
        <v>60</v>
      </c>
      <c r="R328" s="25">
        <v>1.171</v>
      </c>
      <c r="S328" s="25" t="s">
        <v>694</v>
      </c>
      <c r="T328" s="25" t="s">
        <v>695</v>
      </c>
      <c r="U328" s="77">
        <v>1190</v>
      </c>
      <c r="V328" s="34">
        <v>491.5456942941961</v>
      </c>
      <c r="W328" s="2">
        <v>1.8891827788675826</v>
      </c>
      <c r="X328" s="2">
        <v>210.07879190719405</v>
      </c>
      <c r="Y328" s="2">
        <v>20.190184844470032</v>
      </c>
      <c r="Z328" s="80">
        <f>VLOOKUP(U328,BG!$A$2:$F$55,4)</f>
        <v>19.26405629439579</v>
      </c>
      <c r="AA328" s="80">
        <f>VLOOKUP(U328,BG!$A$2:$F$55,5)</f>
        <v>4.5591736399938334</v>
      </c>
      <c r="AB328" s="4">
        <f>VLOOKUP(U328+1,BG!$A$2:$F$55,4)</f>
        <v>14.750589816025142</v>
      </c>
      <c r="AC328" s="4">
        <f>VLOOKUP(U328+1,BG!$A$2:$F$55,5)</f>
        <v>5.1304042624866284</v>
      </c>
      <c r="AD328" s="3">
        <f>COUNTIF($U$2:U328,U328)</f>
        <v>5</v>
      </c>
      <c r="AE328" s="3">
        <f t="shared" si="50"/>
        <v>11</v>
      </c>
      <c r="AF328" s="3">
        <f t="shared" si="51"/>
        <v>6</v>
      </c>
      <c r="AG328" s="3">
        <f t="shared" si="52"/>
        <v>4</v>
      </c>
      <c r="AH328" s="81">
        <f t="shared" si="53"/>
        <v>17.45866970304753</v>
      </c>
      <c r="AI328" s="81">
        <f t="shared" si="54"/>
        <v>4.7876658889909516</v>
      </c>
      <c r="AJ328" s="83">
        <v>1.8029900000000001</v>
      </c>
      <c r="AK328" s="83">
        <v>214.124</v>
      </c>
      <c r="AL328" s="84">
        <f t="shared" si="55"/>
        <v>386.06343076000002</v>
      </c>
      <c r="AM328" s="84">
        <f t="shared" si="56"/>
        <v>417.06742072084751</v>
      </c>
      <c r="AN328" s="84">
        <f t="shared" si="57"/>
        <v>83.586277404440452</v>
      </c>
      <c r="AO328" s="84">
        <f t="shared" si="58"/>
        <v>333.48114331640704</v>
      </c>
      <c r="AP328" s="85">
        <f t="shared" si="59"/>
        <v>0.15767694365166213</v>
      </c>
    </row>
    <row r="329" spans="1:42" x14ac:dyDescent="0.25">
      <c r="A329">
        <v>15</v>
      </c>
      <c r="B329" s="24">
        <v>6</v>
      </c>
      <c r="C329" s="25" t="s">
        <v>685</v>
      </c>
      <c r="D329" s="25">
        <v>0</v>
      </c>
      <c r="E329" s="25">
        <v>104</v>
      </c>
      <c r="F329" s="25">
        <v>50</v>
      </c>
      <c r="G329" s="25">
        <v>4.8422E-2</v>
      </c>
      <c r="H329" s="25">
        <v>0.183083</v>
      </c>
      <c r="I329" s="25">
        <v>46.870648000000003</v>
      </c>
      <c r="J329" s="25">
        <v>1.432693</v>
      </c>
      <c r="K329" s="25">
        <v>8.9460719999999991</v>
      </c>
      <c r="L329" s="25">
        <v>0.13700599999999999</v>
      </c>
      <c r="M329" s="55">
        <v>4.8422E-2</v>
      </c>
      <c r="N329" s="25">
        <v>6.3046000000000005E-2</v>
      </c>
      <c r="O329" s="25">
        <v>99700</v>
      </c>
      <c r="P329" s="25">
        <v>21.7</v>
      </c>
      <c r="Q329" s="25">
        <v>60</v>
      </c>
      <c r="R329" s="25">
        <v>1.171</v>
      </c>
      <c r="S329" s="25" t="s">
        <v>696</v>
      </c>
      <c r="T329" s="25" t="s">
        <v>697</v>
      </c>
      <c r="U329" s="77">
        <v>1190</v>
      </c>
      <c r="V329" s="34">
        <v>383.12211828397301</v>
      </c>
      <c r="W329" s="2">
        <v>1.7416776648709156</v>
      </c>
      <c r="X329" s="2">
        <v>189.77074532868099</v>
      </c>
      <c r="Y329" s="2">
        <v>31.542786955931717</v>
      </c>
      <c r="Z329" s="80">
        <f>VLOOKUP(U329,BG!$A$2:$F$55,4)</f>
        <v>19.26405629439579</v>
      </c>
      <c r="AA329" s="80">
        <f>VLOOKUP(U329,BG!$A$2:$F$55,5)</f>
        <v>4.5591736399938334</v>
      </c>
      <c r="AB329" s="4">
        <f>VLOOKUP(U329+1,BG!$A$2:$F$55,4)</f>
        <v>14.750589816025142</v>
      </c>
      <c r="AC329" s="4">
        <f>VLOOKUP(U329+1,BG!$A$2:$F$55,5)</f>
        <v>5.1304042624866284</v>
      </c>
      <c r="AD329" s="3">
        <f>COUNTIF($U$2:U329,U329)</f>
        <v>6</v>
      </c>
      <c r="AE329" s="3">
        <f t="shared" si="50"/>
        <v>11</v>
      </c>
      <c r="AF329" s="3">
        <f t="shared" si="51"/>
        <v>5</v>
      </c>
      <c r="AG329" s="3">
        <f t="shared" si="52"/>
        <v>5</v>
      </c>
      <c r="AH329" s="81">
        <f t="shared" si="53"/>
        <v>17.007323055210467</v>
      </c>
      <c r="AI329" s="81">
        <f t="shared" si="54"/>
        <v>4.8447889512402309</v>
      </c>
      <c r="AJ329" s="83">
        <v>1.6613100000000001</v>
      </c>
      <c r="AK329" s="83">
        <v>193.93600000000001</v>
      </c>
      <c r="AL329" s="84">
        <f t="shared" si="55"/>
        <v>322.18781616000001</v>
      </c>
      <c r="AM329" s="84">
        <f t="shared" si="56"/>
        <v>362.06225554080203</v>
      </c>
      <c r="AN329" s="84">
        <f t="shared" si="57"/>
        <v>82.396890828056911</v>
      </c>
      <c r="AO329" s="84">
        <f t="shared" si="58"/>
        <v>279.66536471274514</v>
      </c>
      <c r="AP329" s="85">
        <f t="shared" si="59"/>
        <v>0.15204761408668277</v>
      </c>
    </row>
    <row r="330" spans="1:42" x14ac:dyDescent="0.25">
      <c r="A330">
        <v>15</v>
      </c>
      <c r="B330" s="24">
        <v>7</v>
      </c>
      <c r="C330" s="25" t="s">
        <v>685</v>
      </c>
      <c r="D330" s="25">
        <v>0</v>
      </c>
      <c r="E330" s="25">
        <v>156</v>
      </c>
      <c r="F330" s="25">
        <v>50</v>
      </c>
      <c r="G330" s="25">
        <v>3.6935000000000003E-2</v>
      </c>
      <c r="H330" s="25">
        <v>0.183337</v>
      </c>
      <c r="I330" s="25">
        <v>46.934241999999998</v>
      </c>
      <c r="J330" s="25">
        <v>1.4304589999999999</v>
      </c>
      <c r="K330" s="25">
        <v>8.9521479999999993</v>
      </c>
      <c r="L330" s="25">
        <v>0.13655999999999999</v>
      </c>
      <c r="M330" s="55">
        <v>3.6935000000000003E-2</v>
      </c>
      <c r="N330" s="25">
        <v>5.6605000000000003E-2</v>
      </c>
      <c r="O330" s="25">
        <v>99700</v>
      </c>
      <c r="P330" s="25">
        <v>21.7</v>
      </c>
      <c r="Q330" s="25">
        <v>60</v>
      </c>
      <c r="R330" s="25">
        <v>1.171</v>
      </c>
      <c r="S330" s="25" t="s">
        <v>698</v>
      </c>
      <c r="T330" s="25" t="s">
        <v>699</v>
      </c>
      <c r="U330" s="77">
        <v>1190</v>
      </c>
      <c r="V330" s="34">
        <v>284.51657267237027</v>
      </c>
      <c r="W330" s="2">
        <v>1.3208861579742293</v>
      </c>
      <c r="X330" s="2">
        <v>193.9579269771946</v>
      </c>
      <c r="Y330" s="2">
        <v>27.931067458335747</v>
      </c>
      <c r="Z330" s="80">
        <f>VLOOKUP(U330,BG!$A$2:$F$55,4)</f>
        <v>19.26405629439579</v>
      </c>
      <c r="AA330" s="80">
        <f>VLOOKUP(U330,BG!$A$2:$F$55,5)</f>
        <v>4.5591736399938334</v>
      </c>
      <c r="AB330" s="4">
        <f>VLOOKUP(U330+1,BG!$A$2:$F$55,4)</f>
        <v>14.750589816025142</v>
      </c>
      <c r="AC330" s="4">
        <f>VLOOKUP(U330+1,BG!$A$2:$F$55,5)</f>
        <v>5.1304042624866284</v>
      </c>
      <c r="AD330" s="3">
        <f>COUNTIF($U$2:U330,U330)</f>
        <v>7</v>
      </c>
      <c r="AE330" s="3">
        <f t="shared" si="50"/>
        <v>11</v>
      </c>
      <c r="AF330" s="3">
        <f t="shared" si="51"/>
        <v>4</v>
      </c>
      <c r="AG330" s="3">
        <f t="shared" si="52"/>
        <v>6</v>
      </c>
      <c r="AH330" s="81">
        <f t="shared" si="53"/>
        <v>16.5559764073734</v>
      </c>
      <c r="AI330" s="81">
        <f t="shared" si="54"/>
        <v>4.9019120134895102</v>
      </c>
      <c r="AJ330" s="83">
        <v>1.17963</v>
      </c>
      <c r="AK330" s="83">
        <v>205.99100000000001</v>
      </c>
      <c r="AL330" s="84">
        <f t="shared" si="55"/>
        <v>242.99316333000002</v>
      </c>
      <c r="AM330" s="84">
        <f t="shared" si="56"/>
        <v>284.12740843188845</v>
      </c>
      <c r="AN330" s="84">
        <f t="shared" si="57"/>
        <v>81.155939646352579</v>
      </c>
      <c r="AO330" s="84">
        <f t="shared" si="58"/>
        <v>202.97146878553588</v>
      </c>
      <c r="AP330" s="85">
        <f t="shared" si="59"/>
        <v>0.19717891772637239</v>
      </c>
    </row>
    <row r="331" spans="1:42" x14ac:dyDescent="0.25">
      <c r="A331">
        <v>15</v>
      </c>
      <c r="B331" s="24">
        <v>8</v>
      </c>
      <c r="C331" s="25" t="s">
        <v>685</v>
      </c>
      <c r="D331" s="25">
        <v>0</v>
      </c>
      <c r="E331" s="25">
        <v>208</v>
      </c>
      <c r="F331" s="25">
        <v>50</v>
      </c>
      <c r="G331" s="25">
        <v>1.8161E-2</v>
      </c>
      <c r="H331" s="25">
        <v>0.183119</v>
      </c>
      <c r="I331" s="25">
        <v>46.879699000000002</v>
      </c>
      <c r="J331" s="25">
        <v>1.372317</v>
      </c>
      <c r="K331" s="25">
        <v>8.947025</v>
      </c>
      <c r="L331" s="25">
        <v>0.13111200000000001</v>
      </c>
      <c r="M331" s="55">
        <v>1.8161E-2</v>
      </c>
      <c r="N331" s="25">
        <v>3.5113999999999999E-2</v>
      </c>
      <c r="O331" s="25">
        <v>99700</v>
      </c>
      <c r="P331" s="25">
        <v>21.7</v>
      </c>
      <c r="Q331" s="25">
        <v>60</v>
      </c>
      <c r="R331" s="25">
        <v>1.171</v>
      </c>
      <c r="S331" s="25" t="s">
        <v>700</v>
      </c>
      <c r="T331" s="25" t="s">
        <v>701</v>
      </c>
      <c r="U331" s="77">
        <v>1190</v>
      </c>
      <c r="V331" s="34">
        <v>123.50120876113755</v>
      </c>
      <c r="W331" s="2">
        <v>1.4365001279746825</v>
      </c>
      <c r="X331" s="2">
        <v>103.44341275556347</v>
      </c>
      <c r="Y331" s="2">
        <v>35.528887412468187</v>
      </c>
      <c r="Z331" s="80">
        <f>VLOOKUP(U331,BG!$A$2:$F$55,4)</f>
        <v>19.26405629439579</v>
      </c>
      <c r="AA331" s="80">
        <f>VLOOKUP(U331,BG!$A$2:$F$55,5)</f>
        <v>4.5591736399938334</v>
      </c>
      <c r="AB331" s="4">
        <f>VLOOKUP(U331+1,BG!$A$2:$F$55,4)</f>
        <v>14.750589816025142</v>
      </c>
      <c r="AC331" s="4">
        <f>VLOOKUP(U331+1,BG!$A$2:$F$55,5)</f>
        <v>5.1304042624866284</v>
      </c>
      <c r="AD331" s="3">
        <f>COUNTIF($U$2:U331,U331)</f>
        <v>8</v>
      </c>
      <c r="AE331" s="3">
        <f t="shared" si="50"/>
        <v>11</v>
      </c>
      <c r="AF331" s="3">
        <f t="shared" si="51"/>
        <v>3</v>
      </c>
      <c r="AG331" s="3">
        <f t="shared" si="52"/>
        <v>7</v>
      </c>
      <c r="AH331" s="81">
        <f t="shared" si="53"/>
        <v>16.104629759536337</v>
      </c>
      <c r="AI331" s="81">
        <f t="shared" si="54"/>
        <v>4.9590350757387895</v>
      </c>
      <c r="AJ331" s="83">
        <v>1.09355</v>
      </c>
      <c r="AK331" s="83">
        <v>116.366</v>
      </c>
      <c r="AL331" s="84">
        <f t="shared" si="55"/>
        <v>127.25203930000001</v>
      </c>
      <c r="AM331" s="84">
        <f t="shared" si="56"/>
        <v>184.12536307397301</v>
      </c>
      <c r="AN331" s="84">
        <f t="shared" si="57"/>
        <v>79.86342385932744</v>
      </c>
      <c r="AO331" s="84">
        <f t="shared" si="58"/>
        <v>104.26193921464557</v>
      </c>
      <c r="AP331" s="85">
        <f t="shared" si="59"/>
        <v>0.22050328488543061</v>
      </c>
    </row>
    <row r="332" spans="1:42" x14ac:dyDescent="0.25">
      <c r="A332">
        <v>15</v>
      </c>
      <c r="B332" s="24">
        <v>9</v>
      </c>
      <c r="C332" s="25" t="s">
        <v>685</v>
      </c>
      <c r="D332" s="25">
        <v>0</v>
      </c>
      <c r="E332" s="25">
        <v>260</v>
      </c>
      <c r="F332" s="25">
        <v>50</v>
      </c>
      <c r="G332" s="25">
        <v>6.5469999999999999E-3</v>
      </c>
      <c r="H332" s="25">
        <v>0.18296399999999999</v>
      </c>
      <c r="I332" s="25">
        <v>46.840584999999997</v>
      </c>
      <c r="J332" s="25">
        <v>1.4162269999999999</v>
      </c>
      <c r="K332" s="25">
        <v>8.943225</v>
      </c>
      <c r="L332" s="25">
        <v>0.13550499999999999</v>
      </c>
      <c r="M332" s="55">
        <v>6.5469999999999999E-3</v>
      </c>
      <c r="N332" s="25">
        <v>1.3576E-2</v>
      </c>
      <c r="O332" s="25">
        <v>99700</v>
      </c>
      <c r="P332" s="25">
        <v>21.7</v>
      </c>
      <c r="Q332" s="25">
        <v>60</v>
      </c>
      <c r="R332" s="25">
        <v>1.171</v>
      </c>
      <c r="S332" s="25" t="s">
        <v>702</v>
      </c>
      <c r="T332" s="25" t="s">
        <v>703</v>
      </c>
      <c r="U332" s="77">
        <v>1190</v>
      </c>
      <c r="V332" s="34">
        <v>24.146228178812315</v>
      </c>
      <c r="W332" s="2">
        <v>3.9006400401062304</v>
      </c>
      <c r="X332" s="2">
        <v>21.296104868363123</v>
      </c>
      <c r="Y332" s="2">
        <v>41.2434833541788</v>
      </c>
      <c r="Z332" s="80">
        <f>VLOOKUP(U332,BG!$A$2:$F$55,4)</f>
        <v>19.26405629439579</v>
      </c>
      <c r="AA332" s="80">
        <f>VLOOKUP(U332,BG!$A$2:$F$55,5)</f>
        <v>4.5591736399938334</v>
      </c>
      <c r="AB332" s="4">
        <f>VLOOKUP(U332+1,BG!$A$2:$F$55,4)</f>
        <v>14.750589816025142</v>
      </c>
      <c r="AC332" s="4">
        <f>VLOOKUP(U332+1,BG!$A$2:$F$55,5)</f>
        <v>5.1304042624866284</v>
      </c>
      <c r="AD332" s="3">
        <f>COUNTIF($U$2:U332,U332)</f>
        <v>9</v>
      </c>
      <c r="AE332" s="3">
        <f t="shared" si="50"/>
        <v>11</v>
      </c>
      <c r="AF332" s="3">
        <f t="shared" si="51"/>
        <v>2</v>
      </c>
      <c r="AG332" s="3">
        <f t="shared" si="52"/>
        <v>8</v>
      </c>
      <c r="AH332" s="81">
        <f t="shared" si="53"/>
        <v>15.653283111699272</v>
      </c>
      <c r="AI332" s="81">
        <f t="shared" si="54"/>
        <v>5.0161581379880698</v>
      </c>
      <c r="AJ332" s="83">
        <v>1.7567200000000001</v>
      </c>
      <c r="AK332" s="83">
        <v>27.7331</v>
      </c>
      <c r="AL332" s="84">
        <f t="shared" si="55"/>
        <v>48.719291432000006</v>
      </c>
      <c r="AM332" s="84">
        <f t="shared" si="56"/>
        <v>124.31192270201723</v>
      </c>
      <c r="AN332" s="84">
        <f t="shared" si="57"/>
        <v>78.519343466981525</v>
      </c>
      <c r="AO332" s="84">
        <f t="shared" si="58"/>
        <v>45.792579235035703</v>
      </c>
      <c r="AP332" s="85">
        <f t="shared" si="59"/>
        <v>6.391236846351489E-2</v>
      </c>
    </row>
    <row r="333" spans="1:42" x14ac:dyDescent="0.25">
      <c r="A333">
        <v>15</v>
      </c>
      <c r="B333" s="24">
        <v>10</v>
      </c>
      <c r="C333" s="25" t="s">
        <v>685</v>
      </c>
      <c r="D333" s="25">
        <v>0</v>
      </c>
      <c r="E333" s="25">
        <v>312</v>
      </c>
      <c r="F333" s="25">
        <v>50</v>
      </c>
      <c r="G333" s="25">
        <v>4.4790000000000003E-3</v>
      </c>
      <c r="H333" s="25">
        <v>0.182279</v>
      </c>
      <c r="I333" s="25">
        <v>46.668903999999998</v>
      </c>
      <c r="J333" s="25">
        <v>1.379089</v>
      </c>
      <c r="K333" s="25">
        <v>8.9268680000000007</v>
      </c>
      <c r="L333" s="25">
        <v>0.13209799999999999</v>
      </c>
      <c r="M333" s="55">
        <v>4.4790000000000003E-3</v>
      </c>
      <c r="N333" s="25">
        <v>5.3160000000000004E-3</v>
      </c>
      <c r="O333" s="25">
        <v>99700</v>
      </c>
      <c r="P333" s="25">
        <v>21.7</v>
      </c>
      <c r="Q333" s="25">
        <v>60</v>
      </c>
      <c r="R333" s="25">
        <v>1.171</v>
      </c>
      <c r="S333" s="25" t="s">
        <v>704</v>
      </c>
      <c r="T333" s="25" t="s">
        <v>705</v>
      </c>
      <c r="U333" s="77">
        <v>1190</v>
      </c>
      <c r="V333" s="34">
        <v>6.7666819488575696</v>
      </c>
      <c r="W333" s="2">
        <v>12.960503253887163</v>
      </c>
      <c r="X333" s="2">
        <v>6.1490756590809914</v>
      </c>
      <c r="Y333" s="2">
        <v>50.684011486706005</v>
      </c>
      <c r="Z333" s="80">
        <f>VLOOKUP(U333,BG!$A$2:$F$55,4)</f>
        <v>19.26405629439579</v>
      </c>
      <c r="AA333" s="80">
        <f>VLOOKUP(U333,BG!$A$2:$F$55,5)</f>
        <v>4.5591736399938334</v>
      </c>
      <c r="AB333" s="4">
        <f>VLOOKUP(U333+1,BG!$A$2:$F$55,4)</f>
        <v>14.750589816025142</v>
      </c>
      <c r="AC333" s="4">
        <f>VLOOKUP(U333+1,BG!$A$2:$F$55,5)</f>
        <v>5.1304042624866284</v>
      </c>
      <c r="AD333" s="3">
        <f>COUNTIF($U$2:U333,U333)</f>
        <v>10</v>
      </c>
      <c r="AE333" s="3">
        <f t="shared" si="50"/>
        <v>11</v>
      </c>
      <c r="AF333" s="3">
        <f t="shared" si="51"/>
        <v>1</v>
      </c>
      <c r="AG333" s="3">
        <f t="shared" si="52"/>
        <v>9</v>
      </c>
      <c r="AH333" s="81">
        <f t="shared" si="53"/>
        <v>15.201936463862207</v>
      </c>
      <c r="AI333" s="81">
        <f t="shared" si="54"/>
        <v>5.0732812002373491</v>
      </c>
      <c r="AJ333" s="83">
        <v>65.113500000000002</v>
      </c>
      <c r="AK333" s="83">
        <v>14.269299999999999</v>
      </c>
      <c r="AL333" s="84">
        <f t="shared" si="55"/>
        <v>929.12406554999995</v>
      </c>
      <c r="AM333" s="84">
        <f t="shared" si="56"/>
        <v>130.37912657462354</v>
      </c>
      <c r="AN333" s="84">
        <f t="shared" si="57"/>
        <v>77.123698469314775</v>
      </c>
      <c r="AO333" s="84">
        <f t="shared" si="58"/>
        <v>53.255428105308766</v>
      </c>
      <c r="AP333" s="85">
        <f t="shared" si="59"/>
        <v>16.446560822170543</v>
      </c>
    </row>
    <row r="334" spans="1:42" x14ac:dyDescent="0.25">
      <c r="A334">
        <v>15</v>
      </c>
      <c r="B334" s="24">
        <v>11</v>
      </c>
      <c r="C334" s="25" t="s">
        <v>685</v>
      </c>
      <c r="D334" s="25">
        <v>0</v>
      </c>
      <c r="E334" s="25">
        <v>364</v>
      </c>
      <c r="F334" s="25">
        <v>50</v>
      </c>
      <c r="G334" s="25">
        <v>3.9839999999999997E-3</v>
      </c>
      <c r="H334" s="25">
        <v>0.182617</v>
      </c>
      <c r="I334" s="25">
        <v>46.753695999999998</v>
      </c>
      <c r="J334" s="25">
        <v>1.3823970000000001</v>
      </c>
      <c r="K334" s="25">
        <v>8.9349720000000001</v>
      </c>
      <c r="L334" s="25">
        <v>0.132324</v>
      </c>
      <c r="M334" s="55">
        <v>3.9839999999999997E-3</v>
      </c>
      <c r="N334" s="25">
        <v>3.2560000000000002E-3</v>
      </c>
      <c r="O334" s="25">
        <v>99700</v>
      </c>
      <c r="P334" s="25">
        <v>21.7</v>
      </c>
      <c r="Q334" s="25">
        <v>60</v>
      </c>
      <c r="R334" s="25">
        <v>1.171</v>
      </c>
      <c r="S334" s="25" t="s">
        <v>706</v>
      </c>
      <c r="T334" s="25" t="s">
        <v>707</v>
      </c>
      <c r="U334" s="77">
        <v>1190</v>
      </c>
      <c r="V334" s="34">
        <v>2.8865937504967114</v>
      </c>
      <c r="W334" s="2">
        <v>15.148998827742828</v>
      </c>
      <c r="X334" s="2">
        <v>4.4419771918011923</v>
      </c>
      <c r="Y334" s="2">
        <v>41.476336119489659</v>
      </c>
      <c r="Z334" s="80">
        <f>VLOOKUP(U334,BG!$A$2:$F$55,4)</f>
        <v>19.26405629439579</v>
      </c>
      <c r="AA334" s="80">
        <f>VLOOKUP(U334,BG!$A$2:$F$55,5)</f>
        <v>4.5591736399938334</v>
      </c>
      <c r="AB334" s="4">
        <f>VLOOKUP(U334+1,BG!$A$2:$F$55,4)</f>
        <v>14.750589816025142</v>
      </c>
      <c r="AC334" s="4">
        <f>VLOOKUP(U334+1,BG!$A$2:$F$55,5)</f>
        <v>5.1304042624866284</v>
      </c>
      <c r="AD334" s="3">
        <f>COUNTIF($U$2:U334,U334)</f>
        <v>11</v>
      </c>
      <c r="AE334" s="3">
        <f t="shared" si="50"/>
        <v>11</v>
      </c>
      <c r="AF334" s="3">
        <f t="shared" si="51"/>
        <v>0</v>
      </c>
      <c r="AG334" s="3">
        <f t="shared" si="52"/>
        <v>10</v>
      </c>
      <c r="AH334" s="81">
        <f t="shared" si="53"/>
        <v>14.750589816025144</v>
      </c>
      <c r="AI334" s="81">
        <f t="shared" si="54"/>
        <v>5.1304042624866284</v>
      </c>
      <c r="AJ334" s="83">
        <v>113.17</v>
      </c>
      <c r="AK334" s="83">
        <v>14.759600000000001</v>
      </c>
      <c r="AL334" s="84">
        <f t="shared" si="55"/>
        <v>1670.343932</v>
      </c>
      <c r="AM334" s="84">
        <f t="shared" si="56"/>
        <v>108.7678433909463</v>
      </c>
      <c r="AN334" s="84">
        <f t="shared" si="57"/>
        <v>75.676488866327247</v>
      </c>
      <c r="AO334" s="84">
        <f t="shared" si="58"/>
        <v>33.091354524619049</v>
      </c>
      <c r="AP334" s="85">
        <f t="shared" si="59"/>
        <v>49.476747053594032</v>
      </c>
    </row>
    <row r="335" spans="1:42" x14ac:dyDescent="0.25">
      <c r="A335">
        <v>16</v>
      </c>
      <c r="B335" s="27">
        <v>1</v>
      </c>
      <c r="C335" s="28" t="s">
        <v>708</v>
      </c>
      <c r="D335" s="28">
        <v>40.03125</v>
      </c>
      <c r="E335" s="28">
        <v>-155.97</v>
      </c>
      <c r="F335" s="28">
        <v>10</v>
      </c>
      <c r="G335" s="28">
        <v>9.8860000000000007E-3</v>
      </c>
      <c r="H335" s="28">
        <v>0.18320400000000001</v>
      </c>
      <c r="I335" s="28">
        <v>46.900899000000003</v>
      </c>
      <c r="J335" s="28">
        <v>1.3807799999999999</v>
      </c>
      <c r="K335" s="28">
        <v>8.9490339999999993</v>
      </c>
      <c r="L335" s="28">
        <v>0.13203200000000001</v>
      </c>
      <c r="M335" s="56">
        <v>9.8860000000000007E-3</v>
      </c>
      <c r="N335" s="28">
        <v>2.383E-2</v>
      </c>
      <c r="O335" s="28">
        <v>99700</v>
      </c>
      <c r="P335" s="28">
        <v>21.7</v>
      </c>
      <c r="Q335" s="28">
        <v>60</v>
      </c>
      <c r="R335" s="28">
        <v>1.171</v>
      </c>
      <c r="S335" s="28" t="s">
        <v>709</v>
      </c>
      <c r="T335" s="28" t="s">
        <v>710</v>
      </c>
      <c r="U335" s="79">
        <v>1200</v>
      </c>
      <c r="V335" s="34">
        <v>54.776756778713619</v>
      </c>
      <c r="W335" s="2">
        <v>1.9768909206982876</v>
      </c>
      <c r="X335" s="2">
        <v>51.326659465449573</v>
      </c>
      <c r="Y335" s="2">
        <v>39.613646353422091</v>
      </c>
      <c r="Z335" s="80">
        <f>VLOOKUP(U335,BG!$A$2:$F$55,4)</f>
        <v>15.221719021012619</v>
      </c>
      <c r="AA335" s="80">
        <f>VLOOKUP(U335,BG!$A$2:$F$55,5)</f>
        <v>5.055501641715658</v>
      </c>
      <c r="AB335" s="4">
        <f>VLOOKUP(U335+1,BG!$A$2:$F$55,4)</f>
        <v>17.202521431216109</v>
      </c>
      <c r="AC335" s="4">
        <f>VLOOKUP(U335+1,BG!$A$2:$F$55,5)</f>
        <v>4.8092313488826983</v>
      </c>
      <c r="AD335" s="3">
        <f>COUNTIF($U$2:U335,U335)</f>
        <v>1</v>
      </c>
      <c r="AE335" s="3">
        <f t="shared" si="50"/>
        <v>11</v>
      </c>
      <c r="AF335" s="3">
        <f t="shared" si="51"/>
        <v>10</v>
      </c>
      <c r="AG335" s="3">
        <f t="shared" si="52"/>
        <v>0</v>
      </c>
      <c r="AH335" s="81">
        <f t="shared" si="53"/>
        <v>15.221719021012621</v>
      </c>
      <c r="AI335" s="81">
        <f t="shared" si="54"/>
        <v>5.055501641715658</v>
      </c>
      <c r="AJ335" s="83">
        <v>1.4370099999999999</v>
      </c>
      <c r="AK335" s="83">
        <v>59.534100000000002</v>
      </c>
      <c r="AL335" s="84">
        <f t="shared" si="55"/>
        <v>85.551097040999991</v>
      </c>
      <c r="AM335" s="84">
        <f t="shared" si="56"/>
        <v>141.08085344044218</v>
      </c>
      <c r="AN335" s="84">
        <f t="shared" si="57"/>
        <v>76.953425500463766</v>
      </c>
      <c r="AO335" s="84">
        <f t="shared" si="58"/>
        <v>64.127427939978418</v>
      </c>
      <c r="AP335" s="85">
        <f t="shared" si="59"/>
        <v>0.33407965654062349</v>
      </c>
    </row>
    <row r="336" spans="1:42" x14ac:dyDescent="0.25">
      <c r="A336">
        <v>16</v>
      </c>
      <c r="B336" s="27">
        <v>2</v>
      </c>
      <c r="C336" s="28" t="s">
        <v>708</v>
      </c>
      <c r="D336" s="28">
        <v>40.03125</v>
      </c>
      <c r="E336" s="28">
        <v>-104.00125</v>
      </c>
      <c r="F336" s="28">
        <v>10</v>
      </c>
      <c r="G336" s="28">
        <v>2.6936999999999999E-2</v>
      </c>
      <c r="H336" s="28">
        <v>0.18360799999999999</v>
      </c>
      <c r="I336" s="28">
        <v>47.002372999999999</v>
      </c>
      <c r="J336" s="28">
        <v>1.396455</v>
      </c>
      <c r="K336" s="28">
        <v>8.958691</v>
      </c>
      <c r="L336" s="28">
        <v>0.13348399999999999</v>
      </c>
      <c r="M336" s="56">
        <v>2.6936999999999999E-2</v>
      </c>
      <c r="N336" s="28">
        <v>6.2149000000000003E-2</v>
      </c>
      <c r="O336" s="28">
        <v>99700</v>
      </c>
      <c r="P336" s="28">
        <v>21.7</v>
      </c>
      <c r="Q336" s="28">
        <v>60</v>
      </c>
      <c r="R336" s="28">
        <v>1.171</v>
      </c>
      <c r="S336" s="28" t="s">
        <v>711</v>
      </c>
      <c r="T336" s="28" t="s">
        <v>712</v>
      </c>
      <c r="U336" s="79">
        <v>1200</v>
      </c>
      <c r="V336" s="34">
        <v>201.07089993817894</v>
      </c>
      <c r="W336" s="2">
        <v>1.0389662713122829</v>
      </c>
      <c r="X336" s="2">
        <v>205.06277631931718</v>
      </c>
      <c r="Y336" s="2">
        <v>47.248112899741166</v>
      </c>
      <c r="Z336" s="80">
        <f>VLOOKUP(U336,BG!$A$2:$F$55,4)</f>
        <v>15.221719021012619</v>
      </c>
      <c r="AA336" s="80">
        <f>VLOOKUP(U336,BG!$A$2:$F$55,5)</f>
        <v>5.055501641715658</v>
      </c>
      <c r="AB336" s="4">
        <f>VLOOKUP(U336+1,BG!$A$2:$F$55,4)</f>
        <v>17.202521431216109</v>
      </c>
      <c r="AC336" s="4">
        <f>VLOOKUP(U336+1,BG!$A$2:$F$55,5)</f>
        <v>4.8092313488826983</v>
      </c>
      <c r="AD336" s="3">
        <f>COUNTIF($U$2:U336,U336)</f>
        <v>2</v>
      </c>
      <c r="AE336" s="3">
        <f t="shared" si="50"/>
        <v>11</v>
      </c>
      <c r="AF336" s="3">
        <f t="shared" si="51"/>
        <v>9</v>
      </c>
      <c r="AG336" s="3">
        <f t="shared" si="52"/>
        <v>1</v>
      </c>
      <c r="AH336" s="81">
        <f t="shared" si="53"/>
        <v>15.419799262032967</v>
      </c>
      <c r="AI336" s="81">
        <f t="shared" si="54"/>
        <v>5.0308746124323616</v>
      </c>
      <c r="AJ336" s="83">
        <v>0.95434399999999997</v>
      </c>
      <c r="AK336" s="83">
        <v>211.149</v>
      </c>
      <c r="AL336" s="84">
        <f t="shared" si="55"/>
        <v>201.50878125599999</v>
      </c>
      <c r="AM336" s="84">
        <f t="shared" si="56"/>
        <v>260.30142099716687</v>
      </c>
      <c r="AN336" s="84">
        <f t="shared" si="57"/>
        <v>77.575076636164923</v>
      </c>
      <c r="AO336" s="84">
        <f t="shared" si="58"/>
        <v>182.72634436100196</v>
      </c>
      <c r="AP336" s="85">
        <f t="shared" si="59"/>
        <v>0.10278997788020454</v>
      </c>
    </row>
    <row r="337" spans="1:42" x14ac:dyDescent="0.25">
      <c r="A337">
        <v>16</v>
      </c>
      <c r="B337" s="27">
        <v>3</v>
      </c>
      <c r="C337" s="28" t="s">
        <v>708</v>
      </c>
      <c r="D337" s="28">
        <v>40.03125</v>
      </c>
      <c r="E337" s="28">
        <v>-52.001249999999999</v>
      </c>
      <c r="F337" s="28">
        <v>10</v>
      </c>
      <c r="G337" s="28">
        <v>9.257E-2</v>
      </c>
      <c r="H337" s="28">
        <v>0.18366399999999999</v>
      </c>
      <c r="I337" s="28">
        <v>47.016323999999997</v>
      </c>
      <c r="J337" s="28">
        <v>1.387642</v>
      </c>
      <c r="K337" s="28">
        <v>8.9600349999999995</v>
      </c>
      <c r="L337" s="28">
        <v>0.13251599999999999</v>
      </c>
      <c r="M337" s="56">
        <v>9.257E-2</v>
      </c>
      <c r="N337" s="28">
        <v>0.14586399999999999</v>
      </c>
      <c r="O337" s="28">
        <v>99700</v>
      </c>
      <c r="P337" s="28">
        <v>21.7</v>
      </c>
      <c r="Q337" s="28">
        <v>60</v>
      </c>
      <c r="R337" s="28">
        <v>1.171</v>
      </c>
      <c r="S337" s="28" t="s">
        <v>713</v>
      </c>
      <c r="T337" s="28" t="s">
        <v>714</v>
      </c>
      <c r="U337" s="79">
        <v>1200</v>
      </c>
      <c r="V337" s="34">
        <v>763.63816711095092</v>
      </c>
      <c r="W337" s="2">
        <v>0.78289945498242941</v>
      </c>
      <c r="X337" s="2">
        <v>772.23136088707258</v>
      </c>
      <c r="Y337" s="2">
        <v>38.108415821517696</v>
      </c>
      <c r="Z337" s="80">
        <f>VLOOKUP(U337,BG!$A$2:$F$55,4)</f>
        <v>15.221719021012619</v>
      </c>
      <c r="AA337" s="80">
        <f>VLOOKUP(U337,BG!$A$2:$F$55,5)</f>
        <v>5.055501641715658</v>
      </c>
      <c r="AB337" s="4">
        <f>VLOOKUP(U337+1,BG!$A$2:$F$55,4)</f>
        <v>17.202521431216109</v>
      </c>
      <c r="AC337" s="4">
        <f>VLOOKUP(U337+1,BG!$A$2:$F$55,5)</f>
        <v>4.8092313488826983</v>
      </c>
      <c r="AD337" s="3">
        <f>COUNTIF($U$2:U337,U337)</f>
        <v>3</v>
      </c>
      <c r="AE337" s="3">
        <f t="shared" si="50"/>
        <v>11</v>
      </c>
      <c r="AF337" s="3">
        <f t="shared" si="51"/>
        <v>8</v>
      </c>
      <c r="AG337" s="3">
        <f t="shared" si="52"/>
        <v>2</v>
      </c>
      <c r="AH337" s="81">
        <f t="shared" si="53"/>
        <v>15.617879503053317</v>
      </c>
      <c r="AI337" s="81">
        <f t="shared" si="54"/>
        <v>5.006247583149066</v>
      </c>
      <c r="AJ337" s="83">
        <v>0.76072300000000004</v>
      </c>
      <c r="AK337" s="83">
        <v>780.43600000000004</v>
      </c>
      <c r="AL337" s="84">
        <f t="shared" si="55"/>
        <v>593.69561522800007</v>
      </c>
      <c r="AM337" s="84">
        <f t="shared" si="56"/>
        <v>642.68792738034665</v>
      </c>
      <c r="AN337" s="84">
        <f t="shared" si="57"/>
        <v>78.18697151607401</v>
      </c>
      <c r="AO337" s="84">
        <f t="shared" si="58"/>
        <v>564.50095586427267</v>
      </c>
      <c r="AP337" s="85">
        <f t="shared" si="59"/>
        <v>5.1717643806340863E-2</v>
      </c>
    </row>
    <row r="338" spans="1:42" x14ac:dyDescent="0.25">
      <c r="A338">
        <v>16</v>
      </c>
      <c r="B338" s="27">
        <v>4</v>
      </c>
      <c r="C338" s="28" t="s">
        <v>708</v>
      </c>
      <c r="D338" s="28">
        <v>40.03125</v>
      </c>
      <c r="E338" s="28">
        <v>-1.25E-3</v>
      </c>
      <c r="F338" s="28">
        <v>10</v>
      </c>
      <c r="G338" s="28">
        <v>0.217589</v>
      </c>
      <c r="H338" s="28">
        <v>0.18315899999999999</v>
      </c>
      <c r="I338" s="28">
        <v>46.889569999999999</v>
      </c>
      <c r="J338" s="28">
        <v>1.415429</v>
      </c>
      <c r="K338" s="28">
        <v>8.9479039999999994</v>
      </c>
      <c r="L338" s="28">
        <v>0.13534399999999999</v>
      </c>
      <c r="M338" s="56">
        <v>0.217589</v>
      </c>
      <c r="N338" s="28">
        <v>0.28373100000000001</v>
      </c>
      <c r="O338" s="28">
        <v>99700</v>
      </c>
      <c r="P338" s="28">
        <v>21.7</v>
      </c>
      <c r="Q338" s="28">
        <v>60</v>
      </c>
      <c r="R338" s="28">
        <v>1.171</v>
      </c>
      <c r="S338" s="28" t="s">
        <v>715</v>
      </c>
      <c r="T338" s="28" t="s">
        <v>716</v>
      </c>
      <c r="U338" s="79">
        <v>1200</v>
      </c>
      <c r="V338" s="34">
        <v>1835.2123468219534</v>
      </c>
      <c r="W338" s="2">
        <v>0.86404155256226567</v>
      </c>
      <c r="X338" s="2">
        <v>1568.4300511398767</v>
      </c>
      <c r="Y338" s="2">
        <v>25.235545616762227</v>
      </c>
      <c r="Z338" s="80">
        <f>VLOOKUP(U338,BG!$A$2:$F$55,4)</f>
        <v>15.221719021012619</v>
      </c>
      <c r="AA338" s="80">
        <f>VLOOKUP(U338,BG!$A$2:$F$55,5)</f>
        <v>5.055501641715658</v>
      </c>
      <c r="AB338" s="4">
        <f>VLOOKUP(U338+1,BG!$A$2:$F$55,4)</f>
        <v>17.202521431216109</v>
      </c>
      <c r="AC338" s="4">
        <f>VLOOKUP(U338+1,BG!$A$2:$F$55,5)</f>
        <v>4.8092313488826983</v>
      </c>
      <c r="AD338" s="3">
        <f>COUNTIF($U$2:U338,U338)</f>
        <v>4</v>
      </c>
      <c r="AE338" s="3">
        <f t="shared" si="50"/>
        <v>11</v>
      </c>
      <c r="AF338" s="3">
        <f t="shared" si="51"/>
        <v>7</v>
      </c>
      <c r="AG338" s="3">
        <f t="shared" si="52"/>
        <v>3</v>
      </c>
      <c r="AH338" s="81">
        <f t="shared" si="53"/>
        <v>15.815959744073666</v>
      </c>
      <c r="AI338" s="81">
        <f t="shared" si="54"/>
        <v>4.9816205538657696</v>
      </c>
      <c r="AJ338" s="83">
        <v>0.85976799999999998</v>
      </c>
      <c r="AK338" s="83">
        <v>1577.61</v>
      </c>
      <c r="AL338" s="84">
        <f t="shared" si="55"/>
        <v>1356.3785944799999</v>
      </c>
      <c r="AM338" s="84">
        <f t="shared" si="56"/>
        <v>1380.4242820889751</v>
      </c>
      <c r="AN338" s="84">
        <f t="shared" si="57"/>
        <v>78.789110140190971</v>
      </c>
      <c r="AO338" s="84">
        <f t="shared" si="58"/>
        <v>1301.6351719487841</v>
      </c>
      <c r="AP338" s="85">
        <f t="shared" si="59"/>
        <v>4.2057424162298115E-2</v>
      </c>
    </row>
    <row r="339" spans="1:42" x14ac:dyDescent="0.25">
      <c r="A339">
        <v>16</v>
      </c>
      <c r="B339" s="27">
        <v>5</v>
      </c>
      <c r="C339" s="28" t="s">
        <v>708</v>
      </c>
      <c r="D339" s="28">
        <v>40.03125</v>
      </c>
      <c r="E339" s="28">
        <v>51.998750000000001</v>
      </c>
      <c r="F339" s="28">
        <v>10</v>
      </c>
      <c r="G339" s="28">
        <v>0.47702899999999998</v>
      </c>
      <c r="H339" s="28">
        <v>0.18262700000000001</v>
      </c>
      <c r="I339" s="28">
        <v>46.756056999999998</v>
      </c>
      <c r="J339" s="28">
        <v>1.404776</v>
      </c>
      <c r="K339" s="28">
        <v>8.9351649999999996</v>
      </c>
      <c r="L339" s="28">
        <v>0.13450999999999999</v>
      </c>
      <c r="M339" s="56">
        <v>0.47702899999999998</v>
      </c>
      <c r="N339" s="28">
        <v>0.55890399999999996</v>
      </c>
      <c r="O339" s="28">
        <v>99700</v>
      </c>
      <c r="P339" s="28">
        <v>21.7</v>
      </c>
      <c r="Q339" s="28">
        <v>60</v>
      </c>
      <c r="R339" s="28">
        <v>1.171</v>
      </c>
      <c r="S339" s="28" t="s">
        <v>717</v>
      </c>
      <c r="T339" s="28" t="s">
        <v>718</v>
      </c>
      <c r="U339" s="79">
        <v>1200</v>
      </c>
      <c r="V339" s="34">
        <v>4059.024343699034</v>
      </c>
      <c r="W339" s="2">
        <v>0.74860454602036253</v>
      </c>
      <c r="X339" s="2">
        <v>3912.5679353080172</v>
      </c>
      <c r="Y339" s="2">
        <v>14.227404492304672</v>
      </c>
      <c r="Z339" s="80">
        <f>VLOOKUP(U339,BG!$A$2:$F$55,4)</f>
        <v>15.221719021012619</v>
      </c>
      <c r="AA339" s="80">
        <f>VLOOKUP(U339,BG!$A$2:$F$55,5)</f>
        <v>5.055501641715658</v>
      </c>
      <c r="AB339" s="4">
        <f>VLOOKUP(U339+1,BG!$A$2:$F$55,4)</f>
        <v>17.202521431216109</v>
      </c>
      <c r="AC339" s="4">
        <f>VLOOKUP(U339+1,BG!$A$2:$F$55,5)</f>
        <v>4.8092313488826983</v>
      </c>
      <c r="AD339" s="3">
        <f>COUNTIF($U$2:U339,U339)</f>
        <v>5</v>
      </c>
      <c r="AE339" s="3">
        <f t="shared" si="50"/>
        <v>11</v>
      </c>
      <c r="AF339" s="3">
        <f t="shared" si="51"/>
        <v>6</v>
      </c>
      <c r="AG339" s="3">
        <f t="shared" si="52"/>
        <v>4</v>
      </c>
      <c r="AH339" s="81">
        <f t="shared" si="53"/>
        <v>16.014039985094016</v>
      </c>
      <c r="AI339" s="81">
        <f t="shared" si="54"/>
        <v>4.9569935245824741</v>
      </c>
      <c r="AJ339" s="83">
        <v>0.81930099999999995</v>
      </c>
      <c r="AK339" s="83">
        <v>3926.41</v>
      </c>
      <c r="AL339" s="84">
        <f t="shared" si="55"/>
        <v>3216.9116394099997</v>
      </c>
      <c r="AM339" s="84">
        <f t="shared" si="56"/>
        <v>2943.19354747739</v>
      </c>
      <c r="AN339" s="84">
        <f t="shared" si="57"/>
        <v>79.381492508515862</v>
      </c>
      <c r="AO339" s="84">
        <f t="shared" si="58"/>
        <v>2863.8120549688742</v>
      </c>
      <c r="AP339" s="85">
        <f t="shared" si="59"/>
        <v>0.12329705220301657</v>
      </c>
    </row>
    <row r="340" spans="1:42" x14ac:dyDescent="0.25">
      <c r="A340">
        <v>16</v>
      </c>
      <c r="B340" s="27">
        <v>6</v>
      </c>
      <c r="C340" s="28" t="s">
        <v>708</v>
      </c>
      <c r="D340" s="28">
        <v>40.03125</v>
      </c>
      <c r="E340" s="28">
        <v>103.99875</v>
      </c>
      <c r="F340" s="28">
        <v>10</v>
      </c>
      <c r="G340" s="28">
        <v>0.58450199999999997</v>
      </c>
      <c r="H340" s="28">
        <v>0.18274399999999999</v>
      </c>
      <c r="I340" s="28">
        <v>46.785384000000001</v>
      </c>
      <c r="J340" s="28">
        <v>1.4139919999999999</v>
      </c>
      <c r="K340" s="28">
        <v>8.9379550000000005</v>
      </c>
      <c r="L340" s="28">
        <v>0.135327</v>
      </c>
      <c r="M340" s="56">
        <v>0.58450199999999997</v>
      </c>
      <c r="N340" s="28">
        <v>0.70149099999999998</v>
      </c>
      <c r="O340" s="28">
        <v>99700</v>
      </c>
      <c r="P340" s="28">
        <v>21.7</v>
      </c>
      <c r="Q340" s="28">
        <v>60</v>
      </c>
      <c r="R340" s="28">
        <v>1.171</v>
      </c>
      <c r="S340" s="28" t="s">
        <v>719</v>
      </c>
      <c r="T340" s="28" t="s">
        <v>720</v>
      </c>
      <c r="U340" s="79">
        <v>1200</v>
      </c>
      <c r="V340" s="34">
        <v>4980.8953003007773</v>
      </c>
      <c r="W340" s="2">
        <v>0.66079098027527539</v>
      </c>
      <c r="X340" s="2">
        <v>5446.4618392081056</v>
      </c>
      <c r="Y340" s="2">
        <v>27.458558977814835</v>
      </c>
      <c r="Z340" s="80">
        <f>VLOOKUP(U340,BG!$A$2:$F$55,4)</f>
        <v>15.221719021012619</v>
      </c>
      <c r="AA340" s="80">
        <f>VLOOKUP(U340,BG!$A$2:$F$55,5)</f>
        <v>5.055501641715658</v>
      </c>
      <c r="AB340" s="4">
        <f>VLOOKUP(U340+1,BG!$A$2:$F$55,4)</f>
        <v>17.202521431216109</v>
      </c>
      <c r="AC340" s="4">
        <f>VLOOKUP(U340+1,BG!$A$2:$F$55,5)</f>
        <v>4.8092313488826983</v>
      </c>
      <c r="AD340" s="3">
        <f>COUNTIF($U$2:U340,U340)</f>
        <v>6</v>
      </c>
      <c r="AE340" s="3">
        <f t="shared" si="50"/>
        <v>11</v>
      </c>
      <c r="AF340" s="3">
        <f t="shared" si="51"/>
        <v>5</v>
      </c>
      <c r="AG340" s="3">
        <f t="shared" si="52"/>
        <v>5</v>
      </c>
      <c r="AH340" s="81">
        <f t="shared" si="53"/>
        <v>16.212120226114365</v>
      </c>
      <c r="AI340" s="81">
        <f t="shared" si="54"/>
        <v>4.9323664952991777</v>
      </c>
      <c r="AJ340" s="83">
        <v>0.81325499999999995</v>
      </c>
      <c r="AK340" s="83">
        <v>5466.35</v>
      </c>
      <c r="AL340" s="84">
        <f t="shared" si="55"/>
        <v>4445.5364692499998</v>
      </c>
      <c r="AM340" s="84">
        <f t="shared" si="56"/>
        <v>3626.4314167400184</v>
      </c>
      <c r="AN340" s="84">
        <f t="shared" si="57"/>
        <v>79.964118621048627</v>
      </c>
      <c r="AO340" s="84">
        <f t="shared" si="58"/>
        <v>3546.4672981189697</v>
      </c>
      <c r="AP340" s="85">
        <f t="shared" si="59"/>
        <v>0.25351119735627969</v>
      </c>
    </row>
    <row r="341" spans="1:42" x14ac:dyDescent="0.25">
      <c r="A341">
        <v>16</v>
      </c>
      <c r="B341" s="27">
        <v>7</v>
      </c>
      <c r="C341" s="28" t="s">
        <v>708</v>
      </c>
      <c r="D341" s="28">
        <v>40.03125</v>
      </c>
      <c r="E341" s="28">
        <v>155.99875</v>
      </c>
      <c r="F341" s="28">
        <v>10</v>
      </c>
      <c r="G341" s="28">
        <v>0.22184000000000001</v>
      </c>
      <c r="H341" s="28">
        <v>0.182472</v>
      </c>
      <c r="I341" s="28">
        <v>46.717148999999999</v>
      </c>
      <c r="J341" s="28">
        <v>1.4112610000000001</v>
      </c>
      <c r="K341" s="28">
        <v>8.9314370000000007</v>
      </c>
      <c r="L341" s="28">
        <v>0.13511100000000001</v>
      </c>
      <c r="M341" s="56">
        <v>0.22184000000000001</v>
      </c>
      <c r="N341" s="28">
        <v>0.40002500000000002</v>
      </c>
      <c r="O341" s="28">
        <v>99700</v>
      </c>
      <c r="P341" s="28">
        <v>21.7</v>
      </c>
      <c r="Q341" s="28">
        <v>60</v>
      </c>
      <c r="R341" s="28">
        <v>1.171</v>
      </c>
      <c r="S341" s="28" t="s">
        <v>721</v>
      </c>
      <c r="T341" s="28" t="s">
        <v>722</v>
      </c>
      <c r="U341" s="79">
        <v>1200</v>
      </c>
      <c r="V341" s="34">
        <v>1872.9960321317794</v>
      </c>
      <c r="W341" s="2">
        <v>0.49373185550375875</v>
      </c>
      <c r="X341" s="2">
        <v>2824.8668381086663</v>
      </c>
      <c r="Y341" s="2">
        <v>38.824217790889556</v>
      </c>
      <c r="Z341" s="80">
        <f>VLOOKUP(U341,BG!$A$2:$F$55,4)</f>
        <v>15.221719021012619</v>
      </c>
      <c r="AA341" s="80">
        <f>VLOOKUP(U341,BG!$A$2:$F$55,5)</f>
        <v>5.055501641715658</v>
      </c>
      <c r="AB341" s="4">
        <f>VLOOKUP(U341+1,BG!$A$2:$F$55,4)</f>
        <v>17.202521431216109</v>
      </c>
      <c r="AC341" s="4">
        <f>VLOOKUP(U341+1,BG!$A$2:$F$55,5)</f>
        <v>4.8092313488826983</v>
      </c>
      <c r="AD341" s="3">
        <f>COUNTIF($U$2:U341,U341)</f>
        <v>7</v>
      </c>
      <c r="AE341" s="3">
        <f t="shared" si="50"/>
        <v>11</v>
      </c>
      <c r="AF341" s="3">
        <f t="shared" si="51"/>
        <v>4</v>
      </c>
      <c r="AG341" s="3">
        <f t="shared" si="52"/>
        <v>6</v>
      </c>
      <c r="AH341" s="81">
        <f t="shared" si="53"/>
        <v>16.410200467134711</v>
      </c>
      <c r="AI341" s="81">
        <f t="shared" si="54"/>
        <v>4.9077394660158822</v>
      </c>
      <c r="AJ341" s="83">
        <v>0.55816699999999997</v>
      </c>
      <c r="AK341" s="83">
        <v>2839.33</v>
      </c>
      <c r="AL341" s="84">
        <f t="shared" si="55"/>
        <v>1584.8203081099998</v>
      </c>
      <c r="AM341" s="84">
        <f t="shared" si="56"/>
        <v>1433.5509633213176</v>
      </c>
      <c r="AN341" s="84">
        <f t="shared" si="57"/>
        <v>80.536988477789293</v>
      </c>
      <c r="AO341" s="84">
        <f t="shared" si="58"/>
        <v>1353.0139748435283</v>
      </c>
      <c r="AP341" s="85">
        <f t="shared" si="59"/>
        <v>0.17132589727558367</v>
      </c>
    </row>
    <row r="342" spans="1:42" x14ac:dyDescent="0.25">
      <c r="A342">
        <v>16</v>
      </c>
      <c r="B342" s="27">
        <v>8</v>
      </c>
      <c r="C342" s="28" t="s">
        <v>708</v>
      </c>
      <c r="D342" s="28">
        <v>40.03125</v>
      </c>
      <c r="E342" s="28">
        <v>207.99875</v>
      </c>
      <c r="F342" s="28">
        <v>10</v>
      </c>
      <c r="G342" s="28">
        <v>4.8959999999999997E-2</v>
      </c>
      <c r="H342" s="28">
        <v>0.182423</v>
      </c>
      <c r="I342" s="28">
        <v>46.704912999999998</v>
      </c>
      <c r="J342" s="28">
        <v>1.4006209999999999</v>
      </c>
      <c r="K342" s="28">
        <v>8.9302810000000008</v>
      </c>
      <c r="L342" s="28">
        <v>0.13416800000000001</v>
      </c>
      <c r="M342" s="56">
        <v>4.8959999999999997E-2</v>
      </c>
      <c r="N342" s="28">
        <v>0.14249899999999999</v>
      </c>
      <c r="O342" s="28">
        <v>99700</v>
      </c>
      <c r="P342" s="28">
        <v>21.7</v>
      </c>
      <c r="Q342" s="28">
        <v>60</v>
      </c>
      <c r="R342" s="28">
        <v>1.171</v>
      </c>
      <c r="S342" s="28" t="s">
        <v>723</v>
      </c>
      <c r="T342" s="28" t="s">
        <v>724</v>
      </c>
      <c r="U342" s="79">
        <v>1200</v>
      </c>
      <c r="V342" s="34">
        <v>391.33390133704768</v>
      </c>
      <c r="W342" s="2">
        <v>0.6358394673299006</v>
      </c>
      <c r="X342" s="2">
        <v>544.03917519522975</v>
      </c>
      <c r="Y342" s="2">
        <v>46.457762590951411</v>
      </c>
      <c r="Z342" s="80">
        <f>VLOOKUP(U342,BG!$A$2:$F$55,4)</f>
        <v>15.221719021012619</v>
      </c>
      <c r="AA342" s="80">
        <f>VLOOKUP(U342,BG!$A$2:$F$55,5)</f>
        <v>5.055501641715658</v>
      </c>
      <c r="AB342" s="4">
        <f>VLOOKUP(U342+1,BG!$A$2:$F$55,4)</f>
        <v>17.202521431216109</v>
      </c>
      <c r="AC342" s="4">
        <f>VLOOKUP(U342+1,BG!$A$2:$F$55,5)</f>
        <v>4.8092313488826983</v>
      </c>
      <c r="AD342" s="3">
        <f>COUNTIF($U$2:U342,U342)</f>
        <v>8</v>
      </c>
      <c r="AE342" s="3">
        <f t="shared" si="50"/>
        <v>11</v>
      </c>
      <c r="AF342" s="3">
        <f t="shared" si="51"/>
        <v>3</v>
      </c>
      <c r="AG342" s="3">
        <f t="shared" si="52"/>
        <v>7</v>
      </c>
      <c r="AH342" s="81">
        <f t="shared" si="53"/>
        <v>16.608280708155061</v>
      </c>
      <c r="AI342" s="81">
        <f t="shared" si="54"/>
        <v>4.8831124367325867</v>
      </c>
      <c r="AJ342" s="83">
        <v>0.60623400000000005</v>
      </c>
      <c r="AK342" s="83">
        <v>550.73299999999995</v>
      </c>
      <c r="AL342" s="84">
        <f t="shared" si="55"/>
        <v>333.87306952199998</v>
      </c>
      <c r="AM342" s="84">
        <f t="shared" si="56"/>
        <v>392.37934195368473</v>
      </c>
      <c r="AN342" s="84">
        <f t="shared" si="57"/>
        <v>81.100102078737862</v>
      </c>
      <c r="AO342" s="84">
        <f t="shared" si="58"/>
        <v>311.27923987494688</v>
      </c>
      <c r="AP342" s="85">
        <f t="shared" si="59"/>
        <v>7.2583798573043062E-2</v>
      </c>
    </row>
    <row r="343" spans="1:42" x14ac:dyDescent="0.25">
      <c r="A343">
        <v>16</v>
      </c>
      <c r="B343" s="27">
        <v>9</v>
      </c>
      <c r="C343" s="28" t="s">
        <v>708</v>
      </c>
      <c r="D343" s="28">
        <v>40.03125</v>
      </c>
      <c r="E343" s="28">
        <v>259.99874999999997</v>
      </c>
      <c r="F343" s="28">
        <v>10</v>
      </c>
      <c r="G343" s="28">
        <v>1.4286E-2</v>
      </c>
      <c r="H343" s="28">
        <v>0.182453</v>
      </c>
      <c r="I343" s="28">
        <v>46.712584</v>
      </c>
      <c r="J343" s="28">
        <v>1.447587</v>
      </c>
      <c r="K343" s="28">
        <v>8.9309449999999995</v>
      </c>
      <c r="L343" s="28">
        <v>0.13872999999999999</v>
      </c>
      <c r="M343" s="56">
        <v>1.4286E-2</v>
      </c>
      <c r="N343" s="28">
        <v>5.3950999999999999E-2</v>
      </c>
      <c r="O343" s="28">
        <v>99700</v>
      </c>
      <c r="P343" s="28">
        <v>21.7</v>
      </c>
      <c r="Q343" s="28">
        <v>60</v>
      </c>
      <c r="R343" s="28">
        <v>1.171</v>
      </c>
      <c r="S343" s="28" t="s">
        <v>725</v>
      </c>
      <c r="T343" s="28" t="s">
        <v>726</v>
      </c>
      <c r="U343" s="79">
        <v>1200</v>
      </c>
      <c r="V343" s="34">
        <v>94.300339607497889</v>
      </c>
      <c r="W343" s="2">
        <v>1.2060301991969535</v>
      </c>
      <c r="X343" s="2">
        <v>111.14876204425728</v>
      </c>
      <c r="Y343" s="2">
        <v>46.637555673382266</v>
      </c>
      <c r="Z343" s="80">
        <f>VLOOKUP(U343,BG!$A$2:$F$55,4)</f>
        <v>15.221719021012619</v>
      </c>
      <c r="AA343" s="80">
        <f>VLOOKUP(U343,BG!$A$2:$F$55,5)</f>
        <v>5.055501641715658</v>
      </c>
      <c r="AB343" s="4">
        <f>VLOOKUP(U343+1,BG!$A$2:$F$55,4)</f>
        <v>17.202521431216109</v>
      </c>
      <c r="AC343" s="4">
        <f>VLOOKUP(U343+1,BG!$A$2:$F$55,5)</f>
        <v>4.8092313488826983</v>
      </c>
      <c r="AD343" s="3">
        <f>COUNTIF($U$2:U343,U343)</f>
        <v>9</v>
      </c>
      <c r="AE343" s="3">
        <f t="shared" si="50"/>
        <v>11</v>
      </c>
      <c r="AF343" s="3">
        <f t="shared" si="51"/>
        <v>2</v>
      </c>
      <c r="AG343" s="3">
        <f t="shared" si="52"/>
        <v>8</v>
      </c>
      <c r="AH343" s="81">
        <f t="shared" si="53"/>
        <v>16.80636094917541</v>
      </c>
      <c r="AI343" s="81">
        <f t="shared" si="54"/>
        <v>4.8584854074492902</v>
      </c>
      <c r="AJ343" s="83">
        <v>0.97118599999999999</v>
      </c>
      <c r="AK343" s="83">
        <v>123.059</v>
      </c>
      <c r="AL343" s="84">
        <f t="shared" si="55"/>
        <v>119.513177974</v>
      </c>
      <c r="AM343" s="84">
        <f t="shared" si="56"/>
        <v>180.68631930211268</v>
      </c>
      <c r="AN343" s="84">
        <f t="shared" si="57"/>
        <v>81.653459423894333</v>
      </c>
      <c r="AO343" s="84">
        <f t="shared" si="58"/>
        <v>99.032859878218346</v>
      </c>
      <c r="AP343" s="85">
        <f t="shared" si="59"/>
        <v>0.20680325824142107</v>
      </c>
    </row>
    <row r="344" spans="1:42" x14ac:dyDescent="0.25">
      <c r="A344">
        <v>16</v>
      </c>
      <c r="B344" s="27">
        <v>10</v>
      </c>
      <c r="C344" s="28" t="s">
        <v>708</v>
      </c>
      <c r="D344" s="28">
        <v>40.03125</v>
      </c>
      <c r="E344" s="28">
        <v>311.99874999999997</v>
      </c>
      <c r="F344" s="28">
        <v>10</v>
      </c>
      <c r="G344" s="28">
        <v>4.7190000000000001E-3</v>
      </c>
      <c r="H344" s="28">
        <v>0.182505</v>
      </c>
      <c r="I344" s="28">
        <v>46.725450000000002</v>
      </c>
      <c r="J344" s="28">
        <v>1.365191</v>
      </c>
      <c r="K344" s="28">
        <v>8.9322959999999991</v>
      </c>
      <c r="L344" s="28">
        <v>0.130719</v>
      </c>
      <c r="M344" s="56">
        <v>4.7190000000000001E-3</v>
      </c>
      <c r="N344" s="28">
        <v>1.183E-2</v>
      </c>
      <c r="O344" s="28">
        <v>99700</v>
      </c>
      <c r="P344" s="28">
        <v>21.7</v>
      </c>
      <c r="Q344" s="28">
        <v>60</v>
      </c>
      <c r="R344" s="28">
        <v>1.171</v>
      </c>
      <c r="S344" s="28" t="s">
        <v>727</v>
      </c>
      <c r="T344" s="28" t="s">
        <v>728</v>
      </c>
      <c r="U344" s="79">
        <v>1200</v>
      </c>
      <c r="V344" s="34">
        <v>12.490691005017842</v>
      </c>
      <c r="W344" s="2">
        <v>6.1050856464224736</v>
      </c>
      <c r="X344" s="2">
        <v>13.299126101199331</v>
      </c>
      <c r="Y344" s="2">
        <v>52.415828896723042</v>
      </c>
      <c r="Z344" s="80">
        <f>VLOOKUP(U344,BG!$A$2:$F$55,4)</f>
        <v>15.221719021012619</v>
      </c>
      <c r="AA344" s="80">
        <f>VLOOKUP(U344,BG!$A$2:$F$55,5)</f>
        <v>5.055501641715658</v>
      </c>
      <c r="AB344" s="4">
        <f>VLOOKUP(U344+1,BG!$A$2:$F$55,4)</f>
        <v>17.202521431216109</v>
      </c>
      <c r="AC344" s="4">
        <f>VLOOKUP(U344+1,BG!$A$2:$F$55,5)</f>
        <v>4.8092313488826983</v>
      </c>
      <c r="AD344" s="3">
        <f>COUNTIF($U$2:U344,U344)</f>
        <v>10</v>
      </c>
      <c r="AE344" s="3">
        <f t="shared" si="50"/>
        <v>11</v>
      </c>
      <c r="AF344" s="3">
        <f t="shared" si="51"/>
        <v>1</v>
      </c>
      <c r="AG344" s="3">
        <f t="shared" si="52"/>
        <v>9</v>
      </c>
      <c r="AH344" s="81">
        <f t="shared" si="53"/>
        <v>17.00444119019576</v>
      </c>
      <c r="AI344" s="81">
        <f t="shared" si="54"/>
        <v>4.8338583781659938</v>
      </c>
      <c r="AJ344" s="83">
        <v>2.8003499999999999</v>
      </c>
      <c r="AK344" s="83">
        <v>17.112200000000001</v>
      </c>
      <c r="AL344" s="84">
        <f t="shared" si="55"/>
        <v>47.920149270000003</v>
      </c>
      <c r="AM344" s="84">
        <f t="shared" si="56"/>
        <v>133.60813276711755</v>
      </c>
      <c r="AN344" s="84">
        <f t="shared" si="57"/>
        <v>82.197060513258691</v>
      </c>
      <c r="AO344" s="84">
        <f t="shared" si="58"/>
        <v>51.411072253858862</v>
      </c>
      <c r="AP344" s="85">
        <f t="shared" si="59"/>
        <v>6.7902162526805379E-2</v>
      </c>
    </row>
    <row r="345" spans="1:42" x14ac:dyDescent="0.25">
      <c r="A345">
        <v>16</v>
      </c>
      <c r="B345" s="27">
        <v>11</v>
      </c>
      <c r="C345" s="28" t="s">
        <v>708</v>
      </c>
      <c r="D345" s="28">
        <v>40.03125</v>
      </c>
      <c r="E345" s="28">
        <v>363.99874999999997</v>
      </c>
      <c r="F345" s="28">
        <v>10</v>
      </c>
      <c r="G345" s="28">
        <v>3.4450000000000001E-3</v>
      </c>
      <c r="H345" s="28">
        <v>0.18262999999999999</v>
      </c>
      <c r="I345" s="28">
        <v>46.756919000000003</v>
      </c>
      <c r="J345" s="28">
        <v>1.39862</v>
      </c>
      <c r="K345" s="28">
        <v>8.935257</v>
      </c>
      <c r="L345" s="28">
        <v>0.133906</v>
      </c>
      <c r="M345" s="56">
        <v>3.4450000000000001E-3</v>
      </c>
      <c r="N345" s="28">
        <v>3.2060000000000001E-3</v>
      </c>
      <c r="O345" s="28">
        <v>99700</v>
      </c>
      <c r="P345" s="28">
        <v>21.7</v>
      </c>
      <c r="Q345" s="28">
        <v>60</v>
      </c>
      <c r="R345" s="28">
        <v>1.171</v>
      </c>
      <c r="S345" s="28" t="s">
        <v>729</v>
      </c>
      <c r="T345" s="28" t="s">
        <v>730</v>
      </c>
      <c r="U345" s="79">
        <v>1200</v>
      </c>
      <c r="V345" s="34">
        <v>1.7838733464070573</v>
      </c>
      <c r="W345" s="2">
        <v>16.562301029383868</v>
      </c>
      <c r="X345" s="2">
        <v>4.0942671327286746</v>
      </c>
      <c r="Y345" s="2">
        <v>46.99759585677814</v>
      </c>
      <c r="Z345" s="80">
        <f>VLOOKUP(U345,BG!$A$2:$F$55,4)</f>
        <v>15.221719021012619</v>
      </c>
      <c r="AA345" s="80">
        <f>VLOOKUP(U345,BG!$A$2:$F$55,5)</f>
        <v>5.055501641715658</v>
      </c>
      <c r="AB345" s="4">
        <f>VLOOKUP(U345+1,BG!$A$2:$F$55,4)</f>
        <v>17.202521431216109</v>
      </c>
      <c r="AC345" s="4">
        <f>VLOOKUP(U345+1,BG!$A$2:$F$55,5)</f>
        <v>4.8092313488826983</v>
      </c>
      <c r="AD345" s="3">
        <f>COUNTIF($U$2:U345,U345)</f>
        <v>11</v>
      </c>
      <c r="AE345" s="3">
        <f t="shared" si="50"/>
        <v>11</v>
      </c>
      <c r="AF345" s="3">
        <f t="shared" si="51"/>
        <v>0</v>
      </c>
      <c r="AG345" s="3">
        <f t="shared" si="52"/>
        <v>10</v>
      </c>
      <c r="AH345" s="81">
        <f t="shared" si="53"/>
        <v>17.202521431216109</v>
      </c>
      <c r="AI345" s="81">
        <f t="shared" si="54"/>
        <v>4.8092313488826983</v>
      </c>
      <c r="AJ345" s="83">
        <v>126.622</v>
      </c>
      <c r="AK345" s="83">
        <v>16.139299999999999</v>
      </c>
      <c r="AL345" s="84">
        <f t="shared" si="55"/>
        <v>2043.5904445999997</v>
      </c>
      <c r="AM345" s="84">
        <f t="shared" si="56"/>
        <v>114.80808060374281</v>
      </c>
      <c r="AN345" s="84">
        <f t="shared" si="57"/>
        <v>82.73090534683098</v>
      </c>
      <c r="AO345" s="84">
        <f t="shared" si="58"/>
        <v>32.077175256911829</v>
      </c>
      <c r="AP345" s="85">
        <f t="shared" si="59"/>
        <v>62.708553768607075</v>
      </c>
    </row>
    <row r="346" spans="1:42" x14ac:dyDescent="0.25">
      <c r="A346">
        <v>17</v>
      </c>
      <c r="B346" s="30">
        <v>1</v>
      </c>
      <c r="C346" s="31" t="s">
        <v>731</v>
      </c>
      <c r="D346" s="31">
        <v>40</v>
      </c>
      <c r="E346" s="31">
        <v>-364.00125000000003</v>
      </c>
      <c r="F346" s="31">
        <v>10</v>
      </c>
      <c r="G346" s="31">
        <v>3.8579999999999999E-3</v>
      </c>
      <c r="H346" s="31">
        <v>0.182834</v>
      </c>
      <c r="I346" s="31">
        <v>46.808095000000002</v>
      </c>
      <c r="J346" s="31">
        <v>1.359337</v>
      </c>
      <c r="K346" s="31">
        <v>8.9402019999999993</v>
      </c>
      <c r="L346" s="31">
        <v>0.13014800000000001</v>
      </c>
      <c r="M346" s="57">
        <v>3.8579999999999999E-3</v>
      </c>
      <c r="N346" s="31">
        <v>6.7089999999999997E-3</v>
      </c>
      <c r="O346" s="31">
        <v>99700</v>
      </c>
      <c r="P346" s="31">
        <v>21.7</v>
      </c>
      <c r="Q346" s="31">
        <v>60</v>
      </c>
      <c r="R346" s="31">
        <v>1.171</v>
      </c>
      <c r="S346" s="31" t="s">
        <v>732</v>
      </c>
      <c r="T346" s="31" t="s">
        <v>733</v>
      </c>
      <c r="U346" s="77">
        <v>1210</v>
      </c>
      <c r="V346" s="34">
        <v>4.4682596801830536</v>
      </c>
      <c r="W346" s="2">
        <v>11.0745071168795</v>
      </c>
      <c r="X346" s="2">
        <v>7.025132797098455</v>
      </c>
      <c r="Y346" s="2">
        <v>54.461892062836405</v>
      </c>
      <c r="Z346" s="80">
        <f>VLOOKUP(U346,BG!$A$2:$F$55,4)</f>
        <v>20.190861380048293</v>
      </c>
      <c r="AA346" s="80">
        <f>VLOOKUP(U346,BG!$A$2:$F$55,5)</f>
        <v>4.3989679354344187</v>
      </c>
      <c r="AB346" s="4">
        <f>VLOOKUP(U346+1,BG!$A$2:$F$55,4)</f>
        <v>20.603056297232087</v>
      </c>
      <c r="AC346" s="4">
        <f>VLOOKUP(U346+1,BG!$A$2:$F$55,5)</f>
        <v>4.3670813703564093</v>
      </c>
      <c r="AD346" s="3">
        <f>COUNTIF($U$2:U346,U346)</f>
        <v>1</v>
      </c>
      <c r="AE346" s="3">
        <f t="shared" si="50"/>
        <v>11</v>
      </c>
      <c r="AF346" s="3">
        <f t="shared" si="51"/>
        <v>10</v>
      </c>
      <c r="AG346" s="3">
        <f t="shared" si="52"/>
        <v>0</v>
      </c>
      <c r="AH346" s="81">
        <f t="shared" si="53"/>
        <v>20.190861380048293</v>
      </c>
      <c r="AI346" s="81">
        <f t="shared" si="54"/>
        <v>4.3989679354344187</v>
      </c>
      <c r="AJ346" s="83">
        <v>11.097300000000001</v>
      </c>
      <c r="AK346" s="83">
        <v>13.8405</v>
      </c>
      <c r="AL346" s="84">
        <f t="shared" si="55"/>
        <v>153.59218065000002</v>
      </c>
      <c r="AM346" s="84">
        <f t="shared" si="56"/>
        <v>132.26177522132684</v>
      </c>
      <c r="AN346" s="84">
        <f t="shared" si="57"/>
        <v>88.818951799633581</v>
      </c>
      <c r="AO346" s="84">
        <f t="shared" si="58"/>
        <v>43.442823421693262</v>
      </c>
      <c r="AP346" s="85">
        <f t="shared" si="59"/>
        <v>2.535501805651597</v>
      </c>
    </row>
    <row r="347" spans="1:42" x14ac:dyDescent="0.25">
      <c r="A347">
        <v>17</v>
      </c>
      <c r="B347" s="30">
        <v>2</v>
      </c>
      <c r="C347" s="31" t="s">
        <v>731</v>
      </c>
      <c r="D347" s="31">
        <v>40</v>
      </c>
      <c r="E347" s="31">
        <v>-311.97000000000003</v>
      </c>
      <c r="F347" s="31">
        <v>10</v>
      </c>
      <c r="G347" s="31">
        <v>4.921E-3</v>
      </c>
      <c r="H347" s="31">
        <v>0.18285999999999999</v>
      </c>
      <c r="I347" s="31">
        <v>46.814484999999998</v>
      </c>
      <c r="J347" s="31">
        <v>1.4411769999999999</v>
      </c>
      <c r="K347" s="31">
        <v>8.9406949999999998</v>
      </c>
      <c r="L347" s="31">
        <v>0.13794899999999999</v>
      </c>
      <c r="M347" s="57">
        <v>4.921E-3</v>
      </c>
      <c r="N347" s="31">
        <v>8.744E-3</v>
      </c>
      <c r="O347" s="31">
        <v>99700</v>
      </c>
      <c r="P347" s="31">
        <v>21.7</v>
      </c>
      <c r="Q347" s="31">
        <v>60</v>
      </c>
      <c r="R347" s="31">
        <v>1.171</v>
      </c>
      <c r="S347" s="31" t="s">
        <v>734</v>
      </c>
      <c r="T347" s="31" t="s">
        <v>735</v>
      </c>
      <c r="U347" s="77">
        <v>1210</v>
      </c>
      <c r="V347" s="34">
        <v>13.980413768360762</v>
      </c>
      <c r="W347" s="2">
        <v>5.4816244629152111</v>
      </c>
      <c r="X347" s="2">
        <v>13.709146551343284</v>
      </c>
      <c r="Y347" s="2">
        <v>45.571826677535668</v>
      </c>
      <c r="Z347" s="80">
        <f>VLOOKUP(U347,BG!$A$2:$F$55,4)</f>
        <v>20.190861380048293</v>
      </c>
      <c r="AA347" s="80">
        <f>VLOOKUP(U347,BG!$A$2:$F$55,5)</f>
        <v>4.3989679354344187</v>
      </c>
      <c r="AB347" s="4">
        <f>VLOOKUP(U347+1,BG!$A$2:$F$55,4)</f>
        <v>20.603056297232087</v>
      </c>
      <c r="AC347" s="4">
        <f>VLOOKUP(U347+1,BG!$A$2:$F$55,5)</f>
        <v>4.3670813703564093</v>
      </c>
      <c r="AD347" s="3">
        <f>COUNTIF($U$2:U347,U347)</f>
        <v>2</v>
      </c>
      <c r="AE347" s="3">
        <f t="shared" si="50"/>
        <v>11</v>
      </c>
      <c r="AF347" s="3">
        <f t="shared" si="51"/>
        <v>9</v>
      </c>
      <c r="AG347" s="3">
        <f t="shared" si="52"/>
        <v>1</v>
      </c>
      <c r="AH347" s="81">
        <f t="shared" si="53"/>
        <v>20.232080871766673</v>
      </c>
      <c r="AI347" s="81">
        <f t="shared" si="54"/>
        <v>4.3957792789266179</v>
      </c>
      <c r="AJ347" s="83">
        <v>1.5768200000000001</v>
      </c>
      <c r="AK347" s="83">
        <v>20.165800000000001</v>
      </c>
      <c r="AL347" s="84">
        <f t="shared" si="55"/>
        <v>31.797836756000002</v>
      </c>
      <c r="AM347" s="84">
        <f t="shared" si="56"/>
        <v>120.72021977906871</v>
      </c>
      <c r="AN347" s="84">
        <f t="shared" si="57"/>
        <v>88.935761865679524</v>
      </c>
      <c r="AO347" s="84">
        <f t="shared" si="58"/>
        <v>31.78445791338919</v>
      </c>
      <c r="AP347" s="85">
        <f t="shared" si="59"/>
        <v>4.2092404555928376E-4</v>
      </c>
    </row>
    <row r="348" spans="1:42" x14ac:dyDescent="0.25">
      <c r="A348">
        <v>17</v>
      </c>
      <c r="B348" s="30">
        <v>3</v>
      </c>
      <c r="C348" s="31" t="s">
        <v>731</v>
      </c>
      <c r="D348" s="31">
        <v>40</v>
      </c>
      <c r="E348" s="31">
        <v>-259.97000000000003</v>
      </c>
      <c r="F348" s="31">
        <v>10</v>
      </c>
      <c r="G348" s="31">
        <v>6.8760000000000002E-3</v>
      </c>
      <c r="H348" s="31">
        <v>0.18270400000000001</v>
      </c>
      <c r="I348" s="31">
        <v>46.775427999999998</v>
      </c>
      <c r="J348" s="31">
        <v>1.4777400000000001</v>
      </c>
      <c r="K348" s="31">
        <v>8.9369080000000007</v>
      </c>
      <c r="L348" s="31">
        <v>0.14152600000000001</v>
      </c>
      <c r="M348" s="57">
        <v>6.8760000000000002E-3</v>
      </c>
      <c r="N348" s="31">
        <v>1.6485E-2</v>
      </c>
      <c r="O348" s="31">
        <v>99700</v>
      </c>
      <c r="P348" s="31">
        <v>21.7</v>
      </c>
      <c r="Q348" s="31">
        <v>60</v>
      </c>
      <c r="R348" s="31">
        <v>1.171</v>
      </c>
      <c r="S348" s="31" t="s">
        <v>736</v>
      </c>
      <c r="T348" s="31" t="s">
        <v>737</v>
      </c>
      <c r="U348" s="77">
        <v>1210</v>
      </c>
      <c r="V348" s="34">
        <v>31.225561566462055</v>
      </c>
      <c r="W348" s="2">
        <v>3.3089111283064154</v>
      </c>
      <c r="X348" s="2">
        <v>26.39675163868446</v>
      </c>
      <c r="Y348" s="2">
        <v>46.014179285908533</v>
      </c>
      <c r="Z348" s="80">
        <f>VLOOKUP(U348,BG!$A$2:$F$55,4)</f>
        <v>20.190861380048293</v>
      </c>
      <c r="AA348" s="80">
        <f>VLOOKUP(U348,BG!$A$2:$F$55,5)</f>
        <v>4.3989679354344187</v>
      </c>
      <c r="AB348" s="4">
        <f>VLOOKUP(U348+1,BG!$A$2:$F$55,4)</f>
        <v>20.603056297232087</v>
      </c>
      <c r="AC348" s="4">
        <f>VLOOKUP(U348+1,BG!$A$2:$F$55,5)</f>
        <v>4.3670813703564093</v>
      </c>
      <c r="AD348" s="3">
        <f>COUNTIF($U$2:U348,U348)</f>
        <v>3</v>
      </c>
      <c r="AE348" s="3">
        <f t="shared" si="50"/>
        <v>11</v>
      </c>
      <c r="AF348" s="3">
        <f t="shared" si="51"/>
        <v>8</v>
      </c>
      <c r="AG348" s="3">
        <f t="shared" si="52"/>
        <v>2</v>
      </c>
      <c r="AH348" s="81">
        <f t="shared" si="53"/>
        <v>20.273300363485053</v>
      </c>
      <c r="AI348" s="81">
        <f t="shared" si="54"/>
        <v>4.3925906224188171</v>
      </c>
      <c r="AJ348" s="83">
        <v>1.38249</v>
      </c>
      <c r="AK348" s="83">
        <v>39.232900000000001</v>
      </c>
      <c r="AL348" s="84">
        <f t="shared" si="55"/>
        <v>54.239091921000004</v>
      </c>
      <c r="AM348" s="84">
        <f t="shared" si="56"/>
        <v>133.35868453429214</v>
      </c>
      <c r="AN348" s="84">
        <f t="shared" si="57"/>
        <v>89.052309062124436</v>
      </c>
      <c r="AO348" s="84">
        <f t="shared" si="58"/>
        <v>44.306375472167701</v>
      </c>
      <c r="AP348" s="85">
        <f t="shared" si="59"/>
        <v>0.22418255483506697</v>
      </c>
    </row>
    <row r="349" spans="1:42" x14ac:dyDescent="0.25">
      <c r="A349">
        <v>17</v>
      </c>
      <c r="B349" s="30">
        <v>4</v>
      </c>
      <c r="C349" s="31" t="s">
        <v>731</v>
      </c>
      <c r="D349" s="31">
        <v>40</v>
      </c>
      <c r="E349" s="31">
        <v>-207.97</v>
      </c>
      <c r="F349" s="31">
        <v>10</v>
      </c>
      <c r="G349" s="31">
        <v>1.0713E-2</v>
      </c>
      <c r="H349" s="31">
        <v>0.18249499999999999</v>
      </c>
      <c r="I349" s="31">
        <v>46.722959000000003</v>
      </c>
      <c r="J349" s="31">
        <v>1.456407</v>
      </c>
      <c r="K349" s="31">
        <v>8.9319249999999997</v>
      </c>
      <c r="L349" s="31">
        <v>0.139484</v>
      </c>
      <c r="M349" s="57">
        <v>1.0713E-2</v>
      </c>
      <c r="N349" s="31">
        <v>3.3815999999999999E-2</v>
      </c>
      <c r="O349" s="31">
        <v>99700</v>
      </c>
      <c r="P349" s="31">
        <v>21.7</v>
      </c>
      <c r="Q349" s="31">
        <v>60</v>
      </c>
      <c r="R349" s="31">
        <v>1.171</v>
      </c>
      <c r="S349" s="31" t="s">
        <v>738</v>
      </c>
      <c r="T349" s="31" t="s">
        <v>739</v>
      </c>
      <c r="U349" s="77">
        <v>1210</v>
      </c>
      <c r="V349" s="34">
        <v>64.812118008194034</v>
      </c>
      <c r="W349" s="2">
        <v>1.8302298379054189</v>
      </c>
      <c r="X349" s="2">
        <v>60.745508414798898</v>
      </c>
      <c r="Y349" s="2">
        <v>46.458488945729151</v>
      </c>
      <c r="Z349" s="80">
        <f>VLOOKUP(U349,BG!$A$2:$F$55,4)</f>
        <v>20.190861380048293</v>
      </c>
      <c r="AA349" s="80">
        <f>VLOOKUP(U349,BG!$A$2:$F$55,5)</f>
        <v>4.3989679354344187</v>
      </c>
      <c r="AB349" s="4">
        <f>VLOOKUP(U349+1,BG!$A$2:$F$55,4)</f>
        <v>20.603056297232087</v>
      </c>
      <c r="AC349" s="4">
        <f>VLOOKUP(U349+1,BG!$A$2:$F$55,5)</f>
        <v>4.3670813703564093</v>
      </c>
      <c r="AD349" s="3">
        <f>COUNTIF($U$2:U349,U349)</f>
        <v>4</v>
      </c>
      <c r="AE349" s="3">
        <f t="shared" si="50"/>
        <v>11</v>
      </c>
      <c r="AF349" s="3">
        <f t="shared" si="51"/>
        <v>7</v>
      </c>
      <c r="AG349" s="3">
        <f t="shared" si="52"/>
        <v>3</v>
      </c>
      <c r="AH349" s="81">
        <f t="shared" si="53"/>
        <v>20.314519855203432</v>
      </c>
      <c r="AI349" s="81">
        <f t="shared" si="54"/>
        <v>4.3894019659110155</v>
      </c>
      <c r="AJ349" s="83">
        <v>1.25515</v>
      </c>
      <c r="AK349" s="83">
        <v>70.184399999999997</v>
      </c>
      <c r="AL349" s="84">
        <f t="shared" si="55"/>
        <v>88.091949659999997</v>
      </c>
      <c r="AM349" s="84">
        <f t="shared" si="56"/>
        <v>157.63673096522879</v>
      </c>
      <c r="AN349" s="84">
        <f t="shared" si="57"/>
        <v>89.168593388968304</v>
      </c>
      <c r="AO349" s="84">
        <f t="shared" si="58"/>
        <v>68.468137576260489</v>
      </c>
      <c r="AP349" s="85">
        <f t="shared" si="59"/>
        <v>0.28661232477489712</v>
      </c>
    </row>
    <row r="350" spans="1:42" x14ac:dyDescent="0.25">
      <c r="A350">
        <v>17</v>
      </c>
      <c r="B350" s="30">
        <v>5</v>
      </c>
      <c r="C350" s="31" t="s">
        <v>731</v>
      </c>
      <c r="D350" s="31">
        <v>40</v>
      </c>
      <c r="E350" s="31">
        <v>-155.97</v>
      </c>
      <c r="F350" s="31">
        <v>10</v>
      </c>
      <c r="G350" s="31">
        <v>5.0823E-2</v>
      </c>
      <c r="H350" s="31">
        <v>0.18235100000000001</v>
      </c>
      <c r="I350" s="31">
        <v>46.686903000000001</v>
      </c>
      <c r="J350" s="31">
        <v>1.4587829999999999</v>
      </c>
      <c r="K350" s="31">
        <v>8.9284730000000003</v>
      </c>
      <c r="L350" s="31">
        <v>0.13977700000000001</v>
      </c>
      <c r="M350" s="57">
        <v>5.0823E-2</v>
      </c>
      <c r="N350" s="31">
        <v>0.216084</v>
      </c>
      <c r="O350" s="31">
        <v>99700</v>
      </c>
      <c r="P350" s="31">
        <v>21.7</v>
      </c>
      <c r="Q350" s="31">
        <v>60</v>
      </c>
      <c r="R350" s="31">
        <v>1.171</v>
      </c>
      <c r="S350" s="31" t="s">
        <v>740</v>
      </c>
      <c r="T350" s="31" t="s">
        <v>741</v>
      </c>
      <c r="U350" s="77">
        <v>1210</v>
      </c>
      <c r="V350" s="34">
        <v>412.67110728144883</v>
      </c>
      <c r="W350" s="2">
        <v>0.56609449288125036</v>
      </c>
      <c r="X350" s="2">
        <v>634.22312155616623</v>
      </c>
      <c r="Y350" s="2">
        <v>46.904532845380309</v>
      </c>
      <c r="Z350" s="80">
        <f>VLOOKUP(U350,BG!$A$2:$F$55,4)</f>
        <v>20.190861380048293</v>
      </c>
      <c r="AA350" s="80">
        <f>VLOOKUP(U350,BG!$A$2:$F$55,5)</f>
        <v>4.3989679354344187</v>
      </c>
      <c r="AB350" s="4">
        <f>VLOOKUP(U350+1,BG!$A$2:$F$55,4)</f>
        <v>20.603056297232087</v>
      </c>
      <c r="AC350" s="4">
        <f>VLOOKUP(U350+1,BG!$A$2:$F$55,5)</f>
        <v>4.3670813703564093</v>
      </c>
      <c r="AD350" s="3">
        <f>COUNTIF($U$2:U350,U350)</f>
        <v>5</v>
      </c>
      <c r="AE350" s="3">
        <f t="shared" si="50"/>
        <v>11</v>
      </c>
      <c r="AF350" s="3">
        <f t="shared" si="51"/>
        <v>6</v>
      </c>
      <c r="AG350" s="3">
        <f t="shared" si="52"/>
        <v>4</v>
      </c>
      <c r="AH350" s="81">
        <f t="shared" si="53"/>
        <v>20.355739346921812</v>
      </c>
      <c r="AI350" s="81">
        <f t="shared" si="54"/>
        <v>4.3862133094032147</v>
      </c>
      <c r="AJ350" s="83">
        <v>0.54002499999999998</v>
      </c>
      <c r="AK350" s="83">
        <v>641.95799999999997</v>
      </c>
      <c r="AL350" s="84">
        <f t="shared" si="55"/>
        <v>346.67336895</v>
      </c>
      <c r="AM350" s="84">
        <f t="shared" si="56"/>
        <v>405.93474921628183</v>
      </c>
      <c r="AN350" s="84">
        <f t="shared" si="57"/>
        <v>89.284614846211156</v>
      </c>
      <c r="AO350" s="84">
        <f t="shared" si="58"/>
        <v>316.65013437007065</v>
      </c>
      <c r="AP350" s="85">
        <f t="shared" si="59"/>
        <v>9.4815164502160112E-2</v>
      </c>
    </row>
    <row r="351" spans="1:42" x14ac:dyDescent="0.25">
      <c r="A351">
        <v>17</v>
      </c>
      <c r="B351" s="30">
        <v>6</v>
      </c>
      <c r="C351" s="31" t="s">
        <v>731</v>
      </c>
      <c r="D351" s="31">
        <v>40</v>
      </c>
      <c r="E351" s="31">
        <v>-103.97</v>
      </c>
      <c r="F351" s="31">
        <v>10</v>
      </c>
      <c r="G351" s="31">
        <v>0.22464200000000001</v>
      </c>
      <c r="H351" s="31">
        <v>0.18229200000000001</v>
      </c>
      <c r="I351" s="31">
        <v>46.672009000000003</v>
      </c>
      <c r="J351" s="31">
        <v>1.4126129999999999</v>
      </c>
      <c r="K351" s="31">
        <v>8.9271150000000006</v>
      </c>
      <c r="L351" s="31">
        <v>0.13542799999999999</v>
      </c>
      <c r="M351" s="57">
        <v>0.22464200000000001</v>
      </c>
      <c r="N351" s="31">
        <v>0.54302799999999996</v>
      </c>
      <c r="O351" s="31">
        <v>99700</v>
      </c>
      <c r="P351" s="31">
        <v>21.7</v>
      </c>
      <c r="Q351" s="31">
        <v>60</v>
      </c>
      <c r="R351" s="31">
        <v>1.171</v>
      </c>
      <c r="S351" s="31" t="s">
        <v>742</v>
      </c>
      <c r="T351" s="31" t="s">
        <v>743</v>
      </c>
      <c r="U351" s="77">
        <v>1210</v>
      </c>
      <c r="V351" s="34">
        <v>1922.9060358359302</v>
      </c>
      <c r="W351" s="2">
        <v>0.37214109664363904</v>
      </c>
      <c r="X351" s="2">
        <v>3831.7739366712117</v>
      </c>
      <c r="Y351" s="2">
        <v>37.910141440967642</v>
      </c>
      <c r="Z351" s="80">
        <f>VLOOKUP(U351,BG!$A$2:$F$55,4)</f>
        <v>20.190861380048293</v>
      </c>
      <c r="AA351" s="80">
        <f>VLOOKUP(U351,BG!$A$2:$F$55,5)</f>
        <v>4.3989679354344187</v>
      </c>
      <c r="AB351" s="4">
        <f>VLOOKUP(U351+1,BG!$A$2:$F$55,4)</f>
        <v>20.603056297232087</v>
      </c>
      <c r="AC351" s="4">
        <f>VLOOKUP(U351+1,BG!$A$2:$F$55,5)</f>
        <v>4.3670813703564093</v>
      </c>
      <c r="AD351" s="3">
        <f>COUNTIF($U$2:U351,U351)</f>
        <v>6</v>
      </c>
      <c r="AE351" s="3">
        <f t="shared" si="50"/>
        <v>11</v>
      </c>
      <c r="AF351" s="3">
        <f t="shared" si="51"/>
        <v>5</v>
      </c>
      <c r="AG351" s="3">
        <f t="shared" si="52"/>
        <v>5</v>
      </c>
      <c r="AH351" s="81">
        <f t="shared" si="53"/>
        <v>20.396958838640188</v>
      </c>
      <c r="AI351" s="81">
        <f t="shared" si="54"/>
        <v>4.383024652895414</v>
      </c>
      <c r="AJ351" s="83">
        <v>0.47403099999999998</v>
      </c>
      <c r="AK351" s="83">
        <v>3849.29</v>
      </c>
      <c r="AL351" s="84">
        <f t="shared" si="55"/>
        <v>1824.68278799</v>
      </c>
      <c r="AM351" s="84">
        <f t="shared" si="56"/>
        <v>1463.8706963243062</v>
      </c>
      <c r="AN351" s="84">
        <f t="shared" si="57"/>
        <v>89.400373433852963</v>
      </c>
      <c r="AO351" s="84">
        <f t="shared" si="58"/>
        <v>1374.4703228904532</v>
      </c>
      <c r="AP351" s="85">
        <f t="shared" si="59"/>
        <v>0.32755342738340754</v>
      </c>
    </row>
    <row r="352" spans="1:42" x14ac:dyDescent="0.25">
      <c r="A352">
        <v>17</v>
      </c>
      <c r="B352" s="30">
        <v>7</v>
      </c>
      <c r="C352" s="31" t="s">
        <v>731</v>
      </c>
      <c r="D352" s="31">
        <v>40</v>
      </c>
      <c r="E352" s="31">
        <v>-51.97</v>
      </c>
      <c r="F352" s="31">
        <v>10</v>
      </c>
      <c r="G352" s="31">
        <v>0.162297</v>
      </c>
      <c r="H352" s="31">
        <v>0.18219299999999999</v>
      </c>
      <c r="I352" s="31">
        <v>46.647213000000001</v>
      </c>
      <c r="J352" s="31">
        <v>1.4335720000000001</v>
      </c>
      <c r="K352" s="31">
        <v>8.9247130000000006</v>
      </c>
      <c r="L352" s="31">
        <v>0.13736400000000001</v>
      </c>
      <c r="M352" s="57">
        <v>0.162297</v>
      </c>
      <c r="N352" s="31">
        <v>0.34582400000000002</v>
      </c>
      <c r="O352" s="31">
        <v>99700</v>
      </c>
      <c r="P352" s="31">
        <v>21.7</v>
      </c>
      <c r="Q352" s="31">
        <v>60</v>
      </c>
      <c r="R352" s="31">
        <v>1.171</v>
      </c>
      <c r="S352" s="31" t="s">
        <v>744</v>
      </c>
      <c r="T352" s="31" t="s">
        <v>745</v>
      </c>
      <c r="U352" s="77">
        <v>1210</v>
      </c>
      <c r="V352" s="34">
        <v>1385.4477607923448</v>
      </c>
      <c r="W352" s="2">
        <v>0.49889773029760509</v>
      </c>
      <c r="X352" s="2">
        <v>2093.888193592159</v>
      </c>
      <c r="Y352" s="2">
        <v>40.23574529978319</v>
      </c>
      <c r="Z352" s="80">
        <f>VLOOKUP(U352,BG!$A$2:$F$55,4)</f>
        <v>20.190861380048293</v>
      </c>
      <c r="AA352" s="80">
        <f>VLOOKUP(U352,BG!$A$2:$F$55,5)</f>
        <v>4.3989679354344187</v>
      </c>
      <c r="AB352" s="4">
        <f>VLOOKUP(U352+1,BG!$A$2:$F$55,4)</f>
        <v>20.603056297232087</v>
      </c>
      <c r="AC352" s="4">
        <f>VLOOKUP(U352+1,BG!$A$2:$F$55,5)</f>
        <v>4.3670813703564093</v>
      </c>
      <c r="AD352" s="3">
        <f>COUNTIF($U$2:U352,U352)</f>
        <v>7</v>
      </c>
      <c r="AE352" s="3">
        <f t="shared" si="50"/>
        <v>11</v>
      </c>
      <c r="AF352" s="3">
        <f t="shared" si="51"/>
        <v>4</v>
      </c>
      <c r="AG352" s="3">
        <f t="shared" si="52"/>
        <v>6</v>
      </c>
      <c r="AH352" s="81">
        <f t="shared" si="53"/>
        <v>20.438178330358568</v>
      </c>
      <c r="AI352" s="81">
        <f t="shared" si="54"/>
        <v>4.3798359963876132</v>
      </c>
      <c r="AJ352" s="83">
        <v>0.53787200000000002</v>
      </c>
      <c r="AK352" s="83">
        <v>2107.6</v>
      </c>
      <c r="AL352" s="84">
        <f t="shared" si="55"/>
        <v>1133.6190271999999</v>
      </c>
      <c r="AM352" s="84">
        <f t="shared" si="56"/>
        <v>1084.8718125798637</v>
      </c>
      <c r="AN352" s="84">
        <f t="shared" si="57"/>
        <v>89.515869151893739</v>
      </c>
      <c r="AO352" s="84">
        <f t="shared" si="58"/>
        <v>995.35594342796992</v>
      </c>
      <c r="AP352" s="85">
        <f t="shared" si="59"/>
        <v>0.13890818122395182</v>
      </c>
    </row>
    <row r="353" spans="1:42" x14ac:dyDescent="0.25">
      <c r="A353">
        <v>17</v>
      </c>
      <c r="B353" s="30">
        <v>8</v>
      </c>
      <c r="C353" s="31" t="s">
        <v>731</v>
      </c>
      <c r="D353" s="31">
        <v>40</v>
      </c>
      <c r="E353" s="31">
        <v>0.03</v>
      </c>
      <c r="F353" s="31">
        <v>10</v>
      </c>
      <c r="G353" s="31">
        <v>5.7174000000000003E-2</v>
      </c>
      <c r="H353" s="31">
        <v>0.18198900000000001</v>
      </c>
      <c r="I353" s="31">
        <v>46.596122000000001</v>
      </c>
      <c r="J353" s="31">
        <v>1.4077040000000001</v>
      </c>
      <c r="K353" s="31">
        <v>8.9198579999999996</v>
      </c>
      <c r="L353" s="31">
        <v>0.13511000000000001</v>
      </c>
      <c r="M353" s="57">
        <v>5.7174000000000003E-2</v>
      </c>
      <c r="N353" s="31">
        <v>0.15464800000000001</v>
      </c>
      <c r="O353" s="31">
        <v>99700</v>
      </c>
      <c r="P353" s="31">
        <v>21.7</v>
      </c>
      <c r="Q353" s="31">
        <v>60</v>
      </c>
      <c r="R353" s="31">
        <v>1.171</v>
      </c>
      <c r="S353" s="31" t="s">
        <v>746</v>
      </c>
      <c r="T353" s="31" t="s">
        <v>747</v>
      </c>
      <c r="U353" s="77">
        <v>1210</v>
      </c>
      <c r="V353" s="34">
        <v>472.20335910220581</v>
      </c>
      <c r="W353" s="2">
        <v>0.67984197921382339</v>
      </c>
      <c r="X353" s="2">
        <v>604.01685089975751</v>
      </c>
      <c r="Y353" s="2">
        <v>57.743500295484743</v>
      </c>
      <c r="Z353" s="80">
        <f>VLOOKUP(U353,BG!$A$2:$F$55,4)</f>
        <v>20.190861380048293</v>
      </c>
      <c r="AA353" s="80">
        <f>VLOOKUP(U353,BG!$A$2:$F$55,5)</f>
        <v>4.3989679354344187</v>
      </c>
      <c r="AB353" s="4">
        <f>VLOOKUP(U353+1,BG!$A$2:$F$55,4)</f>
        <v>20.603056297232087</v>
      </c>
      <c r="AC353" s="4">
        <f>VLOOKUP(U353+1,BG!$A$2:$F$55,5)</f>
        <v>4.3670813703564093</v>
      </c>
      <c r="AD353" s="3">
        <f>COUNTIF($U$2:U353,U353)</f>
        <v>8</v>
      </c>
      <c r="AE353" s="3">
        <f t="shared" si="50"/>
        <v>11</v>
      </c>
      <c r="AF353" s="3">
        <f t="shared" si="51"/>
        <v>3</v>
      </c>
      <c r="AG353" s="3">
        <f t="shared" si="52"/>
        <v>7</v>
      </c>
      <c r="AH353" s="81">
        <f t="shared" si="53"/>
        <v>20.479397822076947</v>
      </c>
      <c r="AI353" s="81">
        <f t="shared" si="54"/>
        <v>4.3766473398798116</v>
      </c>
      <c r="AJ353" s="83">
        <v>0.66053099999999998</v>
      </c>
      <c r="AK353" s="83">
        <v>610.92200000000003</v>
      </c>
      <c r="AL353" s="84">
        <f t="shared" si="55"/>
        <v>403.53291958199998</v>
      </c>
      <c r="AM353" s="84">
        <f t="shared" si="56"/>
        <v>468.37951168967675</v>
      </c>
      <c r="AN353" s="84">
        <f t="shared" si="57"/>
        <v>89.631102000333485</v>
      </c>
      <c r="AO353" s="84">
        <f t="shared" si="58"/>
        <v>378.74840968934325</v>
      </c>
      <c r="AP353" s="85">
        <f t="shared" si="59"/>
        <v>6.5437924644978607E-2</v>
      </c>
    </row>
    <row r="354" spans="1:42" x14ac:dyDescent="0.25">
      <c r="A354">
        <v>17</v>
      </c>
      <c r="B354" s="30">
        <v>9</v>
      </c>
      <c r="C354" s="31" t="s">
        <v>731</v>
      </c>
      <c r="D354" s="31">
        <v>40</v>
      </c>
      <c r="E354" s="31">
        <v>52.03</v>
      </c>
      <c r="F354" s="31">
        <v>10</v>
      </c>
      <c r="G354" s="31">
        <v>2.0198000000000001E-2</v>
      </c>
      <c r="H354" s="31">
        <v>0.18214</v>
      </c>
      <c r="I354" s="31">
        <v>46.633957000000002</v>
      </c>
      <c r="J354" s="31">
        <v>1.4688749999999999</v>
      </c>
      <c r="K354" s="31">
        <v>8.9233910000000005</v>
      </c>
      <c r="L354" s="31">
        <v>0.140844</v>
      </c>
      <c r="M354" s="57">
        <v>2.0198000000000001E-2</v>
      </c>
      <c r="N354" s="31">
        <v>6.2484999999999999E-2</v>
      </c>
      <c r="O354" s="31">
        <v>99700</v>
      </c>
      <c r="P354" s="31">
        <v>21.7</v>
      </c>
      <c r="Q354" s="31">
        <v>60</v>
      </c>
      <c r="R354" s="31">
        <v>1.171</v>
      </c>
      <c r="S354" s="31" t="s">
        <v>748</v>
      </c>
      <c r="T354" s="31" t="s">
        <v>749</v>
      </c>
      <c r="U354" s="77">
        <v>1210</v>
      </c>
      <c r="V354" s="34">
        <v>150.39319609212703</v>
      </c>
      <c r="W354" s="2">
        <v>1.1815826297270453</v>
      </c>
      <c r="X354" s="2">
        <v>145.28104722946537</v>
      </c>
      <c r="Y354" s="2">
        <v>48.709551121127973</v>
      </c>
      <c r="Z354" s="80">
        <f>VLOOKUP(U354,BG!$A$2:$F$55,4)</f>
        <v>20.190861380048293</v>
      </c>
      <c r="AA354" s="80">
        <f>VLOOKUP(U354,BG!$A$2:$F$55,5)</f>
        <v>4.3989679354344187</v>
      </c>
      <c r="AB354" s="4">
        <f>VLOOKUP(U354+1,BG!$A$2:$F$55,4)</f>
        <v>20.603056297232087</v>
      </c>
      <c r="AC354" s="4">
        <f>VLOOKUP(U354+1,BG!$A$2:$F$55,5)</f>
        <v>4.3670813703564093</v>
      </c>
      <c r="AD354" s="3">
        <f>COUNTIF($U$2:U354,U354)</f>
        <v>9</v>
      </c>
      <c r="AE354" s="3">
        <f t="shared" si="50"/>
        <v>11</v>
      </c>
      <c r="AF354" s="3">
        <f t="shared" si="51"/>
        <v>2</v>
      </c>
      <c r="AG354" s="3">
        <f t="shared" si="52"/>
        <v>8</v>
      </c>
      <c r="AH354" s="81">
        <f t="shared" si="53"/>
        <v>20.520617313795327</v>
      </c>
      <c r="AI354" s="81">
        <f t="shared" si="54"/>
        <v>4.3734586833720117</v>
      </c>
      <c r="AJ354" s="83">
        <v>1.0069699999999999</v>
      </c>
      <c r="AK354" s="83">
        <v>159.33600000000001</v>
      </c>
      <c r="AL354" s="84">
        <f t="shared" si="55"/>
        <v>160.44657192</v>
      </c>
      <c r="AM354" s="84">
        <f t="shared" si="56"/>
        <v>220.37111295601875</v>
      </c>
      <c r="AN354" s="84">
        <f t="shared" si="57"/>
        <v>89.746071979172214</v>
      </c>
      <c r="AO354" s="84">
        <f t="shared" si="58"/>
        <v>130.62504097684655</v>
      </c>
      <c r="AP354" s="85">
        <f t="shared" si="59"/>
        <v>0.22829872986175256</v>
      </c>
    </row>
    <row r="355" spans="1:42" x14ac:dyDescent="0.25">
      <c r="A355">
        <v>17</v>
      </c>
      <c r="B355" s="30">
        <v>10</v>
      </c>
      <c r="C355" s="31" t="s">
        <v>731</v>
      </c>
      <c r="D355" s="31">
        <v>40</v>
      </c>
      <c r="E355" s="31">
        <v>104.03</v>
      </c>
      <c r="F355" s="31">
        <v>10</v>
      </c>
      <c r="G355" s="31">
        <v>8.8249999999999995E-3</v>
      </c>
      <c r="H355" s="31">
        <v>0.18235999999999999</v>
      </c>
      <c r="I355" s="31">
        <v>46.689245999999997</v>
      </c>
      <c r="J355" s="31">
        <v>1.4419869999999999</v>
      </c>
      <c r="K355" s="31">
        <v>8.9287189999999992</v>
      </c>
      <c r="L355" s="31">
        <v>0.13836599999999999</v>
      </c>
      <c r="M355" s="57">
        <v>8.8249999999999995E-3</v>
      </c>
      <c r="N355" s="31">
        <v>1.5554999999999999E-2</v>
      </c>
      <c r="O355" s="31">
        <v>99700</v>
      </c>
      <c r="P355" s="31">
        <v>21.7</v>
      </c>
      <c r="Q355" s="31">
        <v>60</v>
      </c>
      <c r="R355" s="31">
        <v>1.171</v>
      </c>
      <c r="S355" s="31" t="s">
        <v>750</v>
      </c>
      <c r="T355" s="31" t="s">
        <v>751</v>
      </c>
      <c r="U355" s="77">
        <v>1210</v>
      </c>
      <c r="V355" s="34">
        <v>51.437080249120406</v>
      </c>
      <c r="W355" s="2">
        <v>2.9431311704727676</v>
      </c>
      <c r="X355" s="2">
        <v>34.32355553793731</v>
      </c>
      <c r="Y355" s="2">
        <v>49.166558856307802</v>
      </c>
      <c r="Z355" s="80">
        <f>VLOOKUP(U355,BG!$A$2:$F$55,4)</f>
        <v>20.190861380048293</v>
      </c>
      <c r="AA355" s="80">
        <f>VLOOKUP(U355,BG!$A$2:$F$55,5)</f>
        <v>4.3989679354344187</v>
      </c>
      <c r="AB355" s="4">
        <f>VLOOKUP(U355+1,BG!$A$2:$F$55,4)</f>
        <v>20.603056297232087</v>
      </c>
      <c r="AC355" s="4">
        <f>VLOOKUP(U355+1,BG!$A$2:$F$55,5)</f>
        <v>4.3670813703564093</v>
      </c>
      <c r="AD355" s="3">
        <f>COUNTIF($U$2:U355,U355)</f>
        <v>10</v>
      </c>
      <c r="AE355" s="3">
        <f t="shared" si="50"/>
        <v>11</v>
      </c>
      <c r="AF355" s="3">
        <f t="shared" si="51"/>
        <v>1</v>
      </c>
      <c r="AG355" s="3">
        <f t="shared" si="52"/>
        <v>9</v>
      </c>
      <c r="AH355" s="81">
        <f t="shared" si="53"/>
        <v>20.561836805513707</v>
      </c>
      <c r="AI355" s="81">
        <f t="shared" si="54"/>
        <v>4.3702700268642101</v>
      </c>
      <c r="AJ355" s="83">
        <v>1.6557500000000001</v>
      </c>
      <c r="AK355" s="83">
        <v>44.207799999999999</v>
      </c>
      <c r="AL355" s="84">
        <f t="shared" si="55"/>
        <v>73.197064850000004</v>
      </c>
      <c r="AM355" s="84">
        <f t="shared" si="56"/>
        <v>150.18528504146428</v>
      </c>
      <c r="AN355" s="84">
        <f t="shared" si="57"/>
        <v>89.860779088409885</v>
      </c>
      <c r="AO355" s="84">
        <f t="shared" si="58"/>
        <v>60.324505953054398</v>
      </c>
      <c r="AP355" s="85">
        <f t="shared" si="59"/>
        <v>0.21338855069883639</v>
      </c>
    </row>
    <row r="356" spans="1:42" x14ac:dyDescent="0.25">
      <c r="A356">
        <v>17</v>
      </c>
      <c r="B356" s="30">
        <v>11</v>
      </c>
      <c r="C356" s="31" t="s">
        <v>731</v>
      </c>
      <c r="D356" s="31">
        <v>40</v>
      </c>
      <c r="E356" s="31">
        <v>156.03</v>
      </c>
      <c r="F356" s="31">
        <v>10</v>
      </c>
      <c r="G356" s="31">
        <v>7.4200000000000004E-3</v>
      </c>
      <c r="H356" s="31">
        <v>0.18190700000000001</v>
      </c>
      <c r="I356" s="31">
        <v>46.575614000000002</v>
      </c>
      <c r="J356" s="31">
        <v>1.510859</v>
      </c>
      <c r="K356" s="31">
        <v>8.9177440000000008</v>
      </c>
      <c r="L356" s="31">
        <v>0.144704</v>
      </c>
      <c r="M356" s="57">
        <v>7.4200000000000004E-3</v>
      </c>
      <c r="N356" s="31">
        <v>1.2137999999999999E-2</v>
      </c>
      <c r="O356" s="31">
        <v>99700</v>
      </c>
      <c r="P356" s="31">
        <v>21.7</v>
      </c>
      <c r="Q356" s="31">
        <v>60</v>
      </c>
      <c r="R356" s="31">
        <v>1.171</v>
      </c>
      <c r="S356" s="31" t="s">
        <v>752</v>
      </c>
      <c r="T356" s="31" t="s">
        <v>753</v>
      </c>
      <c r="U356" s="77">
        <v>1210</v>
      </c>
      <c r="V356" s="34">
        <v>39.588070626817533</v>
      </c>
      <c r="W356" s="2">
        <v>4.1997682621840964</v>
      </c>
      <c r="X356" s="2">
        <v>24.293501013010395</v>
      </c>
      <c r="Y356" s="2">
        <v>59.184683075697279</v>
      </c>
      <c r="Z356" s="80">
        <f>VLOOKUP(U356,BG!$A$2:$F$55,4)</f>
        <v>20.190861380048293</v>
      </c>
      <c r="AA356" s="80">
        <f>VLOOKUP(U356,BG!$A$2:$F$55,5)</f>
        <v>4.3989679354344187</v>
      </c>
      <c r="AB356" s="4">
        <f>VLOOKUP(U356+1,BG!$A$2:$F$55,4)</f>
        <v>20.603056297232087</v>
      </c>
      <c r="AC356" s="4">
        <f>VLOOKUP(U356+1,BG!$A$2:$F$55,5)</f>
        <v>4.3670813703564093</v>
      </c>
      <c r="AD356" s="3">
        <f>COUNTIF($U$2:U356,U356)</f>
        <v>11</v>
      </c>
      <c r="AE356" s="3">
        <f t="shared" si="50"/>
        <v>11</v>
      </c>
      <c r="AF356" s="3">
        <f t="shared" si="51"/>
        <v>0</v>
      </c>
      <c r="AG356" s="3">
        <f t="shared" si="52"/>
        <v>10</v>
      </c>
      <c r="AH356" s="81">
        <f t="shared" si="53"/>
        <v>20.603056297232087</v>
      </c>
      <c r="AI356" s="81">
        <f t="shared" si="54"/>
        <v>4.3670813703564093</v>
      </c>
      <c r="AJ356" s="83">
        <v>2.80416</v>
      </c>
      <c r="AK356" s="83">
        <v>28.2928</v>
      </c>
      <c r="AL356" s="84">
        <f t="shared" si="55"/>
        <v>79.337538047999999</v>
      </c>
      <c r="AM356" s="84">
        <f t="shared" si="56"/>
        <v>161.21175760747553</v>
      </c>
      <c r="AN356" s="84">
        <f t="shared" si="57"/>
        <v>89.975223328046553</v>
      </c>
      <c r="AO356" s="84">
        <f t="shared" si="58"/>
        <v>71.23653427942898</v>
      </c>
      <c r="AP356" s="85">
        <f t="shared" si="59"/>
        <v>0.11371979070169828</v>
      </c>
    </row>
    <row r="357" spans="1:42" x14ac:dyDescent="0.25">
      <c r="A357">
        <v>18</v>
      </c>
      <c r="B357" s="33">
        <v>1</v>
      </c>
      <c r="C357" s="34" t="s">
        <v>754</v>
      </c>
      <c r="D357" s="34">
        <v>-40</v>
      </c>
      <c r="E357" s="34">
        <v>103.99875</v>
      </c>
      <c r="F357" s="34">
        <v>50</v>
      </c>
      <c r="G357" s="34">
        <v>3.1377000000000002E-2</v>
      </c>
      <c r="H357" s="34">
        <v>0.184336</v>
      </c>
      <c r="I357" s="34">
        <v>47.184807999999997</v>
      </c>
      <c r="J357" s="34">
        <v>1.4192720000000001</v>
      </c>
      <c r="K357" s="34">
        <v>8.9760340000000003</v>
      </c>
      <c r="L357" s="34">
        <v>0.13544500000000001</v>
      </c>
      <c r="M357" s="58">
        <v>3.1377000000000002E-2</v>
      </c>
      <c r="N357" s="34">
        <v>3.0582000000000002E-2</v>
      </c>
      <c r="O357" s="34">
        <v>99700</v>
      </c>
      <c r="P357" s="34">
        <v>21.7</v>
      </c>
      <c r="Q357" s="34">
        <v>60</v>
      </c>
      <c r="R357" s="34">
        <v>1.171</v>
      </c>
      <c r="S357" s="34" t="s">
        <v>755</v>
      </c>
      <c r="T357" s="34" t="s">
        <v>756</v>
      </c>
      <c r="U357" s="77">
        <v>1220</v>
      </c>
      <c r="V357" s="34">
        <v>249.61135319750323</v>
      </c>
      <c r="W357" s="2">
        <v>2.3064721535804429</v>
      </c>
      <c r="X357" s="2">
        <v>104.32184688878307</v>
      </c>
      <c r="Y357" s="2">
        <v>47.715342259377564</v>
      </c>
      <c r="Z357" s="80">
        <f>VLOOKUP(U357,BG!$A$2:$F$55,4)</f>
        <v>20.095034782942069</v>
      </c>
      <c r="AA357" s="80">
        <f>VLOOKUP(U357,BG!$A$2:$F$55,5)</f>
        <v>4.6359317149480113</v>
      </c>
      <c r="AB357" s="4">
        <f>VLOOKUP(U357+1,BG!$A$2:$F$55,4)</f>
        <v>22.266088715598478</v>
      </c>
      <c r="AC357" s="4">
        <f>VLOOKUP(U357+1,BG!$A$2:$F$55,5)</f>
        <v>4.5493225312618737</v>
      </c>
      <c r="AD357" s="3">
        <f>COUNTIF($U$2:U357,U357)</f>
        <v>1</v>
      </c>
      <c r="AE357" s="3">
        <f t="shared" si="50"/>
        <v>18</v>
      </c>
      <c r="AF357" s="3">
        <f t="shared" si="51"/>
        <v>17</v>
      </c>
      <c r="AG357" s="3">
        <f t="shared" si="52"/>
        <v>0</v>
      </c>
      <c r="AH357" s="81">
        <f t="shared" si="53"/>
        <v>20.095034782942069</v>
      </c>
      <c r="AI357" s="81">
        <f t="shared" si="54"/>
        <v>4.6359317149480113</v>
      </c>
      <c r="AJ357" s="83">
        <v>2.08636</v>
      </c>
      <c r="AK357" s="83">
        <v>107.42100000000001</v>
      </c>
      <c r="AL357" s="84">
        <f t="shared" si="55"/>
        <v>224.11887756000002</v>
      </c>
      <c r="AM357" s="84">
        <f t="shared" si="56"/>
        <v>288.33077711843828</v>
      </c>
      <c r="AN357" s="84">
        <f t="shared" si="57"/>
        <v>93.159209063224566</v>
      </c>
      <c r="AO357" s="84">
        <f t="shared" si="58"/>
        <v>195.1715680552137</v>
      </c>
      <c r="AP357" s="85">
        <f t="shared" si="59"/>
        <v>0.14831724617080072</v>
      </c>
    </row>
    <row r="358" spans="1:42" x14ac:dyDescent="0.25">
      <c r="A358">
        <v>18</v>
      </c>
      <c r="B358" s="33">
        <v>2</v>
      </c>
      <c r="C358" s="34" t="s">
        <v>754</v>
      </c>
      <c r="D358" s="34">
        <v>-29.96875</v>
      </c>
      <c r="E358" s="34">
        <v>103.99875</v>
      </c>
      <c r="F358" s="34">
        <v>50</v>
      </c>
      <c r="G358" s="34">
        <v>3.3035000000000002E-2</v>
      </c>
      <c r="H358" s="34">
        <v>0.184146</v>
      </c>
      <c r="I358" s="34">
        <v>47.137183999999998</v>
      </c>
      <c r="J358" s="34">
        <v>1.396585</v>
      </c>
      <c r="K358" s="34">
        <v>8.9715340000000001</v>
      </c>
      <c r="L358" s="34">
        <v>0.13333100000000001</v>
      </c>
      <c r="M358" s="58">
        <v>3.3035000000000002E-2</v>
      </c>
      <c r="N358" s="34">
        <v>3.8822000000000002E-2</v>
      </c>
      <c r="O358" s="34">
        <v>99700</v>
      </c>
      <c r="P358" s="34">
        <v>21.7</v>
      </c>
      <c r="Q358" s="34">
        <v>60</v>
      </c>
      <c r="R358" s="34">
        <v>1.171</v>
      </c>
      <c r="S358" s="34" t="s">
        <v>757</v>
      </c>
      <c r="T358" s="34" t="s">
        <v>758</v>
      </c>
      <c r="U358" s="77">
        <v>1220</v>
      </c>
      <c r="V358" s="34">
        <v>264.35271905046034</v>
      </c>
      <c r="W358" s="2">
        <v>2.3969445228000823</v>
      </c>
      <c r="X358" s="2">
        <v>109.50858757146477</v>
      </c>
      <c r="Y358" s="2">
        <v>59.184278877330541</v>
      </c>
      <c r="Z358" s="80">
        <f>VLOOKUP(U358,BG!$A$2:$F$55,4)</f>
        <v>20.095034782942069</v>
      </c>
      <c r="AA358" s="80">
        <f>VLOOKUP(U358,BG!$A$2:$F$55,5)</f>
        <v>4.6359317149480113</v>
      </c>
      <c r="AB358" s="4">
        <f>VLOOKUP(U358+1,BG!$A$2:$F$55,4)</f>
        <v>22.266088715598478</v>
      </c>
      <c r="AC358" s="4">
        <f>VLOOKUP(U358+1,BG!$A$2:$F$55,5)</f>
        <v>4.5493225312618737</v>
      </c>
      <c r="AD358" s="3">
        <f>COUNTIF($U$2:U358,U358)</f>
        <v>2</v>
      </c>
      <c r="AE358" s="3">
        <f t="shared" si="50"/>
        <v>18</v>
      </c>
      <c r="AF358" s="3">
        <f t="shared" si="51"/>
        <v>16</v>
      </c>
      <c r="AG358" s="3">
        <f t="shared" si="52"/>
        <v>1</v>
      </c>
      <c r="AH358" s="81">
        <f t="shared" si="53"/>
        <v>20.222743837804209</v>
      </c>
      <c r="AI358" s="81">
        <f t="shared" si="54"/>
        <v>4.6308370570841211</v>
      </c>
      <c r="AJ358" s="83">
        <v>2.2521599999999999</v>
      </c>
      <c r="AK358" s="83">
        <v>112.304</v>
      </c>
      <c r="AL358" s="84">
        <f t="shared" si="55"/>
        <v>252.92657664000001</v>
      </c>
      <c r="AM358" s="84">
        <f t="shared" si="56"/>
        <v>321.67028805632617</v>
      </c>
      <c r="AN358" s="84">
        <f t="shared" si="57"/>
        <v>93.648231560023291</v>
      </c>
      <c r="AO358" s="84">
        <f t="shared" si="58"/>
        <v>228.02205649630287</v>
      </c>
      <c r="AP358" s="85">
        <f t="shared" si="59"/>
        <v>0.10921978569253427</v>
      </c>
    </row>
    <row r="359" spans="1:42" x14ac:dyDescent="0.25">
      <c r="A359">
        <v>18</v>
      </c>
      <c r="B359" s="33">
        <v>3</v>
      </c>
      <c r="C359" s="34" t="s">
        <v>754</v>
      </c>
      <c r="D359" s="34">
        <v>-20.03125</v>
      </c>
      <c r="E359" s="34">
        <v>103.99875</v>
      </c>
      <c r="F359" s="34">
        <v>50</v>
      </c>
      <c r="G359" s="34">
        <v>3.9162000000000002E-2</v>
      </c>
      <c r="H359" s="34">
        <v>0.183972</v>
      </c>
      <c r="I359" s="34">
        <v>47.093677999999997</v>
      </c>
      <c r="J359" s="34">
        <v>1.3731580000000001</v>
      </c>
      <c r="K359" s="34">
        <v>8.9674250000000004</v>
      </c>
      <c r="L359" s="34">
        <v>0.13112599999999999</v>
      </c>
      <c r="M359" s="58">
        <v>3.9162000000000002E-2</v>
      </c>
      <c r="N359" s="34">
        <v>4.2938999999999998E-2</v>
      </c>
      <c r="O359" s="34">
        <v>99700</v>
      </c>
      <c r="P359" s="34">
        <v>21.7</v>
      </c>
      <c r="Q359" s="34">
        <v>60</v>
      </c>
      <c r="R359" s="34">
        <v>1.171</v>
      </c>
      <c r="S359" s="34" t="s">
        <v>759</v>
      </c>
      <c r="T359" s="34" t="s">
        <v>760</v>
      </c>
      <c r="U359" s="77">
        <v>1220</v>
      </c>
      <c r="V359" s="34">
        <v>318.37147922698216</v>
      </c>
      <c r="W359" s="2">
        <v>2.1984667621769161</v>
      </c>
      <c r="X359" s="2">
        <v>130.77167892732405</v>
      </c>
      <c r="Y359" s="2">
        <v>45.803300185236658</v>
      </c>
      <c r="Z359" s="80">
        <f>VLOOKUP(U359,BG!$A$2:$F$55,4)</f>
        <v>20.095034782942069</v>
      </c>
      <c r="AA359" s="80">
        <f>VLOOKUP(U359,BG!$A$2:$F$55,5)</f>
        <v>4.6359317149480113</v>
      </c>
      <c r="AB359" s="4">
        <f>VLOOKUP(U359+1,BG!$A$2:$F$55,4)</f>
        <v>22.266088715598478</v>
      </c>
      <c r="AC359" s="4">
        <f>VLOOKUP(U359+1,BG!$A$2:$F$55,5)</f>
        <v>4.5493225312618737</v>
      </c>
      <c r="AD359" s="3">
        <f>COUNTIF($U$2:U359,U359)</f>
        <v>3</v>
      </c>
      <c r="AE359" s="3">
        <f t="shared" si="50"/>
        <v>18</v>
      </c>
      <c r="AF359" s="3">
        <f t="shared" si="51"/>
        <v>15</v>
      </c>
      <c r="AG359" s="3">
        <f t="shared" si="52"/>
        <v>2</v>
      </c>
      <c r="AH359" s="81">
        <f t="shared" si="53"/>
        <v>20.35045289266635</v>
      </c>
      <c r="AI359" s="81">
        <f t="shared" si="54"/>
        <v>4.62574239922023</v>
      </c>
      <c r="AJ359" s="83">
        <v>2.0490400000000002</v>
      </c>
      <c r="AK359" s="83">
        <v>133.77500000000001</v>
      </c>
      <c r="AL359" s="84">
        <f t="shared" si="55"/>
        <v>274.11032600000004</v>
      </c>
      <c r="AM359" s="84">
        <f t="shared" si="56"/>
        <v>333.30048974102999</v>
      </c>
      <c r="AN359" s="84">
        <f t="shared" si="57"/>
        <v>94.135952788940713</v>
      </c>
      <c r="AO359" s="84">
        <f t="shared" si="58"/>
        <v>239.16453695208929</v>
      </c>
      <c r="AP359" s="85">
        <f t="shared" si="59"/>
        <v>0.14611609853726465</v>
      </c>
    </row>
    <row r="360" spans="1:42" x14ac:dyDescent="0.25">
      <c r="A360">
        <v>18</v>
      </c>
      <c r="B360" s="33">
        <v>4</v>
      </c>
      <c r="C360" s="34" t="s">
        <v>754</v>
      </c>
      <c r="D360" s="34">
        <v>-9.96875</v>
      </c>
      <c r="E360" s="34">
        <v>103.99875</v>
      </c>
      <c r="F360" s="34">
        <v>50</v>
      </c>
      <c r="G360" s="34">
        <v>4.1846000000000001E-2</v>
      </c>
      <c r="H360" s="34">
        <v>0.18409300000000001</v>
      </c>
      <c r="I360" s="34">
        <v>47.124057000000001</v>
      </c>
      <c r="J360" s="34">
        <v>1.3732040000000001</v>
      </c>
      <c r="K360" s="34">
        <v>8.9703189999999999</v>
      </c>
      <c r="L360" s="34">
        <v>0.13101199999999999</v>
      </c>
      <c r="M360" s="58">
        <v>4.1846000000000001E-2</v>
      </c>
      <c r="N360" s="34">
        <v>4.7171999999999999E-2</v>
      </c>
      <c r="O360" s="34">
        <v>99700</v>
      </c>
      <c r="P360" s="34">
        <v>21.7</v>
      </c>
      <c r="Q360" s="34">
        <v>60</v>
      </c>
      <c r="R360" s="34">
        <v>1.171</v>
      </c>
      <c r="S360" s="34" t="s">
        <v>761</v>
      </c>
      <c r="T360" s="34" t="s">
        <v>762</v>
      </c>
      <c r="U360" s="77">
        <v>1220</v>
      </c>
      <c r="V360" s="34">
        <v>342.13549170692147</v>
      </c>
      <c r="W360" s="2">
        <v>1.9488156523909395</v>
      </c>
      <c r="X360" s="2">
        <v>154.20019290388615</v>
      </c>
      <c r="Y360" s="2">
        <v>41.980318442442503</v>
      </c>
      <c r="Z360" s="80">
        <f>VLOOKUP(U360,BG!$A$2:$F$55,4)</f>
        <v>20.095034782942069</v>
      </c>
      <c r="AA360" s="80">
        <f>VLOOKUP(U360,BG!$A$2:$F$55,5)</f>
        <v>4.6359317149480113</v>
      </c>
      <c r="AB360" s="4">
        <f>VLOOKUP(U360+1,BG!$A$2:$F$55,4)</f>
        <v>22.266088715598478</v>
      </c>
      <c r="AC360" s="4">
        <f>VLOOKUP(U360+1,BG!$A$2:$F$55,5)</f>
        <v>4.5493225312618737</v>
      </c>
      <c r="AD360" s="3">
        <f>COUNTIF($U$2:U360,U360)</f>
        <v>4</v>
      </c>
      <c r="AE360" s="3">
        <f t="shared" si="50"/>
        <v>18</v>
      </c>
      <c r="AF360" s="3">
        <f t="shared" si="51"/>
        <v>14</v>
      </c>
      <c r="AG360" s="3">
        <f t="shared" si="52"/>
        <v>3</v>
      </c>
      <c r="AH360" s="81">
        <f t="shared" si="53"/>
        <v>20.478161947528491</v>
      </c>
      <c r="AI360" s="81">
        <f t="shared" si="54"/>
        <v>4.6206477413563398</v>
      </c>
      <c r="AJ360" s="83">
        <v>1.8035600000000001</v>
      </c>
      <c r="AK360" s="83">
        <v>158.494</v>
      </c>
      <c r="AL360" s="84">
        <f t="shared" si="55"/>
        <v>285.85343864000004</v>
      </c>
      <c r="AM360" s="84">
        <f t="shared" si="56"/>
        <v>342.4880679752381</v>
      </c>
      <c r="AN360" s="84">
        <f t="shared" si="57"/>
        <v>94.622372749976861</v>
      </c>
      <c r="AO360" s="84">
        <f t="shared" si="58"/>
        <v>247.86569522526122</v>
      </c>
      <c r="AP360" s="85">
        <f t="shared" si="59"/>
        <v>0.15325938258707167</v>
      </c>
    </row>
    <row r="361" spans="1:42" x14ac:dyDescent="0.25">
      <c r="A361">
        <v>18</v>
      </c>
      <c r="B361" s="33">
        <v>5</v>
      </c>
      <c r="C361" s="34" t="s">
        <v>754</v>
      </c>
      <c r="D361" s="34">
        <v>0</v>
      </c>
      <c r="E361" s="34">
        <v>103.99875</v>
      </c>
      <c r="F361" s="34">
        <v>50</v>
      </c>
      <c r="G361" s="34">
        <v>5.2270999999999998E-2</v>
      </c>
      <c r="H361" s="34">
        <v>0.184393</v>
      </c>
      <c r="I361" s="34">
        <v>47.199119000000003</v>
      </c>
      <c r="J361" s="34">
        <v>1.388533</v>
      </c>
      <c r="K361" s="34">
        <v>8.9774429999999992</v>
      </c>
      <c r="L361" s="34">
        <v>0.13225899999999999</v>
      </c>
      <c r="M361" s="58">
        <v>5.2270999999999998E-2</v>
      </c>
      <c r="N361" s="34">
        <v>7.2742000000000001E-2</v>
      </c>
      <c r="O361" s="34">
        <v>99700</v>
      </c>
      <c r="P361" s="34">
        <v>21.7</v>
      </c>
      <c r="Q361" s="34">
        <v>60</v>
      </c>
      <c r="R361" s="34">
        <v>1.171</v>
      </c>
      <c r="S361" s="34" t="s">
        <v>763</v>
      </c>
      <c r="T361" s="34" t="s">
        <v>764</v>
      </c>
      <c r="U361" s="77">
        <v>1220</v>
      </c>
      <c r="V361" s="34">
        <v>433.94099812346411</v>
      </c>
      <c r="W361" s="2">
        <v>1.6193912419403855</v>
      </c>
      <c r="X361" s="2">
        <v>225.91005924676904</v>
      </c>
      <c r="Y361" s="2">
        <v>41.979311172305358</v>
      </c>
      <c r="Z361" s="80">
        <f>VLOOKUP(U361,BG!$A$2:$F$55,4)</f>
        <v>20.095034782942069</v>
      </c>
      <c r="AA361" s="80">
        <f>VLOOKUP(U361,BG!$A$2:$F$55,5)</f>
        <v>4.6359317149480113</v>
      </c>
      <c r="AB361" s="4">
        <f>VLOOKUP(U361+1,BG!$A$2:$F$55,4)</f>
        <v>22.266088715598478</v>
      </c>
      <c r="AC361" s="4">
        <f>VLOOKUP(U361+1,BG!$A$2:$F$55,5)</f>
        <v>4.5493225312618737</v>
      </c>
      <c r="AD361" s="3">
        <f>COUNTIF($U$2:U361,U361)</f>
        <v>5</v>
      </c>
      <c r="AE361" s="3">
        <f t="shared" si="50"/>
        <v>18</v>
      </c>
      <c r="AF361" s="3">
        <f t="shared" si="51"/>
        <v>13</v>
      </c>
      <c r="AG361" s="3">
        <f t="shared" si="52"/>
        <v>4</v>
      </c>
      <c r="AH361" s="81">
        <f t="shared" si="53"/>
        <v>20.605871002390632</v>
      </c>
      <c r="AI361" s="81">
        <f t="shared" si="54"/>
        <v>4.6155530834924505</v>
      </c>
      <c r="AJ361" s="83">
        <v>1.5460799999999999</v>
      </c>
      <c r="AK361" s="83">
        <v>230.82400000000001</v>
      </c>
      <c r="AL361" s="84">
        <f t="shared" si="55"/>
        <v>356.87236991999998</v>
      </c>
      <c r="AM361" s="84">
        <f t="shared" si="56"/>
        <v>407.81608258275674</v>
      </c>
      <c r="AN361" s="84">
        <f t="shared" si="57"/>
        <v>95.10749144313175</v>
      </c>
      <c r="AO361" s="84">
        <f t="shared" si="58"/>
        <v>312.70859113962501</v>
      </c>
      <c r="AP361" s="85">
        <f t="shared" si="59"/>
        <v>0.14122982237048853</v>
      </c>
    </row>
    <row r="362" spans="1:42" x14ac:dyDescent="0.25">
      <c r="A362">
        <v>18</v>
      </c>
      <c r="B362" s="33">
        <v>6</v>
      </c>
      <c r="C362" s="34" t="s">
        <v>754</v>
      </c>
      <c r="D362" s="34">
        <v>10.03125</v>
      </c>
      <c r="E362" s="34">
        <v>103.99875</v>
      </c>
      <c r="F362" s="34">
        <v>50</v>
      </c>
      <c r="G362" s="34">
        <v>6.2758999999999995E-2</v>
      </c>
      <c r="H362" s="34">
        <v>0.18448100000000001</v>
      </c>
      <c r="I362" s="34">
        <v>47.221263</v>
      </c>
      <c r="J362" s="34">
        <v>1.439046</v>
      </c>
      <c r="K362" s="34">
        <v>8.9794830000000001</v>
      </c>
      <c r="L362" s="34">
        <v>0.136688</v>
      </c>
      <c r="M362" s="58">
        <v>6.2758999999999995E-2</v>
      </c>
      <c r="N362" s="34">
        <v>9.5788999999999999E-2</v>
      </c>
      <c r="O362" s="34">
        <v>99700</v>
      </c>
      <c r="P362" s="34">
        <v>21.7</v>
      </c>
      <c r="Q362" s="34">
        <v>60</v>
      </c>
      <c r="R362" s="34">
        <v>1.171</v>
      </c>
      <c r="S362" s="34" t="s">
        <v>765</v>
      </c>
      <c r="T362" s="34" t="s">
        <v>766</v>
      </c>
      <c r="U362" s="77">
        <v>1220</v>
      </c>
      <c r="V362" s="34">
        <v>526.30991813511378</v>
      </c>
      <c r="W362" s="2">
        <v>1.3456693359209571</v>
      </c>
      <c r="X362" s="2">
        <v>323.54742617085344</v>
      </c>
      <c r="Y362" s="2">
        <v>45.800623390869958</v>
      </c>
      <c r="Z362" s="80">
        <f>VLOOKUP(U362,BG!$A$2:$F$55,4)</f>
        <v>20.095034782942069</v>
      </c>
      <c r="AA362" s="80">
        <f>VLOOKUP(U362,BG!$A$2:$F$55,5)</f>
        <v>4.6359317149480113</v>
      </c>
      <c r="AB362" s="4">
        <f>VLOOKUP(U362+1,BG!$A$2:$F$55,4)</f>
        <v>22.266088715598478</v>
      </c>
      <c r="AC362" s="4">
        <f>VLOOKUP(U362+1,BG!$A$2:$F$55,5)</f>
        <v>4.5493225312618737</v>
      </c>
      <c r="AD362" s="3">
        <f>COUNTIF($U$2:U362,U362)</f>
        <v>6</v>
      </c>
      <c r="AE362" s="3">
        <f t="shared" si="50"/>
        <v>18</v>
      </c>
      <c r="AF362" s="3">
        <f t="shared" si="51"/>
        <v>12</v>
      </c>
      <c r="AG362" s="3">
        <f t="shared" si="52"/>
        <v>5</v>
      </c>
      <c r="AH362" s="81">
        <f t="shared" si="53"/>
        <v>20.73358005725278</v>
      </c>
      <c r="AI362" s="81">
        <f t="shared" si="54"/>
        <v>4.6104584256285586</v>
      </c>
      <c r="AJ362" s="83">
        <v>1.31036</v>
      </c>
      <c r="AK362" s="83">
        <v>327.61799999999999</v>
      </c>
      <c r="AL362" s="84">
        <f t="shared" si="55"/>
        <v>429.29752248</v>
      </c>
      <c r="AM362" s="84">
        <f t="shared" si="56"/>
        <v>481.18847350513715</v>
      </c>
      <c r="AN362" s="84">
        <f t="shared" si="57"/>
        <v>95.591308868405335</v>
      </c>
      <c r="AO362" s="84">
        <f t="shared" si="58"/>
        <v>385.5971646367318</v>
      </c>
      <c r="AP362" s="85">
        <f t="shared" si="59"/>
        <v>0.11333163687662998</v>
      </c>
    </row>
    <row r="363" spans="1:42" x14ac:dyDescent="0.25">
      <c r="A363">
        <v>18</v>
      </c>
      <c r="B363" s="33">
        <v>7</v>
      </c>
      <c r="C363" s="34" t="s">
        <v>754</v>
      </c>
      <c r="D363" s="34">
        <v>20</v>
      </c>
      <c r="E363" s="34">
        <v>103.99875</v>
      </c>
      <c r="F363" s="34">
        <v>50</v>
      </c>
      <c r="G363" s="34">
        <v>8.4115999999999996E-2</v>
      </c>
      <c r="H363" s="34">
        <v>0.184415</v>
      </c>
      <c r="I363" s="34">
        <v>47.204833000000001</v>
      </c>
      <c r="J363" s="34">
        <v>1.253085</v>
      </c>
      <c r="K363" s="34">
        <v>8.9781680000000001</v>
      </c>
      <c r="L363" s="34">
        <v>0.11933000000000001</v>
      </c>
      <c r="M363" s="58">
        <v>8.4115999999999996E-2</v>
      </c>
      <c r="N363" s="34">
        <v>0.13475899999999999</v>
      </c>
      <c r="O363" s="34">
        <v>99700</v>
      </c>
      <c r="P363" s="34">
        <v>21.7</v>
      </c>
      <c r="Q363" s="34">
        <v>60</v>
      </c>
      <c r="R363" s="34">
        <v>1.171</v>
      </c>
      <c r="S363" s="34" t="s">
        <v>767</v>
      </c>
      <c r="T363" s="34" t="s">
        <v>768</v>
      </c>
      <c r="U363" s="77">
        <v>1220</v>
      </c>
      <c r="V363" s="34">
        <v>714.23093124363447</v>
      </c>
      <c r="W363" s="2">
        <v>1.1086887873565177</v>
      </c>
      <c r="X363" s="2">
        <v>513.42167053550986</v>
      </c>
      <c r="Y363" s="2">
        <v>45.799255801198385</v>
      </c>
      <c r="Z363" s="80">
        <f>VLOOKUP(U363,BG!$A$2:$F$55,4)</f>
        <v>20.095034782942069</v>
      </c>
      <c r="AA363" s="80">
        <f>VLOOKUP(U363,BG!$A$2:$F$55,5)</f>
        <v>4.6359317149480113</v>
      </c>
      <c r="AB363" s="4">
        <f>VLOOKUP(U363+1,BG!$A$2:$F$55,4)</f>
        <v>22.266088715598478</v>
      </c>
      <c r="AC363" s="4">
        <f>VLOOKUP(U363+1,BG!$A$2:$F$55,5)</f>
        <v>4.5493225312618737</v>
      </c>
      <c r="AD363" s="3">
        <f>COUNTIF($U$2:U363,U363)</f>
        <v>7</v>
      </c>
      <c r="AE363" s="3">
        <f t="shared" si="50"/>
        <v>18</v>
      </c>
      <c r="AF363" s="3">
        <f t="shared" si="51"/>
        <v>11</v>
      </c>
      <c r="AG363" s="3">
        <f t="shared" si="52"/>
        <v>6</v>
      </c>
      <c r="AH363" s="81">
        <f t="shared" si="53"/>
        <v>20.861289112114918</v>
      </c>
      <c r="AI363" s="81">
        <f t="shared" si="54"/>
        <v>4.6053637677646684</v>
      </c>
      <c r="AJ363" s="83">
        <v>1.07911</v>
      </c>
      <c r="AK363" s="83">
        <v>519.39700000000005</v>
      </c>
      <c r="AL363" s="84">
        <f t="shared" si="55"/>
        <v>560.48649667000007</v>
      </c>
      <c r="AM363" s="84">
        <f t="shared" si="56"/>
        <v>615.02410510977029</v>
      </c>
      <c r="AN363" s="84">
        <f t="shared" si="57"/>
        <v>96.073825025797603</v>
      </c>
      <c r="AO363" s="84">
        <f t="shared" si="58"/>
        <v>518.95028008397264</v>
      </c>
      <c r="AP363" s="85">
        <f t="shared" si="59"/>
        <v>8.003891351461713E-2</v>
      </c>
    </row>
    <row r="364" spans="1:42" x14ac:dyDescent="0.25">
      <c r="A364">
        <v>18</v>
      </c>
      <c r="B364" s="33">
        <v>8</v>
      </c>
      <c r="C364" s="34" t="s">
        <v>754</v>
      </c>
      <c r="D364" s="34">
        <v>30</v>
      </c>
      <c r="E364" s="34">
        <v>103.99875</v>
      </c>
      <c r="F364" s="34">
        <v>50</v>
      </c>
      <c r="G364" s="34">
        <v>0.121716</v>
      </c>
      <c r="H364" s="34">
        <v>0.184498</v>
      </c>
      <c r="I364" s="34">
        <v>47.225498999999999</v>
      </c>
      <c r="J364" s="34">
        <v>1.358706</v>
      </c>
      <c r="K364" s="34">
        <v>8.9799939999999996</v>
      </c>
      <c r="L364" s="34">
        <v>0.12941900000000001</v>
      </c>
      <c r="M364" s="58">
        <v>0.121716</v>
      </c>
      <c r="N364" s="34">
        <v>0.20016900000000001</v>
      </c>
      <c r="O364" s="34">
        <v>99700</v>
      </c>
      <c r="P364" s="34">
        <v>21.7</v>
      </c>
      <c r="Q364" s="34">
        <v>60</v>
      </c>
      <c r="R364" s="34">
        <v>1.171</v>
      </c>
      <c r="S364" s="34" t="s">
        <v>769</v>
      </c>
      <c r="T364" s="34" t="s">
        <v>770</v>
      </c>
      <c r="U364" s="77">
        <v>1220</v>
      </c>
      <c r="V364" s="34">
        <v>1044.9609632220731</v>
      </c>
      <c r="W364" s="2">
        <v>0.87783090986472589</v>
      </c>
      <c r="X364" s="2">
        <v>905.97779242739352</v>
      </c>
      <c r="Y364" s="2">
        <v>36.237010614920507</v>
      </c>
      <c r="Z364" s="80">
        <f>VLOOKUP(U364,BG!$A$2:$F$55,4)</f>
        <v>20.095034782942069</v>
      </c>
      <c r="AA364" s="80">
        <f>VLOOKUP(U364,BG!$A$2:$F$55,5)</f>
        <v>4.6359317149480113</v>
      </c>
      <c r="AB364" s="4">
        <f>VLOOKUP(U364+1,BG!$A$2:$F$55,4)</f>
        <v>22.266088715598478</v>
      </c>
      <c r="AC364" s="4">
        <f>VLOOKUP(U364+1,BG!$A$2:$F$55,5)</f>
        <v>4.5493225312618737</v>
      </c>
      <c r="AD364" s="3">
        <f>COUNTIF($U$2:U364,U364)</f>
        <v>8</v>
      </c>
      <c r="AE364" s="3">
        <f t="shared" si="50"/>
        <v>18</v>
      </c>
      <c r="AF364" s="3">
        <f t="shared" si="51"/>
        <v>10</v>
      </c>
      <c r="AG364" s="3">
        <f t="shared" si="52"/>
        <v>7</v>
      </c>
      <c r="AH364" s="81">
        <f t="shared" si="53"/>
        <v>20.988998166977058</v>
      </c>
      <c r="AI364" s="81">
        <f t="shared" si="54"/>
        <v>4.6002691099007782</v>
      </c>
      <c r="AJ364" s="83">
        <v>0.85744100000000001</v>
      </c>
      <c r="AK364" s="83">
        <v>915.62300000000005</v>
      </c>
      <c r="AL364" s="84">
        <f t="shared" si="55"/>
        <v>785.09270074300002</v>
      </c>
      <c r="AM364" s="84">
        <f t="shared" si="56"/>
        <v>831.53232045869504</v>
      </c>
      <c r="AN364" s="84">
        <f t="shared" si="57"/>
        <v>96.555039915308612</v>
      </c>
      <c r="AO364" s="84">
        <f t="shared" si="58"/>
        <v>734.97728054338643</v>
      </c>
      <c r="AP364" s="85">
        <f t="shared" si="59"/>
        <v>6.8186352865985261E-2</v>
      </c>
    </row>
    <row r="365" spans="1:42" ht="15.75" thickBot="1" x14ac:dyDescent="0.3">
      <c r="A365">
        <v>18</v>
      </c>
      <c r="B365" s="60">
        <v>9</v>
      </c>
      <c r="C365" s="42" t="s">
        <v>754</v>
      </c>
      <c r="D365" s="42">
        <v>40</v>
      </c>
      <c r="E365" s="42">
        <v>103.99875</v>
      </c>
      <c r="F365" s="42">
        <v>50</v>
      </c>
      <c r="G365" s="42">
        <v>0.18023400000000001</v>
      </c>
      <c r="H365" s="42">
        <v>0.184365</v>
      </c>
      <c r="I365" s="42">
        <v>47.192186999999997</v>
      </c>
      <c r="J365" s="42">
        <v>1.3990590000000001</v>
      </c>
      <c r="K365" s="42">
        <v>8.9767690000000009</v>
      </c>
      <c r="L365" s="42">
        <v>0.13330500000000001</v>
      </c>
      <c r="M365" s="61">
        <v>0.18023400000000001</v>
      </c>
      <c r="N365" s="42">
        <v>0.25236500000000001</v>
      </c>
      <c r="O365" s="42">
        <v>99700</v>
      </c>
      <c r="P365" s="42">
        <v>21.7</v>
      </c>
      <c r="Q365" s="42">
        <v>60</v>
      </c>
      <c r="R365" s="42">
        <v>1.171</v>
      </c>
      <c r="S365" s="42" t="s">
        <v>771</v>
      </c>
      <c r="T365" s="42" t="s">
        <v>772</v>
      </c>
      <c r="U365" s="77">
        <v>1220</v>
      </c>
      <c r="V365" s="34">
        <v>1559.6217712836155</v>
      </c>
      <c r="W365" s="2">
        <v>0.88838339116077558</v>
      </c>
      <c r="X365" s="2">
        <v>1331.7106085910173</v>
      </c>
      <c r="Y365" s="2">
        <v>57.271261354230852</v>
      </c>
      <c r="Z365" s="80">
        <f>VLOOKUP(U365,BG!$A$2:$F$55,4)</f>
        <v>20.095034782942069</v>
      </c>
      <c r="AA365" s="80">
        <f>VLOOKUP(U365,BG!$A$2:$F$55,5)</f>
        <v>4.6359317149480113</v>
      </c>
      <c r="AB365" s="4">
        <f>VLOOKUP(U365+1,BG!$A$2:$F$55,4)</f>
        <v>22.266088715598478</v>
      </c>
      <c r="AC365" s="4">
        <f>VLOOKUP(U365+1,BG!$A$2:$F$55,5)</f>
        <v>4.5493225312618737</v>
      </c>
      <c r="AD365" s="3">
        <f>COUNTIF($U$2:U365,U365)</f>
        <v>9</v>
      </c>
      <c r="AE365" s="3">
        <f t="shared" si="50"/>
        <v>18</v>
      </c>
      <c r="AF365" s="3">
        <f t="shared" si="51"/>
        <v>9</v>
      </c>
      <c r="AG365" s="3">
        <f t="shared" si="52"/>
        <v>8</v>
      </c>
      <c r="AH365" s="81">
        <f t="shared" si="53"/>
        <v>21.116707221839203</v>
      </c>
      <c r="AI365" s="81">
        <f t="shared" si="54"/>
        <v>4.595174452036888</v>
      </c>
      <c r="AJ365" s="83">
        <v>0.90964800000000001</v>
      </c>
      <c r="AK365" s="83">
        <v>1343.32</v>
      </c>
      <c r="AL365" s="84">
        <f t="shared" si="55"/>
        <v>1221.9483513600001</v>
      </c>
      <c r="AM365" s="84">
        <f t="shared" si="56"/>
        <v>1240.3408478590989</v>
      </c>
      <c r="AN365" s="84">
        <f t="shared" si="57"/>
        <v>97.03495353693836</v>
      </c>
      <c r="AO365" s="84">
        <f t="shared" si="58"/>
        <v>1143.3058943221604</v>
      </c>
      <c r="AP365" s="85">
        <f t="shared" si="59"/>
        <v>6.8785140904451453E-2</v>
      </c>
    </row>
    <row r="366" spans="1:42" x14ac:dyDescent="0.25">
      <c r="A366">
        <v>19</v>
      </c>
      <c r="B366" s="62">
        <v>1</v>
      </c>
      <c r="C366" s="46" t="s">
        <v>773</v>
      </c>
      <c r="D366" s="46">
        <v>-40</v>
      </c>
      <c r="E366" s="46">
        <v>-104.0325</v>
      </c>
      <c r="F366" s="46">
        <v>50</v>
      </c>
      <c r="G366" s="46">
        <v>0.11132</v>
      </c>
      <c r="H366" s="46">
        <v>0.18431500000000001</v>
      </c>
      <c r="I366" s="46">
        <v>47.179740000000002</v>
      </c>
      <c r="J366" s="46">
        <v>1.3608150000000001</v>
      </c>
      <c r="K366" s="46">
        <v>8.9756370000000008</v>
      </c>
      <c r="L366" s="46">
        <v>0.12972700000000001</v>
      </c>
      <c r="M366" s="63">
        <v>0.11132</v>
      </c>
      <c r="N366" s="46">
        <v>0.203208</v>
      </c>
      <c r="O366" s="46">
        <v>99700</v>
      </c>
      <c r="P366" s="46">
        <v>21.7</v>
      </c>
      <c r="Q366" s="46">
        <v>60</v>
      </c>
      <c r="R366" s="46">
        <v>1.171</v>
      </c>
      <c r="S366" s="46" t="s">
        <v>774</v>
      </c>
      <c r="T366" s="46" t="s">
        <v>775</v>
      </c>
      <c r="U366" s="77">
        <v>1220</v>
      </c>
      <c r="V366" s="34">
        <v>953.98734053037072</v>
      </c>
      <c r="W366" s="2">
        <v>0.76762210406786602</v>
      </c>
      <c r="X366" s="2">
        <v>991.15326183888828</v>
      </c>
      <c r="Y366" s="2">
        <v>66.834899900169361</v>
      </c>
      <c r="Z366" s="80">
        <f>VLOOKUP(U366,BG!$A$2:$F$55,4)</f>
        <v>20.095034782942069</v>
      </c>
      <c r="AA366" s="80">
        <f>VLOOKUP(U366,BG!$A$2:$F$55,5)</f>
        <v>4.6359317149480113</v>
      </c>
      <c r="AB366" s="4">
        <f>VLOOKUP(U366+1,BG!$A$2:$F$55,4)</f>
        <v>22.266088715598478</v>
      </c>
      <c r="AC366" s="4">
        <f>VLOOKUP(U366+1,BG!$A$2:$F$55,5)</f>
        <v>4.5493225312618737</v>
      </c>
      <c r="AD366" s="3">
        <f>COUNTIF($U$2:U366,U366)</f>
        <v>10</v>
      </c>
      <c r="AE366" s="3">
        <f t="shared" si="50"/>
        <v>18</v>
      </c>
      <c r="AF366" s="3">
        <f t="shared" si="51"/>
        <v>8</v>
      </c>
      <c r="AG366" s="3">
        <f t="shared" si="52"/>
        <v>9</v>
      </c>
      <c r="AH366" s="81">
        <f t="shared" si="53"/>
        <v>21.244416276701344</v>
      </c>
      <c r="AI366" s="81">
        <f t="shared" si="54"/>
        <v>4.5900797941729969</v>
      </c>
      <c r="AJ366" s="83">
        <v>0.77014700000000003</v>
      </c>
      <c r="AK366" s="83">
        <v>1000.57</v>
      </c>
      <c r="AL366" s="84">
        <f t="shared" si="55"/>
        <v>770.58598379000011</v>
      </c>
      <c r="AM366" s="84">
        <f t="shared" si="56"/>
        <v>827.66605220666531</v>
      </c>
      <c r="AN366" s="84">
        <f t="shared" si="57"/>
        <v>97.513565890686763</v>
      </c>
      <c r="AO366" s="84">
        <f t="shared" si="58"/>
        <v>730.15248631597854</v>
      </c>
      <c r="AP366" s="85">
        <f t="shared" si="59"/>
        <v>5.5376785304164129E-2</v>
      </c>
    </row>
    <row r="367" spans="1:42" x14ac:dyDescent="0.25">
      <c r="A367">
        <v>19</v>
      </c>
      <c r="B367" s="33">
        <v>2</v>
      </c>
      <c r="C367" s="34" t="s">
        <v>773</v>
      </c>
      <c r="D367" s="34">
        <v>-29.96875</v>
      </c>
      <c r="E367" s="34">
        <v>-104.00125</v>
      </c>
      <c r="F367" s="34">
        <v>50</v>
      </c>
      <c r="G367" s="34">
        <v>0.11422499999999999</v>
      </c>
      <c r="H367" s="34">
        <v>0.18434600000000001</v>
      </c>
      <c r="I367" s="34">
        <v>47.187359000000001</v>
      </c>
      <c r="J367" s="34">
        <v>1.349593</v>
      </c>
      <c r="K367" s="34">
        <v>8.9763780000000004</v>
      </c>
      <c r="L367" s="34">
        <v>0.12856100000000001</v>
      </c>
      <c r="M367" s="58">
        <v>0.11422499999999999</v>
      </c>
      <c r="N367" s="34">
        <v>0.20844199999999999</v>
      </c>
      <c r="O367" s="34">
        <v>99700</v>
      </c>
      <c r="P367" s="34">
        <v>21.7</v>
      </c>
      <c r="Q367" s="34">
        <v>60</v>
      </c>
      <c r="R367" s="34">
        <v>1.171</v>
      </c>
      <c r="S367" s="34" t="s">
        <v>776</v>
      </c>
      <c r="T367" s="34" t="s">
        <v>777</v>
      </c>
      <c r="U367" s="77">
        <v>1220</v>
      </c>
      <c r="V367" s="34">
        <v>979.73659108782874</v>
      </c>
      <c r="W367" s="2">
        <v>0.6781046647627309</v>
      </c>
      <c r="X367" s="2">
        <v>1120.7020425560659</v>
      </c>
      <c r="Y367" s="2">
        <v>47.70774406439309</v>
      </c>
      <c r="Z367" s="80">
        <f>VLOOKUP(U367,BG!$A$2:$F$55,4)</f>
        <v>20.095034782942069</v>
      </c>
      <c r="AA367" s="80">
        <f>VLOOKUP(U367,BG!$A$2:$F$55,5)</f>
        <v>4.6359317149480113</v>
      </c>
      <c r="AB367" s="4">
        <f>VLOOKUP(U367+1,BG!$A$2:$F$55,4)</f>
        <v>22.266088715598478</v>
      </c>
      <c r="AC367" s="4">
        <f>VLOOKUP(U367+1,BG!$A$2:$F$55,5)</f>
        <v>4.5493225312618737</v>
      </c>
      <c r="AD367" s="3">
        <f>COUNTIF($U$2:U367,U367)</f>
        <v>11</v>
      </c>
      <c r="AE367" s="3">
        <f t="shared" si="50"/>
        <v>18</v>
      </c>
      <c r="AF367" s="3">
        <f t="shared" si="51"/>
        <v>7</v>
      </c>
      <c r="AG367" s="3">
        <f t="shared" si="52"/>
        <v>10</v>
      </c>
      <c r="AH367" s="81">
        <f t="shared" si="53"/>
        <v>21.372125331563485</v>
      </c>
      <c r="AI367" s="81">
        <f t="shared" si="54"/>
        <v>4.5849851363091068</v>
      </c>
      <c r="AJ367" s="83">
        <v>0.67549300000000001</v>
      </c>
      <c r="AK367" s="83">
        <v>1131.8399999999999</v>
      </c>
      <c r="AL367" s="84">
        <f t="shared" si="55"/>
        <v>764.54999711999994</v>
      </c>
      <c r="AM367" s="84">
        <f t="shared" si="56"/>
        <v>807.66102693078187</v>
      </c>
      <c r="AN367" s="84">
        <f t="shared" si="57"/>
        <v>97.99087697655392</v>
      </c>
      <c r="AO367" s="84">
        <f t="shared" si="58"/>
        <v>709.67014995422801</v>
      </c>
      <c r="AP367" s="85">
        <f t="shared" si="59"/>
        <v>7.7331485859045285E-2</v>
      </c>
    </row>
    <row r="368" spans="1:42" x14ac:dyDescent="0.25">
      <c r="A368">
        <v>19</v>
      </c>
      <c r="B368" s="33">
        <v>3</v>
      </c>
      <c r="C368" s="34" t="s">
        <v>773</v>
      </c>
      <c r="D368" s="34">
        <v>-20.03125</v>
      </c>
      <c r="E368" s="34">
        <v>-104.00125</v>
      </c>
      <c r="F368" s="34">
        <v>50</v>
      </c>
      <c r="G368" s="34">
        <v>0.127444</v>
      </c>
      <c r="H368" s="34">
        <v>0.18444099999999999</v>
      </c>
      <c r="I368" s="34">
        <v>47.211317999999999</v>
      </c>
      <c r="J368" s="34">
        <v>1.3549659999999999</v>
      </c>
      <c r="K368" s="34">
        <v>8.9786509999999993</v>
      </c>
      <c r="L368" s="34">
        <v>0.12901199999999999</v>
      </c>
      <c r="M368" s="58">
        <v>0.127444</v>
      </c>
      <c r="N368" s="34">
        <v>0.21831</v>
      </c>
      <c r="O368" s="34">
        <v>99700</v>
      </c>
      <c r="P368" s="34">
        <v>21.7</v>
      </c>
      <c r="Q368" s="34">
        <v>60</v>
      </c>
      <c r="R368" s="34">
        <v>1.171</v>
      </c>
      <c r="S368" s="34" t="s">
        <v>778</v>
      </c>
      <c r="T368" s="34" t="s">
        <v>779</v>
      </c>
      <c r="U368" s="77">
        <v>1220</v>
      </c>
      <c r="V368" s="34">
        <v>1096.1761176018424</v>
      </c>
      <c r="W368" s="2">
        <v>0.69683741317554249</v>
      </c>
      <c r="X368" s="2">
        <v>1217.762634708108</v>
      </c>
      <c r="Y368" s="2">
        <v>53.447664272860223</v>
      </c>
      <c r="Z368" s="80">
        <f>VLOOKUP(U368,BG!$A$2:$F$55,4)</f>
        <v>20.095034782942069</v>
      </c>
      <c r="AA368" s="80">
        <f>VLOOKUP(U368,BG!$A$2:$F$55,5)</f>
        <v>4.6359317149480113</v>
      </c>
      <c r="AB368" s="4">
        <f>VLOOKUP(U368+1,BG!$A$2:$F$55,4)</f>
        <v>22.266088715598478</v>
      </c>
      <c r="AC368" s="4">
        <f>VLOOKUP(U368+1,BG!$A$2:$F$55,5)</f>
        <v>4.5493225312618737</v>
      </c>
      <c r="AD368" s="3">
        <f>COUNTIF($U$2:U368,U368)</f>
        <v>12</v>
      </c>
      <c r="AE368" s="3">
        <f t="shared" si="50"/>
        <v>18</v>
      </c>
      <c r="AF368" s="3">
        <f t="shared" si="51"/>
        <v>6</v>
      </c>
      <c r="AG368" s="3">
        <f t="shared" si="52"/>
        <v>11</v>
      </c>
      <c r="AH368" s="81">
        <f t="shared" si="53"/>
        <v>21.499834386425629</v>
      </c>
      <c r="AI368" s="81">
        <f t="shared" si="54"/>
        <v>4.5798904784452157</v>
      </c>
      <c r="AJ368" s="83">
        <v>0.70446399999999998</v>
      </c>
      <c r="AK368" s="83">
        <v>1229.29</v>
      </c>
      <c r="AL368" s="84">
        <f t="shared" si="55"/>
        <v>865.99055055999997</v>
      </c>
      <c r="AM368" s="84">
        <f t="shared" si="56"/>
        <v>902.03022850469131</v>
      </c>
      <c r="AN368" s="84">
        <f t="shared" si="57"/>
        <v>98.466886794539775</v>
      </c>
      <c r="AO368" s="84">
        <f t="shared" si="58"/>
        <v>803.56334171015158</v>
      </c>
      <c r="AP368" s="85">
        <f t="shared" si="59"/>
        <v>7.7687975059925182E-2</v>
      </c>
    </row>
    <row r="369" spans="1:42" x14ac:dyDescent="0.25">
      <c r="A369">
        <v>19</v>
      </c>
      <c r="B369" s="33">
        <v>4</v>
      </c>
      <c r="C369" s="34" t="s">
        <v>773</v>
      </c>
      <c r="D369" s="34">
        <v>-9.96875</v>
      </c>
      <c r="E369" s="34">
        <v>-104.00125</v>
      </c>
      <c r="F369" s="34">
        <v>50</v>
      </c>
      <c r="G369" s="34">
        <v>0.12647800000000001</v>
      </c>
      <c r="H369" s="34">
        <v>0.18435299999999999</v>
      </c>
      <c r="I369" s="34">
        <v>47.189247000000002</v>
      </c>
      <c r="J369" s="34">
        <v>1.3760619999999999</v>
      </c>
      <c r="K369" s="34">
        <v>8.9765230000000003</v>
      </c>
      <c r="L369" s="34">
        <v>0.13095100000000001</v>
      </c>
      <c r="M369" s="58">
        <v>0.12647800000000001</v>
      </c>
      <c r="N369" s="34">
        <v>0.232295</v>
      </c>
      <c r="O369" s="34">
        <v>99700</v>
      </c>
      <c r="P369" s="34">
        <v>21.7</v>
      </c>
      <c r="Q369" s="34">
        <v>60</v>
      </c>
      <c r="R369" s="34">
        <v>1.171</v>
      </c>
      <c r="S369" s="34" t="s">
        <v>780</v>
      </c>
      <c r="T369" s="34" t="s">
        <v>781</v>
      </c>
      <c r="U369" s="77">
        <v>1220</v>
      </c>
      <c r="V369" s="34">
        <v>1087.8973478663304</v>
      </c>
      <c r="W369" s="2">
        <v>0.635094316023461</v>
      </c>
      <c r="X369" s="2">
        <v>1320.6549025605068</v>
      </c>
      <c r="Y369" s="2">
        <v>49.617837109701163</v>
      </c>
      <c r="Z369" s="80">
        <f>VLOOKUP(U369,BG!$A$2:$F$55,4)</f>
        <v>20.095034782942069</v>
      </c>
      <c r="AA369" s="80">
        <f>VLOOKUP(U369,BG!$A$2:$F$55,5)</f>
        <v>4.6359317149480113</v>
      </c>
      <c r="AB369" s="4">
        <f>VLOOKUP(U369+1,BG!$A$2:$F$55,4)</f>
        <v>22.266088715598478</v>
      </c>
      <c r="AC369" s="4">
        <f>VLOOKUP(U369+1,BG!$A$2:$F$55,5)</f>
        <v>4.5493225312618737</v>
      </c>
      <c r="AD369" s="3">
        <f>COUNTIF($U$2:U369,U369)</f>
        <v>13</v>
      </c>
      <c r="AE369" s="3">
        <f t="shared" si="50"/>
        <v>18</v>
      </c>
      <c r="AF369" s="3">
        <f t="shared" si="51"/>
        <v>5</v>
      </c>
      <c r="AG369" s="3">
        <f t="shared" si="52"/>
        <v>12</v>
      </c>
      <c r="AH369" s="81">
        <f t="shared" si="53"/>
        <v>21.62754344128777</v>
      </c>
      <c r="AI369" s="81">
        <f t="shared" si="54"/>
        <v>4.5747958205813255</v>
      </c>
      <c r="AJ369" s="83">
        <v>0.64601900000000001</v>
      </c>
      <c r="AK369" s="83">
        <v>1333.14</v>
      </c>
      <c r="AL369" s="84">
        <f t="shared" si="55"/>
        <v>861.23376966000012</v>
      </c>
      <c r="AM369" s="84">
        <f t="shared" si="56"/>
        <v>888.35825915439682</v>
      </c>
      <c r="AN369" s="84">
        <f t="shared" si="57"/>
        <v>98.941595344644355</v>
      </c>
      <c r="AO369" s="84">
        <f t="shared" si="58"/>
        <v>789.41666380975244</v>
      </c>
      <c r="AP369" s="85">
        <f t="shared" si="59"/>
        <v>9.0974904815988827E-2</v>
      </c>
    </row>
    <row r="370" spans="1:42" x14ac:dyDescent="0.25">
      <c r="A370">
        <v>19</v>
      </c>
      <c r="B370" s="33">
        <v>5</v>
      </c>
      <c r="C370" s="34" t="s">
        <v>773</v>
      </c>
      <c r="D370" s="34">
        <v>0</v>
      </c>
      <c r="E370" s="34">
        <v>-104.00125</v>
      </c>
      <c r="F370" s="34">
        <v>50</v>
      </c>
      <c r="G370" s="34">
        <v>0.127388</v>
      </c>
      <c r="H370" s="34">
        <v>0.18484999999999999</v>
      </c>
      <c r="I370" s="34">
        <v>47.313943000000002</v>
      </c>
      <c r="J370" s="34">
        <v>1.3587560000000001</v>
      </c>
      <c r="K370" s="34">
        <v>8.9884020000000007</v>
      </c>
      <c r="L370" s="34">
        <v>0.12928500000000001</v>
      </c>
      <c r="M370" s="58">
        <v>0.127388</v>
      </c>
      <c r="N370" s="34">
        <v>0.23255999999999999</v>
      </c>
      <c r="O370" s="34">
        <v>99700</v>
      </c>
      <c r="P370" s="34">
        <v>21.7</v>
      </c>
      <c r="Q370" s="34">
        <v>60</v>
      </c>
      <c r="R370" s="34">
        <v>1.171</v>
      </c>
      <c r="S370" s="34" t="s">
        <v>782</v>
      </c>
      <c r="T370" s="34" t="s">
        <v>783</v>
      </c>
      <c r="U370" s="77">
        <v>1220</v>
      </c>
      <c r="V370" s="34">
        <v>1096.1144856319431</v>
      </c>
      <c r="W370" s="2">
        <v>0.61265368635702433</v>
      </c>
      <c r="X370" s="2">
        <v>1384.6611489131419</v>
      </c>
      <c r="Y370" s="2">
        <v>53.447300888054592</v>
      </c>
      <c r="Z370" s="80">
        <f>VLOOKUP(U370,BG!$A$2:$F$55,4)</f>
        <v>20.095034782942069</v>
      </c>
      <c r="AA370" s="80">
        <f>VLOOKUP(U370,BG!$A$2:$F$55,5)</f>
        <v>4.6359317149480113</v>
      </c>
      <c r="AB370" s="4">
        <f>VLOOKUP(U370+1,BG!$A$2:$F$55,4)</f>
        <v>22.266088715598478</v>
      </c>
      <c r="AC370" s="4">
        <f>VLOOKUP(U370+1,BG!$A$2:$F$55,5)</f>
        <v>4.5493225312618737</v>
      </c>
      <c r="AD370" s="3">
        <f>COUNTIF($U$2:U370,U370)</f>
        <v>14</v>
      </c>
      <c r="AE370" s="3">
        <f t="shared" si="50"/>
        <v>18</v>
      </c>
      <c r="AF370" s="3">
        <f t="shared" si="51"/>
        <v>4</v>
      </c>
      <c r="AG370" s="3">
        <f t="shared" si="52"/>
        <v>13</v>
      </c>
      <c r="AH370" s="81">
        <f t="shared" si="53"/>
        <v>21.755252496149911</v>
      </c>
      <c r="AI370" s="81">
        <f t="shared" si="54"/>
        <v>4.5697011627174353</v>
      </c>
      <c r="AJ370" s="83">
        <v>0.62976299999999996</v>
      </c>
      <c r="AK370" s="83">
        <v>1397.48</v>
      </c>
      <c r="AL370" s="84">
        <f t="shared" si="55"/>
        <v>880.08119723999994</v>
      </c>
      <c r="AM370" s="84">
        <f t="shared" si="56"/>
        <v>901.76505812504354</v>
      </c>
      <c r="AN370" s="84">
        <f t="shared" si="57"/>
        <v>99.415002626867633</v>
      </c>
      <c r="AO370" s="84">
        <f t="shared" si="58"/>
        <v>802.35005549817595</v>
      </c>
      <c r="AP370" s="85">
        <f t="shared" si="59"/>
        <v>9.6879337402875895E-2</v>
      </c>
    </row>
    <row r="371" spans="1:42" x14ac:dyDescent="0.25">
      <c r="A371">
        <v>19</v>
      </c>
      <c r="B371" s="33">
        <v>6</v>
      </c>
      <c r="C371" s="34" t="s">
        <v>773</v>
      </c>
      <c r="D371" s="34">
        <v>10.03125</v>
      </c>
      <c r="E371" s="34">
        <v>-104.00125</v>
      </c>
      <c r="F371" s="34">
        <v>50</v>
      </c>
      <c r="G371" s="34">
        <v>0.119779</v>
      </c>
      <c r="H371" s="34">
        <v>0.184644</v>
      </c>
      <c r="I371" s="34">
        <v>47.262166999999998</v>
      </c>
      <c r="J371" s="34">
        <v>1.350492</v>
      </c>
      <c r="K371" s="34">
        <v>8.9834929999999993</v>
      </c>
      <c r="L371" s="34">
        <v>0.12851699999999999</v>
      </c>
      <c r="M371" s="58">
        <v>0.119779</v>
      </c>
      <c r="N371" s="34">
        <v>0.22808100000000001</v>
      </c>
      <c r="O371" s="34">
        <v>99700</v>
      </c>
      <c r="P371" s="34">
        <v>21.7</v>
      </c>
      <c r="Q371" s="34">
        <v>60</v>
      </c>
      <c r="R371" s="34">
        <v>1.171</v>
      </c>
      <c r="S371" s="34" t="s">
        <v>784</v>
      </c>
      <c r="T371" s="34" t="s">
        <v>785</v>
      </c>
      <c r="U371" s="77">
        <v>1220</v>
      </c>
      <c r="V371" s="34">
        <v>1029.4159404150303</v>
      </c>
      <c r="W371" s="2">
        <v>0.59497384631814398</v>
      </c>
      <c r="X371" s="2">
        <v>1342.4983965868271</v>
      </c>
      <c r="Y371" s="2">
        <v>51.527923616252501</v>
      </c>
      <c r="Z371" s="80">
        <f>VLOOKUP(U371,BG!$A$2:$F$55,4)</f>
        <v>20.095034782942069</v>
      </c>
      <c r="AA371" s="80">
        <f>VLOOKUP(U371,BG!$A$2:$F$55,5)</f>
        <v>4.6359317149480113</v>
      </c>
      <c r="AB371" s="4">
        <f>VLOOKUP(U371+1,BG!$A$2:$F$55,4)</f>
        <v>22.266088715598478</v>
      </c>
      <c r="AC371" s="4">
        <f>VLOOKUP(U371+1,BG!$A$2:$F$55,5)</f>
        <v>4.5493225312618737</v>
      </c>
      <c r="AD371" s="3">
        <f>COUNTIF($U$2:U371,U371)</f>
        <v>15</v>
      </c>
      <c r="AE371" s="3">
        <f t="shared" si="50"/>
        <v>18</v>
      </c>
      <c r="AF371" s="3">
        <f t="shared" si="51"/>
        <v>3</v>
      </c>
      <c r="AG371" s="3">
        <f t="shared" si="52"/>
        <v>14</v>
      </c>
      <c r="AH371" s="81">
        <f t="shared" si="53"/>
        <v>21.882961551012055</v>
      </c>
      <c r="AI371" s="81">
        <f t="shared" si="54"/>
        <v>4.5646065048535451</v>
      </c>
      <c r="AJ371" s="83">
        <v>0.60752799999999996</v>
      </c>
      <c r="AK371" s="83">
        <v>1355.19</v>
      </c>
      <c r="AL371" s="84">
        <f t="shared" si="55"/>
        <v>823.31587031999993</v>
      </c>
      <c r="AM371" s="84">
        <f t="shared" si="56"/>
        <v>850.27935830945808</v>
      </c>
      <c r="AN371" s="84">
        <f t="shared" si="57"/>
        <v>99.88710864120965</v>
      </c>
      <c r="AO371" s="84">
        <f t="shared" si="58"/>
        <v>750.39224966824838</v>
      </c>
      <c r="AP371" s="85">
        <f t="shared" si="59"/>
        <v>9.7180668755562694E-2</v>
      </c>
    </row>
    <row r="372" spans="1:42" x14ac:dyDescent="0.25">
      <c r="A372">
        <v>19</v>
      </c>
      <c r="B372" s="33">
        <v>7</v>
      </c>
      <c r="C372" s="34" t="s">
        <v>773</v>
      </c>
      <c r="D372" s="34">
        <v>20</v>
      </c>
      <c r="E372" s="34">
        <v>-104.00125</v>
      </c>
      <c r="F372" s="34">
        <v>50</v>
      </c>
      <c r="G372" s="34">
        <v>0.11228299999999999</v>
      </c>
      <c r="H372" s="34">
        <v>0.18459200000000001</v>
      </c>
      <c r="I372" s="34">
        <v>47.249220000000001</v>
      </c>
      <c r="J372" s="34">
        <v>1.3068599999999999</v>
      </c>
      <c r="K372" s="34">
        <v>8.9823199999999996</v>
      </c>
      <c r="L372" s="34">
        <v>0.124416</v>
      </c>
      <c r="M372" s="58">
        <v>0.11228299999999999</v>
      </c>
      <c r="N372" s="34">
        <v>0.230597</v>
      </c>
      <c r="O372" s="34">
        <v>99700</v>
      </c>
      <c r="P372" s="34">
        <v>21.7</v>
      </c>
      <c r="Q372" s="34">
        <v>60</v>
      </c>
      <c r="R372" s="34">
        <v>1.171</v>
      </c>
      <c r="S372" s="34" t="s">
        <v>786</v>
      </c>
      <c r="T372" s="34" t="s">
        <v>787</v>
      </c>
      <c r="U372" s="77">
        <v>1220</v>
      </c>
      <c r="V372" s="34">
        <v>963.70416078232267</v>
      </c>
      <c r="W372" s="2">
        <v>0.56250929976913722</v>
      </c>
      <c r="X372" s="2">
        <v>1343.3289663547946</v>
      </c>
      <c r="Y372" s="2">
        <v>55.357373014894833</v>
      </c>
      <c r="Z372" s="80">
        <f>VLOOKUP(U372,BG!$A$2:$F$55,4)</f>
        <v>20.095034782942069</v>
      </c>
      <c r="AA372" s="80">
        <f>VLOOKUP(U372,BG!$A$2:$F$55,5)</f>
        <v>4.6359317149480113</v>
      </c>
      <c r="AB372" s="4">
        <f>VLOOKUP(U372+1,BG!$A$2:$F$55,4)</f>
        <v>22.266088715598478</v>
      </c>
      <c r="AC372" s="4">
        <f>VLOOKUP(U372+1,BG!$A$2:$F$55,5)</f>
        <v>4.5493225312618737</v>
      </c>
      <c r="AD372" s="3">
        <f>COUNTIF($U$2:U372,U372)</f>
        <v>16</v>
      </c>
      <c r="AE372" s="3">
        <f t="shared" si="50"/>
        <v>18</v>
      </c>
      <c r="AF372" s="3">
        <f t="shared" si="51"/>
        <v>2</v>
      </c>
      <c r="AG372" s="3">
        <f t="shared" si="52"/>
        <v>15</v>
      </c>
      <c r="AH372" s="81">
        <f t="shared" si="53"/>
        <v>22.010670605874196</v>
      </c>
      <c r="AI372" s="81">
        <f t="shared" si="54"/>
        <v>4.5595118469896549</v>
      </c>
      <c r="AJ372" s="83">
        <v>0.57685900000000001</v>
      </c>
      <c r="AK372" s="83">
        <v>1355.98</v>
      </c>
      <c r="AL372" s="84">
        <f t="shared" si="55"/>
        <v>782.20926682000004</v>
      </c>
      <c r="AM372" s="84">
        <f t="shared" si="56"/>
        <v>810.99240923872924</v>
      </c>
      <c r="AN372" s="84">
        <f t="shared" si="57"/>
        <v>100.35791338767037</v>
      </c>
      <c r="AO372" s="84">
        <f t="shared" si="58"/>
        <v>710.63449585105889</v>
      </c>
      <c r="AP372" s="85">
        <f t="shared" si="59"/>
        <v>0.10071952795258399</v>
      </c>
    </row>
    <row r="373" spans="1:42" x14ac:dyDescent="0.25">
      <c r="A373">
        <v>19</v>
      </c>
      <c r="B373" s="33">
        <v>8</v>
      </c>
      <c r="C373" s="34" t="s">
        <v>773</v>
      </c>
      <c r="D373" s="34">
        <v>30</v>
      </c>
      <c r="E373" s="34">
        <v>-104.00125</v>
      </c>
      <c r="F373" s="34">
        <v>50</v>
      </c>
      <c r="G373" s="34">
        <v>9.6990999999999994E-2</v>
      </c>
      <c r="H373" s="34">
        <v>0.184248</v>
      </c>
      <c r="I373" s="34">
        <v>47.162793000000001</v>
      </c>
      <c r="J373" s="34">
        <v>1.375888</v>
      </c>
      <c r="K373" s="34">
        <v>8.9740000000000002</v>
      </c>
      <c r="L373" s="34">
        <v>0.13136600000000001</v>
      </c>
      <c r="M373" s="58">
        <v>9.6990999999999994E-2</v>
      </c>
      <c r="N373" s="34">
        <v>0.21321799999999999</v>
      </c>
      <c r="O373" s="34">
        <v>99700</v>
      </c>
      <c r="P373" s="34">
        <v>21.7</v>
      </c>
      <c r="Q373" s="34">
        <v>60</v>
      </c>
      <c r="R373" s="34">
        <v>1.171</v>
      </c>
      <c r="S373" s="34" t="s">
        <v>788</v>
      </c>
      <c r="T373" s="34" t="s">
        <v>789</v>
      </c>
      <c r="U373" s="77">
        <v>1220</v>
      </c>
      <c r="V373" s="34">
        <v>829.41981299175745</v>
      </c>
      <c r="W373" s="2">
        <v>0.56541781901155919</v>
      </c>
      <c r="X373" s="2">
        <v>1166.9355569565741</v>
      </c>
      <c r="Y373" s="2">
        <v>55.357910082974435</v>
      </c>
      <c r="Z373" s="80">
        <f>VLOOKUP(U373,BG!$A$2:$F$55,4)</f>
        <v>20.095034782942069</v>
      </c>
      <c r="AA373" s="80">
        <f>VLOOKUP(U373,BG!$A$2:$F$55,5)</f>
        <v>4.6359317149480113</v>
      </c>
      <c r="AB373" s="4">
        <f>VLOOKUP(U373+1,BG!$A$2:$F$55,4)</f>
        <v>22.266088715598478</v>
      </c>
      <c r="AC373" s="4">
        <f>VLOOKUP(U373+1,BG!$A$2:$F$55,5)</f>
        <v>4.5493225312618737</v>
      </c>
      <c r="AD373" s="3">
        <f>COUNTIF($U$2:U373,U373)</f>
        <v>17</v>
      </c>
      <c r="AE373" s="3">
        <f t="shared" si="50"/>
        <v>18</v>
      </c>
      <c r="AF373" s="3">
        <f t="shared" si="51"/>
        <v>1</v>
      </c>
      <c r="AG373" s="3">
        <f t="shared" si="52"/>
        <v>16</v>
      </c>
      <c r="AH373" s="81">
        <f t="shared" si="53"/>
        <v>22.138379660736337</v>
      </c>
      <c r="AI373" s="81">
        <f t="shared" si="54"/>
        <v>4.5544171891257648</v>
      </c>
      <c r="AJ373" s="83">
        <v>0.56774000000000002</v>
      </c>
      <c r="AK373" s="83">
        <v>1178.49</v>
      </c>
      <c r="AL373" s="84">
        <f t="shared" si="55"/>
        <v>669.07591260000004</v>
      </c>
      <c r="AM373" s="84">
        <f t="shared" si="56"/>
        <v>715.16406762439965</v>
      </c>
      <c r="AN373" s="84">
        <f t="shared" si="57"/>
        <v>100.82741686624979</v>
      </c>
      <c r="AO373" s="84">
        <f t="shared" si="58"/>
        <v>614.33665075814986</v>
      </c>
      <c r="AP373" s="85">
        <f t="shared" si="59"/>
        <v>8.9103037844635719E-2</v>
      </c>
    </row>
    <row r="374" spans="1:42" x14ac:dyDescent="0.25">
      <c r="A374">
        <v>19</v>
      </c>
      <c r="B374" s="33">
        <v>9</v>
      </c>
      <c r="C374" s="34" t="s">
        <v>773</v>
      </c>
      <c r="D374" s="34">
        <v>40</v>
      </c>
      <c r="E374" s="34">
        <v>-104.00125</v>
      </c>
      <c r="F374" s="34">
        <v>50</v>
      </c>
      <c r="G374" s="34">
        <v>8.8305999999999996E-2</v>
      </c>
      <c r="H374" s="34">
        <v>0.18433099999999999</v>
      </c>
      <c r="I374" s="34">
        <v>47.183687999999997</v>
      </c>
      <c r="J374" s="34">
        <v>1.3786</v>
      </c>
      <c r="K374" s="34">
        <v>8.9759899999999995</v>
      </c>
      <c r="L374" s="34">
        <v>0.131299</v>
      </c>
      <c r="M374" s="58">
        <v>8.8305999999999996E-2</v>
      </c>
      <c r="N374" s="34">
        <v>0.23274300000000001</v>
      </c>
      <c r="O374" s="34">
        <v>99700</v>
      </c>
      <c r="P374" s="34">
        <v>21.7</v>
      </c>
      <c r="Q374" s="34">
        <v>60</v>
      </c>
      <c r="R374" s="34">
        <v>1.171</v>
      </c>
      <c r="S374" s="34" t="s">
        <v>790</v>
      </c>
      <c r="T374" s="34" t="s">
        <v>791</v>
      </c>
      <c r="U374" s="77">
        <v>1220</v>
      </c>
      <c r="V374" s="34">
        <v>753.23282349996919</v>
      </c>
      <c r="W374" s="2">
        <v>0.53410810045663371</v>
      </c>
      <c r="X374" s="2">
        <v>1137.047600625833</v>
      </c>
      <c r="Y374" s="2">
        <v>57.26930792976421</v>
      </c>
      <c r="Z374" s="80">
        <f>VLOOKUP(U374,BG!$A$2:$F$55,4)</f>
        <v>20.095034782942069</v>
      </c>
      <c r="AA374" s="80">
        <f>VLOOKUP(U374,BG!$A$2:$F$55,5)</f>
        <v>4.6359317149480113</v>
      </c>
      <c r="AB374" s="4">
        <f>VLOOKUP(U374+1,BG!$A$2:$F$55,4)</f>
        <v>22.266088715598478</v>
      </c>
      <c r="AC374" s="4">
        <f>VLOOKUP(U374+1,BG!$A$2:$F$55,5)</f>
        <v>4.5493225312618737</v>
      </c>
      <c r="AD374" s="3">
        <f>COUNTIF($U$2:U374,U374)</f>
        <v>18</v>
      </c>
      <c r="AE374" s="3">
        <f t="shared" si="50"/>
        <v>18</v>
      </c>
      <c r="AF374" s="3">
        <f t="shared" si="51"/>
        <v>0</v>
      </c>
      <c r="AG374" s="3">
        <f t="shared" si="52"/>
        <v>17</v>
      </c>
      <c r="AH374" s="81">
        <f t="shared" si="53"/>
        <v>22.266088715598478</v>
      </c>
      <c r="AI374" s="81">
        <f t="shared" si="54"/>
        <v>4.5493225312618737</v>
      </c>
      <c r="AJ374" s="83">
        <v>0.53495199999999998</v>
      </c>
      <c r="AK374" s="83">
        <v>1148.44</v>
      </c>
      <c r="AL374" s="84">
        <f t="shared" si="55"/>
        <v>614.36027488000002</v>
      </c>
      <c r="AM374" s="84">
        <f t="shared" si="56"/>
        <v>664.57564202880087</v>
      </c>
      <c r="AN374" s="84">
        <f t="shared" si="57"/>
        <v>101.29561907694792</v>
      </c>
      <c r="AO374" s="84">
        <f t="shared" si="58"/>
        <v>563.28002295185297</v>
      </c>
      <c r="AP374" s="85">
        <f t="shared" si="59"/>
        <v>9.068358515621136E-2</v>
      </c>
    </row>
    <row r="375" spans="1:42" x14ac:dyDescent="0.25">
      <c r="A375">
        <v>20</v>
      </c>
      <c r="B375" s="36">
        <v>1</v>
      </c>
      <c r="C375" s="37" t="s">
        <v>792</v>
      </c>
      <c r="D375" s="37">
        <v>-240</v>
      </c>
      <c r="E375" s="37">
        <v>-103.97</v>
      </c>
      <c r="F375" s="37">
        <v>50</v>
      </c>
      <c r="G375" s="37">
        <v>0.78647</v>
      </c>
      <c r="H375" s="37">
        <v>0.18402199999999999</v>
      </c>
      <c r="I375" s="37">
        <v>47.106043999999997</v>
      </c>
      <c r="J375" s="37">
        <v>1.325088</v>
      </c>
      <c r="K375" s="37">
        <v>8.9686699999999995</v>
      </c>
      <c r="L375" s="37">
        <v>0.126418</v>
      </c>
      <c r="M375" s="59">
        <v>0.78647</v>
      </c>
      <c r="N375" s="37">
        <v>0.84310799999999997</v>
      </c>
      <c r="O375" s="37">
        <v>99700</v>
      </c>
      <c r="P375" s="37">
        <v>21.7</v>
      </c>
      <c r="Q375" s="37">
        <v>60</v>
      </c>
      <c r="R375" s="37">
        <v>1.171</v>
      </c>
      <c r="S375" s="37" t="s">
        <v>793</v>
      </c>
      <c r="T375" s="37" t="s">
        <v>794</v>
      </c>
      <c r="U375" s="77">
        <v>1230</v>
      </c>
      <c r="V375" s="34">
        <v>630.55783651176512</v>
      </c>
      <c r="W375" s="2">
        <v>1.2294076284071205</v>
      </c>
      <c r="X375" s="2">
        <v>368.90368870033655</v>
      </c>
      <c r="Y375" s="2">
        <v>-9.9717160798942057</v>
      </c>
      <c r="Z375" s="80">
        <f>VLOOKUP(U375,BG!$A$2:$F$55,4)</f>
        <v>9.6391308712592352</v>
      </c>
      <c r="AA375" s="80">
        <f>VLOOKUP(U375,BG!$A$2:$F$55,5)</f>
        <v>1.2212328488777018</v>
      </c>
      <c r="AB375" s="4">
        <f>VLOOKUP(U375+1,BG!$A$2:$F$55,4)</f>
        <v>22.837623416264385</v>
      </c>
      <c r="AC375" s="4">
        <f>VLOOKUP(U375+1,BG!$A$2:$F$55,5)</f>
        <v>0.60624340813146793</v>
      </c>
      <c r="AD375" s="3">
        <f>COUNTIF($U$2:U375,U375)</f>
        <v>1</v>
      </c>
      <c r="AE375" s="3">
        <f t="shared" si="50"/>
        <v>18</v>
      </c>
      <c r="AF375" s="3">
        <f t="shared" si="51"/>
        <v>17</v>
      </c>
      <c r="AG375" s="3">
        <f t="shared" si="52"/>
        <v>0</v>
      </c>
      <c r="AH375" s="81">
        <f t="shared" si="53"/>
        <v>9.6391308712592352</v>
      </c>
      <c r="AI375" s="81">
        <f t="shared" si="54"/>
        <v>1.2212328488777018</v>
      </c>
      <c r="AJ375" s="83">
        <v>1.22109</v>
      </c>
      <c r="AK375" s="83">
        <v>369.452</v>
      </c>
      <c r="AL375" s="84">
        <f t="shared" si="55"/>
        <v>451.13414268000002</v>
      </c>
      <c r="AM375" s="84">
        <f t="shared" si="56"/>
        <v>453.53300903571937</v>
      </c>
      <c r="AN375" s="84">
        <f t="shared" si="57"/>
        <v>11.771623254612919</v>
      </c>
      <c r="AO375" s="84">
        <f t="shared" si="58"/>
        <v>441.76138578110647</v>
      </c>
      <c r="AP375" s="85">
        <f t="shared" si="59"/>
        <v>2.1216786257406781E-2</v>
      </c>
    </row>
    <row r="376" spans="1:42" x14ac:dyDescent="0.25">
      <c r="A376">
        <v>20</v>
      </c>
      <c r="B376" s="36">
        <v>2</v>
      </c>
      <c r="C376" s="37" t="s">
        <v>792</v>
      </c>
      <c r="D376" s="37">
        <v>-230</v>
      </c>
      <c r="E376" s="37">
        <v>-103.97</v>
      </c>
      <c r="F376" s="37">
        <v>50</v>
      </c>
      <c r="G376" s="37">
        <v>0.81953799999999999</v>
      </c>
      <c r="H376" s="37">
        <v>0.18429799999999999</v>
      </c>
      <c r="I376" s="37">
        <v>47.175508000000001</v>
      </c>
      <c r="J376" s="37">
        <v>1.3522620000000001</v>
      </c>
      <c r="K376" s="37">
        <v>8.9752469999999995</v>
      </c>
      <c r="L376" s="37">
        <v>0.128853</v>
      </c>
      <c r="M376" s="59">
        <v>0.81953799999999999</v>
      </c>
      <c r="N376" s="37">
        <v>0.92732300000000001</v>
      </c>
      <c r="O376" s="37">
        <v>99700</v>
      </c>
      <c r="P376" s="37">
        <v>21.7</v>
      </c>
      <c r="Q376" s="37">
        <v>60</v>
      </c>
      <c r="R376" s="37">
        <v>1.171</v>
      </c>
      <c r="S376" s="37" t="s">
        <v>795</v>
      </c>
      <c r="T376" s="37" t="s">
        <v>796</v>
      </c>
      <c r="U376" s="77">
        <v>1230</v>
      </c>
      <c r="V376" s="34">
        <v>655.08525532477927</v>
      </c>
      <c r="W376" s="2">
        <v>1.1822499557987867</v>
      </c>
      <c r="X376" s="2">
        <v>395.27251373112796</v>
      </c>
      <c r="Y376" s="2">
        <v>-16.540668683146198</v>
      </c>
      <c r="Z376" s="80">
        <f>VLOOKUP(U376,BG!$A$2:$F$55,4)</f>
        <v>9.6391308712592352</v>
      </c>
      <c r="AA376" s="80">
        <f>VLOOKUP(U376,BG!$A$2:$F$55,5)</f>
        <v>1.2212328488777018</v>
      </c>
      <c r="AB376" s="4">
        <f>VLOOKUP(U376+1,BG!$A$2:$F$55,4)</f>
        <v>22.837623416264385</v>
      </c>
      <c r="AC376" s="4">
        <f>VLOOKUP(U376+1,BG!$A$2:$F$55,5)</f>
        <v>0.60624340813146793</v>
      </c>
      <c r="AD376" s="3">
        <f>COUNTIF($U$2:U376,U376)</f>
        <v>2</v>
      </c>
      <c r="AE376" s="3">
        <f t="shared" si="50"/>
        <v>18</v>
      </c>
      <c r="AF376" s="3">
        <f t="shared" si="51"/>
        <v>16</v>
      </c>
      <c r="AG376" s="3">
        <f t="shared" si="52"/>
        <v>1</v>
      </c>
      <c r="AH376" s="81">
        <f t="shared" si="53"/>
        <v>10.415512785671304</v>
      </c>
      <c r="AI376" s="81">
        <f t="shared" si="54"/>
        <v>1.185056999422041</v>
      </c>
      <c r="AJ376" s="83">
        <v>1.1745300000000001</v>
      </c>
      <c r="AK376" s="83">
        <v>395.964</v>
      </c>
      <c r="AL376" s="84">
        <f t="shared" si="55"/>
        <v>465.07159692000005</v>
      </c>
      <c r="AM376" s="84">
        <f t="shared" si="56"/>
        <v>467.31091188710133</v>
      </c>
      <c r="AN376" s="84">
        <f t="shared" si="57"/>
        <v>12.342976329229538</v>
      </c>
      <c r="AO376" s="84">
        <f t="shared" si="58"/>
        <v>454.96793555787178</v>
      </c>
      <c r="AP376" s="85">
        <f t="shared" si="59"/>
        <v>2.2207414132908894E-2</v>
      </c>
    </row>
    <row r="377" spans="1:42" x14ac:dyDescent="0.25">
      <c r="A377">
        <v>20</v>
      </c>
      <c r="B377" s="36">
        <v>3</v>
      </c>
      <c r="C377" s="37" t="s">
        <v>792</v>
      </c>
      <c r="D377" s="37">
        <v>-219.96875</v>
      </c>
      <c r="E377" s="37">
        <v>-103.97</v>
      </c>
      <c r="F377" s="37">
        <v>50</v>
      </c>
      <c r="G377" s="37">
        <v>0.80453200000000002</v>
      </c>
      <c r="H377" s="37">
        <v>0.18426699999999999</v>
      </c>
      <c r="I377" s="37">
        <v>47.167606999999997</v>
      </c>
      <c r="J377" s="37">
        <v>1.3778140000000001</v>
      </c>
      <c r="K377" s="37">
        <v>8.9744600000000005</v>
      </c>
      <c r="L377" s="37">
        <v>0.131247</v>
      </c>
      <c r="M377" s="59">
        <v>0.80453200000000002</v>
      </c>
      <c r="N377" s="37">
        <v>0.90281500000000003</v>
      </c>
      <c r="O377" s="37">
        <v>99700</v>
      </c>
      <c r="P377" s="37">
        <v>21.7</v>
      </c>
      <c r="Q377" s="37">
        <v>60</v>
      </c>
      <c r="R377" s="37">
        <v>1.171</v>
      </c>
      <c r="S377" s="37" t="s">
        <v>797</v>
      </c>
      <c r="T377" s="37" t="s">
        <v>798</v>
      </c>
      <c r="U377" s="77">
        <v>1230</v>
      </c>
      <c r="V377" s="34">
        <v>638.60332531969254</v>
      </c>
      <c r="W377" s="2">
        <v>1.1371918196540212</v>
      </c>
      <c r="X377" s="2">
        <v>398.81376089820196</v>
      </c>
      <c r="Y377" s="2">
        <v>-21.430984346068318</v>
      </c>
      <c r="Z377" s="80">
        <f>VLOOKUP(U377,BG!$A$2:$F$55,4)</f>
        <v>9.6391308712592352</v>
      </c>
      <c r="AA377" s="80">
        <f>VLOOKUP(U377,BG!$A$2:$F$55,5)</f>
        <v>1.2212328488777018</v>
      </c>
      <c r="AB377" s="4">
        <f>VLOOKUP(U377+1,BG!$A$2:$F$55,4)</f>
        <v>22.837623416264385</v>
      </c>
      <c r="AC377" s="4">
        <f>VLOOKUP(U377+1,BG!$A$2:$F$55,5)</f>
        <v>0.60624340813146793</v>
      </c>
      <c r="AD377" s="3">
        <f>COUNTIF($U$2:U377,U377)</f>
        <v>3</v>
      </c>
      <c r="AE377" s="3">
        <f t="shared" si="50"/>
        <v>18</v>
      </c>
      <c r="AF377" s="3">
        <f t="shared" si="51"/>
        <v>15</v>
      </c>
      <c r="AG377" s="3">
        <f t="shared" si="52"/>
        <v>2</v>
      </c>
      <c r="AH377" s="81">
        <f t="shared" si="53"/>
        <v>11.19189470008337</v>
      </c>
      <c r="AI377" s="81">
        <f t="shared" si="54"/>
        <v>1.14888114996638</v>
      </c>
      <c r="AJ377" s="83">
        <v>1.1287499999999999</v>
      </c>
      <c r="AK377" s="83">
        <v>399.61700000000002</v>
      </c>
      <c r="AL377" s="84">
        <f t="shared" si="55"/>
        <v>451.06768875</v>
      </c>
      <c r="AM377" s="84">
        <f t="shared" si="56"/>
        <v>453.52774645889002</v>
      </c>
      <c r="AN377" s="84">
        <f t="shared" si="57"/>
        <v>12.858156853334416</v>
      </c>
      <c r="AO377" s="84">
        <f t="shared" si="58"/>
        <v>440.66958960555559</v>
      </c>
      <c r="AP377" s="85">
        <f t="shared" si="59"/>
        <v>2.3596135040205021E-2</v>
      </c>
    </row>
    <row r="378" spans="1:42" x14ac:dyDescent="0.25">
      <c r="A378">
        <v>20</v>
      </c>
      <c r="B378" s="36">
        <v>4</v>
      </c>
      <c r="C378" s="37" t="s">
        <v>792</v>
      </c>
      <c r="D378" s="37">
        <v>-210</v>
      </c>
      <c r="E378" s="37">
        <v>-103.97</v>
      </c>
      <c r="F378" s="37">
        <v>50</v>
      </c>
      <c r="G378" s="37">
        <v>0.78871100000000005</v>
      </c>
      <c r="H378" s="37">
        <v>0.184563</v>
      </c>
      <c r="I378" s="37">
        <v>47.241844999999998</v>
      </c>
      <c r="J378" s="37">
        <v>1.341421</v>
      </c>
      <c r="K378" s="37">
        <v>8.9815719999999999</v>
      </c>
      <c r="L378" s="37">
        <v>0.12773699999999999</v>
      </c>
      <c r="M378" s="59">
        <v>0.78871100000000005</v>
      </c>
      <c r="N378" s="37">
        <v>0.90406799999999998</v>
      </c>
      <c r="O378" s="37">
        <v>99700</v>
      </c>
      <c r="P378" s="37">
        <v>21.7</v>
      </c>
      <c r="Q378" s="37">
        <v>60</v>
      </c>
      <c r="R378" s="37">
        <v>1.171</v>
      </c>
      <c r="S378" s="37" t="s">
        <v>799</v>
      </c>
      <c r="T378" s="37" t="s">
        <v>800</v>
      </c>
      <c r="U378" s="77">
        <v>1230</v>
      </c>
      <c r="V378" s="34">
        <v>621.41347348167915</v>
      </c>
      <c r="W378" s="2">
        <v>1.1841031963441517</v>
      </c>
      <c r="X378" s="2">
        <v>371.41559438890278</v>
      </c>
      <c r="Y378" s="2">
        <v>-25.761783902137399</v>
      </c>
      <c r="Z378" s="80">
        <f>VLOOKUP(U378,BG!$A$2:$F$55,4)</f>
        <v>9.6391308712592352</v>
      </c>
      <c r="AA378" s="80">
        <f>VLOOKUP(U378,BG!$A$2:$F$55,5)</f>
        <v>1.2212328488777018</v>
      </c>
      <c r="AB378" s="4">
        <f>VLOOKUP(U378+1,BG!$A$2:$F$55,4)</f>
        <v>22.837623416264385</v>
      </c>
      <c r="AC378" s="4">
        <f>VLOOKUP(U378+1,BG!$A$2:$F$55,5)</f>
        <v>0.60624340813146793</v>
      </c>
      <c r="AD378" s="3">
        <f>COUNTIF($U$2:U378,U378)</f>
        <v>4</v>
      </c>
      <c r="AE378" s="3">
        <f t="shared" si="50"/>
        <v>18</v>
      </c>
      <c r="AF378" s="3">
        <f t="shared" si="51"/>
        <v>14</v>
      </c>
      <c r="AG378" s="3">
        <f t="shared" si="52"/>
        <v>3</v>
      </c>
      <c r="AH378" s="81">
        <f t="shared" si="53"/>
        <v>11.968276614495437</v>
      </c>
      <c r="AI378" s="81">
        <f t="shared" si="54"/>
        <v>1.1127053005107195</v>
      </c>
      <c r="AJ378" s="83">
        <v>1.1732800000000001</v>
      </c>
      <c r="AK378" s="83">
        <v>372.25299999999999</v>
      </c>
      <c r="AL378" s="84">
        <f t="shared" si="55"/>
        <v>436.75699984000005</v>
      </c>
      <c r="AM378" s="84">
        <f t="shared" si="56"/>
        <v>439.79439248796274</v>
      </c>
      <c r="AN378" s="84">
        <f t="shared" si="57"/>
        <v>13.317164826927561</v>
      </c>
      <c r="AO378" s="84">
        <f t="shared" si="58"/>
        <v>426.47722766103516</v>
      </c>
      <c r="AP378" s="85">
        <f t="shared" si="59"/>
        <v>2.4103918127922345E-2</v>
      </c>
    </row>
    <row r="379" spans="1:42" x14ac:dyDescent="0.25">
      <c r="A379">
        <v>20</v>
      </c>
      <c r="B379" s="36">
        <v>5</v>
      </c>
      <c r="C379" s="37" t="s">
        <v>792</v>
      </c>
      <c r="D379" s="37">
        <v>-200</v>
      </c>
      <c r="E379" s="37">
        <v>-103.97</v>
      </c>
      <c r="F379" s="37">
        <v>50</v>
      </c>
      <c r="G379" s="37">
        <v>0.79549499999999995</v>
      </c>
      <c r="H379" s="37">
        <v>0.184423</v>
      </c>
      <c r="I379" s="37">
        <v>47.206743000000003</v>
      </c>
      <c r="J379" s="37">
        <v>1.32267</v>
      </c>
      <c r="K379" s="37">
        <v>8.9782580000000003</v>
      </c>
      <c r="L379" s="37">
        <v>0.12606400000000001</v>
      </c>
      <c r="M379" s="59">
        <v>0.79549499999999995</v>
      </c>
      <c r="N379" s="37">
        <v>0.98882999999999999</v>
      </c>
      <c r="O379" s="37">
        <v>99700</v>
      </c>
      <c r="P379" s="37">
        <v>21.7</v>
      </c>
      <c r="Q379" s="37">
        <v>60</v>
      </c>
      <c r="R379" s="37">
        <v>1.171</v>
      </c>
      <c r="S379" s="37" t="s">
        <v>801</v>
      </c>
      <c r="T379" s="37" t="s">
        <v>802</v>
      </c>
      <c r="U379" s="77">
        <v>1230</v>
      </c>
      <c r="V379" s="34">
        <v>623.51676364507887</v>
      </c>
      <c r="W379" s="2">
        <v>1.0352536199153797</v>
      </c>
      <c r="X379" s="2">
        <v>424.83643080768331</v>
      </c>
      <c r="Y379" s="2">
        <v>-30.108169098357084</v>
      </c>
      <c r="Z379" s="80">
        <f>VLOOKUP(U379,BG!$A$2:$F$55,4)</f>
        <v>9.6391308712592352</v>
      </c>
      <c r="AA379" s="80">
        <f>VLOOKUP(U379,BG!$A$2:$F$55,5)</f>
        <v>1.2212328488777018</v>
      </c>
      <c r="AB379" s="4">
        <f>VLOOKUP(U379+1,BG!$A$2:$F$55,4)</f>
        <v>22.837623416264385</v>
      </c>
      <c r="AC379" s="4">
        <f>VLOOKUP(U379+1,BG!$A$2:$F$55,5)</f>
        <v>0.60624340813146793</v>
      </c>
      <c r="AD379" s="3">
        <f>COUNTIF($U$2:U379,U379)</f>
        <v>5</v>
      </c>
      <c r="AE379" s="3">
        <f t="shared" si="50"/>
        <v>18</v>
      </c>
      <c r="AF379" s="3">
        <f t="shared" si="51"/>
        <v>13</v>
      </c>
      <c r="AG379" s="3">
        <f t="shared" si="52"/>
        <v>4</v>
      </c>
      <c r="AH379" s="81">
        <f t="shared" si="53"/>
        <v>12.744658528907506</v>
      </c>
      <c r="AI379" s="81">
        <f t="shared" si="54"/>
        <v>1.0765294510550585</v>
      </c>
      <c r="AJ379" s="83">
        <v>1.02545</v>
      </c>
      <c r="AK379" s="83">
        <v>426</v>
      </c>
      <c r="AL379" s="84">
        <f t="shared" si="55"/>
        <v>436.8417</v>
      </c>
      <c r="AM379" s="84">
        <f t="shared" si="56"/>
        <v>439.81345286558388</v>
      </c>
      <c r="AN379" s="84">
        <f t="shared" si="57"/>
        <v>13.720000250008967</v>
      </c>
      <c r="AO379" s="84">
        <f t="shared" si="58"/>
        <v>426.0934526155749</v>
      </c>
      <c r="AP379" s="85">
        <f t="shared" si="59"/>
        <v>2.5225093975152577E-2</v>
      </c>
    </row>
    <row r="380" spans="1:42" x14ac:dyDescent="0.25">
      <c r="A380">
        <v>20</v>
      </c>
      <c r="B380" s="36">
        <v>6</v>
      </c>
      <c r="C380" s="37" t="s">
        <v>792</v>
      </c>
      <c r="D380" s="37">
        <v>-190</v>
      </c>
      <c r="E380" s="37">
        <v>-103.97</v>
      </c>
      <c r="F380" s="37">
        <v>50</v>
      </c>
      <c r="G380" s="37">
        <v>0.83217099999999999</v>
      </c>
      <c r="H380" s="37">
        <v>0.18403700000000001</v>
      </c>
      <c r="I380" s="37">
        <v>47.110017999999997</v>
      </c>
      <c r="J380" s="37">
        <v>1.2802990000000001</v>
      </c>
      <c r="K380" s="37">
        <v>8.9691069999999993</v>
      </c>
      <c r="L380" s="37">
        <v>0.122171</v>
      </c>
      <c r="M380" s="59">
        <v>0.83217099999999999</v>
      </c>
      <c r="N380" s="37">
        <v>1.0557920000000001</v>
      </c>
      <c r="O380" s="37">
        <v>99700</v>
      </c>
      <c r="P380" s="37">
        <v>21.7</v>
      </c>
      <c r="Q380" s="37">
        <v>60</v>
      </c>
      <c r="R380" s="37">
        <v>1.171</v>
      </c>
      <c r="S380" s="37" t="s">
        <v>803</v>
      </c>
      <c r="T380" s="37" t="s">
        <v>804</v>
      </c>
      <c r="U380" s="77">
        <v>1230</v>
      </c>
      <c r="V380" s="34">
        <v>651.16025714942737</v>
      </c>
      <c r="W380" s="2">
        <v>0.97460036409932727</v>
      </c>
      <c r="X380" s="2">
        <v>473.02489871206143</v>
      </c>
      <c r="Y380" s="2">
        <v>-31.477559922977065</v>
      </c>
      <c r="Z380" s="80">
        <f>VLOOKUP(U380,BG!$A$2:$F$55,4)</f>
        <v>9.6391308712592352</v>
      </c>
      <c r="AA380" s="80">
        <f>VLOOKUP(U380,BG!$A$2:$F$55,5)</f>
        <v>1.2212328488777018</v>
      </c>
      <c r="AB380" s="4">
        <f>VLOOKUP(U380+1,BG!$A$2:$F$55,4)</f>
        <v>22.837623416264385</v>
      </c>
      <c r="AC380" s="4">
        <f>VLOOKUP(U380+1,BG!$A$2:$F$55,5)</f>
        <v>0.60624340813146793</v>
      </c>
      <c r="AD380" s="3">
        <f>COUNTIF($U$2:U380,U380)</f>
        <v>6</v>
      </c>
      <c r="AE380" s="3">
        <f t="shared" si="50"/>
        <v>18</v>
      </c>
      <c r="AF380" s="3">
        <f t="shared" si="51"/>
        <v>12</v>
      </c>
      <c r="AG380" s="3">
        <f t="shared" si="52"/>
        <v>5</v>
      </c>
      <c r="AH380" s="81">
        <f t="shared" si="53"/>
        <v>13.521040443319574</v>
      </c>
      <c r="AI380" s="81">
        <f t="shared" si="54"/>
        <v>1.0403536015993975</v>
      </c>
      <c r="AJ380" s="83">
        <v>0.964951</v>
      </c>
      <c r="AK380" s="83">
        <v>474.56400000000002</v>
      </c>
      <c r="AL380" s="84">
        <f t="shared" si="55"/>
        <v>457.93100636400004</v>
      </c>
      <c r="AM380" s="84">
        <f t="shared" si="56"/>
        <v>461.01023851282247</v>
      </c>
      <c r="AN380" s="84">
        <f t="shared" si="57"/>
        <v>14.066663122578634</v>
      </c>
      <c r="AO380" s="84">
        <f t="shared" si="58"/>
        <v>446.94357539024384</v>
      </c>
      <c r="AP380" s="85">
        <f t="shared" si="59"/>
        <v>2.458348565400599E-2</v>
      </c>
    </row>
    <row r="381" spans="1:42" x14ac:dyDescent="0.25">
      <c r="A381">
        <v>20</v>
      </c>
      <c r="B381" s="36">
        <v>7</v>
      </c>
      <c r="C381" s="37" t="s">
        <v>792</v>
      </c>
      <c r="D381" s="37">
        <v>-180</v>
      </c>
      <c r="E381" s="37">
        <v>-103.97</v>
      </c>
      <c r="F381" s="37">
        <v>50</v>
      </c>
      <c r="G381" s="37">
        <v>0.83543400000000001</v>
      </c>
      <c r="H381" s="37">
        <v>0.184422</v>
      </c>
      <c r="I381" s="37">
        <v>47.206411000000003</v>
      </c>
      <c r="J381" s="37">
        <v>1.3535649999999999</v>
      </c>
      <c r="K381" s="37">
        <v>8.9781910000000007</v>
      </c>
      <c r="L381" s="37">
        <v>0.128523</v>
      </c>
      <c r="M381" s="59">
        <v>0.83543400000000001</v>
      </c>
      <c r="N381" s="37">
        <v>1.0640339999999999</v>
      </c>
      <c r="O381" s="37">
        <v>99700</v>
      </c>
      <c r="P381" s="37">
        <v>21.7</v>
      </c>
      <c r="Q381" s="37">
        <v>60</v>
      </c>
      <c r="R381" s="37">
        <v>1.171</v>
      </c>
      <c r="S381" s="37" t="s">
        <v>805</v>
      </c>
      <c r="T381" s="37" t="s">
        <v>806</v>
      </c>
      <c r="U381" s="77">
        <v>1230</v>
      </c>
      <c r="V381" s="34">
        <v>650.26672822151261</v>
      </c>
      <c r="W381" s="2">
        <v>0.95056528360357606</v>
      </c>
      <c r="X381" s="2">
        <v>482.75426064726065</v>
      </c>
      <c r="Y381" s="2">
        <v>-35.832613105558998</v>
      </c>
      <c r="Z381" s="80">
        <f>VLOOKUP(U381,BG!$A$2:$F$55,4)</f>
        <v>9.6391308712592352</v>
      </c>
      <c r="AA381" s="80">
        <f>VLOOKUP(U381,BG!$A$2:$F$55,5)</f>
        <v>1.2212328488777018</v>
      </c>
      <c r="AB381" s="4">
        <f>VLOOKUP(U381+1,BG!$A$2:$F$55,4)</f>
        <v>22.837623416264385</v>
      </c>
      <c r="AC381" s="4">
        <f>VLOOKUP(U381+1,BG!$A$2:$F$55,5)</f>
        <v>0.60624340813146793</v>
      </c>
      <c r="AD381" s="3">
        <f>COUNTIF($U$2:U381,U381)</f>
        <v>7</v>
      </c>
      <c r="AE381" s="3">
        <f t="shared" si="50"/>
        <v>18</v>
      </c>
      <c r="AF381" s="3">
        <f t="shared" si="51"/>
        <v>11</v>
      </c>
      <c r="AG381" s="3">
        <f t="shared" si="52"/>
        <v>6</v>
      </c>
      <c r="AH381" s="81">
        <f t="shared" si="53"/>
        <v>14.297422357731641</v>
      </c>
      <c r="AI381" s="81">
        <f t="shared" si="54"/>
        <v>1.0041777521437369</v>
      </c>
      <c r="AJ381" s="83">
        <v>0.93996900000000005</v>
      </c>
      <c r="AK381" s="83">
        <v>484.47500000000002</v>
      </c>
      <c r="AL381" s="84">
        <f t="shared" si="55"/>
        <v>455.39148127500005</v>
      </c>
      <c r="AM381" s="84">
        <f t="shared" si="56"/>
        <v>458.88944068299799</v>
      </c>
      <c r="AN381" s="84">
        <f t="shared" si="57"/>
        <v>14.357153444636566</v>
      </c>
      <c r="AO381" s="84">
        <f t="shared" si="58"/>
        <v>444.53228723836139</v>
      </c>
      <c r="AP381" s="85">
        <f t="shared" si="59"/>
        <v>2.4428358408116885E-2</v>
      </c>
    </row>
    <row r="382" spans="1:42" x14ac:dyDescent="0.25">
      <c r="A382">
        <v>20</v>
      </c>
      <c r="B382" s="36">
        <v>8</v>
      </c>
      <c r="C382" s="37" t="s">
        <v>792</v>
      </c>
      <c r="D382" s="37">
        <v>-169.96875</v>
      </c>
      <c r="E382" s="37">
        <v>-103.97</v>
      </c>
      <c r="F382" s="37">
        <v>50</v>
      </c>
      <c r="G382" s="37">
        <v>0.81844600000000001</v>
      </c>
      <c r="H382" s="37">
        <v>0.18437200000000001</v>
      </c>
      <c r="I382" s="37">
        <v>47.193908</v>
      </c>
      <c r="J382" s="37">
        <v>1.338865</v>
      </c>
      <c r="K382" s="37">
        <v>8.9770160000000008</v>
      </c>
      <c r="L382" s="37">
        <v>0.127522</v>
      </c>
      <c r="M382" s="59">
        <v>0.81844600000000001</v>
      </c>
      <c r="N382" s="37">
        <v>1.079372</v>
      </c>
      <c r="O382" s="37">
        <v>99700</v>
      </c>
      <c r="P382" s="37">
        <v>21.7</v>
      </c>
      <c r="Q382" s="37">
        <v>60</v>
      </c>
      <c r="R382" s="37">
        <v>1.171</v>
      </c>
      <c r="S382" s="37" t="s">
        <v>807</v>
      </c>
      <c r="T382" s="37" t="s">
        <v>808</v>
      </c>
      <c r="U382" s="77">
        <v>1230</v>
      </c>
      <c r="V382" s="34">
        <v>632.05806217535383</v>
      </c>
      <c r="W382" s="2">
        <v>0.87305452667489136</v>
      </c>
      <c r="X382" s="2">
        <v>509.90123759298831</v>
      </c>
      <c r="Y382" s="2">
        <v>-39.437283463562963</v>
      </c>
      <c r="Z382" s="80">
        <f>VLOOKUP(U382,BG!$A$2:$F$55,4)</f>
        <v>9.6391308712592352</v>
      </c>
      <c r="AA382" s="80">
        <f>VLOOKUP(U382,BG!$A$2:$F$55,5)</f>
        <v>1.2212328488777018</v>
      </c>
      <c r="AB382" s="4">
        <f>VLOOKUP(U382+1,BG!$A$2:$F$55,4)</f>
        <v>22.837623416264385</v>
      </c>
      <c r="AC382" s="4">
        <f>VLOOKUP(U382+1,BG!$A$2:$F$55,5)</f>
        <v>0.60624340813146793</v>
      </c>
      <c r="AD382" s="3">
        <f>COUNTIF($U$2:U382,U382)</f>
        <v>8</v>
      </c>
      <c r="AE382" s="3">
        <f t="shared" si="50"/>
        <v>18</v>
      </c>
      <c r="AF382" s="3">
        <f t="shared" si="51"/>
        <v>10</v>
      </c>
      <c r="AG382" s="3">
        <f t="shared" si="52"/>
        <v>7</v>
      </c>
      <c r="AH382" s="81">
        <f t="shared" si="53"/>
        <v>15.073804272143708</v>
      </c>
      <c r="AI382" s="81">
        <f t="shared" si="54"/>
        <v>0.96800190268807618</v>
      </c>
      <c r="AJ382" s="83">
        <v>0.86143800000000004</v>
      </c>
      <c r="AK382" s="83">
        <v>511.97399999999999</v>
      </c>
      <c r="AL382" s="84">
        <f t="shared" si="55"/>
        <v>441.03385861200002</v>
      </c>
      <c r="AM382" s="84">
        <f t="shared" si="56"/>
        <v>445.17158363768772</v>
      </c>
      <c r="AN382" s="84">
        <f t="shared" si="57"/>
        <v>14.591471216182761</v>
      </c>
      <c r="AO382" s="84">
        <f t="shared" si="58"/>
        <v>430.58011242150496</v>
      </c>
      <c r="AP382" s="85">
        <f t="shared" si="59"/>
        <v>2.4278283852231512E-2</v>
      </c>
    </row>
    <row r="383" spans="1:42" ht="15.75" thickBot="1" x14ac:dyDescent="0.3">
      <c r="A383">
        <v>20</v>
      </c>
      <c r="B383" s="36">
        <v>9</v>
      </c>
      <c r="C383" s="37" t="s">
        <v>792</v>
      </c>
      <c r="D383" s="37">
        <v>-160</v>
      </c>
      <c r="E383" s="37">
        <v>-103.97</v>
      </c>
      <c r="F383" s="37">
        <v>50</v>
      </c>
      <c r="G383" s="37">
        <v>0.78401799999999999</v>
      </c>
      <c r="H383" s="37">
        <v>0.184</v>
      </c>
      <c r="I383" s="37">
        <v>47.10069</v>
      </c>
      <c r="J383" s="37">
        <v>1.337887</v>
      </c>
      <c r="K383" s="37">
        <v>8.9681429999999995</v>
      </c>
      <c r="L383" s="37">
        <v>0.12759699999999999</v>
      </c>
      <c r="M383" s="59">
        <v>0.78401799999999999</v>
      </c>
      <c r="N383" s="37">
        <v>1.0513950000000001</v>
      </c>
      <c r="O383" s="37">
        <v>99700</v>
      </c>
      <c r="P383" s="37">
        <v>21.7</v>
      </c>
      <c r="Q383" s="37">
        <v>60</v>
      </c>
      <c r="R383" s="37">
        <v>1.171</v>
      </c>
      <c r="S383" s="37" t="s">
        <v>809</v>
      </c>
      <c r="T383" s="37" t="s">
        <v>810</v>
      </c>
      <c r="U383" s="77">
        <v>1230</v>
      </c>
      <c r="V383" s="34">
        <v>598.91938645731375</v>
      </c>
      <c r="W383" s="2">
        <v>0.86467354364359517</v>
      </c>
      <c r="X383" s="2">
        <v>489.68410722407833</v>
      </c>
      <c r="Y383" s="2">
        <v>-40.439749355901682</v>
      </c>
      <c r="Z383" s="80">
        <f>VLOOKUP(U383,BG!$A$2:$F$55,4)</f>
        <v>9.6391308712592352</v>
      </c>
      <c r="AA383" s="80">
        <f>VLOOKUP(U383,BG!$A$2:$F$55,5)</f>
        <v>1.2212328488777018</v>
      </c>
      <c r="AB383" s="4">
        <f>VLOOKUP(U383+1,BG!$A$2:$F$55,4)</f>
        <v>22.837623416264385</v>
      </c>
      <c r="AC383" s="4">
        <f>VLOOKUP(U383+1,BG!$A$2:$F$55,5)</f>
        <v>0.60624340813146793</v>
      </c>
      <c r="AD383" s="3">
        <f>COUNTIF($U$2:U383,U383)</f>
        <v>9</v>
      </c>
      <c r="AE383" s="3">
        <f t="shared" si="50"/>
        <v>18</v>
      </c>
      <c r="AF383" s="3">
        <f t="shared" si="51"/>
        <v>9</v>
      </c>
      <c r="AG383" s="3">
        <f t="shared" si="52"/>
        <v>8</v>
      </c>
      <c r="AH383" s="81">
        <f t="shared" si="53"/>
        <v>15.850186186555774</v>
      </c>
      <c r="AI383" s="81">
        <f t="shared" si="54"/>
        <v>0.9318260532324153</v>
      </c>
      <c r="AJ383" s="83">
        <v>0.85105699999999995</v>
      </c>
      <c r="AK383" s="83">
        <v>491.815</v>
      </c>
      <c r="AL383" s="84">
        <f t="shared" si="55"/>
        <v>418.562598455</v>
      </c>
      <c r="AM383" s="84">
        <f t="shared" si="56"/>
        <v>423.41689225939405</v>
      </c>
      <c r="AN383" s="84">
        <f t="shared" si="57"/>
        <v>14.769616437217215</v>
      </c>
      <c r="AO383" s="84">
        <f t="shared" si="58"/>
        <v>408.64727582217682</v>
      </c>
      <c r="AP383" s="85">
        <f t="shared" si="59"/>
        <v>2.4263767849361212E-2</v>
      </c>
    </row>
    <row r="384" spans="1:42" x14ac:dyDescent="0.25">
      <c r="A384">
        <v>21</v>
      </c>
      <c r="B384" s="36">
        <v>1</v>
      </c>
      <c r="C384" s="64" t="s">
        <v>811</v>
      </c>
      <c r="D384" s="64">
        <v>-240</v>
      </c>
      <c r="E384" s="64">
        <v>103.99875</v>
      </c>
      <c r="F384" s="64">
        <v>50</v>
      </c>
      <c r="G384" s="64">
        <v>0.59114500000000003</v>
      </c>
      <c r="H384" s="64">
        <v>0.18363399999999999</v>
      </c>
      <c r="I384" s="64">
        <v>47.008923000000003</v>
      </c>
      <c r="J384" s="64">
        <v>1.33582</v>
      </c>
      <c r="K384" s="64">
        <v>8.9594009999999997</v>
      </c>
      <c r="L384" s="64">
        <v>0.12756899999999999</v>
      </c>
      <c r="M384" s="65">
        <v>0.59114500000000003</v>
      </c>
      <c r="N384" s="64">
        <v>0.42777199999999999</v>
      </c>
      <c r="O384" s="64">
        <v>99700</v>
      </c>
      <c r="P384" s="64">
        <v>21.7</v>
      </c>
      <c r="Q384" s="64">
        <v>60</v>
      </c>
      <c r="R384" s="64">
        <v>1.171</v>
      </c>
      <c r="S384" s="64" t="s">
        <v>812</v>
      </c>
      <c r="T384" s="64" t="s">
        <v>813</v>
      </c>
      <c r="U384" s="77">
        <v>1230</v>
      </c>
      <c r="V384" s="34">
        <v>430.18688815860861</v>
      </c>
      <c r="W384" s="2">
        <v>1.289378465497937</v>
      </c>
      <c r="X384" s="2">
        <v>235.1155167522123</v>
      </c>
      <c r="Y384" s="2">
        <v>-43.297221988548337</v>
      </c>
      <c r="Z384" s="80">
        <f>VLOOKUP(U384,BG!$A$2:$F$55,4)</f>
        <v>9.6391308712592352</v>
      </c>
      <c r="AA384" s="80">
        <f>VLOOKUP(U384,BG!$A$2:$F$55,5)</f>
        <v>1.2212328488777018</v>
      </c>
      <c r="AB384" s="4">
        <f>VLOOKUP(U384+1,BG!$A$2:$F$55,4)</f>
        <v>22.837623416264385</v>
      </c>
      <c r="AC384" s="4">
        <f>VLOOKUP(U384+1,BG!$A$2:$F$55,5)</f>
        <v>0.60624340813146793</v>
      </c>
      <c r="AD384" s="3">
        <f>COUNTIF($U$2:U384,U384)</f>
        <v>10</v>
      </c>
      <c r="AE384" s="3">
        <f t="shared" si="50"/>
        <v>18</v>
      </c>
      <c r="AF384" s="3">
        <f t="shared" si="51"/>
        <v>8</v>
      </c>
      <c r="AG384" s="3">
        <f t="shared" si="52"/>
        <v>9</v>
      </c>
      <c r="AH384" s="81">
        <f t="shared" si="53"/>
        <v>16.626568100967845</v>
      </c>
      <c r="AI384" s="81">
        <f t="shared" si="54"/>
        <v>0.89565020377675442</v>
      </c>
      <c r="AJ384" s="83">
        <v>1.2685200000000001</v>
      </c>
      <c r="AK384" s="83">
        <v>236.375</v>
      </c>
      <c r="AL384" s="84">
        <f t="shared" si="55"/>
        <v>299.84641500000004</v>
      </c>
      <c r="AM384" s="84">
        <f t="shared" si="56"/>
        <v>303.152884204722</v>
      </c>
      <c r="AN384" s="84">
        <f t="shared" si="57"/>
        <v>14.891589107739934</v>
      </c>
      <c r="AO384" s="84">
        <f t="shared" si="58"/>
        <v>288.26129509698205</v>
      </c>
      <c r="AP384" s="85">
        <f t="shared" si="59"/>
        <v>4.018964772610318E-2</v>
      </c>
    </row>
    <row r="385" spans="1:42" x14ac:dyDescent="0.25">
      <c r="A385">
        <v>21</v>
      </c>
      <c r="B385" s="36">
        <v>2</v>
      </c>
      <c r="C385" s="37" t="s">
        <v>811</v>
      </c>
      <c r="D385" s="37">
        <v>-230</v>
      </c>
      <c r="E385" s="37">
        <v>103.99875</v>
      </c>
      <c r="F385" s="37">
        <v>50</v>
      </c>
      <c r="G385" s="37">
        <v>0.58293700000000004</v>
      </c>
      <c r="H385" s="37">
        <v>0.18387999999999999</v>
      </c>
      <c r="I385" s="37">
        <v>47.070532999999998</v>
      </c>
      <c r="J385" s="37">
        <v>1.3353889999999999</v>
      </c>
      <c r="K385" s="37">
        <v>8.9652729999999998</v>
      </c>
      <c r="L385" s="37">
        <v>0.12743599999999999</v>
      </c>
      <c r="M385" s="59">
        <v>0.58293700000000004</v>
      </c>
      <c r="N385" s="37">
        <v>0.40424700000000002</v>
      </c>
      <c r="O385" s="37">
        <v>99700</v>
      </c>
      <c r="P385" s="37">
        <v>21.7</v>
      </c>
      <c r="Q385" s="37">
        <v>60</v>
      </c>
      <c r="R385" s="37">
        <v>1.171</v>
      </c>
      <c r="S385" s="37" t="s">
        <v>814</v>
      </c>
      <c r="T385" s="37" t="s">
        <v>815</v>
      </c>
      <c r="U385" s="77">
        <v>1230</v>
      </c>
      <c r="V385" s="34">
        <v>419.39204922921704</v>
      </c>
      <c r="W385" s="2">
        <v>1.4473645868868994</v>
      </c>
      <c r="X385" s="2">
        <v>203.88103371384764</v>
      </c>
      <c r="Y385" s="2">
        <v>-46.548135227851752</v>
      </c>
      <c r="Z385" s="80">
        <f>VLOOKUP(U385,BG!$A$2:$F$55,4)</f>
        <v>9.6391308712592352</v>
      </c>
      <c r="AA385" s="80">
        <f>VLOOKUP(U385,BG!$A$2:$F$55,5)</f>
        <v>1.2212328488777018</v>
      </c>
      <c r="AB385" s="4">
        <f>VLOOKUP(U385+1,BG!$A$2:$F$55,4)</f>
        <v>22.837623416264385</v>
      </c>
      <c r="AC385" s="4">
        <f>VLOOKUP(U385+1,BG!$A$2:$F$55,5)</f>
        <v>0.60624340813146793</v>
      </c>
      <c r="AD385" s="3">
        <f>COUNTIF($U$2:U385,U385)</f>
        <v>11</v>
      </c>
      <c r="AE385" s="3">
        <f t="shared" si="50"/>
        <v>18</v>
      </c>
      <c r="AF385" s="3">
        <f t="shared" si="51"/>
        <v>7</v>
      </c>
      <c r="AG385" s="3">
        <f t="shared" si="52"/>
        <v>10</v>
      </c>
      <c r="AH385" s="81">
        <f t="shared" si="53"/>
        <v>17.402950015379911</v>
      </c>
      <c r="AI385" s="81">
        <f t="shared" si="54"/>
        <v>0.85947435432109365</v>
      </c>
      <c r="AJ385" s="83">
        <v>1.43204</v>
      </c>
      <c r="AK385" s="83">
        <v>205.19399999999999</v>
      </c>
      <c r="AL385" s="84">
        <f t="shared" si="55"/>
        <v>293.84601576</v>
      </c>
      <c r="AM385" s="84">
        <f t="shared" si="56"/>
        <v>295.09018813531708</v>
      </c>
      <c r="AN385" s="84">
        <f t="shared" si="57"/>
        <v>14.957389227750916</v>
      </c>
      <c r="AO385" s="84">
        <f t="shared" si="58"/>
        <v>280.13279890756615</v>
      </c>
      <c r="AP385" s="85">
        <f t="shared" si="59"/>
        <v>4.8952557165427527E-2</v>
      </c>
    </row>
    <row r="386" spans="1:42" x14ac:dyDescent="0.25">
      <c r="A386">
        <v>21</v>
      </c>
      <c r="B386" s="36">
        <v>3</v>
      </c>
      <c r="C386" s="37" t="s">
        <v>811</v>
      </c>
      <c r="D386" s="37">
        <v>-219.96875</v>
      </c>
      <c r="E386" s="37">
        <v>103.99875</v>
      </c>
      <c r="F386" s="37">
        <v>50</v>
      </c>
      <c r="G386" s="37">
        <v>0.62950600000000001</v>
      </c>
      <c r="H386" s="37">
        <v>0.183777</v>
      </c>
      <c r="I386" s="37">
        <v>47.044753999999998</v>
      </c>
      <c r="J386" s="37">
        <v>1.3562540000000001</v>
      </c>
      <c r="K386" s="37">
        <v>8.9627909999999993</v>
      </c>
      <c r="L386" s="37">
        <v>0.12929099999999999</v>
      </c>
      <c r="M386" s="59">
        <v>0.62950600000000001</v>
      </c>
      <c r="N386" s="37">
        <v>0.406366</v>
      </c>
      <c r="O386" s="37">
        <v>99700</v>
      </c>
      <c r="P386" s="37">
        <v>21.7</v>
      </c>
      <c r="Q386" s="37">
        <v>60</v>
      </c>
      <c r="R386" s="37">
        <v>1.171</v>
      </c>
      <c r="S386" s="37" t="s">
        <v>816</v>
      </c>
      <c r="T386" s="37" t="s">
        <v>817</v>
      </c>
      <c r="U386" s="77">
        <v>1230</v>
      </c>
      <c r="V386" s="34">
        <v>455.49236145159978</v>
      </c>
      <c r="W386" s="2">
        <v>1.652019928112173</v>
      </c>
      <c r="X386" s="2">
        <v>195.66891700658286</v>
      </c>
      <c r="Y386" s="2">
        <v>-46.986697649271242</v>
      </c>
      <c r="Z386" s="80">
        <f>VLOOKUP(U386,BG!$A$2:$F$55,4)</f>
        <v>9.6391308712592352</v>
      </c>
      <c r="AA386" s="80">
        <f>VLOOKUP(U386,BG!$A$2:$F$55,5)</f>
        <v>1.2212328488777018</v>
      </c>
      <c r="AB386" s="4">
        <f>VLOOKUP(U386+1,BG!$A$2:$F$55,4)</f>
        <v>22.837623416264385</v>
      </c>
      <c r="AC386" s="4">
        <f>VLOOKUP(U386+1,BG!$A$2:$F$55,5)</f>
        <v>0.60624340813146793</v>
      </c>
      <c r="AD386" s="3">
        <f>COUNTIF($U$2:U386,U386)</f>
        <v>12</v>
      </c>
      <c r="AE386" s="3">
        <f t="shared" si="50"/>
        <v>18</v>
      </c>
      <c r="AF386" s="3">
        <f t="shared" si="51"/>
        <v>6</v>
      </c>
      <c r="AG386" s="3">
        <f t="shared" si="52"/>
        <v>11</v>
      </c>
      <c r="AH386" s="81">
        <f t="shared" si="53"/>
        <v>18.179331929791978</v>
      </c>
      <c r="AI386" s="81">
        <f t="shared" si="54"/>
        <v>0.82329850486543277</v>
      </c>
      <c r="AJ386" s="83">
        <v>1.6315299999999999</v>
      </c>
      <c r="AK386" s="83">
        <v>197.071</v>
      </c>
      <c r="AL386" s="84">
        <f t="shared" si="55"/>
        <v>321.52724862999997</v>
      </c>
      <c r="AM386" s="84">
        <f t="shared" si="56"/>
        <v>323.24895020700177</v>
      </c>
      <c r="AN386" s="84">
        <f t="shared" si="57"/>
        <v>14.967016797250158</v>
      </c>
      <c r="AO386" s="84">
        <f t="shared" si="58"/>
        <v>308.28193340975162</v>
      </c>
      <c r="AP386" s="85">
        <f t="shared" si="59"/>
        <v>4.2964941453910645E-2</v>
      </c>
    </row>
    <row r="387" spans="1:42" x14ac:dyDescent="0.25">
      <c r="A387">
        <v>21</v>
      </c>
      <c r="B387" s="36">
        <v>4</v>
      </c>
      <c r="C387" s="37" t="s">
        <v>811</v>
      </c>
      <c r="D387" s="37">
        <v>-210</v>
      </c>
      <c r="E387" s="37">
        <v>103.99875</v>
      </c>
      <c r="F387" s="37">
        <v>50</v>
      </c>
      <c r="G387" s="37">
        <v>0.57530700000000001</v>
      </c>
      <c r="H387" s="37">
        <v>0.18332699999999999</v>
      </c>
      <c r="I387" s="37">
        <v>46.931862000000002</v>
      </c>
      <c r="J387" s="37">
        <v>1.333785</v>
      </c>
      <c r="K387" s="37">
        <v>8.9520549999999997</v>
      </c>
      <c r="L387" s="37">
        <v>0.12745600000000001</v>
      </c>
      <c r="M387" s="59">
        <v>0.57530700000000001</v>
      </c>
      <c r="N387" s="37">
        <v>0.34504800000000002</v>
      </c>
      <c r="O387" s="37">
        <v>99700</v>
      </c>
      <c r="P387" s="37">
        <v>21.7</v>
      </c>
      <c r="Q387" s="37">
        <v>60</v>
      </c>
      <c r="R387" s="37">
        <v>1.171</v>
      </c>
      <c r="S387" s="37" t="s">
        <v>818</v>
      </c>
      <c r="T387" s="37" t="s">
        <v>819</v>
      </c>
      <c r="U387" s="77">
        <v>1230</v>
      </c>
      <c r="V387" s="34">
        <v>405.30430311099587</v>
      </c>
      <c r="W387" s="2">
        <v>1.673326655293037</v>
      </c>
      <c r="X387" s="2">
        <v>172.24831291523884</v>
      </c>
      <c r="Y387" s="2">
        <v>-49.111287257641251</v>
      </c>
      <c r="Z387" s="80">
        <f>VLOOKUP(U387,BG!$A$2:$F$55,4)</f>
        <v>9.6391308712592352</v>
      </c>
      <c r="AA387" s="80">
        <f>VLOOKUP(U387,BG!$A$2:$F$55,5)</f>
        <v>1.2212328488777018</v>
      </c>
      <c r="AB387" s="4">
        <f>VLOOKUP(U387+1,BG!$A$2:$F$55,4)</f>
        <v>22.837623416264385</v>
      </c>
      <c r="AC387" s="4">
        <f>VLOOKUP(U387+1,BG!$A$2:$F$55,5)</f>
        <v>0.60624340813146793</v>
      </c>
      <c r="AD387" s="3">
        <f>COUNTIF($U$2:U387,U387)</f>
        <v>13</v>
      </c>
      <c r="AE387" s="3">
        <f t="shared" ref="AE387:AE437" si="60">COUNTIF($U$2:$U$437,U387)</f>
        <v>18</v>
      </c>
      <c r="AF387" s="3">
        <f t="shared" ref="AF387:AF437" si="61">AE387-AD387</f>
        <v>5</v>
      </c>
      <c r="AG387" s="3">
        <f t="shared" ref="AG387:AG437" si="62">AD387-1</f>
        <v>12</v>
      </c>
      <c r="AH387" s="81">
        <f t="shared" ref="AH387:AH437" si="63">(AF387*Z387+AG387*AB387)/(AE387-1)</f>
        <v>18.955713844204045</v>
      </c>
      <c r="AI387" s="81">
        <f t="shared" ref="AI387:AI437" si="64">(AF387*AA387+AG387*AC387)/(AE387-1)</f>
        <v>0.787122655409772</v>
      </c>
      <c r="AJ387" s="83">
        <v>1.64594</v>
      </c>
      <c r="AK387" s="83">
        <v>173.76900000000001</v>
      </c>
      <c r="AL387" s="84">
        <f t="shared" ref="AL387:AL437" si="65">AJ387*AK387</f>
        <v>286.01334786000001</v>
      </c>
      <c r="AM387" s="84">
        <f t="shared" ref="AM387:AM437" si="66">W387*X387+IF(Y387&gt;0,Y387,0)</f>
        <v>288.22769333032505</v>
      </c>
      <c r="AN387" s="84">
        <f t="shared" ref="AN387:AN437" si="67">AH387*AI387</f>
        <v>14.920471816237665</v>
      </c>
      <c r="AO387" s="84">
        <f t="shared" ref="AO387:AO437" si="68">AM387-AN387</f>
        <v>273.30722151408736</v>
      </c>
      <c r="AP387" s="85">
        <f t="shared" ref="AP387:AP437" si="69">ABS((AL387-AO387)/AO387)</f>
        <v>4.6490269358864071E-2</v>
      </c>
    </row>
    <row r="388" spans="1:42" x14ac:dyDescent="0.25">
      <c r="A388">
        <v>21</v>
      </c>
      <c r="B388" s="36">
        <v>5</v>
      </c>
      <c r="C388" s="37" t="s">
        <v>811</v>
      </c>
      <c r="D388" s="37">
        <v>-200</v>
      </c>
      <c r="E388" s="37">
        <v>103.99875</v>
      </c>
      <c r="F388" s="37">
        <v>50</v>
      </c>
      <c r="G388" s="37">
        <v>0.55395399999999995</v>
      </c>
      <c r="H388" s="37">
        <v>0.18380299999999999</v>
      </c>
      <c r="I388" s="37">
        <v>47.051189000000001</v>
      </c>
      <c r="J388" s="37">
        <v>1.3717299999999999</v>
      </c>
      <c r="K388" s="37">
        <v>8.9633830000000003</v>
      </c>
      <c r="L388" s="37">
        <v>0.13075000000000001</v>
      </c>
      <c r="M388" s="59">
        <v>0.55395399999999995</v>
      </c>
      <c r="N388" s="37">
        <v>0.33784599999999998</v>
      </c>
      <c r="O388" s="37">
        <v>99700</v>
      </c>
      <c r="P388" s="37">
        <v>21.7</v>
      </c>
      <c r="Q388" s="37">
        <v>60</v>
      </c>
      <c r="R388" s="37">
        <v>1.171</v>
      </c>
      <c r="S388" s="37" t="s">
        <v>820</v>
      </c>
      <c r="T388" s="37" t="s">
        <v>821</v>
      </c>
      <c r="U388" s="77">
        <v>1230</v>
      </c>
      <c r="V388" s="34">
        <v>383.22452466149741</v>
      </c>
      <c r="W388" s="2">
        <v>1.679513090534934</v>
      </c>
      <c r="X388" s="2">
        <v>163.2447569681093</v>
      </c>
      <c r="Y388" s="2">
        <v>-50.313633270309332</v>
      </c>
      <c r="Z388" s="80">
        <f>VLOOKUP(U388,BG!$A$2:$F$55,4)</f>
        <v>9.6391308712592352</v>
      </c>
      <c r="AA388" s="80">
        <f>VLOOKUP(U388,BG!$A$2:$F$55,5)</f>
        <v>1.2212328488777018</v>
      </c>
      <c r="AB388" s="4">
        <f>VLOOKUP(U388+1,BG!$A$2:$F$55,4)</f>
        <v>22.837623416264385</v>
      </c>
      <c r="AC388" s="4">
        <f>VLOOKUP(U388+1,BG!$A$2:$F$55,5)</f>
        <v>0.60624340813146793</v>
      </c>
      <c r="AD388" s="3">
        <f>COUNTIF($U$2:U388,U388)</f>
        <v>14</v>
      </c>
      <c r="AE388" s="3">
        <f t="shared" si="60"/>
        <v>18</v>
      </c>
      <c r="AF388" s="3">
        <f t="shared" si="61"/>
        <v>4</v>
      </c>
      <c r="AG388" s="3">
        <f t="shared" si="62"/>
        <v>13</v>
      </c>
      <c r="AH388" s="81">
        <f t="shared" si="63"/>
        <v>19.732095758616115</v>
      </c>
      <c r="AI388" s="81">
        <f t="shared" si="64"/>
        <v>0.75094680595411112</v>
      </c>
      <c r="AJ388" s="83">
        <v>1.6485000000000001</v>
      </c>
      <c r="AK388" s="83">
        <v>164.857</v>
      </c>
      <c r="AL388" s="84">
        <f t="shared" si="65"/>
        <v>271.76676450000002</v>
      </c>
      <c r="AM388" s="84">
        <f t="shared" si="66"/>
        <v>274.17170628913345</v>
      </c>
      <c r="AN388" s="84">
        <f t="shared" si="67"/>
        <v>14.817754284713434</v>
      </c>
      <c r="AO388" s="84">
        <f t="shared" si="68"/>
        <v>259.35395200442002</v>
      </c>
      <c r="AP388" s="85">
        <f t="shared" si="69"/>
        <v>4.7860510316682793E-2</v>
      </c>
    </row>
    <row r="389" spans="1:42" x14ac:dyDescent="0.25">
      <c r="A389">
        <v>21</v>
      </c>
      <c r="B389" s="36">
        <v>6</v>
      </c>
      <c r="C389" s="37" t="s">
        <v>811</v>
      </c>
      <c r="D389" s="37">
        <v>-190</v>
      </c>
      <c r="E389" s="37">
        <v>103.99875</v>
      </c>
      <c r="F389" s="37">
        <v>50</v>
      </c>
      <c r="G389" s="37">
        <v>0.53487399999999996</v>
      </c>
      <c r="H389" s="37">
        <v>0.18343799999999999</v>
      </c>
      <c r="I389" s="37">
        <v>46.959541000000002</v>
      </c>
      <c r="J389" s="37">
        <v>1.382115</v>
      </c>
      <c r="K389" s="37">
        <v>8.9546309999999991</v>
      </c>
      <c r="L389" s="37">
        <v>0.131885</v>
      </c>
      <c r="M389" s="59">
        <v>0.53487399999999996</v>
      </c>
      <c r="N389" s="37">
        <v>0.29992000000000002</v>
      </c>
      <c r="O389" s="37">
        <v>99700</v>
      </c>
      <c r="P389" s="37">
        <v>21.7</v>
      </c>
      <c r="Q389" s="37">
        <v>60</v>
      </c>
      <c r="R389" s="37">
        <v>1.171</v>
      </c>
      <c r="S389" s="37" t="s">
        <v>822</v>
      </c>
      <c r="T389" s="37" t="s">
        <v>823</v>
      </c>
      <c r="U389" s="77">
        <v>1230</v>
      </c>
      <c r="V389" s="34">
        <v>363.0768599452083</v>
      </c>
      <c r="W389" s="2">
        <v>1.7799590102141896</v>
      </c>
      <c r="X389" s="2">
        <v>146.38822715032035</v>
      </c>
      <c r="Y389" s="2">
        <v>-52.442984088099422</v>
      </c>
      <c r="Z389" s="80">
        <f>VLOOKUP(U389,BG!$A$2:$F$55,4)</f>
        <v>9.6391308712592352</v>
      </c>
      <c r="AA389" s="80">
        <f>VLOOKUP(U389,BG!$A$2:$F$55,5)</f>
        <v>1.2212328488777018</v>
      </c>
      <c r="AB389" s="4">
        <f>VLOOKUP(U389+1,BG!$A$2:$F$55,4)</f>
        <v>22.837623416264385</v>
      </c>
      <c r="AC389" s="4">
        <f>VLOOKUP(U389+1,BG!$A$2:$F$55,5)</f>
        <v>0.60624340813146793</v>
      </c>
      <c r="AD389" s="3">
        <f>COUNTIF($U$2:U389,U389)</f>
        <v>15</v>
      </c>
      <c r="AE389" s="3">
        <f t="shared" si="60"/>
        <v>18</v>
      </c>
      <c r="AF389" s="3">
        <f t="shared" si="61"/>
        <v>3</v>
      </c>
      <c r="AG389" s="3">
        <f t="shared" si="62"/>
        <v>14</v>
      </c>
      <c r="AH389" s="81">
        <f t="shared" si="63"/>
        <v>20.508477673028182</v>
      </c>
      <c r="AI389" s="81">
        <f t="shared" si="64"/>
        <v>0.71477095649845035</v>
      </c>
      <c r="AJ389" s="83">
        <v>1.74122</v>
      </c>
      <c r="AK389" s="83">
        <v>148.053</v>
      </c>
      <c r="AL389" s="84">
        <f t="shared" si="65"/>
        <v>257.79284466000001</v>
      </c>
      <c r="AM389" s="84">
        <f t="shared" si="66"/>
        <v>260.56504390549418</v>
      </c>
      <c r="AN389" s="84">
        <f t="shared" si="67"/>
        <v>14.658864202677467</v>
      </c>
      <c r="AO389" s="84">
        <f t="shared" si="68"/>
        <v>245.9061797028167</v>
      </c>
      <c r="AP389" s="85">
        <f t="shared" si="69"/>
        <v>4.8338211636440462E-2</v>
      </c>
    </row>
    <row r="390" spans="1:42" x14ac:dyDescent="0.25">
      <c r="A390">
        <v>21</v>
      </c>
      <c r="B390" s="36">
        <v>7</v>
      </c>
      <c r="C390" s="37" t="s">
        <v>811</v>
      </c>
      <c r="D390" s="37">
        <v>-180</v>
      </c>
      <c r="E390" s="37">
        <v>103.99875</v>
      </c>
      <c r="F390" s="37">
        <v>50</v>
      </c>
      <c r="G390" s="37">
        <v>0.55445900000000004</v>
      </c>
      <c r="H390" s="37">
        <v>0.18357100000000001</v>
      </c>
      <c r="I390" s="37">
        <v>46.993057999999998</v>
      </c>
      <c r="J390" s="37">
        <v>1.324567</v>
      </c>
      <c r="K390" s="37">
        <v>8.9579050000000002</v>
      </c>
      <c r="L390" s="37">
        <v>0.12643599999999999</v>
      </c>
      <c r="M390" s="59">
        <v>0.55445900000000004</v>
      </c>
      <c r="N390" s="37">
        <v>0.32575599999999999</v>
      </c>
      <c r="O390" s="37">
        <v>99700</v>
      </c>
      <c r="P390" s="37">
        <v>21.7</v>
      </c>
      <c r="Q390" s="37">
        <v>60</v>
      </c>
      <c r="R390" s="37">
        <v>1.171</v>
      </c>
      <c r="S390" s="37" t="s">
        <v>824</v>
      </c>
      <c r="T390" s="37" t="s">
        <v>825</v>
      </c>
      <c r="U390" s="77">
        <v>1230</v>
      </c>
      <c r="V390" s="34">
        <v>376.07036706655487</v>
      </c>
      <c r="W390" s="2">
        <v>1.621733133982495</v>
      </c>
      <c r="X390" s="2">
        <v>169.03149276019161</v>
      </c>
      <c r="Y390" s="2">
        <v>-51.033364356605311</v>
      </c>
      <c r="Z390" s="80">
        <f>VLOOKUP(U390,BG!$A$2:$F$55,4)</f>
        <v>9.6391308712592352</v>
      </c>
      <c r="AA390" s="80">
        <f>VLOOKUP(U390,BG!$A$2:$F$55,5)</f>
        <v>1.2212328488777018</v>
      </c>
      <c r="AB390" s="4">
        <f>VLOOKUP(U390+1,BG!$A$2:$F$55,4)</f>
        <v>22.837623416264385</v>
      </c>
      <c r="AC390" s="4">
        <f>VLOOKUP(U390+1,BG!$A$2:$F$55,5)</f>
        <v>0.60624340813146793</v>
      </c>
      <c r="AD390" s="3">
        <f>COUNTIF($U$2:U390,U390)</f>
        <v>16</v>
      </c>
      <c r="AE390" s="3">
        <f t="shared" si="60"/>
        <v>18</v>
      </c>
      <c r="AF390" s="3">
        <f t="shared" si="61"/>
        <v>2</v>
      </c>
      <c r="AG390" s="3">
        <f t="shared" si="62"/>
        <v>15</v>
      </c>
      <c r="AH390" s="81">
        <f t="shared" si="63"/>
        <v>21.284859587440252</v>
      </c>
      <c r="AI390" s="81">
        <f t="shared" si="64"/>
        <v>0.67859510704278958</v>
      </c>
      <c r="AJ390" s="83">
        <v>1.59026</v>
      </c>
      <c r="AK390" s="83">
        <v>170.72800000000001</v>
      </c>
      <c r="AL390" s="84">
        <f t="shared" si="65"/>
        <v>271.50190928000001</v>
      </c>
      <c r="AM390" s="84">
        <f t="shared" si="66"/>
        <v>274.12397249572496</v>
      </c>
      <c r="AN390" s="84">
        <f t="shared" si="67"/>
        <v>14.443801570129764</v>
      </c>
      <c r="AO390" s="84">
        <f t="shared" si="68"/>
        <v>259.68017092559518</v>
      </c>
      <c r="AP390" s="85">
        <f t="shared" si="69"/>
        <v>4.5524224326670096E-2</v>
      </c>
    </row>
    <row r="391" spans="1:42" x14ac:dyDescent="0.25">
      <c r="A391">
        <v>21</v>
      </c>
      <c r="B391" s="36">
        <v>8</v>
      </c>
      <c r="C391" s="37" t="s">
        <v>811</v>
      </c>
      <c r="D391" s="37">
        <v>-169.96875</v>
      </c>
      <c r="E391" s="37">
        <v>103.99875</v>
      </c>
      <c r="F391" s="37">
        <v>50</v>
      </c>
      <c r="G391" s="37">
        <v>0.51397400000000004</v>
      </c>
      <c r="H391" s="37">
        <v>0.18314800000000001</v>
      </c>
      <c r="I391" s="37">
        <v>46.886752999999999</v>
      </c>
      <c r="J391" s="37">
        <v>1.2983290000000001</v>
      </c>
      <c r="K391" s="37">
        <v>8.9477980000000006</v>
      </c>
      <c r="L391" s="37">
        <v>0.12408</v>
      </c>
      <c r="M391" s="59">
        <v>0.51397400000000004</v>
      </c>
      <c r="N391" s="37">
        <v>0.29271000000000003</v>
      </c>
      <c r="O391" s="37">
        <v>99700</v>
      </c>
      <c r="P391" s="37">
        <v>21.7</v>
      </c>
      <c r="Q391" s="37">
        <v>60</v>
      </c>
      <c r="R391" s="37">
        <v>1.171</v>
      </c>
      <c r="S391" s="37" t="s">
        <v>826</v>
      </c>
      <c r="T391" s="37" t="s">
        <v>827</v>
      </c>
      <c r="U391" s="77">
        <v>1230</v>
      </c>
      <c r="V391" s="34">
        <v>337.54313251676285</v>
      </c>
      <c r="W391" s="2">
        <v>1.6271045553890529</v>
      </c>
      <c r="X391" s="2">
        <v>150.68433320009254</v>
      </c>
      <c r="Y391" s="2">
        <v>-55.392485895246651</v>
      </c>
      <c r="Z391" s="80">
        <f>VLOOKUP(U391,BG!$A$2:$F$55,4)</f>
        <v>9.6391308712592352</v>
      </c>
      <c r="AA391" s="80">
        <f>VLOOKUP(U391,BG!$A$2:$F$55,5)</f>
        <v>1.2212328488777018</v>
      </c>
      <c r="AB391" s="4">
        <f>VLOOKUP(U391+1,BG!$A$2:$F$55,4)</f>
        <v>22.837623416264385</v>
      </c>
      <c r="AC391" s="4">
        <f>VLOOKUP(U391+1,BG!$A$2:$F$55,5)</f>
        <v>0.60624340813146793</v>
      </c>
      <c r="AD391" s="3">
        <f>COUNTIF($U$2:U391,U391)</f>
        <v>17</v>
      </c>
      <c r="AE391" s="3">
        <f t="shared" si="60"/>
        <v>18</v>
      </c>
      <c r="AF391" s="3">
        <f t="shared" si="61"/>
        <v>1</v>
      </c>
      <c r="AG391" s="3">
        <f t="shared" si="62"/>
        <v>16</v>
      </c>
      <c r="AH391" s="81">
        <f t="shared" si="63"/>
        <v>22.061241501852319</v>
      </c>
      <c r="AI391" s="81">
        <f t="shared" si="64"/>
        <v>0.6424192575871287</v>
      </c>
      <c r="AJ391" s="83">
        <v>1.59118</v>
      </c>
      <c r="AK391" s="83">
        <v>152.42400000000001</v>
      </c>
      <c r="AL391" s="84">
        <f t="shared" si="65"/>
        <v>242.53402032000002</v>
      </c>
      <c r="AM391" s="84">
        <f t="shared" si="66"/>
        <v>245.17916497563246</v>
      </c>
      <c r="AN391" s="84">
        <f t="shared" si="67"/>
        <v>14.172566387070319</v>
      </c>
      <c r="AO391" s="84">
        <f t="shared" si="68"/>
        <v>231.00659858856216</v>
      </c>
      <c r="AP391" s="85">
        <f t="shared" si="69"/>
        <v>4.9900833144463377E-2</v>
      </c>
    </row>
    <row r="392" spans="1:42" x14ac:dyDescent="0.25">
      <c r="A392">
        <v>21</v>
      </c>
      <c r="B392" s="36">
        <v>9</v>
      </c>
      <c r="C392" s="37" t="s">
        <v>811</v>
      </c>
      <c r="D392" s="37">
        <v>-160</v>
      </c>
      <c r="E392" s="37">
        <v>103.99875</v>
      </c>
      <c r="F392" s="37">
        <v>50</v>
      </c>
      <c r="G392" s="37">
        <v>0.52085300000000001</v>
      </c>
      <c r="H392" s="37">
        <v>0.183228</v>
      </c>
      <c r="I392" s="37">
        <v>46.907012000000002</v>
      </c>
      <c r="J392" s="37">
        <v>1.319774</v>
      </c>
      <c r="K392" s="37">
        <v>8.9497020000000003</v>
      </c>
      <c r="L392" s="37">
        <v>0.126169</v>
      </c>
      <c r="M392" s="59">
        <v>0.52085300000000001</v>
      </c>
      <c r="N392" s="37">
        <v>0.300512</v>
      </c>
      <c r="O392" s="37">
        <v>99700</v>
      </c>
      <c r="P392" s="37">
        <v>21.7</v>
      </c>
      <c r="Q392" s="37">
        <v>60</v>
      </c>
      <c r="R392" s="37">
        <v>1.171</v>
      </c>
      <c r="S392" s="37" t="s">
        <v>828</v>
      </c>
      <c r="T392" s="37" t="s">
        <v>829</v>
      </c>
      <c r="U392" s="77">
        <v>1230</v>
      </c>
      <c r="V392" s="34">
        <v>339.63308276370674</v>
      </c>
      <c r="W392" s="2">
        <v>1.5096113299166489</v>
      </c>
      <c r="X392" s="2">
        <v>164.76455665449504</v>
      </c>
      <c r="Y392" s="2">
        <v>-56.220752839439385</v>
      </c>
      <c r="Z392" s="80">
        <f>VLOOKUP(U392,BG!$A$2:$F$55,4)</f>
        <v>9.6391308712592352</v>
      </c>
      <c r="AA392" s="80">
        <f>VLOOKUP(U392,BG!$A$2:$F$55,5)</f>
        <v>1.2212328488777018</v>
      </c>
      <c r="AB392" s="4">
        <f>VLOOKUP(U392+1,BG!$A$2:$F$55,4)</f>
        <v>22.837623416264385</v>
      </c>
      <c r="AC392" s="4">
        <f>VLOOKUP(U392+1,BG!$A$2:$F$55,5)</f>
        <v>0.60624340813146793</v>
      </c>
      <c r="AD392" s="3">
        <f>COUNTIF($U$2:U392,U392)</f>
        <v>18</v>
      </c>
      <c r="AE392" s="3">
        <f t="shared" si="60"/>
        <v>18</v>
      </c>
      <c r="AF392" s="3">
        <f t="shared" si="61"/>
        <v>0</v>
      </c>
      <c r="AG392" s="3">
        <f t="shared" si="62"/>
        <v>17</v>
      </c>
      <c r="AH392" s="81">
        <f t="shared" si="63"/>
        <v>22.837623416264385</v>
      </c>
      <c r="AI392" s="81">
        <f t="shared" si="64"/>
        <v>0.60624340813146793</v>
      </c>
      <c r="AJ392" s="83">
        <v>1.47624</v>
      </c>
      <c r="AK392" s="83">
        <v>166.54900000000001</v>
      </c>
      <c r="AL392" s="84">
        <f t="shared" si="65"/>
        <v>245.86629576000001</v>
      </c>
      <c r="AM392" s="84">
        <f t="shared" si="66"/>
        <v>248.73044149431931</v>
      </c>
      <c r="AN392" s="84">
        <f t="shared" si="67"/>
        <v>13.845158653499139</v>
      </c>
      <c r="AO392" s="84">
        <f t="shared" si="68"/>
        <v>234.88528284082017</v>
      </c>
      <c r="AP392" s="85">
        <f t="shared" si="69"/>
        <v>4.6750536203758623E-2</v>
      </c>
    </row>
    <row r="393" spans="1:42" x14ac:dyDescent="0.25">
      <c r="A393">
        <v>22</v>
      </c>
      <c r="B393" s="51">
        <v>1</v>
      </c>
      <c r="C393" s="9" t="s">
        <v>830</v>
      </c>
      <c r="D393" s="9">
        <v>-1200</v>
      </c>
      <c r="E393" s="9">
        <v>-103.97</v>
      </c>
      <c r="F393" s="9">
        <v>120</v>
      </c>
      <c r="G393" s="9">
        <v>0.31986300000000001</v>
      </c>
      <c r="H393" s="9">
        <v>0.181948</v>
      </c>
      <c r="I393" s="9">
        <v>46.585704999999997</v>
      </c>
      <c r="J393" s="9">
        <v>1.35747</v>
      </c>
      <c r="K393" s="9">
        <v>8.9189360000000004</v>
      </c>
      <c r="L393" s="9">
        <v>0.130021</v>
      </c>
      <c r="M393" s="6">
        <v>0.31986300000000001</v>
      </c>
      <c r="N393" s="9">
        <v>0.109163</v>
      </c>
      <c r="O393" s="9">
        <v>99700</v>
      </c>
      <c r="P393" s="9">
        <v>21.7</v>
      </c>
      <c r="Q393" s="9">
        <v>60</v>
      </c>
      <c r="R393" s="9">
        <v>1.171</v>
      </c>
      <c r="S393" s="9" t="s">
        <v>831</v>
      </c>
      <c r="T393" s="9" t="s">
        <v>832</v>
      </c>
      <c r="U393" s="77">
        <v>1240</v>
      </c>
      <c r="V393" s="34">
        <v>178.9597597589096</v>
      </c>
      <c r="W393" s="2">
        <v>3.9496499634166811</v>
      </c>
      <c r="X393" s="2">
        <v>32.08525820311548</v>
      </c>
      <c r="Y393" s="2">
        <v>-55.282367378712145</v>
      </c>
      <c r="Z393" s="80">
        <f>VLOOKUP(U393,BG!$A$2:$F$55,4)</f>
        <v>17.721809130259579</v>
      </c>
      <c r="AA393" s="80">
        <f>VLOOKUP(U393,BG!$A$2:$F$55,5)</f>
        <v>0.58792613683603734</v>
      </c>
      <c r="AB393" s="4">
        <f>VLOOKUP(U393+1,BG!$A$2:$F$55,4)</f>
        <v>51.344147161747699</v>
      </c>
      <c r="AC393" s="4">
        <f>VLOOKUP(U393+1,BG!$A$2:$F$55,5)</f>
        <v>0.57039475928226968</v>
      </c>
      <c r="AD393" s="3">
        <f>COUNTIF($U$2:U393,U393)</f>
        <v>1</v>
      </c>
      <c r="AE393" s="3">
        <f t="shared" si="60"/>
        <v>20</v>
      </c>
      <c r="AF393" s="3">
        <f t="shared" si="61"/>
        <v>19</v>
      </c>
      <c r="AG393" s="3">
        <f t="shared" si="62"/>
        <v>0</v>
      </c>
      <c r="AH393" s="81">
        <f t="shared" si="63"/>
        <v>17.721809130259579</v>
      </c>
      <c r="AI393" s="81">
        <f t="shared" si="64"/>
        <v>0.58792613683603734</v>
      </c>
      <c r="AJ393" s="83">
        <v>3.5707800000000001</v>
      </c>
      <c r="AK393" s="83">
        <v>32.0289</v>
      </c>
      <c r="AL393" s="84">
        <f t="shared" si="65"/>
        <v>114.368155542</v>
      </c>
      <c r="AM393" s="84">
        <f t="shared" si="66"/>
        <v>126.72553888814981</v>
      </c>
      <c r="AN393" s="84">
        <f t="shared" si="67"/>
        <v>10.419114779699129</v>
      </c>
      <c r="AO393" s="84">
        <f t="shared" si="68"/>
        <v>116.30642410845068</v>
      </c>
      <c r="AP393" s="85">
        <f t="shared" si="69"/>
        <v>1.6665189230160981E-2</v>
      </c>
    </row>
    <row r="394" spans="1:42" x14ac:dyDescent="0.25">
      <c r="A394">
        <v>22</v>
      </c>
      <c r="B394" s="51">
        <v>2</v>
      </c>
      <c r="C394" s="9" t="s">
        <v>830</v>
      </c>
      <c r="D394" s="9">
        <v>-1150</v>
      </c>
      <c r="E394" s="9">
        <v>-103.97</v>
      </c>
      <c r="F394" s="9">
        <v>120</v>
      </c>
      <c r="G394" s="9">
        <v>0.347132</v>
      </c>
      <c r="H394" s="9">
        <v>0.18146699999999999</v>
      </c>
      <c r="I394" s="9">
        <v>46.465172000000003</v>
      </c>
      <c r="J394" s="9">
        <v>1.4065700000000001</v>
      </c>
      <c r="K394" s="9">
        <v>8.9073170000000008</v>
      </c>
      <c r="L394" s="9">
        <v>0.13477500000000001</v>
      </c>
      <c r="M394" s="6">
        <v>0.347132</v>
      </c>
      <c r="N394" s="9">
        <v>0.12758900000000001</v>
      </c>
      <c r="O394" s="9">
        <v>99700</v>
      </c>
      <c r="P394" s="9">
        <v>21.7</v>
      </c>
      <c r="Q394" s="9">
        <v>60</v>
      </c>
      <c r="R394" s="9">
        <v>1.171</v>
      </c>
      <c r="S394" s="9" t="s">
        <v>833</v>
      </c>
      <c r="T394" s="9" t="s">
        <v>834</v>
      </c>
      <c r="U394" s="77">
        <v>1240</v>
      </c>
      <c r="V394" s="34">
        <v>200.16301670326999</v>
      </c>
      <c r="W394" s="2">
        <v>3.6758645803649865</v>
      </c>
      <c r="X394" s="2">
        <v>37.994224353844594</v>
      </c>
      <c r="Y394" s="2">
        <v>-59.020422534529388</v>
      </c>
      <c r="Z394" s="80">
        <f>VLOOKUP(U394,BG!$A$2:$F$55,4)</f>
        <v>17.721809130259579</v>
      </c>
      <c r="AA394" s="80">
        <f>VLOOKUP(U394,BG!$A$2:$F$55,5)</f>
        <v>0.58792613683603734</v>
      </c>
      <c r="AB394" s="4">
        <f>VLOOKUP(U394+1,BG!$A$2:$F$55,4)</f>
        <v>51.344147161747699</v>
      </c>
      <c r="AC394" s="4">
        <f>VLOOKUP(U394+1,BG!$A$2:$F$55,5)</f>
        <v>0.57039475928226968</v>
      </c>
      <c r="AD394" s="3">
        <f>COUNTIF($U$2:U394,U394)</f>
        <v>2</v>
      </c>
      <c r="AE394" s="3">
        <f t="shared" si="60"/>
        <v>20</v>
      </c>
      <c r="AF394" s="3">
        <f t="shared" si="61"/>
        <v>18</v>
      </c>
      <c r="AG394" s="3">
        <f t="shared" si="62"/>
        <v>1</v>
      </c>
      <c r="AH394" s="81">
        <f t="shared" si="63"/>
        <v>19.491405868758953</v>
      </c>
      <c r="AI394" s="81">
        <f t="shared" si="64"/>
        <v>0.58700343275426003</v>
      </c>
      <c r="AJ394" s="83">
        <v>3.5262799999999999</v>
      </c>
      <c r="AK394" s="83">
        <v>37.924300000000002</v>
      </c>
      <c r="AL394" s="84">
        <f t="shared" si="65"/>
        <v>133.731700604</v>
      </c>
      <c r="AM394" s="84">
        <f t="shared" si="66"/>
        <v>139.66162356073812</v>
      </c>
      <c r="AN394" s="84">
        <f t="shared" si="67"/>
        <v>11.441522154168036</v>
      </c>
      <c r="AO394" s="84">
        <f t="shared" si="68"/>
        <v>128.22010140657008</v>
      </c>
      <c r="AP394" s="85">
        <f t="shared" si="69"/>
        <v>4.2985453427098121E-2</v>
      </c>
    </row>
    <row r="395" spans="1:42" x14ac:dyDescent="0.25">
      <c r="A395">
        <v>22</v>
      </c>
      <c r="B395" s="51">
        <v>3</v>
      </c>
      <c r="C395" s="9" t="s">
        <v>830</v>
      </c>
      <c r="D395" s="9">
        <v>-1100</v>
      </c>
      <c r="E395" s="9">
        <v>-103.97</v>
      </c>
      <c r="F395" s="9">
        <v>120</v>
      </c>
      <c r="G395" s="9">
        <v>0.35566500000000001</v>
      </c>
      <c r="H395" s="9">
        <v>0.1812</v>
      </c>
      <c r="I395" s="9">
        <v>46.398220999999999</v>
      </c>
      <c r="J395" s="9">
        <v>1.387724</v>
      </c>
      <c r="K395" s="9">
        <v>8.9009169999999997</v>
      </c>
      <c r="L395" s="9">
        <v>0.13339200000000001</v>
      </c>
      <c r="M395" s="6">
        <v>0.35566500000000001</v>
      </c>
      <c r="N395" s="9">
        <v>0.12649299999999999</v>
      </c>
      <c r="O395" s="9">
        <v>99700</v>
      </c>
      <c r="P395" s="9">
        <v>21.7</v>
      </c>
      <c r="Q395" s="9">
        <v>60</v>
      </c>
      <c r="R395" s="9">
        <v>1.171</v>
      </c>
      <c r="S395" s="9" t="s">
        <v>835</v>
      </c>
      <c r="T395" s="9" t="s">
        <v>836</v>
      </c>
      <c r="U395" s="77">
        <v>1240</v>
      </c>
      <c r="V395" s="34">
        <v>205.28700601978065</v>
      </c>
      <c r="W395" s="2">
        <v>3.7092025415102512</v>
      </c>
      <c r="X395" s="2">
        <v>38.90590332848361</v>
      </c>
      <c r="Y395" s="2">
        <v>-59.592345430482865</v>
      </c>
      <c r="Z395" s="80">
        <f>VLOOKUP(U395,BG!$A$2:$F$55,4)</f>
        <v>17.721809130259579</v>
      </c>
      <c r="AA395" s="80">
        <f>VLOOKUP(U395,BG!$A$2:$F$55,5)</f>
        <v>0.58792613683603734</v>
      </c>
      <c r="AB395" s="4">
        <f>VLOOKUP(U395+1,BG!$A$2:$F$55,4)</f>
        <v>51.344147161747699</v>
      </c>
      <c r="AC395" s="4">
        <f>VLOOKUP(U395+1,BG!$A$2:$F$55,5)</f>
        <v>0.57039475928226968</v>
      </c>
      <c r="AD395" s="3">
        <f>COUNTIF($U$2:U395,U395)</f>
        <v>3</v>
      </c>
      <c r="AE395" s="3">
        <f t="shared" si="60"/>
        <v>20</v>
      </c>
      <c r="AF395" s="3">
        <f t="shared" si="61"/>
        <v>17</v>
      </c>
      <c r="AG395" s="3">
        <f t="shared" si="62"/>
        <v>2</v>
      </c>
      <c r="AH395" s="81">
        <f t="shared" si="63"/>
        <v>21.26100260725833</v>
      </c>
      <c r="AI395" s="81">
        <f t="shared" si="64"/>
        <v>0.58608072867248284</v>
      </c>
      <c r="AJ395" s="83">
        <v>3.5238499999999999</v>
      </c>
      <c r="AK395" s="83">
        <v>38.860199999999999</v>
      </c>
      <c r="AL395" s="84">
        <f t="shared" si="65"/>
        <v>136.93751577</v>
      </c>
      <c r="AM395" s="84">
        <f t="shared" si="66"/>
        <v>144.30987550576356</v>
      </c>
      <c r="AN395" s="84">
        <f t="shared" si="67"/>
        <v>12.46066390036952</v>
      </c>
      <c r="AO395" s="84">
        <f t="shared" si="68"/>
        <v>131.84921160539403</v>
      </c>
      <c r="AP395" s="85">
        <f t="shared" si="69"/>
        <v>3.8591843687579598E-2</v>
      </c>
    </row>
    <row r="396" spans="1:42" x14ac:dyDescent="0.25">
      <c r="A396">
        <v>22</v>
      </c>
      <c r="B396" s="51">
        <v>4</v>
      </c>
      <c r="C396" s="9" t="s">
        <v>830</v>
      </c>
      <c r="D396" s="9">
        <v>-1050</v>
      </c>
      <c r="E396" s="9">
        <v>-103.97</v>
      </c>
      <c r="F396" s="9">
        <v>120</v>
      </c>
      <c r="G396" s="9">
        <v>0.35599799999999998</v>
      </c>
      <c r="H396" s="9">
        <v>0.18124199999999999</v>
      </c>
      <c r="I396" s="9">
        <v>46.408638000000003</v>
      </c>
      <c r="J396" s="9">
        <v>1.3652059999999999</v>
      </c>
      <c r="K396" s="9">
        <v>8.9019490000000001</v>
      </c>
      <c r="L396" s="9">
        <v>0.13122400000000001</v>
      </c>
      <c r="M396" s="6">
        <v>0.35599799999999998</v>
      </c>
      <c r="N396" s="9">
        <v>0.13864899999999999</v>
      </c>
      <c r="O396" s="9">
        <v>99700</v>
      </c>
      <c r="P396" s="9">
        <v>21.7</v>
      </c>
      <c r="Q396" s="9">
        <v>60</v>
      </c>
      <c r="R396" s="9">
        <v>1.171</v>
      </c>
      <c r="S396" s="9" t="s">
        <v>837</v>
      </c>
      <c r="T396" s="9" t="s">
        <v>838</v>
      </c>
      <c r="U396" s="77">
        <v>1240</v>
      </c>
      <c r="V396" s="34">
        <v>203.37503655082406</v>
      </c>
      <c r="W396" s="2">
        <v>3.331644801871736</v>
      </c>
      <c r="X396" s="2">
        <v>42.644264767709402</v>
      </c>
      <c r="Y396" s="2">
        <v>-62.018267314422772</v>
      </c>
      <c r="Z396" s="80">
        <f>VLOOKUP(U396,BG!$A$2:$F$55,4)</f>
        <v>17.721809130259579</v>
      </c>
      <c r="AA396" s="80">
        <f>VLOOKUP(U396,BG!$A$2:$F$55,5)</f>
        <v>0.58792613683603734</v>
      </c>
      <c r="AB396" s="4">
        <f>VLOOKUP(U396+1,BG!$A$2:$F$55,4)</f>
        <v>51.344147161747699</v>
      </c>
      <c r="AC396" s="4">
        <f>VLOOKUP(U396+1,BG!$A$2:$F$55,5)</f>
        <v>0.57039475928226968</v>
      </c>
      <c r="AD396" s="3">
        <f>COUNTIF($U$2:U396,U396)</f>
        <v>4</v>
      </c>
      <c r="AE396" s="3">
        <f t="shared" si="60"/>
        <v>20</v>
      </c>
      <c r="AF396" s="3">
        <f t="shared" si="61"/>
        <v>16</v>
      </c>
      <c r="AG396" s="3">
        <f t="shared" si="62"/>
        <v>3</v>
      </c>
      <c r="AH396" s="81">
        <f t="shared" si="63"/>
        <v>23.030599345757704</v>
      </c>
      <c r="AI396" s="81">
        <f t="shared" si="64"/>
        <v>0.58515802459070554</v>
      </c>
      <c r="AJ396" s="83">
        <v>3.1253000000000002</v>
      </c>
      <c r="AK396" s="83">
        <v>42.782499999999999</v>
      </c>
      <c r="AL396" s="84">
        <f t="shared" si="65"/>
        <v>133.70814725</v>
      </c>
      <c r="AM396" s="84">
        <f t="shared" si="66"/>
        <v>142.07554304298105</v>
      </c>
      <c r="AN396" s="84">
        <f t="shared" si="67"/>
        <v>13.476540018303574</v>
      </c>
      <c r="AO396" s="84">
        <f t="shared" si="68"/>
        <v>128.59900302467747</v>
      </c>
      <c r="AP396" s="85">
        <f t="shared" si="69"/>
        <v>3.9729267763779677E-2</v>
      </c>
    </row>
    <row r="397" spans="1:42" x14ac:dyDescent="0.25">
      <c r="A397">
        <v>22</v>
      </c>
      <c r="B397" s="51">
        <v>5</v>
      </c>
      <c r="C397" s="9" t="s">
        <v>830</v>
      </c>
      <c r="D397" s="9">
        <v>-1000</v>
      </c>
      <c r="E397" s="9">
        <v>-103.97</v>
      </c>
      <c r="F397" s="9">
        <v>120</v>
      </c>
      <c r="G397" s="9">
        <v>0.37892100000000001</v>
      </c>
      <c r="H397" s="9">
        <v>0.18171799999999999</v>
      </c>
      <c r="I397" s="9">
        <v>46.528207000000002</v>
      </c>
      <c r="J397" s="9">
        <v>1.3382339999999999</v>
      </c>
      <c r="K397" s="9">
        <v>8.9134519999999995</v>
      </c>
      <c r="L397" s="9">
        <v>0.12841900000000001</v>
      </c>
      <c r="M397" s="6">
        <v>0.37892100000000001</v>
      </c>
      <c r="N397" s="9">
        <v>0.152672</v>
      </c>
      <c r="O397" s="9">
        <v>99700</v>
      </c>
      <c r="P397" s="9">
        <v>21.7</v>
      </c>
      <c r="Q397" s="9">
        <v>60</v>
      </c>
      <c r="R397" s="9">
        <v>1.171</v>
      </c>
      <c r="S397" s="9" t="s">
        <v>839</v>
      </c>
      <c r="T397" s="9" t="s">
        <v>840</v>
      </c>
      <c r="U397" s="77">
        <v>1240</v>
      </c>
      <c r="V397" s="34">
        <v>220.84257994518671</v>
      </c>
      <c r="W397" s="2">
        <v>3.2217709683773386</v>
      </c>
      <c r="X397" s="2">
        <v>48.444959069927293</v>
      </c>
      <c r="Y397" s="2">
        <v>-62.026354917100036</v>
      </c>
      <c r="Z397" s="80">
        <f>VLOOKUP(U397,BG!$A$2:$F$55,4)</f>
        <v>17.721809130259579</v>
      </c>
      <c r="AA397" s="80">
        <f>VLOOKUP(U397,BG!$A$2:$F$55,5)</f>
        <v>0.58792613683603734</v>
      </c>
      <c r="AB397" s="4">
        <f>VLOOKUP(U397+1,BG!$A$2:$F$55,4)</f>
        <v>51.344147161747699</v>
      </c>
      <c r="AC397" s="4">
        <f>VLOOKUP(U397+1,BG!$A$2:$F$55,5)</f>
        <v>0.57039475928226968</v>
      </c>
      <c r="AD397" s="3">
        <f>COUNTIF($U$2:U397,U397)</f>
        <v>5</v>
      </c>
      <c r="AE397" s="3">
        <f t="shared" si="60"/>
        <v>20</v>
      </c>
      <c r="AF397" s="3">
        <f t="shared" si="61"/>
        <v>15</v>
      </c>
      <c r="AG397" s="3">
        <f t="shared" si="62"/>
        <v>4</v>
      </c>
      <c r="AH397" s="81">
        <f t="shared" si="63"/>
        <v>24.800196084257077</v>
      </c>
      <c r="AI397" s="81">
        <f t="shared" si="64"/>
        <v>0.58423532050892835</v>
      </c>
      <c r="AJ397" s="83">
        <v>3.01675</v>
      </c>
      <c r="AK397" s="83">
        <v>48.881300000000003</v>
      </c>
      <c r="AL397" s="84">
        <f t="shared" si="65"/>
        <v>147.46266177500002</v>
      </c>
      <c r="AM397" s="84">
        <f t="shared" si="66"/>
        <v>156.07856269572019</v>
      </c>
      <c r="AN397" s="84">
        <f t="shared" si="67"/>
        <v>14.489150507970203</v>
      </c>
      <c r="AO397" s="84">
        <f t="shared" si="68"/>
        <v>141.58941218774999</v>
      </c>
      <c r="AP397" s="85">
        <f t="shared" si="69"/>
        <v>4.1480852957154736E-2</v>
      </c>
    </row>
    <row r="398" spans="1:42" x14ac:dyDescent="0.25">
      <c r="A398">
        <v>22</v>
      </c>
      <c r="B398" s="51">
        <v>6</v>
      </c>
      <c r="C398" s="9" t="s">
        <v>830</v>
      </c>
      <c r="D398" s="9">
        <v>-950</v>
      </c>
      <c r="E398" s="9">
        <v>-103.97</v>
      </c>
      <c r="F398" s="9">
        <v>120</v>
      </c>
      <c r="G398" s="9">
        <v>0.39655400000000002</v>
      </c>
      <c r="H398" s="9">
        <v>0.18178900000000001</v>
      </c>
      <c r="I398" s="9">
        <v>46.545983999999997</v>
      </c>
      <c r="J398" s="9">
        <v>1.360992</v>
      </c>
      <c r="K398" s="9">
        <v>8.9151249999999997</v>
      </c>
      <c r="L398" s="9">
        <v>0.13050100000000001</v>
      </c>
      <c r="M398" s="6">
        <v>0.39655400000000002</v>
      </c>
      <c r="N398" s="9">
        <v>0.16187699999999999</v>
      </c>
      <c r="O398" s="9">
        <v>99700</v>
      </c>
      <c r="P398" s="9">
        <v>21.7</v>
      </c>
      <c r="Q398" s="9">
        <v>60</v>
      </c>
      <c r="R398" s="9">
        <v>1.171</v>
      </c>
      <c r="S398" s="9" t="s">
        <v>841</v>
      </c>
      <c r="T398" s="9" t="s">
        <v>842</v>
      </c>
      <c r="U398" s="77">
        <v>1240</v>
      </c>
      <c r="V398" s="34">
        <v>233.7694478609055</v>
      </c>
      <c r="W398" s="2">
        <v>3.2164847450852427</v>
      </c>
      <c r="X398" s="2">
        <v>50.886153341191367</v>
      </c>
      <c r="Y398" s="2">
        <v>-65.199152508885732</v>
      </c>
      <c r="Z398" s="80">
        <f>VLOOKUP(U398,BG!$A$2:$F$55,4)</f>
        <v>17.721809130259579</v>
      </c>
      <c r="AA398" s="80">
        <f>VLOOKUP(U398,BG!$A$2:$F$55,5)</f>
        <v>0.58792613683603734</v>
      </c>
      <c r="AB398" s="4">
        <f>VLOOKUP(U398+1,BG!$A$2:$F$55,4)</f>
        <v>51.344147161747699</v>
      </c>
      <c r="AC398" s="4">
        <f>VLOOKUP(U398+1,BG!$A$2:$F$55,5)</f>
        <v>0.57039475928226968</v>
      </c>
      <c r="AD398" s="3">
        <f>COUNTIF($U$2:U398,U398)</f>
        <v>6</v>
      </c>
      <c r="AE398" s="3">
        <f t="shared" si="60"/>
        <v>20</v>
      </c>
      <c r="AF398" s="3">
        <f t="shared" si="61"/>
        <v>14</v>
      </c>
      <c r="AG398" s="3">
        <f t="shared" si="62"/>
        <v>5</v>
      </c>
      <c r="AH398" s="81">
        <f t="shared" si="63"/>
        <v>26.569792822756455</v>
      </c>
      <c r="AI398" s="81">
        <f t="shared" si="64"/>
        <v>0.58331261642715115</v>
      </c>
      <c r="AJ398" s="83">
        <v>3.0042599999999999</v>
      </c>
      <c r="AK398" s="83">
        <v>51.523800000000001</v>
      </c>
      <c r="AL398" s="84">
        <f t="shared" si="65"/>
        <v>154.79089138800001</v>
      </c>
      <c r="AM398" s="84">
        <f t="shared" si="66"/>
        <v>163.67453595801049</v>
      </c>
      <c r="AN398" s="84">
        <f t="shared" si="67"/>
        <v>15.49849536936941</v>
      </c>
      <c r="AO398" s="84">
        <f t="shared" si="68"/>
        <v>148.17604058864109</v>
      </c>
      <c r="AP398" s="85">
        <f t="shared" si="69"/>
        <v>4.4641837999455911E-2</v>
      </c>
    </row>
    <row r="399" spans="1:42" x14ac:dyDescent="0.25">
      <c r="A399">
        <v>22</v>
      </c>
      <c r="B399" s="51">
        <v>7</v>
      </c>
      <c r="C399" s="9" t="s">
        <v>830</v>
      </c>
      <c r="D399" s="9">
        <v>-900</v>
      </c>
      <c r="E399" s="9">
        <v>-103.97</v>
      </c>
      <c r="F399" s="9">
        <v>120</v>
      </c>
      <c r="G399" s="9">
        <v>0.40683200000000003</v>
      </c>
      <c r="H399" s="9">
        <v>0.18174799999999999</v>
      </c>
      <c r="I399" s="9">
        <v>46.535513999999999</v>
      </c>
      <c r="J399" s="9">
        <v>1.4083540000000001</v>
      </c>
      <c r="K399" s="9">
        <v>8.9140560000000004</v>
      </c>
      <c r="L399" s="9">
        <v>0.13491500000000001</v>
      </c>
      <c r="M399" s="6">
        <v>0.40683200000000003</v>
      </c>
      <c r="N399" s="9">
        <v>0.16458</v>
      </c>
      <c r="O399" s="9">
        <v>99700</v>
      </c>
      <c r="P399" s="9">
        <v>21.7</v>
      </c>
      <c r="Q399" s="9">
        <v>60</v>
      </c>
      <c r="R399" s="9">
        <v>1.171</v>
      </c>
      <c r="S399" s="9" t="s">
        <v>843</v>
      </c>
      <c r="T399" s="9" t="s">
        <v>844</v>
      </c>
      <c r="U399" s="77">
        <v>1240</v>
      </c>
      <c r="V399" s="34">
        <v>240.38559557594249</v>
      </c>
      <c r="W399" s="2">
        <v>3.1503924441277666</v>
      </c>
      <c r="X399" s="2">
        <v>53.647948437251635</v>
      </c>
      <c r="Y399" s="2">
        <v>-66.138499547016153</v>
      </c>
      <c r="Z399" s="80">
        <f>VLOOKUP(U399,BG!$A$2:$F$55,4)</f>
        <v>17.721809130259579</v>
      </c>
      <c r="AA399" s="80">
        <f>VLOOKUP(U399,BG!$A$2:$F$55,5)</f>
        <v>0.58792613683603734</v>
      </c>
      <c r="AB399" s="4">
        <f>VLOOKUP(U399+1,BG!$A$2:$F$55,4)</f>
        <v>51.344147161747699</v>
      </c>
      <c r="AC399" s="4">
        <f>VLOOKUP(U399+1,BG!$A$2:$F$55,5)</f>
        <v>0.57039475928226968</v>
      </c>
      <c r="AD399" s="3">
        <f>COUNTIF($U$2:U399,U399)</f>
        <v>7</v>
      </c>
      <c r="AE399" s="3">
        <f t="shared" si="60"/>
        <v>20</v>
      </c>
      <c r="AF399" s="3">
        <f t="shared" si="61"/>
        <v>13</v>
      </c>
      <c r="AG399" s="3">
        <f t="shared" si="62"/>
        <v>6</v>
      </c>
      <c r="AH399" s="81">
        <f t="shared" si="63"/>
        <v>28.339389561255828</v>
      </c>
      <c r="AI399" s="81">
        <f t="shared" si="64"/>
        <v>0.58238991234537385</v>
      </c>
      <c r="AJ399" s="83">
        <v>2.9327100000000002</v>
      </c>
      <c r="AK399" s="83">
        <v>54.5565</v>
      </c>
      <c r="AL399" s="84">
        <f t="shared" si="65"/>
        <v>159.998393115</v>
      </c>
      <c r="AM399" s="84">
        <f t="shared" si="66"/>
        <v>169.01209139967358</v>
      </c>
      <c r="AN399" s="84">
        <f t="shared" si="67"/>
        <v>16.504574602501183</v>
      </c>
      <c r="AO399" s="84">
        <f t="shared" si="68"/>
        <v>152.5075167971724</v>
      </c>
      <c r="AP399" s="85">
        <f t="shared" si="69"/>
        <v>4.9118079391392233E-2</v>
      </c>
    </row>
    <row r="400" spans="1:42" x14ac:dyDescent="0.25">
      <c r="A400">
        <v>22</v>
      </c>
      <c r="B400" s="51">
        <v>8</v>
      </c>
      <c r="C400" s="9" t="s">
        <v>830</v>
      </c>
      <c r="D400" s="9">
        <v>-850</v>
      </c>
      <c r="E400" s="9">
        <v>-103.97</v>
      </c>
      <c r="F400" s="9">
        <v>120</v>
      </c>
      <c r="G400" s="9">
        <v>0.43270599999999998</v>
      </c>
      <c r="H400" s="9">
        <v>0.181288</v>
      </c>
      <c r="I400" s="9">
        <v>46.42024</v>
      </c>
      <c r="J400" s="9">
        <v>1.3611260000000001</v>
      </c>
      <c r="K400" s="9">
        <v>8.9030699999999996</v>
      </c>
      <c r="L400" s="9">
        <v>0.13067300000000001</v>
      </c>
      <c r="M400" s="6">
        <v>0.43270599999999998</v>
      </c>
      <c r="N400" s="9">
        <v>0.197187</v>
      </c>
      <c r="O400" s="9">
        <v>99700</v>
      </c>
      <c r="P400" s="9">
        <v>21.7</v>
      </c>
      <c r="Q400" s="9">
        <v>60</v>
      </c>
      <c r="R400" s="9">
        <v>1.171</v>
      </c>
      <c r="S400" s="9" t="s">
        <v>845</v>
      </c>
      <c r="T400" s="9" t="s">
        <v>846</v>
      </c>
      <c r="U400" s="77">
        <v>1240</v>
      </c>
      <c r="V400" s="34">
        <v>260.37651673412307</v>
      </c>
      <c r="W400" s="2">
        <v>2.8063217673986953</v>
      </c>
      <c r="X400" s="2">
        <v>65.192395193281413</v>
      </c>
      <c r="Y400" s="2">
        <v>-68.009844315430058</v>
      </c>
      <c r="Z400" s="80">
        <f>VLOOKUP(U400,BG!$A$2:$F$55,4)</f>
        <v>17.721809130259579</v>
      </c>
      <c r="AA400" s="80">
        <f>VLOOKUP(U400,BG!$A$2:$F$55,5)</f>
        <v>0.58792613683603734</v>
      </c>
      <c r="AB400" s="4">
        <f>VLOOKUP(U400+1,BG!$A$2:$F$55,4)</f>
        <v>51.344147161747699</v>
      </c>
      <c r="AC400" s="4">
        <f>VLOOKUP(U400+1,BG!$A$2:$F$55,5)</f>
        <v>0.57039475928226968</v>
      </c>
      <c r="AD400" s="3">
        <f>COUNTIF($U$2:U400,U400)</f>
        <v>8</v>
      </c>
      <c r="AE400" s="3">
        <f t="shared" si="60"/>
        <v>20</v>
      </c>
      <c r="AF400" s="3">
        <f t="shared" si="61"/>
        <v>12</v>
      </c>
      <c r="AG400" s="3">
        <f t="shared" si="62"/>
        <v>7</v>
      </c>
      <c r="AH400" s="81">
        <f t="shared" si="63"/>
        <v>30.108986299755202</v>
      </c>
      <c r="AI400" s="81">
        <f t="shared" si="64"/>
        <v>0.58146720826359666</v>
      </c>
      <c r="AJ400" s="83">
        <v>2.6028699999999998</v>
      </c>
      <c r="AK400" s="83">
        <v>66.846100000000007</v>
      </c>
      <c r="AL400" s="84">
        <f t="shared" si="65"/>
        <v>173.99170830700001</v>
      </c>
      <c r="AM400" s="84">
        <f t="shared" si="66"/>
        <v>182.9508376997637</v>
      </c>
      <c r="AN400" s="84">
        <f t="shared" si="67"/>
        <v>17.507388207365537</v>
      </c>
      <c r="AO400" s="84">
        <f t="shared" si="68"/>
        <v>165.44344949239814</v>
      </c>
      <c r="AP400" s="85">
        <f t="shared" si="69"/>
        <v>5.1668765616463067E-2</v>
      </c>
    </row>
    <row r="401" spans="1:42" x14ac:dyDescent="0.25">
      <c r="A401">
        <v>22</v>
      </c>
      <c r="B401" s="51">
        <v>9</v>
      </c>
      <c r="C401" s="9" t="s">
        <v>830</v>
      </c>
      <c r="D401" s="9">
        <v>-800</v>
      </c>
      <c r="E401" s="9">
        <v>-103.97</v>
      </c>
      <c r="F401" s="9">
        <v>120</v>
      </c>
      <c r="G401" s="9">
        <v>0.45450099999999999</v>
      </c>
      <c r="H401" s="9">
        <v>0.18154500000000001</v>
      </c>
      <c r="I401" s="9">
        <v>46.484717000000003</v>
      </c>
      <c r="J401" s="9">
        <v>1.364195</v>
      </c>
      <c r="K401" s="9">
        <v>8.9092470000000006</v>
      </c>
      <c r="L401" s="9">
        <v>0.13100000000000001</v>
      </c>
      <c r="M401" s="6">
        <v>0.45450099999999999</v>
      </c>
      <c r="N401" s="9">
        <v>0.227821</v>
      </c>
      <c r="O401" s="9">
        <v>99700</v>
      </c>
      <c r="P401" s="9">
        <v>21.7</v>
      </c>
      <c r="Q401" s="9">
        <v>60</v>
      </c>
      <c r="R401" s="9">
        <v>1.171</v>
      </c>
      <c r="S401" s="9" t="s">
        <v>847</v>
      </c>
      <c r="T401" s="9" t="s">
        <v>848</v>
      </c>
      <c r="U401" s="77">
        <v>1240</v>
      </c>
      <c r="V401" s="34">
        <v>276.86601084981635</v>
      </c>
      <c r="W401" s="2">
        <v>2.4478785215814325</v>
      </c>
      <c r="X401" s="2">
        <v>79.412239774476078</v>
      </c>
      <c r="Y401" s="2">
        <v>-69.87713342996318</v>
      </c>
      <c r="Z401" s="80">
        <f>VLOOKUP(U401,BG!$A$2:$F$55,4)</f>
        <v>17.721809130259579</v>
      </c>
      <c r="AA401" s="80">
        <f>VLOOKUP(U401,BG!$A$2:$F$55,5)</f>
        <v>0.58792613683603734</v>
      </c>
      <c r="AB401" s="4">
        <f>VLOOKUP(U401+1,BG!$A$2:$F$55,4)</f>
        <v>51.344147161747699</v>
      </c>
      <c r="AC401" s="4">
        <f>VLOOKUP(U401+1,BG!$A$2:$F$55,5)</f>
        <v>0.57039475928226968</v>
      </c>
      <c r="AD401" s="3">
        <f>COUNTIF($U$2:U401,U401)</f>
        <v>9</v>
      </c>
      <c r="AE401" s="3">
        <f t="shared" si="60"/>
        <v>20</v>
      </c>
      <c r="AF401" s="3">
        <f t="shared" si="61"/>
        <v>11</v>
      </c>
      <c r="AG401" s="3">
        <f t="shared" si="62"/>
        <v>8</v>
      </c>
      <c r="AH401" s="81">
        <f t="shared" si="63"/>
        <v>31.878583038254575</v>
      </c>
      <c r="AI401" s="81">
        <f t="shared" si="64"/>
        <v>0.58054450418181935</v>
      </c>
      <c r="AJ401" s="83">
        <v>2.34639</v>
      </c>
      <c r="AK401" s="83">
        <v>81.279300000000006</v>
      </c>
      <c r="AL401" s="84">
        <f t="shared" si="65"/>
        <v>190.712936727</v>
      </c>
      <c r="AM401" s="84">
        <f t="shared" si="66"/>
        <v>194.39151609461473</v>
      </c>
      <c r="AN401" s="84">
        <f t="shared" si="67"/>
        <v>18.506936183962459</v>
      </c>
      <c r="AO401" s="84">
        <f t="shared" si="68"/>
        <v>175.88457991065226</v>
      </c>
      <c r="AP401" s="85">
        <f t="shared" si="69"/>
        <v>8.4307315762873605E-2</v>
      </c>
    </row>
    <row r="402" spans="1:42" x14ac:dyDescent="0.25">
      <c r="A402">
        <v>22</v>
      </c>
      <c r="B402" s="51">
        <v>10</v>
      </c>
      <c r="C402" s="9" t="s">
        <v>830</v>
      </c>
      <c r="D402" s="9">
        <v>-750</v>
      </c>
      <c r="E402" s="9">
        <v>-103.97</v>
      </c>
      <c r="F402" s="9">
        <v>120</v>
      </c>
      <c r="G402" s="9">
        <v>0.47175400000000001</v>
      </c>
      <c r="H402" s="9">
        <v>0.181586</v>
      </c>
      <c r="I402" s="9">
        <v>46.495071000000003</v>
      </c>
      <c r="J402" s="9">
        <v>1.3728640000000001</v>
      </c>
      <c r="K402" s="9">
        <v>8.910228</v>
      </c>
      <c r="L402" s="9">
        <v>0.13178899999999999</v>
      </c>
      <c r="M402" s="6">
        <v>0.47175400000000001</v>
      </c>
      <c r="N402" s="9">
        <v>0.24102299999999999</v>
      </c>
      <c r="O402" s="9">
        <v>99700</v>
      </c>
      <c r="P402" s="9">
        <v>21.7</v>
      </c>
      <c r="Q402" s="9">
        <v>60</v>
      </c>
      <c r="R402" s="9">
        <v>1.171</v>
      </c>
      <c r="S402" s="9" t="s">
        <v>849</v>
      </c>
      <c r="T402" s="9" t="s">
        <v>850</v>
      </c>
      <c r="U402" s="77">
        <v>1240</v>
      </c>
      <c r="V402" s="34">
        <v>289.45793963095161</v>
      </c>
      <c r="W402" s="2">
        <v>2.4019253741776607</v>
      </c>
      <c r="X402" s="2">
        <v>85.082394206420119</v>
      </c>
      <c r="Y402" s="2">
        <v>-70.448746905027477</v>
      </c>
      <c r="Z402" s="80">
        <f>VLOOKUP(U402,BG!$A$2:$F$55,4)</f>
        <v>17.721809130259579</v>
      </c>
      <c r="AA402" s="80">
        <f>VLOOKUP(U402,BG!$A$2:$F$55,5)</f>
        <v>0.58792613683603734</v>
      </c>
      <c r="AB402" s="4">
        <f>VLOOKUP(U402+1,BG!$A$2:$F$55,4)</f>
        <v>51.344147161747699</v>
      </c>
      <c r="AC402" s="4">
        <f>VLOOKUP(U402+1,BG!$A$2:$F$55,5)</f>
        <v>0.57039475928226968</v>
      </c>
      <c r="AD402" s="3">
        <f>COUNTIF($U$2:U402,U402)</f>
        <v>10</v>
      </c>
      <c r="AE402" s="3">
        <f t="shared" si="60"/>
        <v>20</v>
      </c>
      <c r="AF402" s="3">
        <f t="shared" si="61"/>
        <v>10</v>
      </c>
      <c r="AG402" s="3">
        <f t="shared" si="62"/>
        <v>9</v>
      </c>
      <c r="AH402" s="81">
        <f t="shared" si="63"/>
        <v>33.648179776753956</v>
      </c>
      <c r="AI402" s="81">
        <f t="shared" si="64"/>
        <v>0.57962180010004205</v>
      </c>
      <c r="AJ402" s="83">
        <v>2.2991000000000001</v>
      </c>
      <c r="AK402" s="83">
        <v>87.031099999999995</v>
      </c>
      <c r="AL402" s="84">
        <f t="shared" si="65"/>
        <v>200.09320201</v>
      </c>
      <c r="AM402" s="84">
        <f t="shared" si="66"/>
        <v>204.36156154018687</v>
      </c>
      <c r="AN402" s="84">
        <f t="shared" si="67"/>
        <v>19.50321853229196</v>
      </c>
      <c r="AO402" s="84">
        <f t="shared" si="68"/>
        <v>184.85834300789492</v>
      </c>
      <c r="AP402" s="85">
        <f t="shared" si="69"/>
        <v>8.2413694476610302E-2</v>
      </c>
    </row>
    <row r="403" spans="1:42" x14ac:dyDescent="0.25">
      <c r="A403">
        <v>22</v>
      </c>
      <c r="B403" s="51">
        <v>11</v>
      </c>
      <c r="C403" s="9" t="s">
        <v>830</v>
      </c>
      <c r="D403" s="9">
        <v>-700</v>
      </c>
      <c r="E403" s="9">
        <v>-103.97</v>
      </c>
      <c r="F403" s="9">
        <v>120</v>
      </c>
      <c r="G403" s="9">
        <v>0.49328499999999997</v>
      </c>
      <c r="H403" s="9">
        <v>0.18152399999999999</v>
      </c>
      <c r="I403" s="9">
        <v>46.479301</v>
      </c>
      <c r="J403" s="9">
        <v>1.3961079999999999</v>
      </c>
      <c r="K403" s="9">
        <v>8.9086850000000002</v>
      </c>
      <c r="L403" s="9">
        <v>0.13391700000000001</v>
      </c>
      <c r="M403" s="6">
        <v>0.49328499999999997</v>
      </c>
      <c r="N403" s="9">
        <v>0.26327299999999998</v>
      </c>
      <c r="O403" s="9">
        <v>99700</v>
      </c>
      <c r="P403" s="9">
        <v>21.7</v>
      </c>
      <c r="Q403" s="9">
        <v>60</v>
      </c>
      <c r="R403" s="9">
        <v>1.171</v>
      </c>
      <c r="S403" s="9" t="s">
        <v>851</v>
      </c>
      <c r="T403" s="9" t="s">
        <v>852</v>
      </c>
      <c r="U403" s="77">
        <v>1240</v>
      </c>
      <c r="V403" s="34">
        <v>305.71583713334229</v>
      </c>
      <c r="W403" s="2">
        <v>2.2960857397719612</v>
      </c>
      <c r="X403" s="2">
        <v>94.80914106073304</v>
      </c>
      <c r="Y403" s="2">
        <v>-70.259415828034207</v>
      </c>
      <c r="Z403" s="80">
        <f>VLOOKUP(U403,BG!$A$2:$F$55,4)</f>
        <v>17.721809130259579</v>
      </c>
      <c r="AA403" s="80">
        <f>VLOOKUP(U403,BG!$A$2:$F$55,5)</f>
        <v>0.58792613683603734</v>
      </c>
      <c r="AB403" s="4">
        <f>VLOOKUP(U403+1,BG!$A$2:$F$55,4)</f>
        <v>51.344147161747699</v>
      </c>
      <c r="AC403" s="4">
        <f>VLOOKUP(U403+1,BG!$A$2:$F$55,5)</f>
        <v>0.57039475928226968</v>
      </c>
      <c r="AD403" s="3">
        <f>COUNTIF($U$2:U403,U403)</f>
        <v>11</v>
      </c>
      <c r="AE403" s="3">
        <f t="shared" si="60"/>
        <v>20</v>
      </c>
      <c r="AF403" s="3">
        <f t="shared" si="61"/>
        <v>9</v>
      </c>
      <c r="AG403" s="3">
        <f t="shared" si="62"/>
        <v>10</v>
      </c>
      <c r="AH403" s="81">
        <f t="shared" si="63"/>
        <v>35.41777651525333</v>
      </c>
      <c r="AI403" s="81">
        <f t="shared" si="64"/>
        <v>0.57869909601826486</v>
      </c>
      <c r="AJ403" s="83">
        <v>2.1942499999999998</v>
      </c>
      <c r="AK403" s="83">
        <v>96.8416</v>
      </c>
      <c r="AL403" s="84">
        <f t="shared" si="65"/>
        <v>212.49468079999997</v>
      </c>
      <c r="AM403" s="84">
        <f t="shared" si="66"/>
        <v>217.68991678957744</v>
      </c>
      <c r="AN403" s="84">
        <f t="shared" si="67"/>
        <v>20.496235252354033</v>
      </c>
      <c r="AO403" s="84">
        <f t="shared" si="68"/>
        <v>197.1936815372234</v>
      </c>
      <c r="AP403" s="85">
        <f t="shared" si="69"/>
        <v>7.7593760324862482E-2</v>
      </c>
    </row>
    <row r="404" spans="1:42" x14ac:dyDescent="0.25">
      <c r="A404">
        <v>22</v>
      </c>
      <c r="B404" s="51">
        <v>12</v>
      </c>
      <c r="C404" s="9" t="s">
        <v>830</v>
      </c>
      <c r="D404" s="9">
        <v>-650</v>
      </c>
      <c r="E404" s="9">
        <v>-103.97</v>
      </c>
      <c r="F404" s="9">
        <v>120</v>
      </c>
      <c r="G404" s="9">
        <v>0.51008299999999995</v>
      </c>
      <c r="H404" s="9">
        <v>0.18163099999999999</v>
      </c>
      <c r="I404" s="9">
        <v>46.506228999999998</v>
      </c>
      <c r="J404" s="9">
        <v>1.339793</v>
      </c>
      <c r="K404" s="9">
        <v>8.9113450000000007</v>
      </c>
      <c r="L404" s="9">
        <v>0.128549</v>
      </c>
      <c r="M404" s="6">
        <v>0.51008299999999995</v>
      </c>
      <c r="N404" s="9">
        <v>0.293157</v>
      </c>
      <c r="O404" s="9">
        <v>99700</v>
      </c>
      <c r="P404" s="9">
        <v>21.7</v>
      </c>
      <c r="Q404" s="9">
        <v>60</v>
      </c>
      <c r="R404" s="9">
        <v>1.171</v>
      </c>
      <c r="S404" s="9" t="s">
        <v>853</v>
      </c>
      <c r="T404" s="9" t="s">
        <v>854</v>
      </c>
      <c r="U404" s="77">
        <v>1240</v>
      </c>
      <c r="V404" s="34">
        <v>317.91311016415256</v>
      </c>
      <c r="W404" s="2">
        <v>1.9771670603441327</v>
      </c>
      <c r="X404" s="2">
        <v>114.7186376272473</v>
      </c>
      <c r="Y404" s="2">
        <v>-71.384320047003939</v>
      </c>
      <c r="Z404" s="80">
        <f>VLOOKUP(U404,BG!$A$2:$F$55,4)</f>
        <v>17.721809130259579</v>
      </c>
      <c r="AA404" s="80">
        <f>VLOOKUP(U404,BG!$A$2:$F$55,5)</f>
        <v>0.58792613683603734</v>
      </c>
      <c r="AB404" s="4">
        <f>VLOOKUP(U404+1,BG!$A$2:$F$55,4)</f>
        <v>51.344147161747699</v>
      </c>
      <c r="AC404" s="4">
        <f>VLOOKUP(U404+1,BG!$A$2:$F$55,5)</f>
        <v>0.57039475928226968</v>
      </c>
      <c r="AD404" s="3">
        <f>COUNTIF($U$2:U404,U404)</f>
        <v>12</v>
      </c>
      <c r="AE404" s="3">
        <f t="shared" si="60"/>
        <v>20</v>
      </c>
      <c r="AF404" s="3">
        <f t="shared" si="61"/>
        <v>8</v>
      </c>
      <c r="AG404" s="3">
        <f t="shared" si="62"/>
        <v>11</v>
      </c>
      <c r="AH404" s="81">
        <f t="shared" si="63"/>
        <v>37.187373253752696</v>
      </c>
      <c r="AI404" s="81">
        <f t="shared" si="64"/>
        <v>0.57777639193648767</v>
      </c>
      <c r="AJ404" s="83">
        <v>1.87883</v>
      </c>
      <c r="AK404" s="83">
        <v>116.899</v>
      </c>
      <c r="AL404" s="84">
        <f t="shared" si="65"/>
        <v>219.63334817</v>
      </c>
      <c r="AM404" s="84">
        <f t="shared" si="66"/>
        <v>226.81791152414837</v>
      </c>
      <c r="AN404" s="84">
        <f t="shared" si="67"/>
        <v>21.485986344148678</v>
      </c>
      <c r="AO404" s="84">
        <f t="shared" si="68"/>
        <v>205.3319251799997</v>
      </c>
      <c r="AP404" s="85">
        <f t="shared" si="69"/>
        <v>6.9650264942790932E-2</v>
      </c>
    </row>
    <row r="405" spans="1:42" x14ac:dyDescent="0.25">
      <c r="A405">
        <v>22</v>
      </c>
      <c r="B405" s="51">
        <v>13</v>
      </c>
      <c r="C405" s="9" t="s">
        <v>830</v>
      </c>
      <c r="D405" s="9">
        <v>-600</v>
      </c>
      <c r="E405" s="9">
        <v>-103.97</v>
      </c>
      <c r="F405" s="9">
        <v>120</v>
      </c>
      <c r="G405" s="9">
        <v>0.55020899999999995</v>
      </c>
      <c r="H405" s="9">
        <v>0.18145</v>
      </c>
      <c r="I405" s="9">
        <v>46.460948999999999</v>
      </c>
      <c r="J405" s="9">
        <v>1.4052979999999999</v>
      </c>
      <c r="K405" s="9">
        <v>8.9069149999999997</v>
      </c>
      <c r="L405" s="9">
        <v>0.134604</v>
      </c>
      <c r="M405" s="6">
        <v>0.55020899999999995</v>
      </c>
      <c r="N405" s="9">
        <v>0.329092</v>
      </c>
      <c r="O405" s="9">
        <v>99700</v>
      </c>
      <c r="P405" s="9">
        <v>21.7</v>
      </c>
      <c r="Q405" s="9">
        <v>60</v>
      </c>
      <c r="R405" s="9">
        <v>1.171</v>
      </c>
      <c r="S405" s="9" t="s">
        <v>855</v>
      </c>
      <c r="T405" s="9" t="s">
        <v>856</v>
      </c>
      <c r="U405" s="77">
        <v>1240</v>
      </c>
      <c r="V405" s="34">
        <v>350.10711948890912</v>
      </c>
      <c r="W405" s="2">
        <v>1.9044986104971058</v>
      </c>
      <c r="X405" s="2">
        <v>130.78589646630425</v>
      </c>
      <c r="Y405" s="2">
        <v>-73.624528605997341</v>
      </c>
      <c r="Z405" s="80">
        <f>VLOOKUP(U405,BG!$A$2:$F$55,4)</f>
        <v>17.721809130259579</v>
      </c>
      <c r="AA405" s="80">
        <f>VLOOKUP(U405,BG!$A$2:$F$55,5)</f>
        <v>0.58792613683603734</v>
      </c>
      <c r="AB405" s="4">
        <f>VLOOKUP(U405+1,BG!$A$2:$F$55,4)</f>
        <v>51.344147161747699</v>
      </c>
      <c r="AC405" s="4">
        <f>VLOOKUP(U405+1,BG!$A$2:$F$55,5)</f>
        <v>0.57039475928226968</v>
      </c>
      <c r="AD405" s="3">
        <f>COUNTIF($U$2:U405,U405)</f>
        <v>13</v>
      </c>
      <c r="AE405" s="3">
        <f t="shared" si="60"/>
        <v>20</v>
      </c>
      <c r="AF405" s="3">
        <f t="shared" si="61"/>
        <v>7</v>
      </c>
      <c r="AG405" s="3">
        <f t="shared" si="62"/>
        <v>12</v>
      </c>
      <c r="AH405" s="81">
        <f t="shared" si="63"/>
        <v>38.956969992252077</v>
      </c>
      <c r="AI405" s="81">
        <f t="shared" si="64"/>
        <v>0.57685368785471036</v>
      </c>
      <c r="AJ405" s="83">
        <v>1.8047599999999999</v>
      </c>
      <c r="AK405" s="83">
        <v>133.10300000000001</v>
      </c>
      <c r="AL405" s="84">
        <f t="shared" si="65"/>
        <v>240.21897028000001</v>
      </c>
      <c r="AM405" s="84">
        <f t="shared" si="66"/>
        <v>249.08155809269479</v>
      </c>
      <c r="AN405" s="84">
        <f t="shared" si="67"/>
        <v>22.472471807675898</v>
      </c>
      <c r="AO405" s="84">
        <f t="shared" si="68"/>
        <v>226.60908628501889</v>
      </c>
      <c r="AP405" s="85">
        <f t="shared" si="69"/>
        <v>6.0058862678891912E-2</v>
      </c>
    </row>
    <row r="406" spans="1:42" x14ac:dyDescent="0.25">
      <c r="A406">
        <v>22</v>
      </c>
      <c r="B406" s="51">
        <v>14</v>
      </c>
      <c r="C406" s="9" t="s">
        <v>830</v>
      </c>
      <c r="D406" s="9">
        <v>-550</v>
      </c>
      <c r="E406" s="9">
        <v>-103.97</v>
      </c>
      <c r="F406" s="9">
        <v>120</v>
      </c>
      <c r="G406" s="9">
        <v>0.62241500000000005</v>
      </c>
      <c r="H406" s="9">
        <v>0.18127799999999999</v>
      </c>
      <c r="I406" s="9">
        <v>46.417630000000003</v>
      </c>
      <c r="J406" s="9">
        <v>1.3121670000000001</v>
      </c>
      <c r="K406" s="9">
        <v>8.9028860000000005</v>
      </c>
      <c r="L406" s="9">
        <v>0.126025</v>
      </c>
      <c r="M406" s="6">
        <v>0.62241500000000005</v>
      </c>
      <c r="N406" s="9">
        <v>0.41415999999999997</v>
      </c>
      <c r="O406" s="9">
        <v>99700</v>
      </c>
      <c r="P406" s="9">
        <v>21.7</v>
      </c>
      <c r="Q406" s="9">
        <v>60</v>
      </c>
      <c r="R406" s="9">
        <v>1.171</v>
      </c>
      <c r="S406" s="9" t="s">
        <v>857</v>
      </c>
      <c r="T406" s="9" t="s">
        <v>858</v>
      </c>
      <c r="U406" s="77">
        <v>1240</v>
      </c>
      <c r="V406" s="34">
        <v>409.79515040417613</v>
      </c>
      <c r="W406" s="2">
        <v>1.7046531055856968</v>
      </c>
      <c r="X406" s="2">
        <v>172.75398612983619</v>
      </c>
      <c r="Y406" s="2">
        <v>-72.321822082991233</v>
      </c>
      <c r="Z406" s="80">
        <f>VLOOKUP(U406,BG!$A$2:$F$55,4)</f>
        <v>17.721809130259579</v>
      </c>
      <c r="AA406" s="80">
        <f>VLOOKUP(U406,BG!$A$2:$F$55,5)</f>
        <v>0.58792613683603734</v>
      </c>
      <c r="AB406" s="4">
        <f>VLOOKUP(U406+1,BG!$A$2:$F$55,4)</f>
        <v>51.344147161747699</v>
      </c>
      <c r="AC406" s="4">
        <f>VLOOKUP(U406+1,BG!$A$2:$F$55,5)</f>
        <v>0.57039475928226968</v>
      </c>
      <c r="AD406" s="3">
        <f>COUNTIF($U$2:U406,U406)</f>
        <v>14</v>
      </c>
      <c r="AE406" s="3">
        <f t="shared" si="60"/>
        <v>20</v>
      </c>
      <c r="AF406" s="3">
        <f t="shared" si="61"/>
        <v>6</v>
      </c>
      <c r="AG406" s="3">
        <f t="shared" si="62"/>
        <v>13</v>
      </c>
      <c r="AH406" s="81">
        <f t="shared" si="63"/>
        <v>40.726566730751451</v>
      </c>
      <c r="AI406" s="81">
        <f t="shared" si="64"/>
        <v>0.57593098377293317</v>
      </c>
      <c r="AJ406" s="83">
        <v>1.6462600000000001</v>
      </c>
      <c r="AK406" s="83">
        <v>175.46100000000001</v>
      </c>
      <c r="AL406" s="84">
        <f t="shared" si="65"/>
        <v>288.85442586000005</v>
      </c>
      <c r="AM406" s="84">
        <f t="shared" si="66"/>
        <v>294.48561895853368</v>
      </c>
      <c r="AN406" s="84">
        <f t="shared" si="67"/>
        <v>23.455691642935694</v>
      </c>
      <c r="AO406" s="84">
        <f t="shared" si="68"/>
        <v>271.029927315598</v>
      </c>
      <c r="AP406" s="85">
        <f t="shared" si="69"/>
        <v>6.5765794652066209E-2</v>
      </c>
    </row>
    <row r="407" spans="1:42" x14ac:dyDescent="0.25">
      <c r="A407">
        <v>22</v>
      </c>
      <c r="B407" s="51">
        <v>15</v>
      </c>
      <c r="C407" s="9" t="s">
        <v>830</v>
      </c>
      <c r="D407" s="9">
        <v>-500</v>
      </c>
      <c r="E407" s="9">
        <v>-103.97</v>
      </c>
      <c r="F407" s="9">
        <v>120</v>
      </c>
      <c r="G407" s="9">
        <v>0.64896399999999999</v>
      </c>
      <c r="H407" s="9">
        <v>0.181251</v>
      </c>
      <c r="I407" s="9">
        <v>46.410971000000004</v>
      </c>
      <c r="J407" s="9">
        <v>1.349885</v>
      </c>
      <c r="K407" s="9">
        <v>8.9021969999999992</v>
      </c>
      <c r="L407" s="9">
        <v>0.12953200000000001</v>
      </c>
      <c r="M407" s="6">
        <v>0.64896399999999999</v>
      </c>
      <c r="N407" s="9">
        <v>0.46301199999999998</v>
      </c>
      <c r="O407" s="9">
        <v>99700</v>
      </c>
      <c r="P407" s="9">
        <v>21.7</v>
      </c>
      <c r="Q407" s="9">
        <v>60</v>
      </c>
      <c r="R407" s="9">
        <v>1.171</v>
      </c>
      <c r="S407" s="9" t="s">
        <v>859</v>
      </c>
      <c r="T407" s="9" t="s">
        <v>860</v>
      </c>
      <c r="U407" s="77">
        <v>1240</v>
      </c>
      <c r="V407" s="34">
        <v>430.33855902238838</v>
      </c>
      <c r="W407" s="2">
        <v>1.6546798187324241</v>
      </c>
      <c r="X407" s="2">
        <v>190.12559684882035</v>
      </c>
      <c r="Y407" s="2">
        <v>-68.419873354140847</v>
      </c>
      <c r="Z407" s="80">
        <f>VLOOKUP(U407,BG!$A$2:$F$55,4)</f>
        <v>17.721809130259579</v>
      </c>
      <c r="AA407" s="80">
        <f>VLOOKUP(U407,BG!$A$2:$F$55,5)</f>
        <v>0.58792613683603734</v>
      </c>
      <c r="AB407" s="4">
        <f>VLOOKUP(U407+1,BG!$A$2:$F$55,4)</f>
        <v>51.344147161747699</v>
      </c>
      <c r="AC407" s="4">
        <f>VLOOKUP(U407+1,BG!$A$2:$F$55,5)</f>
        <v>0.57039475928226968</v>
      </c>
      <c r="AD407" s="3">
        <f>COUNTIF($U$2:U407,U407)</f>
        <v>15</v>
      </c>
      <c r="AE407" s="3">
        <f t="shared" si="60"/>
        <v>20</v>
      </c>
      <c r="AF407" s="3">
        <f t="shared" si="61"/>
        <v>5</v>
      </c>
      <c r="AG407" s="3">
        <f t="shared" si="62"/>
        <v>14</v>
      </c>
      <c r="AH407" s="81">
        <f t="shared" si="63"/>
        <v>42.496163469250824</v>
      </c>
      <c r="AI407" s="81">
        <f t="shared" si="64"/>
        <v>0.57500827969115587</v>
      </c>
      <c r="AJ407" s="83">
        <v>1.5963799999999999</v>
      </c>
      <c r="AK407" s="83">
        <v>192.989</v>
      </c>
      <c r="AL407" s="84">
        <f t="shared" si="65"/>
        <v>308.08377982000002</v>
      </c>
      <c r="AM407" s="84">
        <f t="shared" si="66"/>
        <v>314.59698813019997</v>
      </c>
      <c r="AN407" s="84">
        <f t="shared" si="67"/>
        <v>24.435645849928058</v>
      </c>
      <c r="AO407" s="84">
        <f t="shared" si="68"/>
        <v>290.16134228027192</v>
      </c>
      <c r="AP407" s="85">
        <f t="shared" si="69"/>
        <v>6.1767144440683271E-2</v>
      </c>
    </row>
    <row r="408" spans="1:42" x14ac:dyDescent="0.25">
      <c r="A408">
        <v>22</v>
      </c>
      <c r="B408" s="51">
        <v>16</v>
      </c>
      <c r="C408" s="9" t="s">
        <v>830</v>
      </c>
      <c r="D408" s="9">
        <v>-450</v>
      </c>
      <c r="E408" s="9">
        <v>-103.97</v>
      </c>
      <c r="F408" s="9">
        <v>120</v>
      </c>
      <c r="G408" s="9">
        <v>0.71475900000000003</v>
      </c>
      <c r="H408" s="9">
        <v>0.18172099999999999</v>
      </c>
      <c r="I408" s="9">
        <v>46.528792000000003</v>
      </c>
      <c r="J408" s="9">
        <v>1.354025</v>
      </c>
      <c r="K408" s="9">
        <v>8.9134860000000007</v>
      </c>
      <c r="L408" s="9">
        <v>0.12993199999999999</v>
      </c>
      <c r="M408" s="6">
        <v>0.71475900000000003</v>
      </c>
      <c r="N408" s="9">
        <v>0.56606000000000001</v>
      </c>
      <c r="O408" s="9">
        <v>99700</v>
      </c>
      <c r="P408" s="9">
        <v>21.7</v>
      </c>
      <c r="Q408" s="9">
        <v>60</v>
      </c>
      <c r="R408" s="9">
        <v>1.171</v>
      </c>
      <c r="S408" s="9" t="s">
        <v>861</v>
      </c>
      <c r="T408" s="9" t="s">
        <v>862</v>
      </c>
      <c r="U408" s="77">
        <v>1240</v>
      </c>
      <c r="V408" s="34">
        <v>484.51508317641384</v>
      </c>
      <c r="W408" s="2">
        <v>1.3936065694675623</v>
      </c>
      <c r="X408" s="2">
        <v>249.6152683233594</v>
      </c>
      <c r="Y408" s="2">
        <v>-75.320127037652711</v>
      </c>
      <c r="Z408" s="80">
        <f>VLOOKUP(U408,BG!$A$2:$F$55,4)</f>
        <v>17.721809130259579</v>
      </c>
      <c r="AA408" s="80">
        <f>VLOOKUP(U408,BG!$A$2:$F$55,5)</f>
        <v>0.58792613683603734</v>
      </c>
      <c r="AB408" s="4">
        <f>VLOOKUP(U408+1,BG!$A$2:$F$55,4)</f>
        <v>51.344147161747699</v>
      </c>
      <c r="AC408" s="4">
        <f>VLOOKUP(U408+1,BG!$A$2:$F$55,5)</f>
        <v>0.57039475928226968</v>
      </c>
      <c r="AD408" s="3">
        <f>COUNTIF($U$2:U408,U408)</f>
        <v>16</v>
      </c>
      <c r="AE408" s="3">
        <f t="shared" si="60"/>
        <v>20</v>
      </c>
      <c r="AF408" s="3">
        <f t="shared" si="61"/>
        <v>4</v>
      </c>
      <c r="AG408" s="3">
        <f t="shared" si="62"/>
        <v>15</v>
      </c>
      <c r="AH408" s="81">
        <f t="shared" si="63"/>
        <v>44.265760207750198</v>
      </c>
      <c r="AI408" s="81">
        <f t="shared" si="64"/>
        <v>0.57408557560937867</v>
      </c>
      <c r="AJ408" s="83">
        <v>1.3631200000000001</v>
      </c>
      <c r="AK408" s="83">
        <v>252.834</v>
      </c>
      <c r="AL408" s="84">
        <f t="shared" si="65"/>
        <v>344.64308208000006</v>
      </c>
      <c r="AM408" s="84">
        <f t="shared" si="66"/>
        <v>347.86547777484196</v>
      </c>
      <c r="AN408" s="84">
        <f t="shared" si="67"/>
        <v>25.412334428653001</v>
      </c>
      <c r="AO408" s="84">
        <f t="shared" si="68"/>
        <v>322.45314334618894</v>
      </c>
      <c r="AP408" s="85">
        <f t="shared" si="69"/>
        <v>6.8816009989977917E-2</v>
      </c>
    </row>
    <row r="409" spans="1:42" x14ac:dyDescent="0.25">
      <c r="A409">
        <v>22</v>
      </c>
      <c r="B409" s="51">
        <v>17</v>
      </c>
      <c r="C409" s="9" t="s">
        <v>830</v>
      </c>
      <c r="D409" s="9">
        <v>-400</v>
      </c>
      <c r="E409" s="9">
        <v>-103.97</v>
      </c>
      <c r="F409" s="9">
        <v>120</v>
      </c>
      <c r="G409" s="9">
        <v>0.76861400000000002</v>
      </c>
      <c r="H409" s="9">
        <v>0.182063</v>
      </c>
      <c r="I409" s="9">
        <v>46.614659000000003</v>
      </c>
      <c r="J409" s="9">
        <v>1.3151729999999999</v>
      </c>
      <c r="K409" s="9">
        <v>8.9217650000000006</v>
      </c>
      <c r="L409" s="9">
        <v>0.12606800000000001</v>
      </c>
      <c r="M409" s="6">
        <v>0.76861400000000002</v>
      </c>
      <c r="N409" s="9">
        <v>0.63224599999999997</v>
      </c>
      <c r="O409" s="9">
        <v>99700</v>
      </c>
      <c r="P409" s="9">
        <v>21.7</v>
      </c>
      <c r="Q409" s="9">
        <v>60</v>
      </c>
      <c r="R409" s="9">
        <v>1.171</v>
      </c>
      <c r="S409" s="9" t="s">
        <v>863</v>
      </c>
      <c r="T409" s="9" t="s">
        <v>864</v>
      </c>
      <c r="U409" s="77">
        <v>1240</v>
      </c>
      <c r="V409" s="34">
        <v>528.44991640386638</v>
      </c>
      <c r="W409" s="2">
        <v>1.2788024950799479</v>
      </c>
      <c r="X409" s="2">
        <v>301.80768066008631</v>
      </c>
      <c r="Y409" s="2">
        <v>-70.106100705459227</v>
      </c>
      <c r="Z409" s="80">
        <f>VLOOKUP(U409,BG!$A$2:$F$55,4)</f>
        <v>17.721809130259579</v>
      </c>
      <c r="AA409" s="80">
        <f>VLOOKUP(U409,BG!$A$2:$F$55,5)</f>
        <v>0.58792613683603734</v>
      </c>
      <c r="AB409" s="4">
        <f>VLOOKUP(U409+1,BG!$A$2:$F$55,4)</f>
        <v>51.344147161747699</v>
      </c>
      <c r="AC409" s="4">
        <f>VLOOKUP(U409+1,BG!$A$2:$F$55,5)</f>
        <v>0.57039475928226968</v>
      </c>
      <c r="AD409" s="3">
        <f>COUNTIF($U$2:U409,U409)</f>
        <v>17</v>
      </c>
      <c r="AE409" s="3">
        <f t="shared" si="60"/>
        <v>20</v>
      </c>
      <c r="AF409" s="3">
        <f t="shared" si="61"/>
        <v>3</v>
      </c>
      <c r="AG409" s="3">
        <f t="shared" si="62"/>
        <v>16</v>
      </c>
      <c r="AH409" s="81">
        <f t="shared" si="63"/>
        <v>46.035356946249578</v>
      </c>
      <c r="AI409" s="81">
        <f t="shared" si="64"/>
        <v>0.57316287152760137</v>
      </c>
      <c r="AJ409" s="83">
        <v>1.2469300000000001</v>
      </c>
      <c r="AK409" s="83">
        <v>305.52600000000001</v>
      </c>
      <c r="AL409" s="84">
        <f t="shared" si="65"/>
        <v>380.96953518000004</v>
      </c>
      <c r="AM409" s="84">
        <f t="shared" si="66"/>
        <v>385.95241506241052</v>
      </c>
      <c r="AN409" s="84">
        <f t="shared" si="67"/>
        <v>26.385757379110519</v>
      </c>
      <c r="AO409" s="84">
        <f t="shared" si="68"/>
        <v>359.56665768329998</v>
      </c>
      <c r="AP409" s="85">
        <f t="shared" si="69"/>
        <v>5.9524088341782064E-2</v>
      </c>
    </row>
    <row r="410" spans="1:42" x14ac:dyDescent="0.25">
      <c r="A410">
        <v>22</v>
      </c>
      <c r="B410" s="51">
        <v>18</v>
      </c>
      <c r="C410" s="9" t="s">
        <v>830</v>
      </c>
      <c r="D410" s="9">
        <v>-350</v>
      </c>
      <c r="E410" s="9">
        <v>-103.97</v>
      </c>
      <c r="F410" s="9">
        <v>120</v>
      </c>
      <c r="G410" s="9">
        <v>0.893594</v>
      </c>
      <c r="H410" s="9">
        <v>0.18210799999999999</v>
      </c>
      <c r="I410" s="9">
        <v>46.625987000000002</v>
      </c>
      <c r="J410" s="9">
        <v>1.363424</v>
      </c>
      <c r="K410" s="9">
        <v>8.922784</v>
      </c>
      <c r="L410" s="9">
        <v>0.13057299999999999</v>
      </c>
      <c r="M410" s="6">
        <v>0.893594</v>
      </c>
      <c r="N410" s="9">
        <v>0.79485399999999995</v>
      </c>
      <c r="O410" s="9">
        <v>99700</v>
      </c>
      <c r="P410" s="9">
        <v>21.7</v>
      </c>
      <c r="Q410" s="9">
        <v>60</v>
      </c>
      <c r="R410" s="9">
        <v>1.171</v>
      </c>
      <c r="S410" s="9" t="s">
        <v>865</v>
      </c>
      <c r="T410" s="9" t="s">
        <v>866</v>
      </c>
      <c r="U410" s="77">
        <v>1240</v>
      </c>
      <c r="V410" s="34">
        <v>633.32618763564642</v>
      </c>
      <c r="W410" s="2">
        <v>1.1232435920329413</v>
      </c>
      <c r="X410" s="2">
        <v>409.54786743224116</v>
      </c>
      <c r="Y410" s="2">
        <v>-72.349181441060253</v>
      </c>
      <c r="Z410" s="80">
        <f>VLOOKUP(U410,BG!$A$2:$F$55,4)</f>
        <v>17.721809130259579</v>
      </c>
      <c r="AA410" s="80">
        <f>VLOOKUP(U410,BG!$A$2:$F$55,5)</f>
        <v>0.58792613683603734</v>
      </c>
      <c r="AB410" s="4">
        <f>VLOOKUP(U410+1,BG!$A$2:$F$55,4)</f>
        <v>51.344147161747699</v>
      </c>
      <c r="AC410" s="4">
        <f>VLOOKUP(U410+1,BG!$A$2:$F$55,5)</f>
        <v>0.57039475928226968</v>
      </c>
      <c r="AD410" s="3">
        <f>COUNTIF($U$2:U410,U410)</f>
        <v>18</v>
      </c>
      <c r="AE410" s="3">
        <f t="shared" si="60"/>
        <v>20</v>
      </c>
      <c r="AF410" s="3">
        <f t="shared" si="61"/>
        <v>2</v>
      </c>
      <c r="AG410" s="3">
        <f t="shared" si="62"/>
        <v>17</v>
      </c>
      <c r="AH410" s="81">
        <f t="shared" si="63"/>
        <v>47.804953684748952</v>
      </c>
      <c r="AI410" s="81">
        <f t="shared" si="64"/>
        <v>0.57224016744582418</v>
      </c>
      <c r="AJ410" s="83">
        <v>1.0886800000000001</v>
      </c>
      <c r="AK410" s="83">
        <v>414.22800000000001</v>
      </c>
      <c r="AL410" s="84">
        <f t="shared" si="65"/>
        <v>450.96173904000005</v>
      </c>
      <c r="AM410" s="84">
        <f t="shared" si="66"/>
        <v>460.02201772402145</v>
      </c>
      <c r="AN410" s="84">
        <f t="shared" si="67"/>
        <v>27.355914701300609</v>
      </c>
      <c r="AO410" s="84">
        <f t="shared" si="68"/>
        <v>432.66610302272085</v>
      </c>
      <c r="AP410" s="85">
        <f t="shared" si="69"/>
        <v>4.2285808593418836E-2</v>
      </c>
    </row>
    <row r="411" spans="1:42" x14ac:dyDescent="0.25">
      <c r="A411">
        <v>22</v>
      </c>
      <c r="B411" s="51">
        <v>19</v>
      </c>
      <c r="C411" s="9" t="s">
        <v>830</v>
      </c>
      <c r="D411" s="9">
        <v>-300</v>
      </c>
      <c r="E411" s="9">
        <v>-103.97</v>
      </c>
      <c r="F411" s="9">
        <v>120</v>
      </c>
      <c r="G411" s="9">
        <v>1.042297</v>
      </c>
      <c r="H411" s="9">
        <v>0.182057</v>
      </c>
      <c r="I411" s="9">
        <v>46.613092999999999</v>
      </c>
      <c r="J411" s="9">
        <v>1.341764</v>
      </c>
      <c r="K411" s="9">
        <v>8.9215789999999995</v>
      </c>
      <c r="L411" s="9">
        <v>0.12859300000000001</v>
      </c>
      <c r="M411" s="6">
        <v>1.042297</v>
      </c>
      <c r="N411" s="9">
        <v>1.0150840000000001</v>
      </c>
      <c r="O411" s="9">
        <v>99700</v>
      </c>
      <c r="P411" s="9">
        <v>21.7</v>
      </c>
      <c r="Q411" s="9">
        <v>60</v>
      </c>
      <c r="R411" s="9">
        <v>1.171</v>
      </c>
      <c r="S411" s="9" t="s">
        <v>867</v>
      </c>
      <c r="T411" s="9" t="s">
        <v>868</v>
      </c>
      <c r="U411" s="77">
        <v>1240</v>
      </c>
      <c r="V411" s="34">
        <v>758.51191515515313</v>
      </c>
      <c r="W411" s="2">
        <v>0.92736462705716771</v>
      </c>
      <c r="X411" s="2">
        <v>590.93158983207877</v>
      </c>
      <c r="Y411" s="2">
        <v>-75.151181332057917</v>
      </c>
      <c r="Z411" s="80">
        <f>VLOOKUP(U411,BG!$A$2:$F$55,4)</f>
        <v>17.721809130259579</v>
      </c>
      <c r="AA411" s="80">
        <f>VLOOKUP(U411,BG!$A$2:$F$55,5)</f>
        <v>0.58792613683603734</v>
      </c>
      <c r="AB411" s="4">
        <f>VLOOKUP(U411+1,BG!$A$2:$F$55,4)</f>
        <v>51.344147161747699</v>
      </c>
      <c r="AC411" s="4">
        <f>VLOOKUP(U411+1,BG!$A$2:$F$55,5)</f>
        <v>0.57039475928226968</v>
      </c>
      <c r="AD411" s="3">
        <f>COUNTIF($U$2:U411,U411)</f>
        <v>19</v>
      </c>
      <c r="AE411" s="3">
        <f t="shared" si="60"/>
        <v>20</v>
      </c>
      <c r="AF411" s="3">
        <f t="shared" si="61"/>
        <v>1</v>
      </c>
      <c r="AG411" s="3">
        <f t="shared" si="62"/>
        <v>18</v>
      </c>
      <c r="AH411" s="81">
        <f t="shared" si="63"/>
        <v>49.574550423248319</v>
      </c>
      <c r="AI411" s="81">
        <f t="shared" si="64"/>
        <v>0.57131746336404687</v>
      </c>
      <c r="AJ411" s="83">
        <v>0.88991399999999998</v>
      </c>
      <c r="AK411" s="83">
        <v>596.98</v>
      </c>
      <c r="AL411" s="84">
        <f t="shared" si="65"/>
        <v>531.26085971999998</v>
      </c>
      <c r="AM411" s="84">
        <f t="shared" si="66"/>
        <v>548.00905342092494</v>
      </c>
      <c r="AN411" s="84">
        <f t="shared" si="67"/>
        <v>28.322806395223267</v>
      </c>
      <c r="AO411" s="84">
        <f t="shared" si="68"/>
        <v>519.68624702570173</v>
      </c>
      <c r="AP411" s="85">
        <f t="shared" si="69"/>
        <v>2.2272309033657796E-2</v>
      </c>
    </row>
    <row r="412" spans="1:42" x14ac:dyDescent="0.25">
      <c r="A412">
        <v>22</v>
      </c>
      <c r="B412" s="51">
        <v>20</v>
      </c>
      <c r="C412" s="9"/>
      <c r="D412" s="9">
        <v>-250</v>
      </c>
      <c r="E412" s="9">
        <v>-103.97</v>
      </c>
      <c r="F412" s="9">
        <v>120</v>
      </c>
      <c r="G412" s="9">
        <v>1.1510579999999999</v>
      </c>
      <c r="H412" s="9">
        <v>0.18148700000000001</v>
      </c>
      <c r="I412" s="9">
        <v>46.470146</v>
      </c>
      <c r="J412" s="9">
        <v>1.3345389999999999</v>
      </c>
      <c r="K412" s="9">
        <v>8.9078920000000004</v>
      </c>
      <c r="L412" s="9">
        <v>0.12812699999999999</v>
      </c>
      <c r="M412" s="6">
        <v>1.1510579999999999</v>
      </c>
      <c r="N412" s="9">
        <v>1.2679199999999999</v>
      </c>
      <c r="O412" s="9">
        <v>99700</v>
      </c>
      <c r="P412" s="9">
        <v>21.7</v>
      </c>
      <c r="Q412" s="9">
        <v>60</v>
      </c>
      <c r="R412" s="9">
        <v>1.171</v>
      </c>
      <c r="S412" s="9" t="s">
        <v>869</v>
      </c>
      <c r="T412" s="9" t="s">
        <v>870</v>
      </c>
      <c r="U412" s="77">
        <v>1240</v>
      </c>
      <c r="V412" s="34">
        <v>849.45498108809807</v>
      </c>
      <c r="W412" s="2">
        <v>0.78188814695167919</v>
      </c>
      <c r="X412" s="2">
        <v>785.05759942070949</v>
      </c>
      <c r="Y412" s="2">
        <v>-75.707543842377461</v>
      </c>
      <c r="Z412" s="80">
        <f>VLOOKUP(U412,BG!$A$2:$F$55,4)</f>
        <v>17.721809130259579</v>
      </c>
      <c r="AA412" s="80">
        <f>VLOOKUP(U412,BG!$A$2:$F$55,5)</f>
        <v>0.58792613683603734</v>
      </c>
      <c r="AB412" s="4">
        <f>VLOOKUP(U412+1,BG!$A$2:$F$55,4)</f>
        <v>51.344147161747699</v>
      </c>
      <c r="AC412" s="4">
        <f>VLOOKUP(U412+1,BG!$A$2:$F$55,5)</f>
        <v>0.57039475928226968</v>
      </c>
      <c r="AD412" s="3">
        <f>COUNTIF($U$2:U412,U412)</f>
        <v>20</v>
      </c>
      <c r="AE412" s="3">
        <f t="shared" si="60"/>
        <v>20</v>
      </c>
      <c r="AF412" s="3">
        <f t="shared" si="61"/>
        <v>0</v>
      </c>
      <c r="AG412" s="3">
        <f t="shared" si="62"/>
        <v>19</v>
      </c>
      <c r="AH412" s="81">
        <f t="shared" si="63"/>
        <v>51.344147161747699</v>
      </c>
      <c r="AI412" s="81">
        <f t="shared" si="64"/>
        <v>0.57039475928226968</v>
      </c>
      <c r="AJ412" s="83">
        <v>0.74252700000000005</v>
      </c>
      <c r="AK412" s="83">
        <v>792.44</v>
      </c>
      <c r="AL412" s="84">
        <f t="shared" si="65"/>
        <v>588.40809588000013</v>
      </c>
      <c r="AM412" s="84">
        <f t="shared" si="66"/>
        <v>613.82723166139215</v>
      </c>
      <c r="AN412" s="84">
        <f t="shared" si="67"/>
        <v>29.286432460878508</v>
      </c>
      <c r="AO412" s="84">
        <f t="shared" si="68"/>
        <v>584.54079920051367</v>
      </c>
      <c r="AP412" s="85">
        <f t="shared" si="69"/>
        <v>6.6159568070797191E-3</v>
      </c>
    </row>
    <row r="413" spans="1:42" x14ac:dyDescent="0.25">
      <c r="A413">
        <v>22</v>
      </c>
      <c r="B413" s="7">
        <v>1</v>
      </c>
      <c r="C413" s="3" t="s">
        <v>871</v>
      </c>
      <c r="D413" s="3">
        <v>-250</v>
      </c>
      <c r="E413" s="3">
        <v>-103.97</v>
      </c>
      <c r="F413" s="3">
        <v>120</v>
      </c>
      <c r="G413" s="3">
        <v>7.4960000000000001E-3</v>
      </c>
      <c r="H413" s="3">
        <v>0.18943299999999999</v>
      </c>
      <c r="I413" s="3">
        <v>48.463740000000001</v>
      </c>
      <c r="J413" s="3">
        <v>1.510885</v>
      </c>
      <c r="K413" s="3">
        <v>9.0307960000000005</v>
      </c>
      <c r="L413" s="3">
        <v>0.14080400000000001</v>
      </c>
      <c r="M413" s="50">
        <v>7.4960000000000001E-3</v>
      </c>
      <c r="N413" s="3">
        <v>1.2489E-2</v>
      </c>
      <c r="O413" s="3">
        <v>101154</v>
      </c>
      <c r="P413" s="3">
        <v>21.7</v>
      </c>
      <c r="Q413" s="3">
        <v>60</v>
      </c>
      <c r="R413" s="3">
        <v>1.1881999999999999</v>
      </c>
      <c r="S413" s="3" t="s">
        <v>872</v>
      </c>
      <c r="T413" s="3" t="s">
        <v>873</v>
      </c>
      <c r="U413" s="77">
        <v>1250</v>
      </c>
      <c r="V413" s="34">
        <v>75.457669146946046</v>
      </c>
      <c r="W413" s="2">
        <v>3.8081411055237515</v>
      </c>
      <c r="X413" s="2">
        <v>29.69783857253011</v>
      </c>
      <c r="Y413" s="2">
        <v>66.420329492230337</v>
      </c>
      <c r="Z413" s="80">
        <f>VLOOKUP(U413,BG!$A$2:$F$55,4)</f>
        <v>74.931632135854244</v>
      </c>
      <c r="AA413" s="80">
        <f>VLOOKUP(U413,BG!$A$2:$F$55,5)</f>
        <v>2.3002976718679533</v>
      </c>
      <c r="AB413" s="4">
        <f>VLOOKUP(U413+1,BG!$A$2:$F$55,4)</f>
        <v>19.769615376111744</v>
      </c>
      <c r="AC413" s="4">
        <f>VLOOKUP(U413+1,BG!$A$2:$F$55,5)</f>
        <v>4.3211059157223577</v>
      </c>
      <c r="AD413" s="3">
        <f>COUNTIF($U$2:U413,U413)</f>
        <v>1</v>
      </c>
      <c r="AE413" s="3">
        <f t="shared" si="60"/>
        <v>6</v>
      </c>
      <c r="AF413" s="3">
        <f t="shared" si="61"/>
        <v>5</v>
      </c>
      <c r="AG413" s="3">
        <f t="shared" si="62"/>
        <v>0</v>
      </c>
      <c r="AH413" s="81">
        <f t="shared" si="63"/>
        <v>74.931632135854244</v>
      </c>
      <c r="AI413" s="81">
        <f t="shared" si="64"/>
        <v>2.3002976718679533</v>
      </c>
      <c r="AJ413" s="83">
        <v>1.22343</v>
      </c>
      <c r="AK413" s="83">
        <v>45.340299999999999</v>
      </c>
      <c r="AL413" s="84">
        <f t="shared" si="65"/>
        <v>55.470683229000002</v>
      </c>
      <c r="AM413" s="84">
        <f t="shared" si="66"/>
        <v>179.51388930549106</v>
      </c>
      <c r="AN413" s="84">
        <f t="shared" si="67"/>
        <v>172.36505895137142</v>
      </c>
      <c r="AO413" s="84">
        <f t="shared" si="68"/>
        <v>7.1488303541196387</v>
      </c>
      <c r="AP413" s="85">
        <f t="shared" si="69"/>
        <v>6.7594068513647203</v>
      </c>
    </row>
    <row r="414" spans="1:42" x14ac:dyDescent="0.25">
      <c r="A414">
        <v>22</v>
      </c>
      <c r="B414" s="7">
        <v>2</v>
      </c>
      <c r="C414" s="3" t="s">
        <v>871</v>
      </c>
      <c r="D414" s="3">
        <v>-200</v>
      </c>
      <c r="E414" s="3">
        <v>-103.97</v>
      </c>
      <c r="F414" s="3">
        <v>120</v>
      </c>
      <c r="G414" s="3">
        <v>1.1473000000000001E-2</v>
      </c>
      <c r="H414" s="3">
        <v>0.18992100000000001</v>
      </c>
      <c r="I414" s="3">
        <v>48.586284999999997</v>
      </c>
      <c r="J414" s="3">
        <v>1.4738610000000001</v>
      </c>
      <c r="K414" s="3">
        <v>9.0422619999999991</v>
      </c>
      <c r="L414" s="3">
        <v>0.13738900000000001</v>
      </c>
      <c r="M414" s="50">
        <v>1.1473000000000001E-2</v>
      </c>
      <c r="N414" s="3">
        <v>2.0118E-2</v>
      </c>
      <c r="O414" s="3">
        <v>101154</v>
      </c>
      <c r="P414" s="3">
        <v>21.7</v>
      </c>
      <c r="Q414" s="3">
        <v>60</v>
      </c>
      <c r="R414" s="3">
        <v>1.1881999999999999</v>
      </c>
      <c r="S414" s="3" t="s">
        <v>874</v>
      </c>
      <c r="T414" s="3" t="s">
        <v>875</v>
      </c>
      <c r="U414" s="77">
        <v>1250</v>
      </c>
      <c r="V414" s="34">
        <v>109.71343345156268</v>
      </c>
      <c r="W414" s="2">
        <v>2.336069462561841</v>
      </c>
      <c r="X414" s="2">
        <v>58.34902537030937</v>
      </c>
      <c r="Y414" s="2">
        <v>64.492369569300664</v>
      </c>
      <c r="Z414" s="80">
        <f>VLOOKUP(U414,BG!$A$2:$F$55,4)</f>
        <v>74.931632135854244</v>
      </c>
      <c r="AA414" s="80">
        <f>VLOOKUP(U414,BG!$A$2:$F$55,5)</f>
        <v>2.3002976718679533</v>
      </c>
      <c r="AB414" s="4">
        <f>VLOOKUP(U414+1,BG!$A$2:$F$55,4)</f>
        <v>19.769615376111744</v>
      </c>
      <c r="AC414" s="4">
        <f>VLOOKUP(U414+1,BG!$A$2:$F$55,5)</f>
        <v>4.3211059157223577</v>
      </c>
      <c r="AD414" s="3">
        <f>COUNTIF($U$2:U414,U414)</f>
        <v>2</v>
      </c>
      <c r="AE414" s="3">
        <f t="shared" si="60"/>
        <v>6</v>
      </c>
      <c r="AF414" s="3">
        <f t="shared" si="61"/>
        <v>4</v>
      </c>
      <c r="AG414" s="3">
        <f t="shared" si="62"/>
        <v>1</v>
      </c>
      <c r="AH414" s="81">
        <f t="shared" si="63"/>
        <v>63.899228783905741</v>
      </c>
      <c r="AI414" s="81">
        <f t="shared" si="64"/>
        <v>2.7044593206388341</v>
      </c>
      <c r="AJ414" s="83">
        <v>0.82337099999999996</v>
      </c>
      <c r="AK414" s="83">
        <v>92.850499999999997</v>
      </c>
      <c r="AL414" s="84">
        <f t="shared" si="65"/>
        <v>76.450409035499987</v>
      </c>
      <c r="AM414" s="84">
        <f t="shared" si="66"/>
        <v>200.79974590712652</v>
      </c>
      <c r="AN414" s="84">
        <f t="shared" si="67"/>
        <v>172.81286486626715</v>
      </c>
      <c r="AO414" s="84">
        <f t="shared" si="68"/>
        <v>27.986881040859373</v>
      </c>
      <c r="AP414" s="85">
        <f t="shared" si="69"/>
        <v>1.7316516236263131</v>
      </c>
    </row>
    <row r="415" spans="1:42" x14ac:dyDescent="0.25">
      <c r="A415">
        <v>22</v>
      </c>
      <c r="B415" s="7">
        <v>3</v>
      </c>
      <c r="C415" s="3" t="s">
        <v>871</v>
      </c>
      <c r="D415" s="3">
        <v>-150</v>
      </c>
      <c r="E415" s="3">
        <v>-103.97</v>
      </c>
      <c r="F415" s="3">
        <v>120</v>
      </c>
      <c r="G415" s="3">
        <v>1.8419000000000001E-2</v>
      </c>
      <c r="H415" s="3">
        <v>0.190194</v>
      </c>
      <c r="I415" s="3">
        <v>48.654609999999998</v>
      </c>
      <c r="J415" s="3">
        <v>1.482159</v>
      </c>
      <c r="K415" s="3">
        <v>9.0486090000000008</v>
      </c>
      <c r="L415" s="3">
        <v>0.138075</v>
      </c>
      <c r="M415" s="50">
        <v>1.8419000000000001E-2</v>
      </c>
      <c r="N415" s="3">
        <v>3.3480999999999997E-2</v>
      </c>
      <c r="O415" s="3">
        <v>101154</v>
      </c>
      <c r="P415" s="3">
        <v>21.7</v>
      </c>
      <c r="Q415" s="3">
        <v>60</v>
      </c>
      <c r="R415" s="3">
        <v>1.1881999999999999</v>
      </c>
      <c r="S415" s="3" t="s">
        <v>876</v>
      </c>
      <c r="T415" s="3" t="s">
        <v>877</v>
      </c>
      <c r="U415" s="77">
        <v>1250</v>
      </c>
      <c r="V415" s="34">
        <v>170.30137885103429</v>
      </c>
      <c r="W415" s="2">
        <v>1.5005036631363768</v>
      </c>
      <c r="X415" s="2">
        <v>120.1080379149567</v>
      </c>
      <c r="Y415" s="2">
        <v>64.49226269786918</v>
      </c>
      <c r="Z415" s="80">
        <f>VLOOKUP(U415,BG!$A$2:$F$55,4)</f>
        <v>74.931632135854244</v>
      </c>
      <c r="AA415" s="80">
        <f>VLOOKUP(U415,BG!$A$2:$F$55,5)</f>
        <v>2.3002976718679533</v>
      </c>
      <c r="AB415" s="4">
        <f>VLOOKUP(U415+1,BG!$A$2:$F$55,4)</f>
        <v>19.769615376111744</v>
      </c>
      <c r="AC415" s="4">
        <f>VLOOKUP(U415+1,BG!$A$2:$F$55,5)</f>
        <v>4.3211059157223577</v>
      </c>
      <c r="AD415" s="3">
        <f>COUNTIF($U$2:U415,U415)</f>
        <v>3</v>
      </c>
      <c r="AE415" s="3">
        <f t="shared" si="60"/>
        <v>6</v>
      </c>
      <c r="AF415" s="3">
        <f t="shared" si="61"/>
        <v>3</v>
      </c>
      <c r="AG415" s="3">
        <f t="shared" si="62"/>
        <v>2</v>
      </c>
      <c r="AH415" s="81">
        <f t="shared" si="63"/>
        <v>52.866825431957253</v>
      </c>
      <c r="AI415" s="81">
        <f t="shared" si="64"/>
        <v>3.1086209694097149</v>
      </c>
      <c r="AJ415" s="83">
        <v>1.0214000000000001</v>
      </c>
      <c r="AK415" s="83">
        <v>148.494</v>
      </c>
      <c r="AL415" s="84">
        <f t="shared" si="65"/>
        <v>151.6717716</v>
      </c>
      <c r="AM415" s="84">
        <f t="shared" si="66"/>
        <v>244.71481356138452</v>
      </c>
      <c r="AN415" s="84">
        <f t="shared" si="67"/>
        <v>164.34292212390511</v>
      </c>
      <c r="AO415" s="84">
        <f t="shared" si="68"/>
        <v>80.371891437479405</v>
      </c>
      <c r="AP415" s="85">
        <f t="shared" si="69"/>
        <v>0.88712457660628963</v>
      </c>
    </row>
    <row r="416" spans="1:42" x14ac:dyDescent="0.25">
      <c r="A416">
        <v>22</v>
      </c>
      <c r="B416" s="7">
        <v>4</v>
      </c>
      <c r="C416" s="3" t="s">
        <v>871</v>
      </c>
      <c r="D416" s="3">
        <v>-100</v>
      </c>
      <c r="E416" s="3">
        <v>-103.97</v>
      </c>
      <c r="F416" s="3">
        <v>120</v>
      </c>
      <c r="G416" s="3">
        <v>2.503E-2</v>
      </c>
      <c r="H416" s="3">
        <v>0.19090199999999999</v>
      </c>
      <c r="I416" s="3">
        <v>48.832372999999997</v>
      </c>
      <c r="J416" s="3">
        <v>1.4680260000000001</v>
      </c>
      <c r="K416" s="3">
        <v>9.0651510000000002</v>
      </c>
      <c r="L416" s="3">
        <v>0.136522</v>
      </c>
      <c r="M416" s="50">
        <v>2.503E-2</v>
      </c>
      <c r="N416" s="3">
        <v>4.7864999999999998E-2</v>
      </c>
      <c r="O416" s="3">
        <v>101154</v>
      </c>
      <c r="P416" s="3">
        <v>21.7</v>
      </c>
      <c r="Q416" s="3">
        <v>60</v>
      </c>
      <c r="R416" s="3">
        <v>1.1881999999999999</v>
      </c>
      <c r="S416" s="3" t="s">
        <v>878</v>
      </c>
      <c r="T416" s="3" t="s">
        <v>879</v>
      </c>
      <c r="U416" s="77">
        <v>1250</v>
      </c>
      <c r="V416" s="34">
        <v>227.91824175856325</v>
      </c>
      <c r="W416" s="2">
        <v>1.1936718833419642</v>
      </c>
      <c r="X416" s="2">
        <v>189.22339364596931</v>
      </c>
      <c r="Y416" s="2">
        <v>68.347802776625429</v>
      </c>
      <c r="Z416" s="80">
        <f>VLOOKUP(U416,BG!$A$2:$F$55,4)</f>
        <v>74.931632135854244</v>
      </c>
      <c r="AA416" s="80">
        <f>VLOOKUP(U416,BG!$A$2:$F$55,5)</f>
        <v>2.3002976718679533</v>
      </c>
      <c r="AB416" s="4">
        <f>VLOOKUP(U416+1,BG!$A$2:$F$55,4)</f>
        <v>19.769615376111744</v>
      </c>
      <c r="AC416" s="4">
        <f>VLOOKUP(U416+1,BG!$A$2:$F$55,5)</f>
        <v>4.3211059157223577</v>
      </c>
      <c r="AD416" s="3">
        <f>COUNTIF($U$2:U416,U416)</f>
        <v>4</v>
      </c>
      <c r="AE416" s="3">
        <f t="shared" si="60"/>
        <v>6</v>
      </c>
      <c r="AF416" s="3">
        <f t="shared" si="61"/>
        <v>2</v>
      </c>
      <c r="AG416" s="3">
        <f t="shared" si="62"/>
        <v>3</v>
      </c>
      <c r="AH416" s="81">
        <f t="shared" si="63"/>
        <v>41.834422080008743</v>
      </c>
      <c r="AI416" s="81">
        <f t="shared" si="64"/>
        <v>3.5127826181805957</v>
      </c>
      <c r="AJ416" s="83">
        <v>0.95624299999999995</v>
      </c>
      <c r="AK416" s="83">
        <v>212.441</v>
      </c>
      <c r="AL416" s="84">
        <f t="shared" si="65"/>
        <v>203.14521916299998</v>
      </c>
      <c r="AM416" s="84">
        <f t="shared" si="66"/>
        <v>294.21844744236751</v>
      </c>
      <c r="AN416" s="84">
        <f t="shared" si="67"/>
        <v>146.95523072428523</v>
      </c>
      <c r="AO416" s="84">
        <f t="shared" si="68"/>
        <v>147.26321671808228</v>
      </c>
      <c r="AP416" s="85">
        <f t="shared" si="69"/>
        <v>0.37947020097963147</v>
      </c>
    </row>
    <row r="417" spans="1:42" x14ac:dyDescent="0.25">
      <c r="A417">
        <v>22</v>
      </c>
      <c r="B417" s="7">
        <v>5</v>
      </c>
      <c r="C417" s="3" t="s">
        <v>871</v>
      </c>
      <c r="D417" s="3">
        <v>-50</v>
      </c>
      <c r="E417" s="3">
        <v>-103.97</v>
      </c>
      <c r="F417" s="3">
        <v>120</v>
      </c>
      <c r="G417" s="3">
        <v>2.8648E-2</v>
      </c>
      <c r="H417" s="3">
        <v>0.19117999999999999</v>
      </c>
      <c r="I417" s="3">
        <v>48.902158999999997</v>
      </c>
      <c r="J417" s="3">
        <v>1.4424809999999999</v>
      </c>
      <c r="K417" s="3">
        <v>9.0716649999999994</v>
      </c>
      <c r="L417" s="3">
        <v>0.133997</v>
      </c>
      <c r="M417" s="50">
        <v>2.8648E-2</v>
      </c>
      <c r="N417" s="3">
        <v>6.3370999999999997E-2</v>
      </c>
      <c r="O417" s="3">
        <v>101154</v>
      </c>
      <c r="P417" s="3">
        <v>21.7</v>
      </c>
      <c r="Q417" s="3">
        <v>60</v>
      </c>
      <c r="R417" s="3">
        <v>1.1881999999999999</v>
      </c>
      <c r="S417" s="3" t="s">
        <v>880</v>
      </c>
      <c r="T417" s="3" t="s">
        <v>881</v>
      </c>
      <c r="U417" s="77">
        <v>1250</v>
      </c>
      <c r="V417" s="34">
        <v>258.99011458797736</v>
      </c>
      <c r="W417" s="2">
        <v>0.91795607346198516</v>
      </c>
      <c r="X417" s="2">
        <v>264.67385290070445</v>
      </c>
      <c r="Y417" s="2">
        <v>62.563743285207664</v>
      </c>
      <c r="Z417" s="80">
        <f>VLOOKUP(U417,BG!$A$2:$F$55,4)</f>
        <v>74.931632135854244</v>
      </c>
      <c r="AA417" s="80">
        <f>VLOOKUP(U417,BG!$A$2:$F$55,5)</f>
        <v>2.3002976718679533</v>
      </c>
      <c r="AB417" s="4">
        <f>VLOOKUP(U417+1,BG!$A$2:$F$55,4)</f>
        <v>19.769615376111744</v>
      </c>
      <c r="AC417" s="4">
        <f>VLOOKUP(U417+1,BG!$A$2:$F$55,5)</f>
        <v>4.3211059157223577</v>
      </c>
      <c r="AD417" s="3">
        <f>COUNTIF($U$2:U417,U417)</f>
        <v>5</v>
      </c>
      <c r="AE417" s="3">
        <f t="shared" si="60"/>
        <v>6</v>
      </c>
      <c r="AF417" s="3">
        <f t="shared" si="61"/>
        <v>1</v>
      </c>
      <c r="AG417" s="3">
        <f t="shared" si="62"/>
        <v>4</v>
      </c>
      <c r="AH417" s="81">
        <f t="shared" si="63"/>
        <v>30.802018728060244</v>
      </c>
      <c r="AI417" s="81">
        <f t="shared" si="64"/>
        <v>3.9169442669514765</v>
      </c>
      <c r="AJ417" s="83">
        <v>0.807975</v>
      </c>
      <c r="AK417" s="83">
        <v>280.31900000000002</v>
      </c>
      <c r="AL417" s="84">
        <f t="shared" si="65"/>
        <v>226.49074402500003</v>
      </c>
      <c r="AM417" s="84">
        <f t="shared" si="66"/>
        <v>305.52271404199337</v>
      </c>
      <c r="AN417" s="84">
        <f t="shared" si="67"/>
        <v>120.64979066740759</v>
      </c>
      <c r="AO417" s="84">
        <f t="shared" si="68"/>
        <v>184.87292337458578</v>
      </c>
      <c r="AP417" s="85">
        <f t="shared" si="69"/>
        <v>0.22511582491768714</v>
      </c>
    </row>
    <row r="418" spans="1:42" x14ac:dyDescent="0.25">
      <c r="A418">
        <v>22</v>
      </c>
      <c r="B418" s="7">
        <v>6</v>
      </c>
      <c r="C418" s="3" t="s">
        <v>871</v>
      </c>
      <c r="D418" s="3">
        <v>0</v>
      </c>
      <c r="E418" s="3">
        <v>-103.97</v>
      </c>
      <c r="F418" s="3">
        <v>120</v>
      </c>
      <c r="G418" s="3">
        <v>1.4916E-2</v>
      </c>
      <c r="H418" s="3">
        <v>0.19133700000000001</v>
      </c>
      <c r="I418" s="3">
        <v>48.941518000000002</v>
      </c>
      <c r="J418" s="3">
        <v>1.468645</v>
      </c>
      <c r="K418" s="3">
        <v>9.0752790000000001</v>
      </c>
      <c r="L418" s="3">
        <v>0.136491</v>
      </c>
      <c r="M418" s="50">
        <v>1.4916E-2</v>
      </c>
      <c r="N418" s="3">
        <v>4.4956000000000003E-2</v>
      </c>
      <c r="O418" s="3">
        <v>101154</v>
      </c>
      <c r="P418" s="3">
        <v>21.7</v>
      </c>
      <c r="Q418" s="3">
        <v>60</v>
      </c>
      <c r="R418" s="3">
        <v>1.1881999999999999</v>
      </c>
      <c r="S418" s="3" t="s">
        <v>882</v>
      </c>
      <c r="T418" s="3" t="s">
        <v>883</v>
      </c>
      <c r="U418" s="77">
        <v>1250</v>
      </c>
      <c r="V418" s="34">
        <v>136.1841359358942</v>
      </c>
      <c r="W418" s="2">
        <v>1.176202795372786</v>
      </c>
      <c r="X418" s="2">
        <v>136.0327102341042</v>
      </c>
      <c r="Y418" s="2">
        <v>66.419874306597322</v>
      </c>
      <c r="Z418" s="80">
        <f>VLOOKUP(U418,BG!$A$2:$F$55,4)</f>
        <v>74.931632135854244</v>
      </c>
      <c r="AA418" s="80">
        <f>VLOOKUP(U418,BG!$A$2:$F$55,5)</f>
        <v>2.3002976718679533</v>
      </c>
      <c r="AB418" s="4">
        <f>VLOOKUP(U418+1,BG!$A$2:$F$55,4)</f>
        <v>19.769615376111744</v>
      </c>
      <c r="AC418" s="4">
        <f>VLOOKUP(U418+1,BG!$A$2:$F$55,5)</f>
        <v>4.3211059157223577</v>
      </c>
      <c r="AD418" s="3">
        <f>COUNTIF($U$2:U418,U418)</f>
        <v>6</v>
      </c>
      <c r="AE418" s="3">
        <f t="shared" si="60"/>
        <v>6</v>
      </c>
      <c r="AF418" s="3">
        <f t="shared" si="61"/>
        <v>0</v>
      </c>
      <c r="AG418" s="3">
        <f t="shared" si="62"/>
        <v>5</v>
      </c>
      <c r="AH418" s="81">
        <f t="shared" si="63"/>
        <v>19.769615376111744</v>
      </c>
      <c r="AI418" s="81">
        <f t="shared" si="64"/>
        <v>4.3211059157223577</v>
      </c>
      <c r="AJ418" s="83">
        <v>1.07683</v>
      </c>
      <c r="AK418" s="83">
        <v>140.012</v>
      </c>
      <c r="AL418" s="84">
        <f t="shared" si="65"/>
        <v>150.76912196000001</v>
      </c>
      <c r="AM418" s="84">
        <f t="shared" si="66"/>
        <v>226.42192834608687</v>
      </c>
      <c r="AN418" s="84">
        <f t="shared" si="67"/>
        <v>85.42660195327214</v>
      </c>
      <c r="AO418" s="84">
        <f t="shared" si="68"/>
        <v>140.99532639281472</v>
      </c>
      <c r="AP418" s="85">
        <f t="shared" si="69"/>
        <v>6.931999674907928E-2</v>
      </c>
    </row>
    <row r="419" spans="1:42" x14ac:dyDescent="0.25">
      <c r="A419">
        <v>23</v>
      </c>
      <c r="B419" s="52">
        <v>4</v>
      </c>
      <c r="C419" s="5" t="s">
        <v>884</v>
      </c>
      <c r="D419" s="5">
        <v>-800</v>
      </c>
      <c r="E419" s="5">
        <v>-364.00125000000003</v>
      </c>
      <c r="F419" s="5">
        <v>120</v>
      </c>
      <c r="G419" s="5">
        <v>8.6193000000000006E-2</v>
      </c>
      <c r="H419" s="5">
        <v>0.19439000000000001</v>
      </c>
      <c r="I419" s="5">
        <v>49.707405999999999</v>
      </c>
      <c r="J419" s="5">
        <v>1.4769779999999999</v>
      </c>
      <c r="K419" s="5">
        <v>9.1460329999999992</v>
      </c>
      <c r="L419" s="5">
        <v>0.13620399999999999</v>
      </c>
      <c r="M419" s="53">
        <v>8.6193000000000006E-2</v>
      </c>
      <c r="N419" s="5">
        <v>3.7035999999999999E-2</v>
      </c>
      <c r="O419" s="5">
        <v>101154</v>
      </c>
      <c r="P419" s="5">
        <v>21.7</v>
      </c>
      <c r="Q419" s="5">
        <v>60</v>
      </c>
      <c r="R419" s="5">
        <v>1.1881999999999999</v>
      </c>
      <c r="S419" s="5" t="s">
        <v>885</v>
      </c>
      <c r="T419" s="5" t="s">
        <v>886</v>
      </c>
      <c r="U419" s="77">
        <v>1260</v>
      </c>
      <c r="V419" s="34">
        <v>50.855524785073008</v>
      </c>
      <c r="W419" s="2">
        <v>2.515545614104969</v>
      </c>
      <c r="X419" s="2">
        <v>12.202924890462926</v>
      </c>
      <c r="Y419" s="2">
        <v>-22.516383531152762</v>
      </c>
      <c r="Z419" s="80">
        <f>VLOOKUP(U419,BG!$A$2:$F$55,4)</f>
        <v>17.060539381894493</v>
      </c>
      <c r="AA419" s="80">
        <f>VLOOKUP(U419,BG!$A$2:$F$55,5)</f>
        <v>0.62250848366137879</v>
      </c>
      <c r="AB419" s="4">
        <f>VLOOKUP(U419+1,BG!$A$2:$F$55,4)</f>
        <v>17.126142966056918</v>
      </c>
      <c r="AC419" s="4">
        <f>VLOOKUP(U419+1,BG!$A$2:$F$55,5)</f>
        <v>0.6289107227806644</v>
      </c>
      <c r="AD419" s="3">
        <f>COUNTIF($U$2:U419,U419)</f>
        <v>1</v>
      </c>
      <c r="AE419" s="3">
        <f t="shared" si="60"/>
        <v>19</v>
      </c>
      <c r="AF419" s="3">
        <f t="shared" si="61"/>
        <v>18</v>
      </c>
      <c r="AG419" s="3">
        <f t="shared" si="62"/>
        <v>0</v>
      </c>
      <c r="AH419" s="81">
        <f t="shared" si="63"/>
        <v>17.060539381894493</v>
      </c>
      <c r="AI419" s="81">
        <f t="shared" si="64"/>
        <v>0.62250848366137879</v>
      </c>
      <c r="AJ419" s="83">
        <v>1.2956000000000001</v>
      </c>
      <c r="AK419" s="83">
        <v>12.9491</v>
      </c>
      <c r="AL419" s="84">
        <f t="shared" si="65"/>
        <v>16.77685396</v>
      </c>
      <c r="AM419" s="84">
        <f t="shared" si="66"/>
        <v>30.697014187456372</v>
      </c>
      <c r="AN419" s="84">
        <f t="shared" si="67"/>
        <v>10.620330501068377</v>
      </c>
      <c r="AO419" s="84">
        <f t="shared" si="68"/>
        <v>20.076683686387994</v>
      </c>
      <c r="AP419" s="85">
        <f t="shared" si="69"/>
        <v>0.1643612948200843</v>
      </c>
    </row>
    <row r="420" spans="1:42" x14ac:dyDescent="0.25">
      <c r="A420">
        <v>23</v>
      </c>
      <c r="B420" s="52">
        <v>5</v>
      </c>
      <c r="C420" s="5" t="s">
        <v>884</v>
      </c>
      <c r="D420" s="5">
        <v>-800</v>
      </c>
      <c r="E420" s="5">
        <v>-312.00125000000003</v>
      </c>
      <c r="F420" s="5">
        <v>120</v>
      </c>
      <c r="G420" s="5">
        <v>0.111524</v>
      </c>
      <c r="H420" s="5">
        <v>0.19423299999999999</v>
      </c>
      <c r="I420" s="5">
        <v>49.668084999999998</v>
      </c>
      <c r="J420" s="5">
        <v>1.4938819999999999</v>
      </c>
      <c r="K420" s="5">
        <v>9.1423919999999992</v>
      </c>
      <c r="L420" s="5">
        <v>0.13766400000000001</v>
      </c>
      <c r="M420" s="53">
        <v>0.111524</v>
      </c>
      <c r="N420" s="5">
        <v>4.4881999999999998E-2</v>
      </c>
      <c r="O420" s="5">
        <v>101154</v>
      </c>
      <c r="P420" s="5">
        <v>21.7</v>
      </c>
      <c r="Q420" s="5">
        <v>60</v>
      </c>
      <c r="R420" s="5">
        <v>1.1881999999999999</v>
      </c>
      <c r="S420" s="5" t="s">
        <v>887</v>
      </c>
      <c r="T420" s="5" t="s">
        <v>888</v>
      </c>
      <c r="U420" s="77">
        <v>1260</v>
      </c>
      <c r="V420" s="34">
        <v>69.056765518877896</v>
      </c>
      <c r="W420" s="2">
        <v>2.6648929191257404</v>
      </c>
      <c r="X420" s="2">
        <v>15.886044497612215</v>
      </c>
      <c r="Y420" s="2">
        <v>-26.711049695976588</v>
      </c>
      <c r="Z420" s="80">
        <f>VLOOKUP(U420,BG!$A$2:$F$55,4)</f>
        <v>17.060539381894493</v>
      </c>
      <c r="AA420" s="80">
        <f>VLOOKUP(U420,BG!$A$2:$F$55,5)</f>
        <v>0.62250848366137879</v>
      </c>
      <c r="AB420" s="4">
        <f>VLOOKUP(U420+1,BG!$A$2:$F$55,4)</f>
        <v>17.126142966056918</v>
      </c>
      <c r="AC420" s="4">
        <f>VLOOKUP(U420+1,BG!$A$2:$F$55,5)</f>
        <v>0.6289107227806644</v>
      </c>
      <c r="AD420" s="3">
        <f>COUNTIF($U$2:U420,U420)</f>
        <v>2</v>
      </c>
      <c r="AE420" s="3">
        <f t="shared" si="60"/>
        <v>19</v>
      </c>
      <c r="AF420" s="3">
        <f t="shared" si="61"/>
        <v>17</v>
      </c>
      <c r="AG420" s="3">
        <f t="shared" si="62"/>
        <v>1</v>
      </c>
      <c r="AH420" s="81">
        <f t="shared" si="63"/>
        <v>17.064184025459074</v>
      </c>
      <c r="AI420" s="81">
        <f t="shared" si="64"/>
        <v>0.62286416361245023</v>
      </c>
      <c r="AJ420" s="83">
        <v>1.7234100000000001</v>
      </c>
      <c r="AK420" s="83">
        <v>16.2118</v>
      </c>
      <c r="AL420" s="84">
        <f t="shared" si="65"/>
        <v>27.939578238000003</v>
      </c>
      <c r="AM420" s="84">
        <f t="shared" si="66"/>
        <v>42.334607494603219</v>
      </c>
      <c r="AN420" s="84">
        <f t="shared" si="67"/>
        <v>10.628668710746501</v>
      </c>
      <c r="AO420" s="84">
        <f t="shared" si="68"/>
        <v>31.705938783856716</v>
      </c>
      <c r="AP420" s="85">
        <f t="shared" si="69"/>
        <v>0.11879038092934123</v>
      </c>
    </row>
    <row r="421" spans="1:42" x14ac:dyDescent="0.25">
      <c r="A421">
        <v>23</v>
      </c>
      <c r="B421" s="52">
        <v>6</v>
      </c>
      <c r="C421" s="5" t="s">
        <v>884</v>
      </c>
      <c r="D421" s="5">
        <v>-800</v>
      </c>
      <c r="E421" s="5">
        <v>-260.00125000000003</v>
      </c>
      <c r="F421" s="5">
        <v>120</v>
      </c>
      <c r="G421" s="5">
        <v>0.14702000000000001</v>
      </c>
      <c r="H421" s="5">
        <v>0.194018</v>
      </c>
      <c r="I421" s="5">
        <v>49.614147000000003</v>
      </c>
      <c r="J421" s="5">
        <v>1.476345</v>
      </c>
      <c r="K421" s="5">
        <v>9.1374469999999999</v>
      </c>
      <c r="L421" s="5">
        <v>0.136238</v>
      </c>
      <c r="M421" s="53">
        <v>0.14702000000000001</v>
      </c>
      <c r="N421" s="5">
        <v>5.8455E-2</v>
      </c>
      <c r="O421" s="5">
        <v>101154</v>
      </c>
      <c r="P421" s="5">
        <v>21.7</v>
      </c>
      <c r="Q421" s="5">
        <v>60</v>
      </c>
      <c r="R421" s="5">
        <v>1.1881999999999999</v>
      </c>
      <c r="S421" s="5" t="s">
        <v>889</v>
      </c>
      <c r="T421" s="5" t="s">
        <v>890</v>
      </c>
      <c r="U421" s="77">
        <v>1260</v>
      </c>
      <c r="V421" s="34">
        <v>96.1663670131381</v>
      </c>
      <c r="W421" s="2">
        <v>3.1512493740728313</v>
      </c>
      <c r="X421" s="2">
        <v>19.445253273944299</v>
      </c>
      <c r="Y421" s="2">
        <v>-29.945153892255071</v>
      </c>
      <c r="Z421" s="80">
        <f>VLOOKUP(U421,BG!$A$2:$F$55,4)</f>
        <v>17.060539381894493</v>
      </c>
      <c r="AA421" s="80">
        <f>VLOOKUP(U421,BG!$A$2:$F$55,5)</f>
        <v>0.62250848366137879</v>
      </c>
      <c r="AB421" s="4">
        <f>VLOOKUP(U421+1,BG!$A$2:$F$55,4)</f>
        <v>17.126142966056918</v>
      </c>
      <c r="AC421" s="4">
        <f>VLOOKUP(U421+1,BG!$A$2:$F$55,5)</f>
        <v>0.6289107227806644</v>
      </c>
      <c r="AD421" s="3">
        <f>COUNTIF($U$2:U421,U421)</f>
        <v>3</v>
      </c>
      <c r="AE421" s="3">
        <f t="shared" si="60"/>
        <v>19</v>
      </c>
      <c r="AF421" s="3">
        <f t="shared" si="61"/>
        <v>16</v>
      </c>
      <c r="AG421" s="3">
        <f t="shared" si="62"/>
        <v>2</v>
      </c>
      <c r="AH421" s="81">
        <f t="shared" si="63"/>
        <v>17.067828669023655</v>
      </c>
      <c r="AI421" s="81">
        <f t="shared" si="64"/>
        <v>0.62321984356352156</v>
      </c>
      <c r="AJ421" s="83">
        <v>2.3889900000000002</v>
      </c>
      <c r="AK421" s="83">
        <v>19.567</v>
      </c>
      <c r="AL421" s="84">
        <f t="shared" si="65"/>
        <v>46.745367330000001</v>
      </c>
      <c r="AM421" s="84">
        <f t="shared" si="66"/>
        <v>61.276842208204648</v>
      </c>
      <c r="AN421" s="84">
        <f t="shared" si="67"/>
        <v>10.63700951307791</v>
      </c>
      <c r="AO421" s="84">
        <f t="shared" si="68"/>
        <v>50.639832695126742</v>
      </c>
      <c r="AP421" s="85">
        <f t="shared" si="69"/>
        <v>7.6905178351853454E-2</v>
      </c>
    </row>
    <row r="422" spans="1:42" x14ac:dyDescent="0.25">
      <c r="A422">
        <v>23</v>
      </c>
      <c r="B422" s="52">
        <v>7</v>
      </c>
      <c r="C422" s="5" t="s">
        <v>884</v>
      </c>
      <c r="D422" s="5">
        <v>-800</v>
      </c>
      <c r="E422" s="5">
        <v>-208.00125</v>
      </c>
      <c r="F422" s="5">
        <v>120</v>
      </c>
      <c r="G422" s="5">
        <v>0.20221500000000001</v>
      </c>
      <c r="H422" s="5">
        <v>0.19414899999999999</v>
      </c>
      <c r="I422" s="5">
        <v>49.646895999999998</v>
      </c>
      <c r="J422" s="5">
        <v>1.4629049999999999</v>
      </c>
      <c r="K422" s="5">
        <v>9.1404820000000004</v>
      </c>
      <c r="L422" s="5">
        <v>0.134966</v>
      </c>
      <c r="M422" s="53">
        <v>0.20221500000000001</v>
      </c>
      <c r="N422" s="5">
        <v>9.9860000000000004E-2</v>
      </c>
      <c r="O422" s="5">
        <v>101154</v>
      </c>
      <c r="P422" s="5">
        <v>21.7</v>
      </c>
      <c r="Q422" s="5">
        <v>60</v>
      </c>
      <c r="R422" s="5">
        <v>1.1881999999999999</v>
      </c>
      <c r="S422" s="5" t="s">
        <v>891</v>
      </c>
      <c r="T422" s="5" t="s">
        <v>892</v>
      </c>
      <c r="U422" s="77">
        <v>1260</v>
      </c>
      <c r="V422" s="34">
        <v>140.53945564308935</v>
      </c>
      <c r="W422" s="2">
        <v>2.6216680739446176</v>
      </c>
      <c r="X422" s="2">
        <v>35.000944610268334</v>
      </c>
      <c r="Y422" s="2">
        <v>-33.940285624807693</v>
      </c>
      <c r="Z422" s="80">
        <f>VLOOKUP(U422,BG!$A$2:$F$55,4)</f>
        <v>17.060539381894493</v>
      </c>
      <c r="AA422" s="80">
        <f>VLOOKUP(U422,BG!$A$2:$F$55,5)</f>
        <v>0.62250848366137879</v>
      </c>
      <c r="AB422" s="4">
        <f>VLOOKUP(U422+1,BG!$A$2:$F$55,4)</f>
        <v>17.126142966056918</v>
      </c>
      <c r="AC422" s="4">
        <f>VLOOKUP(U422+1,BG!$A$2:$F$55,5)</f>
        <v>0.6289107227806644</v>
      </c>
      <c r="AD422" s="3">
        <f>COUNTIF($U$2:U422,U422)</f>
        <v>4</v>
      </c>
      <c r="AE422" s="3">
        <f t="shared" si="60"/>
        <v>19</v>
      </c>
      <c r="AF422" s="3">
        <f t="shared" si="61"/>
        <v>15</v>
      </c>
      <c r="AG422" s="3">
        <f t="shared" si="62"/>
        <v>3</v>
      </c>
      <c r="AH422" s="81">
        <f t="shared" si="63"/>
        <v>17.071473312588228</v>
      </c>
      <c r="AI422" s="81">
        <f t="shared" si="64"/>
        <v>0.623575523514593</v>
      </c>
      <c r="AJ422" s="83">
        <v>2.4567199999999998</v>
      </c>
      <c r="AK422" s="83">
        <v>35.168399999999998</v>
      </c>
      <c r="AL422" s="84">
        <f t="shared" si="65"/>
        <v>86.398911647999995</v>
      </c>
      <c r="AM422" s="84">
        <f t="shared" si="66"/>
        <v>91.760859042644427</v>
      </c>
      <c r="AN422" s="84">
        <f t="shared" si="67"/>
        <v>10.645352908062607</v>
      </c>
      <c r="AO422" s="84">
        <f t="shared" si="68"/>
        <v>81.115506134581821</v>
      </c>
      <c r="AP422" s="85">
        <f t="shared" si="69"/>
        <v>6.5134346873855109E-2</v>
      </c>
    </row>
    <row r="423" spans="1:42" x14ac:dyDescent="0.25">
      <c r="A423">
        <v>23</v>
      </c>
      <c r="B423" s="52">
        <v>8</v>
      </c>
      <c r="C423" s="5" t="s">
        <v>884</v>
      </c>
      <c r="D423" s="5">
        <v>-800</v>
      </c>
      <c r="E423" s="5">
        <v>-156.00125</v>
      </c>
      <c r="F423" s="5">
        <v>120</v>
      </c>
      <c r="G423" s="5">
        <v>0.24654000000000001</v>
      </c>
      <c r="H423" s="5">
        <v>0.19425600000000001</v>
      </c>
      <c r="I423" s="5">
        <v>49.673833000000002</v>
      </c>
      <c r="J423" s="5">
        <v>1.4723569999999999</v>
      </c>
      <c r="K423" s="5">
        <v>9.1429500000000008</v>
      </c>
      <c r="L423" s="5">
        <v>0.135765</v>
      </c>
      <c r="M423" s="53">
        <v>0.24654000000000001</v>
      </c>
      <c r="N423" s="5">
        <v>0.13120399999999999</v>
      </c>
      <c r="O423" s="5">
        <v>101154</v>
      </c>
      <c r="P423" s="5">
        <v>21.7</v>
      </c>
      <c r="Q423" s="5">
        <v>60</v>
      </c>
      <c r="R423" s="5">
        <v>1.1881999999999999</v>
      </c>
      <c r="S423" s="5" t="s">
        <v>893</v>
      </c>
      <c r="T423" s="5" t="s">
        <v>894</v>
      </c>
      <c r="U423" s="77">
        <v>1260</v>
      </c>
      <c r="V423" s="34">
        <v>175.35840406056275</v>
      </c>
      <c r="W423" s="2">
        <v>2.2830392831928101</v>
      </c>
      <c r="X423" s="2">
        <v>51.731790565296997</v>
      </c>
      <c r="Y423" s="2">
        <v>-35.273852931624432</v>
      </c>
      <c r="Z423" s="80">
        <f>VLOOKUP(U423,BG!$A$2:$F$55,4)</f>
        <v>17.060539381894493</v>
      </c>
      <c r="AA423" s="80">
        <f>VLOOKUP(U423,BG!$A$2:$F$55,5)</f>
        <v>0.62250848366137879</v>
      </c>
      <c r="AB423" s="4">
        <f>VLOOKUP(U423+1,BG!$A$2:$F$55,4)</f>
        <v>17.126142966056918</v>
      </c>
      <c r="AC423" s="4">
        <f>VLOOKUP(U423+1,BG!$A$2:$F$55,5)</f>
        <v>0.6289107227806644</v>
      </c>
      <c r="AD423" s="3">
        <f>COUNTIF($U$2:U423,U423)</f>
        <v>5</v>
      </c>
      <c r="AE423" s="3">
        <f t="shared" si="60"/>
        <v>19</v>
      </c>
      <c r="AF423" s="3">
        <f t="shared" si="61"/>
        <v>14</v>
      </c>
      <c r="AG423" s="3">
        <f t="shared" si="62"/>
        <v>4</v>
      </c>
      <c r="AH423" s="81">
        <f t="shared" si="63"/>
        <v>17.075117956152809</v>
      </c>
      <c r="AI423" s="81">
        <f t="shared" si="64"/>
        <v>0.62393120346566444</v>
      </c>
      <c r="AJ423" s="83">
        <v>2.1406399999999999</v>
      </c>
      <c r="AK423" s="83">
        <v>52.555999999999997</v>
      </c>
      <c r="AL423" s="84">
        <f t="shared" si="65"/>
        <v>112.50347583999999</v>
      </c>
      <c r="AM423" s="84">
        <f t="shared" si="66"/>
        <v>118.10571005047623</v>
      </c>
      <c r="AN423" s="84">
        <f t="shared" si="67"/>
        <v>10.653698895700598</v>
      </c>
      <c r="AO423" s="84">
        <f t="shared" si="68"/>
        <v>107.45201115477563</v>
      </c>
      <c r="AP423" s="85">
        <f t="shared" si="69"/>
        <v>4.7011355403559156E-2</v>
      </c>
    </row>
    <row r="424" spans="1:42" x14ac:dyDescent="0.25">
      <c r="A424">
        <v>23</v>
      </c>
      <c r="B424" s="52">
        <v>9</v>
      </c>
      <c r="C424" s="5" t="s">
        <v>884</v>
      </c>
      <c r="D424" s="5">
        <v>-800</v>
      </c>
      <c r="E424" s="5">
        <v>-104.00125</v>
      </c>
      <c r="F424" s="5">
        <v>120</v>
      </c>
      <c r="G424" s="5">
        <v>0.29175200000000001</v>
      </c>
      <c r="H424" s="5">
        <v>0.19431300000000001</v>
      </c>
      <c r="I424" s="5">
        <v>49.688142999999997</v>
      </c>
      <c r="J424" s="5">
        <v>1.481633</v>
      </c>
      <c r="K424" s="5">
        <v>9.1442560000000004</v>
      </c>
      <c r="L424" s="5">
        <v>0.13650300000000001</v>
      </c>
      <c r="M424" s="53">
        <v>0.29175200000000001</v>
      </c>
      <c r="N424" s="5">
        <v>0.149863</v>
      </c>
      <c r="O424" s="5">
        <v>101154</v>
      </c>
      <c r="P424" s="5">
        <v>21.7</v>
      </c>
      <c r="Q424" s="5">
        <v>60</v>
      </c>
      <c r="R424" s="5">
        <v>1.1881999999999999</v>
      </c>
      <c r="S424" s="5" t="s">
        <v>895</v>
      </c>
      <c r="T424" s="5" t="s">
        <v>896</v>
      </c>
      <c r="U424" s="77">
        <v>1260</v>
      </c>
      <c r="V424" s="34">
        <v>210.93701055885052</v>
      </c>
      <c r="W424" s="2">
        <v>2.4742914410306551</v>
      </c>
      <c r="X424" s="2">
        <v>57.519911608041234</v>
      </c>
      <c r="Y424" s="2">
        <v>-39.272236789114899</v>
      </c>
      <c r="Z424" s="80">
        <f>VLOOKUP(U424,BG!$A$2:$F$55,4)</f>
        <v>17.060539381894493</v>
      </c>
      <c r="AA424" s="80">
        <f>VLOOKUP(U424,BG!$A$2:$F$55,5)</f>
        <v>0.62250848366137879</v>
      </c>
      <c r="AB424" s="4">
        <f>VLOOKUP(U424+1,BG!$A$2:$F$55,4)</f>
        <v>17.126142966056918</v>
      </c>
      <c r="AC424" s="4">
        <f>VLOOKUP(U424+1,BG!$A$2:$F$55,5)</f>
        <v>0.6289107227806644</v>
      </c>
      <c r="AD424" s="3">
        <f>COUNTIF($U$2:U424,U424)</f>
        <v>6</v>
      </c>
      <c r="AE424" s="3">
        <f t="shared" si="60"/>
        <v>19</v>
      </c>
      <c r="AF424" s="3">
        <f t="shared" si="61"/>
        <v>13</v>
      </c>
      <c r="AG424" s="3">
        <f t="shared" si="62"/>
        <v>5</v>
      </c>
      <c r="AH424" s="81">
        <f t="shared" si="63"/>
        <v>17.07876259971739</v>
      </c>
      <c r="AI424" s="81">
        <f t="shared" si="64"/>
        <v>0.62428688341673599</v>
      </c>
      <c r="AJ424" s="83">
        <v>2.3366799999999999</v>
      </c>
      <c r="AK424" s="83">
        <v>58.243699999999997</v>
      </c>
      <c r="AL424" s="84">
        <f t="shared" si="65"/>
        <v>136.09688891599998</v>
      </c>
      <c r="AM424" s="84">
        <f t="shared" si="66"/>
        <v>142.32102498061624</v>
      </c>
      <c r="AN424" s="84">
        <f t="shared" si="67"/>
        <v>10.662047475991882</v>
      </c>
      <c r="AO424" s="84">
        <f t="shared" si="68"/>
        <v>131.65897750462437</v>
      </c>
      <c r="AP424" s="85">
        <f t="shared" si="69"/>
        <v>3.3707624770363508E-2</v>
      </c>
    </row>
    <row r="425" spans="1:42" x14ac:dyDescent="0.25">
      <c r="A425">
        <v>23</v>
      </c>
      <c r="B425" s="52">
        <v>10</v>
      </c>
      <c r="C425" s="5" t="s">
        <v>884</v>
      </c>
      <c r="D425" s="5">
        <v>-800</v>
      </c>
      <c r="E425" s="5">
        <v>-52.001249999999999</v>
      </c>
      <c r="F425" s="5">
        <v>120</v>
      </c>
      <c r="G425" s="5">
        <v>0.32131599999999999</v>
      </c>
      <c r="H425" s="5">
        <v>0.194521</v>
      </c>
      <c r="I425" s="5">
        <v>49.740378999999997</v>
      </c>
      <c r="J425" s="5">
        <v>1.489368</v>
      </c>
      <c r="K425" s="5">
        <v>9.1490500000000008</v>
      </c>
      <c r="L425" s="5">
        <v>0.13733200000000001</v>
      </c>
      <c r="M425" s="53">
        <v>0.32131599999999999</v>
      </c>
      <c r="N425" s="5">
        <v>0.147783</v>
      </c>
      <c r="O425" s="5">
        <v>101154</v>
      </c>
      <c r="P425" s="5">
        <v>21.7</v>
      </c>
      <c r="Q425" s="5">
        <v>60</v>
      </c>
      <c r="R425" s="5">
        <v>1.1881999999999999</v>
      </c>
      <c r="S425" s="5" t="s">
        <v>897</v>
      </c>
      <c r="T425" s="5" t="s">
        <v>898</v>
      </c>
      <c r="U425" s="77">
        <v>1260</v>
      </c>
      <c r="V425" s="34">
        <v>232.78349271853594</v>
      </c>
      <c r="W425" s="2">
        <v>3.2319536683649481</v>
      </c>
      <c r="X425" s="2">
        <v>49.089587774371836</v>
      </c>
      <c r="Y425" s="2">
        <v>-41.355073602578734</v>
      </c>
      <c r="Z425" s="80">
        <f>VLOOKUP(U425,BG!$A$2:$F$55,4)</f>
        <v>17.060539381894493</v>
      </c>
      <c r="AA425" s="80">
        <f>VLOOKUP(U425,BG!$A$2:$F$55,5)</f>
        <v>0.62250848366137879</v>
      </c>
      <c r="AB425" s="4">
        <f>VLOOKUP(U425+1,BG!$A$2:$F$55,4)</f>
        <v>17.126142966056918</v>
      </c>
      <c r="AC425" s="4">
        <f>VLOOKUP(U425+1,BG!$A$2:$F$55,5)</f>
        <v>0.6289107227806644</v>
      </c>
      <c r="AD425" s="3">
        <f>COUNTIF($U$2:U425,U425)</f>
        <v>7</v>
      </c>
      <c r="AE425" s="3">
        <f t="shared" si="60"/>
        <v>19</v>
      </c>
      <c r="AF425" s="3">
        <f t="shared" si="61"/>
        <v>12</v>
      </c>
      <c r="AG425" s="3">
        <f t="shared" si="62"/>
        <v>6</v>
      </c>
      <c r="AH425" s="81">
        <f t="shared" si="63"/>
        <v>17.082407243281967</v>
      </c>
      <c r="AI425" s="81">
        <f t="shared" si="64"/>
        <v>0.62464256336780732</v>
      </c>
      <c r="AJ425" s="83">
        <v>3.10758</v>
      </c>
      <c r="AK425" s="83">
        <v>49.2211</v>
      </c>
      <c r="AL425" s="84">
        <f t="shared" si="65"/>
        <v>152.958505938</v>
      </c>
      <c r="AM425" s="84">
        <f t="shared" si="66"/>
        <v>158.65527328590417</v>
      </c>
      <c r="AN425" s="84">
        <f t="shared" si="67"/>
        <v>10.670398648936446</v>
      </c>
      <c r="AO425" s="84">
        <f t="shared" si="68"/>
        <v>147.98487463696773</v>
      </c>
      <c r="AP425" s="85">
        <f t="shared" si="69"/>
        <v>3.3609051690136851E-2</v>
      </c>
    </row>
    <row r="426" spans="1:42" x14ac:dyDescent="0.25">
      <c r="A426">
        <v>23</v>
      </c>
      <c r="B426" s="52">
        <v>11</v>
      </c>
      <c r="C426" s="5" t="s">
        <v>884</v>
      </c>
      <c r="D426" s="5">
        <v>-800</v>
      </c>
      <c r="E426" s="5">
        <v>-1.25E-3</v>
      </c>
      <c r="F426" s="5">
        <v>120</v>
      </c>
      <c r="G426" s="5">
        <v>0.309477</v>
      </c>
      <c r="H426" s="5">
        <v>0.19409499999999999</v>
      </c>
      <c r="I426" s="5">
        <v>49.633428000000002</v>
      </c>
      <c r="J426" s="5">
        <v>1.497889</v>
      </c>
      <c r="K426" s="5">
        <v>9.1391950000000008</v>
      </c>
      <c r="L426" s="5">
        <v>0.13806299999999999</v>
      </c>
      <c r="M426" s="53">
        <v>0.309477</v>
      </c>
      <c r="N426" s="5">
        <v>0.11736199999999999</v>
      </c>
      <c r="O426" s="5">
        <v>101154</v>
      </c>
      <c r="P426" s="5">
        <v>21.7</v>
      </c>
      <c r="Q426" s="5">
        <v>60</v>
      </c>
      <c r="R426" s="5">
        <v>1.1881999999999999</v>
      </c>
      <c r="S426" s="5" t="s">
        <v>899</v>
      </c>
      <c r="T426" s="5" t="s">
        <v>900</v>
      </c>
      <c r="U426" s="77">
        <v>1260</v>
      </c>
      <c r="V426" s="34">
        <v>218.34267585017963</v>
      </c>
      <c r="W426" s="2">
        <v>4.479772063626001</v>
      </c>
      <c r="X426" s="2">
        <v>32.905933253452048</v>
      </c>
      <c r="Y426" s="2">
        <v>-45.151172238754057</v>
      </c>
      <c r="Z426" s="80">
        <f>VLOOKUP(U426,BG!$A$2:$F$55,4)</f>
        <v>17.060539381894493</v>
      </c>
      <c r="AA426" s="80">
        <f>VLOOKUP(U426,BG!$A$2:$F$55,5)</f>
        <v>0.62250848366137879</v>
      </c>
      <c r="AB426" s="4">
        <f>VLOOKUP(U426+1,BG!$A$2:$F$55,4)</f>
        <v>17.126142966056918</v>
      </c>
      <c r="AC426" s="4">
        <f>VLOOKUP(U426+1,BG!$A$2:$F$55,5)</f>
        <v>0.6289107227806644</v>
      </c>
      <c r="AD426" s="3">
        <f>COUNTIF($U$2:U426,U426)</f>
        <v>8</v>
      </c>
      <c r="AE426" s="3">
        <f t="shared" si="60"/>
        <v>19</v>
      </c>
      <c r="AF426" s="3">
        <f t="shared" si="61"/>
        <v>11</v>
      </c>
      <c r="AG426" s="3">
        <f t="shared" si="62"/>
        <v>7</v>
      </c>
      <c r="AH426" s="81">
        <f t="shared" si="63"/>
        <v>17.086051886846548</v>
      </c>
      <c r="AI426" s="81">
        <f t="shared" si="64"/>
        <v>0.62499824331887877</v>
      </c>
      <c r="AJ426" s="83">
        <v>4.1275599999999999</v>
      </c>
      <c r="AK426" s="83">
        <v>32.827399999999997</v>
      </c>
      <c r="AL426" s="84">
        <f t="shared" si="65"/>
        <v>135.49706314399998</v>
      </c>
      <c r="AM426" s="84">
        <f t="shared" si="66"/>
        <v>147.41108051635632</v>
      </c>
      <c r="AN426" s="84">
        <f t="shared" si="67"/>
        <v>10.678752414534307</v>
      </c>
      <c r="AO426" s="84">
        <f t="shared" si="68"/>
        <v>136.73232810182202</v>
      </c>
      <c r="AP426" s="85">
        <f t="shared" si="69"/>
        <v>9.0341836123945807E-3</v>
      </c>
    </row>
    <row r="427" spans="1:42" x14ac:dyDescent="0.25">
      <c r="A427">
        <v>23</v>
      </c>
      <c r="B427" s="52">
        <v>12</v>
      </c>
      <c r="C427" s="5" t="s">
        <v>884</v>
      </c>
      <c r="D427" s="5">
        <v>-800</v>
      </c>
      <c r="E427" s="5">
        <v>51.998750000000001</v>
      </c>
      <c r="F427" s="5">
        <v>120</v>
      </c>
      <c r="G427" s="5">
        <v>0.27737899999999999</v>
      </c>
      <c r="H427" s="5">
        <v>0.19417899999999999</v>
      </c>
      <c r="I427" s="5">
        <v>49.654445000000003</v>
      </c>
      <c r="J427" s="5">
        <v>1.423918</v>
      </c>
      <c r="K427" s="5">
        <v>9.1412300000000002</v>
      </c>
      <c r="L427" s="5">
        <v>0.13128899999999999</v>
      </c>
      <c r="M427" s="53">
        <v>0.27737899999999999</v>
      </c>
      <c r="N427" s="5">
        <v>6.8266999999999994E-2</v>
      </c>
      <c r="O427" s="5">
        <v>101154</v>
      </c>
      <c r="P427" s="5">
        <v>21.7</v>
      </c>
      <c r="Q427" s="5">
        <v>60</v>
      </c>
      <c r="R427" s="5">
        <v>1.1881999999999999</v>
      </c>
      <c r="S427" s="5" t="s">
        <v>901</v>
      </c>
      <c r="T427" s="5" t="s">
        <v>902</v>
      </c>
      <c r="U427" s="77">
        <v>1260</v>
      </c>
      <c r="V427" s="34">
        <v>186.1635089443833</v>
      </c>
      <c r="W427" s="2">
        <v>7.5205450361421677</v>
      </c>
      <c r="X427" s="2">
        <v>15.639119920398921</v>
      </c>
      <c r="Y427" s="2">
        <v>-54.856564365230973</v>
      </c>
      <c r="Z427" s="80">
        <f>VLOOKUP(U427,BG!$A$2:$F$55,4)</f>
        <v>17.060539381894493</v>
      </c>
      <c r="AA427" s="80">
        <f>VLOOKUP(U427,BG!$A$2:$F$55,5)</f>
        <v>0.62250848366137879</v>
      </c>
      <c r="AB427" s="4">
        <f>VLOOKUP(U427+1,BG!$A$2:$F$55,4)</f>
        <v>17.126142966056918</v>
      </c>
      <c r="AC427" s="4">
        <f>VLOOKUP(U427+1,BG!$A$2:$F$55,5)</f>
        <v>0.6289107227806644</v>
      </c>
      <c r="AD427" s="3">
        <f>COUNTIF($U$2:U427,U427)</f>
        <v>9</v>
      </c>
      <c r="AE427" s="3">
        <f t="shared" si="60"/>
        <v>19</v>
      </c>
      <c r="AF427" s="3">
        <f t="shared" si="61"/>
        <v>10</v>
      </c>
      <c r="AG427" s="3">
        <f t="shared" si="62"/>
        <v>8</v>
      </c>
      <c r="AH427" s="81">
        <f t="shared" si="63"/>
        <v>17.089696530411128</v>
      </c>
      <c r="AI427" s="81">
        <f t="shared" si="64"/>
        <v>0.62535392326995021</v>
      </c>
      <c r="AJ427" s="83">
        <v>3.9727100000000002</v>
      </c>
      <c r="AK427" s="83">
        <v>15.448399999999999</v>
      </c>
      <c r="AL427" s="84">
        <f t="shared" si="65"/>
        <v>61.372013164000002</v>
      </c>
      <c r="AM427" s="84">
        <f t="shared" si="66"/>
        <v>117.6147056869882</v>
      </c>
      <c r="AN427" s="84">
        <f t="shared" si="67"/>
        <v>10.687108772785455</v>
      </c>
      <c r="AO427" s="84">
        <f t="shared" si="68"/>
        <v>106.92759691420275</v>
      </c>
      <c r="AP427" s="85">
        <f t="shared" si="69"/>
        <v>0.4260414061933509</v>
      </c>
    </row>
    <row r="428" spans="1:42" x14ac:dyDescent="0.25">
      <c r="A428">
        <v>23</v>
      </c>
      <c r="B428" s="52">
        <v>13</v>
      </c>
      <c r="C428" s="5" t="s">
        <v>884</v>
      </c>
      <c r="D428" s="5">
        <v>-800</v>
      </c>
      <c r="E428" s="5">
        <v>103.99875</v>
      </c>
      <c r="F428" s="5">
        <v>120</v>
      </c>
      <c r="G428" s="5">
        <v>0.27604600000000001</v>
      </c>
      <c r="H428" s="5">
        <v>0.194109</v>
      </c>
      <c r="I428" s="5">
        <v>49.636837999999997</v>
      </c>
      <c r="J428" s="5">
        <v>1.4487380000000001</v>
      </c>
      <c r="K428" s="5">
        <v>9.1395739999999996</v>
      </c>
      <c r="L428" s="5">
        <v>0.13367000000000001</v>
      </c>
      <c r="M428" s="53">
        <v>0.27604600000000001</v>
      </c>
      <c r="N428" s="5">
        <v>6.9186999999999999E-2</v>
      </c>
      <c r="O428" s="5">
        <v>101154</v>
      </c>
      <c r="P428" s="5">
        <v>21.7</v>
      </c>
      <c r="Q428" s="5">
        <v>60</v>
      </c>
      <c r="R428" s="5">
        <v>1.1881999999999999</v>
      </c>
      <c r="S428" s="5" t="s">
        <v>903</v>
      </c>
      <c r="T428" s="5" t="s">
        <v>904</v>
      </c>
      <c r="U428" s="77">
        <v>1260</v>
      </c>
      <c r="V428" s="34">
        <v>180.94239882493073</v>
      </c>
      <c r="W428" s="2">
        <v>7.4556867225740504</v>
      </c>
      <c r="X428" s="2">
        <v>15.123052872516014</v>
      </c>
      <c r="Y428" s="2">
        <v>-58.847774178119487</v>
      </c>
      <c r="Z428" s="80">
        <f>VLOOKUP(U428,BG!$A$2:$F$55,4)</f>
        <v>17.060539381894493</v>
      </c>
      <c r="AA428" s="80">
        <f>VLOOKUP(U428,BG!$A$2:$F$55,5)</f>
        <v>0.62250848366137879</v>
      </c>
      <c r="AB428" s="4">
        <f>VLOOKUP(U428+1,BG!$A$2:$F$55,4)</f>
        <v>17.126142966056918</v>
      </c>
      <c r="AC428" s="4">
        <f>VLOOKUP(U428+1,BG!$A$2:$F$55,5)</f>
        <v>0.6289107227806644</v>
      </c>
      <c r="AD428" s="3">
        <f>COUNTIF($U$2:U428,U428)</f>
        <v>10</v>
      </c>
      <c r="AE428" s="3">
        <f t="shared" si="60"/>
        <v>19</v>
      </c>
      <c r="AF428" s="3">
        <f t="shared" si="61"/>
        <v>9</v>
      </c>
      <c r="AG428" s="3">
        <f t="shared" si="62"/>
        <v>9</v>
      </c>
      <c r="AH428" s="81">
        <f t="shared" si="63"/>
        <v>17.093341173975706</v>
      </c>
      <c r="AI428" s="81">
        <f t="shared" si="64"/>
        <v>0.62570960322102165</v>
      </c>
      <c r="AJ428" s="83">
        <v>3.9665499999999998</v>
      </c>
      <c r="AK428" s="83">
        <v>14.9259</v>
      </c>
      <c r="AL428" s="84">
        <f t="shared" si="65"/>
        <v>59.204328644999997</v>
      </c>
      <c r="AM428" s="84">
        <f t="shared" si="66"/>
        <v>112.752744506403</v>
      </c>
      <c r="AN428" s="84">
        <f t="shared" si="67"/>
        <v>10.695467723689891</v>
      </c>
      <c r="AO428" s="84">
        <f t="shared" si="68"/>
        <v>102.05727678271312</v>
      </c>
      <c r="AP428" s="85">
        <f t="shared" si="69"/>
        <v>0.41989115806950211</v>
      </c>
    </row>
    <row r="429" spans="1:42" x14ac:dyDescent="0.25">
      <c r="A429">
        <v>23</v>
      </c>
      <c r="B429" s="52">
        <v>14</v>
      </c>
      <c r="C429" s="5" t="s">
        <v>884</v>
      </c>
      <c r="D429" s="5">
        <v>-800</v>
      </c>
      <c r="E429" s="5">
        <v>155.99875</v>
      </c>
      <c r="F429" s="5">
        <v>120</v>
      </c>
      <c r="G429" s="5">
        <v>0.26031199999999999</v>
      </c>
      <c r="H429" s="5">
        <v>0.19413900000000001</v>
      </c>
      <c r="I429" s="5">
        <v>49.644483999999999</v>
      </c>
      <c r="J429" s="5">
        <v>1.452388</v>
      </c>
      <c r="K429" s="5">
        <v>9.1402739999999998</v>
      </c>
      <c r="L429" s="5">
        <v>0.13395599999999999</v>
      </c>
      <c r="M429" s="53">
        <v>0.26031199999999999</v>
      </c>
      <c r="N429" s="5">
        <v>6.7823999999999995E-2</v>
      </c>
      <c r="O429" s="5">
        <v>101154</v>
      </c>
      <c r="P429" s="5">
        <v>21.7</v>
      </c>
      <c r="Q429" s="5">
        <v>60</v>
      </c>
      <c r="R429" s="5">
        <v>1.1881999999999999</v>
      </c>
      <c r="S429" s="5" t="s">
        <v>905</v>
      </c>
      <c r="T429" s="5" t="s">
        <v>906</v>
      </c>
      <c r="U429" s="77">
        <v>1260</v>
      </c>
      <c r="V429" s="34">
        <v>163.11596414418787</v>
      </c>
      <c r="W429" s="2">
        <v>5.5069921654063752</v>
      </c>
      <c r="X429" s="2">
        <v>18.859162311283132</v>
      </c>
      <c r="Y429" s="2">
        <v>-57.875251458098369</v>
      </c>
      <c r="Z429" s="80">
        <f>VLOOKUP(U429,BG!$A$2:$F$55,4)</f>
        <v>17.060539381894493</v>
      </c>
      <c r="AA429" s="80">
        <f>VLOOKUP(U429,BG!$A$2:$F$55,5)</f>
        <v>0.62250848366137879</v>
      </c>
      <c r="AB429" s="4">
        <f>VLOOKUP(U429+1,BG!$A$2:$F$55,4)</f>
        <v>17.126142966056918</v>
      </c>
      <c r="AC429" s="4">
        <f>VLOOKUP(U429+1,BG!$A$2:$F$55,5)</f>
        <v>0.6289107227806644</v>
      </c>
      <c r="AD429" s="3">
        <f>COUNTIF($U$2:U429,U429)</f>
        <v>11</v>
      </c>
      <c r="AE429" s="3">
        <f t="shared" si="60"/>
        <v>19</v>
      </c>
      <c r="AF429" s="3">
        <f t="shared" si="61"/>
        <v>8</v>
      </c>
      <c r="AG429" s="3">
        <f t="shared" si="62"/>
        <v>10</v>
      </c>
      <c r="AH429" s="81">
        <f t="shared" si="63"/>
        <v>17.096985817540283</v>
      </c>
      <c r="AI429" s="81">
        <f t="shared" si="64"/>
        <v>0.62606528317209298</v>
      </c>
      <c r="AJ429" s="83">
        <v>3.9144299999999999</v>
      </c>
      <c r="AK429" s="83">
        <v>18.681999999999999</v>
      </c>
      <c r="AL429" s="84">
        <f t="shared" si="65"/>
        <v>73.129381259999988</v>
      </c>
      <c r="AM429" s="84">
        <f t="shared" si="66"/>
        <v>103.8572590943634</v>
      </c>
      <c r="AN429" s="84">
        <f t="shared" si="67"/>
        <v>10.703829267247615</v>
      </c>
      <c r="AO429" s="84">
        <f t="shared" si="68"/>
        <v>93.153429827115787</v>
      </c>
      <c r="AP429" s="85">
        <f t="shared" si="69"/>
        <v>0.21495771657875179</v>
      </c>
    </row>
    <row r="430" spans="1:42" x14ac:dyDescent="0.25">
      <c r="A430">
        <v>23</v>
      </c>
      <c r="B430" s="52">
        <v>15</v>
      </c>
      <c r="C430" s="5" t="s">
        <v>884</v>
      </c>
      <c r="D430" s="5">
        <v>-800</v>
      </c>
      <c r="E430" s="5">
        <v>207.99875</v>
      </c>
      <c r="F430" s="5">
        <v>120</v>
      </c>
      <c r="G430" s="5">
        <v>0.22129399999999999</v>
      </c>
      <c r="H430" s="5">
        <v>0.19445100000000001</v>
      </c>
      <c r="I430" s="5">
        <v>49.722765000000003</v>
      </c>
      <c r="J430" s="5">
        <v>1.48064</v>
      </c>
      <c r="K430" s="5">
        <v>9.1474430000000009</v>
      </c>
      <c r="L430" s="5">
        <v>0.13639399999999999</v>
      </c>
      <c r="M430" s="53">
        <v>0.22129399999999999</v>
      </c>
      <c r="N430" s="5">
        <v>9.0245000000000006E-2</v>
      </c>
      <c r="O430" s="5">
        <v>101154</v>
      </c>
      <c r="P430" s="5">
        <v>21.7</v>
      </c>
      <c r="Q430" s="5">
        <v>60</v>
      </c>
      <c r="R430" s="5">
        <v>1.1881999999999999</v>
      </c>
      <c r="S430" s="5" t="s">
        <v>907</v>
      </c>
      <c r="T430" s="5" t="s">
        <v>908</v>
      </c>
      <c r="U430" s="77">
        <v>1260</v>
      </c>
      <c r="V430" s="34">
        <v>124.91888559247144</v>
      </c>
      <c r="W430" s="2">
        <v>2.6183828873136847</v>
      </c>
      <c r="X430" s="2">
        <v>33.556823484587284</v>
      </c>
      <c r="Y430" s="2">
        <v>-49.487299777887408</v>
      </c>
      <c r="Z430" s="80">
        <f>VLOOKUP(U430,BG!$A$2:$F$55,4)</f>
        <v>17.060539381894493</v>
      </c>
      <c r="AA430" s="80">
        <f>VLOOKUP(U430,BG!$A$2:$F$55,5)</f>
        <v>0.62250848366137879</v>
      </c>
      <c r="AB430" s="4">
        <f>VLOOKUP(U430+1,BG!$A$2:$F$55,4)</f>
        <v>17.126142966056918</v>
      </c>
      <c r="AC430" s="4">
        <f>VLOOKUP(U430+1,BG!$A$2:$F$55,5)</f>
        <v>0.6289107227806644</v>
      </c>
      <c r="AD430" s="3">
        <f>COUNTIF($U$2:U430,U430)</f>
        <v>12</v>
      </c>
      <c r="AE430" s="3">
        <f t="shared" si="60"/>
        <v>19</v>
      </c>
      <c r="AF430" s="3">
        <f t="shared" si="61"/>
        <v>7</v>
      </c>
      <c r="AG430" s="3">
        <f t="shared" si="62"/>
        <v>11</v>
      </c>
      <c r="AH430" s="81">
        <f t="shared" si="63"/>
        <v>17.100630461104863</v>
      </c>
      <c r="AI430" s="81">
        <f t="shared" si="64"/>
        <v>0.62642096312316431</v>
      </c>
      <c r="AJ430" s="83">
        <v>2.4457399999999998</v>
      </c>
      <c r="AK430" s="83">
        <v>33.723300000000002</v>
      </c>
      <c r="AL430" s="84">
        <f t="shared" si="65"/>
        <v>82.478423742000004</v>
      </c>
      <c r="AM430" s="84">
        <f t="shared" si="66"/>
        <v>87.864612364649318</v>
      </c>
      <c r="AN430" s="84">
        <f t="shared" si="67"/>
        <v>10.712193403458629</v>
      </c>
      <c r="AO430" s="84">
        <f t="shared" si="68"/>
        <v>77.152418961190691</v>
      </c>
      <c r="AP430" s="85">
        <f t="shared" si="69"/>
        <v>6.9032246202007055E-2</v>
      </c>
    </row>
    <row r="431" spans="1:42" x14ac:dyDescent="0.25">
      <c r="A431">
        <v>23</v>
      </c>
      <c r="B431" s="52">
        <v>16</v>
      </c>
      <c r="C431" s="5" t="s">
        <v>884</v>
      </c>
      <c r="D431" s="5">
        <v>-800</v>
      </c>
      <c r="E431" s="5">
        <v>259.99874999999997</v>
      </c>
      <c r="F431" s="5">
        <v>120</v>
      </c>
      <c r="G431" s="5">
        <v>0.20147000000000001</v>
      </c>
      <c r="H431" s="5">
        <v>0.194274</v>
      </c>
      <c r="I431" s="5">
        <v>49.678334</v>
      </c>
      <c r="J431" s="5">
        <v>1.4728699999999999</v>
      </c>
      <c r="K431" s="5">
        <v>9.1433630000000008</v>
      </c>
      <c r="L431" s="5">
        <v>0.135824</v>
      </c>
      <c r="M431" s="53">
        <v>0.20147000000000001</v>
      </c>
      <c r="N431" s="5">
        <v>0.14771799999999999</v>
      </c>
      <c r="O431" s="5">
        <v>101154</v>
      </c>
      <c r="P431" s="5">
        <v>21.7</v>
      </c>
      <c r="Q431" s="5">
        <v>60</v>
      </c>
      <c r="R431" s="5">
        <v>1.1881999999999999</v>
      </c>
      <c r="S431" s="5" t="s">
        <v>909</v>
      </c>
      <c r="T431" s="5" t="s">
        <v>910</v>
      </c>
      <c r="U431" s="77">
        <v>1260</v>
      </c>
      <c r="V431" s="34">
        <v>103.53704201534255</v>
      </c>
      <c r="W431" s="2">
        <v>1.1311007458721096</v>
      </c>
      <c r="X431" s="2">
        <v>68.075887183655738</v>
      </c>
      <c r="Y431" s="2">
        <v>-47.948983946501912</v>
      </c>
      <c r="Z431" s="80">
        <f>VLOOKUP(U431,BG!$A$2:$F$55,4)</f>
        <v>17.060539381894493</v>
      </c>
      <c r="AA431" s="80">
        <f>VLOOKUP(U431,BG!$A$2:$F$55,5)</f>
        <v>0.62250848366137879</v>
      </c>
      <c r="AB431" s="4">
        <f>VLOOKUP(U431+1,BG!$A$2:$F$55,4)</f>
        <v>17.126142966056918</v>
      </c>
      <c r="AC431" s="4">
        <f>VLOOKUP(U431+1,BG!$A$2:$F$55,5)</f>
        <v>0.6289107227806644</v>
      </c>
      <c r="AD431" s="3">
        <f>COUNTIF($U$2:U431,U431)</f>
        <v>13</v>
      </c>
      <c r="AE431" s="3">
        <f t="shared" si="60"/>
        <v>19</v>
      </c>
      <c r="AF431" s="3">
        <f t="shared" si="61"/>
        <v>6</v>
      </c>
      <c r="AG431" s="3">
        <f t="shared" si="62"/>
        <v>12</v>
      </c>
      <c r="AH431" s="81">
        <f t="shared" si="63"/>
        <v>17.104275104669441</v>
      </c>
      <c r="AI431" s="81">
        <f t="shared" si="64"/>
        <v>0.62677664307423575</v>
      </c>
      <c r="AJ431" s="83">
        <v>1.07185</v>
      </c>
      <c r="AK431" s="83">
        <v>69.350200000000001</v>
      </c>
      <c r="AL431" s="84">
        <f t="shared" si="65"/>
        <v>74.333011869999993</v>
      </c>
      <c r="AM431" s="84">
        <f t="shared" si="66"/>
        <v>77.0006867693386</v>
      </c>
      <c r="AN431" s="84">
        <f t="shared" si="67"/>
        <v>10.720560132322934</v>
      </c>
      <c r="AO431" s="84">
        <f t="shared" si="68"/>
        <v>66.28012663701567</v>
      </c>
      <c r="AP431" s="85">
        <f t="shared" si="69"/>
        <v>0.12149773456357585</v>
      </c>
    </row>
    <row r="432" spans="1:42" x14ac:dyDescent="0.25">
      <c r="A432">
        <v>23</v>
      </c>
      <c r="B432" s="52">
        <v>17</v>
      </c>
      <c r="C432" s="5" t="s">
        <v>884</v>
      </c>
      <c r="D432" s="5">
        <v>-800</v>
      </c>
      <c r="E432" s="5">
        <v>311.99874999999997</v>
      </c>
      <c r="F432" s="5">
        <v>120</v>
      </c>
      <c r="G432" s="5">
        <v>0.18024499999999999</v>
      </c>
      <c r="H432" s="5">
        <v>0.19375800000000001</v>
      </c>
      <c r="I432" s="5">
        <v>49.548959000000004</v>
      </c>
      <c r="J432" s="5">
        <v>1.4751019999999999</v>
      </c>
      <c r="K432" s="5">
        <v>9.1314410000000006</v>
      </c>
      <c r="L432" s="5">
        <v>0.136238</v>
      </c>
      <c r="M432" s="53">
        <v>0.18024499999999999</v>
      </c>
      <c r="N432" s="5">
        <v>0.139511</v>
      </c>
      <c r="O432" s="5">
        <v>101154</v>
      </c>
      <c r="P432" s="5">
        <v>21.7</v>
      </c>
      <c r="Q432" s="5">
        <v>60</v>
      </c>
      <c r="R432" s="5">
        <v>1.1881999999999999</v>
      </c>
      <c r="S432" s="5" t="s">
        <v>911</v>
      </c>
      <c r="T432" s="5" t="s">
        <v>912</v>
      </c>
      <c r="U432" s="77">
        <v>1260</v>
      </c>
      <c r="V432" s="34">
        <v>80.940546150613784</v>
      </c>
      <c r="W432" s="2">
        <v>0.94926423613991318</v>
      </c>
      <c r="X432" s="2">
        <v>64.549019390145375</v>
      </c>
      <c r="Y432" s="2">
        <v>-50.409743014548951</v>
      </c>
      <c r="Z432" s="80">
        <f>VLOOKUP(U432,BG!$A$2:$F$55,4)</f>
        <v>17.060539381894493</v>
      </c>
      <c r="AA432" s="80">
        <f>VLOOKUP(U432,BG!$A$2:$F$55,5)</f>
        <v>0.62250848366137879</v>
      </c>
      <c r="AB432" s="4">
        <f>VLOOKUP(U432+1,BG!$A$2:$F$55,4)</f>
        <v>17.126142966056918</v>
      </c>
      <c r="AC432" s="4">
        <f>VLOOKUP(U432+1,BG!$A$2:$F$55,5)</f>
        <v>0.6289107227806644</v>
      </c>
      <c r="AD432" s="3">
        <f>COUNTIF($U$2:U432,U432)</f>
        <v>14</v>
      </c>
      <c r="AE432" s="3">
        <f t="shared" si="60"/>
        <v>19</v>
      </c>
      <c r="AF432" s="3">
        <f t="shared" si="61"/>
        <v>5</v>
      </c>
      <c r="AG432" s="3">
        <f t="shared" si="62"/>
        <v>13</v>
      </c>
      <c r="AH432" s="81">
        <f t="shared" si="63"/>
        <v>17.107919748234021</v>
      </c>
      <c r="AI432" s="81">
        <f t="shared" si="64"/>
        <v>0.6271323230253073</v>
      </c>
      <c r="AJ432" s="83">
        <v>0.89791900000000002</v>
      </c>
      <c r="AK432" s="83">
        <v>66.097399999999993</v>
      </c>
      <c r="AL432" s="84">
        <f t="shared" si="65"/>
        <v>59.350111310599992</v>
      </c>
      <c r="AM432" s="84">
        <f t="shared" si="66"/>
        <v>61.274075584966795</v>
      </c>
      <c r="AN432" s="84">
        <f t="shared" si="67"/>
        <v>10.728929453840532</v>
      </c>
      <c r="AO432" s="84">
        <f t="shared" si="68"/>
        <v>50.545146131126259</v>
      </c>
      <c r="AP432" s="85">
        <f t="shared" si="69"/>
        <v>0.17420001431258181</v>
      </c>
    </row>
    <row r="433" spans="1:42" x14ac:dyDescent="0.25">
      <c r="A433">
        <v>23</v>
      </c>
      <c r="B433" s="52">
        <v>18</v>
      </c>
      <c r="C433" s="5" t="s">
        <v>884</v>
      </c>
      <c r="D433" s="5">
        <v>-800</v>
      </c>
      <c r="E433" s="5">
        <v>363.99874999999997</v>
      </c>
      <c r="F433" s="5">
        <v>120</v>
      </c>
      <c r="G433" s="5">
        <v>0.15987100000000001</v>
      </c>
      <c r="H433" s="5">
        <v>0.19395699999999999</v>
      </c>
      <c r="I433" s="5">
        <v>49.598692999999997</v>
      </c>
      <c r="J433" s="5">
        <v>1.4818629999999999</v>
      </c>
      <c r="K433" s="5">
        <v>9.1360159999999997</v>
      </c>
      <c r="L433" s="5">
        <v>0.136744</v>
      </c>
      <c r="M433" s="53">
        <v>0.15987100000000001</v>
      </c>
      <c r="N433" s="5">
        <v>0.112744</v>
      </c>
      <c r="O433" s="5">
        <v>101154</v>
      </c>
      <c r="P433" s="5">
        <v>21.7</v>
      </c>
      <c r="Q433" s="5">
        <v>60</v>
      </c>
      <c r="R433" s="5">
        <v>1.1881999999999999</v>
      </c>
      <c r="S433" s="5" t="s">
        <v>913</v>
      </c>
      <c r="T433" s="5" t="s">
        <v>914</v>
      </c>
      <c r="U433" s="77">
        <v>1260</v>
      </c>
      <c r="V433" s="34">
        <v>59.09992485079087</v>
      </c>
      <c r="W433" s="2">
        <v>1.1824543025297702</v>
      </c>
      <c r="X433" s="2">
        <v>42.351212326934331</v>
      </c>
      <c r="Y433" s="2">
        <v>-48.871269759042939</v>
      </c>
      <c r="Z433" s="80">
        <f>VLOOKUP(U433,BG!$A$2:$F$55,4)</f>
        <v>17.060539381894493</v>
      </c>
      <c r="AA433" s="80">
        <f>VLOOKUP(U433,BG!$A$2:$F$55,5)</f>
        <v>0.62250848366137879</v>
      </c>
      <c r="AB433" s="4">
        <f>VLOOKUP(U433+1,BG!$A$2:$F$55,4)</f>
        <v>17.126142966056918</v>
      </c>
      <c r="AC433" s="4">
        <f>VLOOKUP(U433+1,BG!$A$2:$F$55,5)</f>
        <v>0.6289107227806644</v>
      </c>
      <c r="AD433" s="3">
        <f>COUNTIF($U$2:U433,U433)</f>
        <v>15</v>
      </c>
      <c r="AE433" s="3">
        <f t="shared" si="60"/>
        <v>19</v>
      </c>
      <c r="AF433" s="3">
        <f t="shared" si="61"/>
        <v>4</v>
      </c>
      <c r="AG433" s="3">
        <f t="shared" si="62"/>
        <v>14</v>
      </c>
      <c r="AH433" s="81">
        <f t="shared" si="63"/>
        <v>17.111564391798602</v>
      </c>
      <c r="AI433" s="81">
        <f t="shared" si="64"/>
        <v>0.62748800297637874</v>
      </c>
      <c r="AJ433" s="83">
        <v>1.09172</v>
      </c>
      <c r="AK433" s="83">
        <v>44.200600000000001</v>
      </c>
      <c r="AL433" s="84">
        <f t="shared" si="65"/>
        <v>48.254679032000006</v>
      </c>
      <c r="AM433" s="84">
        <f t="shared" si="66"/>
        <v>50.078373233335341</v>
      </c>
      <c r="AN433" s="84">
        <f t="shared" si="67"/>
        <v>10.737301368011417</v>
      </c>
      <c r="AO433" s="84">
        <f t="shared" si="68"/>
        <v>39.341071865323926</v>
      </c>
      <c r="AP433" s="85">
        <f t="shared" si="69"/>
        <v>0.22657255494181711</v>
      </c>
    </row>
    <row r="434" spans="1:42" x14ac:dyDescent="0.25">
      <c r="A434">
        <v>23</v>
      </c>
      <c r="B434" s="52">
        <v>19</v>
      </c>
      <c r="C434" s="5" t="s">
        <v>884</v>
      </c>
      <c r="D434" s="5">
        <v>-800</v>
      </c>
      <c r="E434" s="5">
        <v>415.99874999999997</v>
      </c>
      <c r="F434" s="5">
        <v>120</v>
      </c>
      <c r="G434" s="5">
        <v>0.148147</v>
      </c>
      <c r="H434" s="5">
        <v>0.194493</v>
      </c>
      <c r="I434" s="5">
        <v>49.733217000000003</v>
      </c>
      <c r="J434" s="5">
        <v>1.494556</v>
      </c>
      <c r="K434" s="5">
        <v>9.1483849999999993</v>
      </c>
      <c r="L434" s="5">
        <v>0.137739</v>
      </c>
      <c r="M434" s="53">
        <v>0.148147</v>
      </c>
      <c r="N434" s="5">
        <v>7.2697999999999999E-2</v>
      </c>
      <c r="O434" s="5">
        <v>101154</v>
      </c>
      <c r="P434" s="5">
        <v>21.7</v>
      </c>
      <c r="Q434" s="5">
        <v>60</v>
      </c>
      <c r="R434" s="5">
        <v>1.1881999999999999</v>
      </c>
      <c r="S434" s="5" t="s">
        <v>915</v>
      </c>
      <c r="T434" s="5" t="s">
        <v>916</v>
      </c>
      <c r="U434" s="77">
        <v>1260</v>
      </c>
      <c r="V434" s="34">
        <v>44.833828261689121</v>
      </c>
      <c r="W434" s="2">
        <v>1.5406701766934416</v>
      </c>
      <c r="X434" s="2">
        <v>24.049116098655674</v>
      </c>
      <c r="Y434" s="2">
        <v>-54.571871341204705</v>
      </c>
      <c r="Z434" s="80">
        <f>VLOOKUP(U434,BG!$A$2:$F$55,4)</f>
        <v>17.060539381894493</v>
      </c>
      <c r="AA434" s="80">
        <f>VLOOKUP(U434,BG!$A$2:$F$55,5)</f>
        <v>0.62250848366137879</v>
      </c>
      <c r="AB434" s="4">
        <f>VLOOKUP(U434+1,BG!$A$2:$F$55,4)</f>
        <v>17.126142966056918</v>
      </c>
      <c r="AC434" s="4">
        <f>VLOOKUP(U434+1,BG!$A$2:$F$55,5)</f>
        <v>0.6289107227806644</v>
      </c>
      <c r="AD434" s="3">
        <f>COUNTIF($U$2:U434,U434)</f>
        <v>16</v>
      </c>
      <c r="AE434" s="3">
        <f t="shared" si="60"/>
        <v>19</v>
      </c>
      <c r="AF434" s="3">
        <f t="shared" si="61"/>
        <v>3</v>
      </c>
      <c r="AG434" s="3">
        <f t="shared" si="62"/>
        <v>15</v>
      </c>
      <c r="AH434" s="81">
        <f t="shared" si="63"/>
        <v>17.115209035363179</v>
      </c>
      <c r="AI434" s="81">
        <f t="shared" si="64"/>
        <v>0.62784368292745008</v>
      </c>
      <c r="AJ434" s="83">
        <v>1.1320699999999999</v>
      </c>
      <c r="AK434" s="83">
        <v>25.707999999999998</v>
      </c>
      <c r="AL434" s="84">
        <f t="shared" si="65"/>
        <v>29.103255559999997</v>
      </c>
      <c r="AM434" s="84">
        <f t="shared" si="66"/>
        <v>37.051755949036931</v>
      </c>
      <c r="AN434" s="84">
        <f t="shared" si="67"/>
        <v>10.745675874835589</v>
      </c>
      <c r="AO434" s="84">
        <f t="shared" si="68"/>
        <v>26.30608007420134</v>
      </c>
      <c r="AP434" s="85">
        <f t="shared" si="69"/>
        <v>0.1063319003784938</v>
      </c>
    </row>
    <row r="435" spans="1:42" x14ac:dyDescent="0.25">
      <c r="A435">
        <v>23</v>
      </c>
      <c r="B435" s="52">
        <v>20</v>
      </c>
      <c r="C435" s="5" t="s">
        <v>884</v>
      </c>
      <c r="D435" s="5">
        <v>-800</v>
      </c>
      <c r="E435" s="5">
        <v>467.99874999999997</v>
      </c>
      <c r="F435" s="5">
        <v>120</v>
      </c>
      <c r="G435" s="5">
        <v>0.149753</v>
      </c>
      <c r="H435" s="5">
        <v>0.194413</v>
      </c>
      <c r="I435" s="5">
        <v>49.713186</v>
      </c>
      <c r="J435" s="5">
        <v>1.4818560000000001</v>
      </c>
      <c r="K435" s="5">
        <v>9.1465610000000002</v>
      </c>
      <c r="L435" s="5">
        <v>0.13644800000000001</v>
      </c>
      <c r="M435" s="53">
        <v>0.149753</v>
      </c>
      <c r="N435" s="5">
        <v>4.0195000000000002E-2</v>
      </c>
      <c r="O435" s="5">
        <v>101154</v>
      </c>
      <c r="P435" s="5">
        <v>21.7</v>
      </c>
      <c r="Q435" s="5">
        <v>60</v>
      </c>
      <c r="R435" s="5">
        <v>1.1881999999999999</v>
      </c>
      <c r="S435" s="5" t="s">
        <v>917</v>
      </c>
      <c r="T435" s="5" t="s">
        <v>918</v>
      </c>
      <c r="U435" s="77">
        <v>1260</v>
      </c>
      <c r="V435" s="34">
        <v>42.227444950150705</v>
      </c>
      <c r="W435" s="2">
        <v>2.6791335932192428</v>
      </c>
      <c r="X435" s="2">
        <v>12.780241532404709</v>
      </c>
      <c r="Y435" s="2">
        <v>-58.355421113132167</v>
      </c>
      <c r="Z435" s="80">
        <f>VLOOKUP(U435,BG!$A$2:$F$55,4)</f>
        <v>17.060539381894493</v>
      </c>
      <c r="AA435" s="80">
        <f>VLOOKUP(U435,BG!$A$2:$F$55,5)</f>
        <v>0.62250848366137879</v>
      </c>
      <c r="AB435" s="4">
        <f>VLOOKUP(U435+1,BG!$A$2:$F$55,4)</f>
        <v>17.126142966056918</v>
      </c>
      <c r="AC435" s="4">
        <f>VLOOKUP(U435+1,BG!$A$2:$F$55,5)</f>
        <v>0.6289107227806644</v>
      </c>
      <c r="AD435" s="3">
        <f>COUNTIF($U$2:U435,U435)</f>
        <v>17</v>
      </c>
      <c r="AE435" s="3">
        <f t="shared" si="60"/>
        <v>19</v>
      </c>
      <c r="AF435" s="3">
        <f t="shared" si="61"/>
        <v>2</v>
      </c>
      <c r="AG435" s="3">
        <f t="shared" si="62"/>
        <v>16</v>
      </c>
      <c r="AH435" s="81">
        <f t="shared" si="63"/>
        <v>17.11885367892776</v>
      </c>
      <c r="AI435" s="81">
        <f t="shared" si="64"/>
        <v>0.62819936287852152</v>
      </c>
      <c r="AJ435" s="83">
        <v>1.44007</v>
      </c>
      <c r="AK435" s="83">
        <v>13.3949</v>
      </c>
      <c r="AL435" s="84">
        <f t="shared" si="65"/>
        <v>19.289593643</v>
      </c>
      <c r="AM435" s="84">
        <f t="shared" si="66"/>
        <v>34.239974418921229</v>
      </c>
      <c r="AN435" s="84">
        <f t="shared" si="67"/>
        <v>10.754052974313053</v>
      </c>
      <c r="AO435" s="84">
        <f t="shared" si="68"/>
        <v>23.485921444608174</v>
      </c>
      <c r="AP435" s="85">
        <f t="shared" si="69"/>
        <v>0.17867418195642282</v>
      </c>
    </row>
    <row r="436" spans="1:42" x14ac:dyDescent="0.25">
      <c r="A436">
        <v>23</v>
      </c>
      <c r="B436" s="52">
        <v>21</v>
      </c>
      <c r="C436" s="5" t="s">
        <v>884</v>
      </c>
      <c r="D436" s="5">
        <v>-800</v>
      </c>
      <c r="E436" s="5">
        <v>519.99874999999997</v>
      </c>
      <c r="F436" s="5">
        <v>120</v>
      </c>
      <c r="G436" s="5">
        <v>0.14584900000000001</v>
      </c>
      <c r="H436" s="5">
        <v>0.19445399999999999</v>
      </c>
      <c r="I436" s="5">
        <v>49.723503000000001</v>
      </c>
      <c r="J436" s="5">
        <v>1.5101960000000001</v>
      </c>
      <c r="K436" s="5">
        <v>9.1474689999999992</v>
      </c>
      <c r="L436" s="5">
        <v>0.13916500000000001</v>
      </c>
      <c r="M436" s="53">
        <v>0.14584900000000001</v>
      </c>
      <c r="N436" s="5">
        <v>4.1424999999999997E-2</v>
      </c>
      <c r="O436" s="5">
        <v>101154</v>
      </c>
      <c r="P436" s="5">
        <v>21.7</v>
      </c>
      <c r="Q436" s="5">
        <v>60</v>
      </c>
      <c r="R436" s="5">
        <v>1.1881999999999999</v>
      </c>
      <c r="S436" s="5" t="s">
        <v>919</v>
      </c>
      <c r="T436" s="5" t="s">
        <v>920</v>
      </c>
      <c r="U436" s="77">
        <v>1260</v>
      </c>
      <c r="V436" s="34">
        <v>34.807074659909581</v>
      </c>
      <c r="W436" s="2">
        <v>2.4249030391058519</v>
      </c>
      <c r="X436" s="2">
        <v>13.42733365269995</v>
      </c>
      <c r="Y436" s="2">
        <v>-57.575825000305173</v>
      </c>
      <c r="Z436" s="80">
        <f>VLOOKUP(U436,BG!$A$2:$F$55,4)</f>
        <v>17.060539381894493</v>
      </c>
      <c r="AA436" s="80">
        <f>VLOOKUP(U436,BG!$A$2:$F$55,5)</f>
        <v>0.62250848366137879</v>
      </c>
      <c r="AB436" s="4">
        <f>VLOOKUP(U436+1,BG!$A$2:$F$55,4)</f>
        <v>17.126142966056918</v>
      </c>
      <c r="AC436" s="4">
        <f>VLOOKUP(U436+1,BG!$A$2:$F$55,5)</f>
        <v>0.6289107227806644</v>
      </c>
      <c r="AD436" s="3">
        <f>COUNTIF($U$2:U436,U436)</f>
        <v>18</v>
      </c>
      <c r="AE436" s="3">
        <f t="shared" si="60"/>
        <v>19</v>
      </c>
      <c r="AF436" s="3">
        <f t="shared" si="61"/>
        <v>1</v>
      </c>
      <c r="AG436" s="3">
        <f t="shared" si="62"/>
        <v>17</v>
      </c>
      <c r="AH436" s="81">
        <f t="shared" si="63"/>
        <v>17.122498322492341</v>
      </c>
      <c r="AI436" s="81">
        <f t="shared" si="64"/>
        <v>0.62855504282959307</v>
      </c>
      <c r="AJ436" s="83">
        <v>1.35887</v>
      </c>
      <c r="AK436" s="83">
        <v>14.138</v>
      </c>
      <c r="AL436" s="84">
        <f t="shared" si="65"/>
        <v>19.211704059999999</v>
      </c>
      <c r="AM436" s="84">
        <f t="shared" si="66"/>
        <v>32.55998218152039</v>
      </c>
      <c r="AN436" s="84">
        <f t="shared" si="67"/>
        <v>10.762432666443809</v>
      </c>
      <c r="AO436" s="84">
        <f t="shared" si="68"/>
        <v>21.797549515076582</v>
      </c>
      <c r="AP436" s="85">
        <f t="shared" si="69"/>
        <v>0.11863009891492834</v>
      </c>
    </row>
    <row r="437" spans="1:42" x14ac:dyDescent="0.25">
      <c r="A437">
        <v>23</v>
      </c>
      <c r="B437" s="52">
        <v>22</v>
      </c>
      <c r="C437" s="5" t="s">
        <v>884</v>
      </c>
      <c r="D437" s="5">
        <v>-800</v>
      </c>
      <c r="E437" s="5">
        <v>571.99874999999997</v>
      </c>
      <c r="F437" s="5">
        <v>120</v>
      </c>
      <c r="G437" s="5">
        <v>0.13946900000000001</v>
      </c>
      <c r="H437" s="5">
        <v>0.19439500000000001</v>
      </c>
      <c r="I437" s="5">
        <v>49.708677999999999</v>
      </c>
      <c r="J437" s="5">
        <v>1.4804790000000001</v>
      </c>
      <c r="K437" s="5">
        <v>9.1461459999999999</v>
      </c>
      <c r="L437" s="5">
        <v>0.13648399999999999</v>
      </c>
      <c r="M437" s="53">
        <v>0.13946900000000001</v>
      </c>
      <c r="N437" s="5">
        <v>2.6977999999999999E-2</v>
      </c>
      <c r="O437" s="5">
        <v>101154</v>
      </c>
      <c r="P437" s="5">
        <v>21.7</v>
      </c>
      <c r="Q437" s="5">
        <v>60</v>
      </c>
      <c r="R437" s="5">
        <v>1.1881999999999999</v>
      </c>
      <c r="S437" s="5" t="s">
        <v>921</v>
      </c>
      <c r="T437" s="5" t="s">
        <v>922</v>
      </c>
      <c r="U437" s="77">
        <v>1260</v>
      </c>
      <c r="V437" s="34">
        <v>25.227225152771478</v>
      </c>
      <c r="W437" s="2">
        <v>3.2761047142299096</v>
      </c>
      <c r="X437" s="2">
        <v>8.085455134661089</v>
      </c>
      <c r="Y437" s="2">
        <v>-59.651958998929032</v>
      </c>
      <c r="Z437" s="80">
        <f>VLOOKUP(U437,BG!$A$2:$F$55,4)</f>
        <v>17.060539381894493</v>
      </c>
      <c r="AA437" s="80">
        <f>VLOOKUP(U437,BG!$A$2:$F$55,5)</f>
        <v>0.62250848366137879</v>
      </c>
      <c r="AB437" s="4">
        <f>VLOOKUP(U437+1,BG!$A$2:$F$55,4)</f>
        <v>17.126142966056918</v>
      </c>
      <c r="AC437" s="4">
        <f>VLOOKUP(U437+1,BG!$A$2:$F$55,5)</f>
        <v>0.6289107227806644</v>
      </c>
      <c r="AD437" s="3">
        <f>COUNTIF($U$2:U437,U437)</f>
        <v>19</v>
      </c>
      <c r="AE437" s="3">
        <f t="shared" si="60"/>
        <v>19</v>
      </c>
      <c r="AF437" s="3">
        <f t="shared" si="61"/>
        <v>0</v>
      </c>
      <c r="AG437" s="3">
        <f t="shared" si="62"/>
        <v>18</v>
      </c>
      <c r="AH437" s="81">
        <f t="shared" si="63"/>
        <v>17.126142966056918</v>
      </c>
      <c r="AI437" s="81">
        <f t="shared" si="64"/>
        <v>0.6289107227806644</v>
      </c>
      <c r="AJ437" s="83">
        <v>1.9905299999999999</v>
      </c>
      <c r="AK437" s="83">
        <v>8.7970000000000006</v>
      </c>
      <c r="AL437" s="84">
        <f t="shared" si="65"/>
        <v>17.510692410000001</v>
      </c>
      <c r="AM437" s="84">
        <f t="shared" si="66"/>
        <v>26.488797683357621</v>
      </c>
      <c r="AN437" s="84">
        <f t="shared" si="67"/>
        <v>10.770814951227848</v>
      </c>
      <c r="AO437" s="84">
        <f t="shared" si="68"/>
        <v>15.717982732129773</v>
      </c>
      <c r="AP437" s="85">
        <f t="shared" si="69"/>
        <v>0.11405469190430376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472FB-22B8-4FF3-A5FF-7A6958B64E4B}">
  <dimension ref="A1:AS437"/>
  <sheetViews>
    <sheetView topLeftCell="AH27" workbookViewId="0">
      <selection activeCell="BD23" sqref="BD23"/>
    </sheetView>
  </sheetViews>
  <sheetFormatPr defaultRowHeight="15" x14ac:dyDescent="0.25"/>
  <cols>
    <col min="42" max="42" width="15" bestFit="1" customWidth="1"/>
    <col min="45" max="45" width="14.28515625" bestFit="1" customWidth="1"/>
  </cols>
  <sheetData>
    <row r="1" spans="1:45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75" t="s">
        <v>19</v>
      </c>
      <c r="V1" s="1" t="s">
        <v>20</v>
      </c>
      <c r="W1" s="2" t="s">
        <v>22</v>
      </c>
      <c r="X1" s="2" t="s">
        <v>23</v>
      </c>
      <c r="Y1" s="2" t="s">
        <v>24</v>
      </c>
      <c r="Z1" s="80" t="s">
        <v>974</v>
      </c>
      <c r="AA1" s="80" t="s">
        <v>975</v>
      </c>
      <c r="AB1" s="4" t="s">
        <v>978</v>
      </c>
      <c r="AC1" s="4" t="s">
        <v>979</v>
      </c>
      <c r="AD1" s="3" t="s">
        <v>980</v>
      </c>
      <c r="AE1" s="3" t="s">
        <v>981</v>
      </c>
      <c r="AF1" s="3" t="s">
        <v>982</v>
      </c>
      <c r="AG1" s="3" t="s">
        <v>983</v>
      </c>
      <c r="AH1" s="81" t="s">
        <v>984</v>
      </c>
      <c r="AI1" s="81" t="s">
        <v>985</v>
      </c>
      <c r="AJ1" s="83" t="s">
        <v>986</v>
      </c>
      <c r="AK1" s="83" t="s">
        <v>987</v>
      </c>
      <c r="AL1" s="84" t="s">
        <v>989</v>
      </c>
      <c r="AM1" s="84" t="s">
        <v>990</v>
      </c>
      <c r="AN1" s="84" t="s">
        <v>991</v>
      </c>
      <c r="AO1" s="84" t="s">
        <v>992</v>
      </c>
      <c r="AP1" s="85" t="s">
        <v>988</v>
      </c>
    </row>
    <row r="2" spans="1:45" x14ac:dyDescent="0.25">
      <c r="A2">
        <v>1</v>
      </c>
      <c r="B2" s="7">
        <v>6</v>
      </c>
      <c r="C2" s="3" t="s">
        <v>36</v>
      </c>
      <c r="D2" s="3">
        <v>0</v>
      </c>
      <c r="E2" s="3">
        <v>104</v>
      </c>
      <c r="F2" s="3">
        <v>60</v>
      </c>
      <c r="G2" s="3">
        <v>0.25048799999999999</v>
      </c>
      <c r="H2" s="3">
        <v>0.18154600000000001</v>
      </c>
      <c r="I2" s="3">
        <v>46.484822000000001</v>
      </c>
      <c r="J2" s="3">
        <v>1.671592</v>
      </c>
      <c r="K2" s="3">
        <v>8.804055</v>
      </c>
      <c r="L2" s="3">
        <v>0.158248</v>
      </c>
      <c r="M2" s="8">
        <v>0.25048799999999999</v>
      </c>
      <c r="N2" s="3">
        <v>0.31539499999999998</v>
      </c>
      <c r="O2" s="3">
        <v>101353</v>
      </c>
      <c r="P2" s="3">
        <v>19.8</v>
      </c>
      <c r="Q2" s="3">
        <v>60</v>
      </c>
      <c r="R2" s="3">
        <v>1.1990000000000001</v>
      </c>
      <c r="S2" s="3" t="s">
        <v>37</v>
      </c>
      <c r="T2" s="3" t="s">
        <v>38</v>
      </c>
      <c r="U2" s="77">
        <v>1000</v>
      </c>
      <c r="V2" s="34">
        <v>460.04356770166754</v>
      </c>
      <c r="W2" s="2">
        <v>1.2289988271088292</v>
      </c>
      <c r="X2" s="2">
        <v>272.93469429791367</v>
      </c>
      <c r="Y2" s="2">
        <v>5.4307978881293879</v>
      </c>
      <c r="Z2" s="80">
        <f>VLOOKUP(U2,BG!$A$2:$F$55,4)</f>
        <v>18.192118958634286</v>
      </c>
      <c r="AA2" s="80">
        <f>VLOOKUP(U2,BG!$A$2:$F$55,5)</f>
        <v>0.95958912820665299</v>
      </c>
      <c r="AB2" s="4">
        <f>VLOOKUP(U2+1,BG!$A$2:$F$55,4)</f>
        <v>16.857715311350958</v>
      </c>
      <c r="AC2" s="4">
        <f>VLOOKUP(U2+1,BG!$A$2:$F$55,5)</f>
        <v>1.0570756383162991</v>
      </c>
      <c r="AD2" s="3">
        <f>COUNTIF($U$2:U2,U2)</f>
        <v>1</v>
      </c>
      <c r="AE2" s="3">
        <f t="shared" ref="AE2:AE65" si="0">COUNTIF($U$2:$U$437,U2)</f>
        <v>12</v>
      </c>
      <c r="AF2" s="3">
        <f>AE2-AD2</f>
        <v>11</v>
      </c>
      <c r="AG2" s="3">
        <f>AD2-1</f>
        <v>0</v>
      </c>
      <c r="AH2" s="81">
        <f t="shared" ref="AH2:AH65" si="1">(AF2*Z2+AG2*AB2)/(AE2-1)</f>
        <v>18.192118958634286</v>
      </c>
      <c r="AI2" s="81">
        <f t="shared" ref="AI2:AI65" si="2">(AF2*AA2+AG2*AC2)/(AE2-1)</f>
        <v>0.9595891282066531</v>
      </c>
      <c r="AJ2" s="83">
        <v>1.23146</v>
      </c>
      <c r="AK2" s="83">
        <v>274.12400000000002</v>
      </c>
      <c r="AL2" s="84">
        <f>AJ2*AK2</f>
        <v>337.57274104000004</v>
      </c>
      <c r="AM2" s="84">
        <f t="shared" ref="AM2:AM65" si="3">W2*X2+IF(Y2&gt;0,Y2,0)</f>
        <v>340.86721705757219</v>
      </c>
      <c r="AN2" s="84">
        <f>AH2*AI2</f>
        <v>17.4569595717476</v>
      </c>
      <c r="AO2" s="84">
        <f>AM2-AN2</f>
        <v>323.41025748582462</v>
      </c>
      <c r="AP2" s="85">
        <f>ABS((AL2-AO2)/AO2)</f>
        <v>4.3791077204148911E-2</v>
      </c>
      <c r="AR2" t="s">
        <v>993</v>
      </c>
      <c r="AS2" s="82">
        <f>MIN(AP:AP)</f>
        <v>2.2834683358310758E-4</v>
      </c>
    </row>
    <row r="3" spans="1:45" x14ac:dyDescent="0.25">
      <c r="A3">
        <v>1</v>
      </c>
      <c r="B3" s="7">
        <v>7</v>
      </c>
      <c r="C3" s="3" t="s">
        <v>36</v>
      </c>
      <c r="D3" s="3">
        <v>0</v>
      </c>
      <c r="E3" s="3">
        <v>104</v>
      </c>
      <c r="F3" s="3">
        <v>70</v>
      </c>
      <c r="G3" s="3">
        <v>0.26374300000000001</v>
      </c>
      <c r="H3" s="3">
        <v>0.182203</v>
      </c>
      <c r="I3" s="3">
        <v>46.649799000000002</v>
      </c>
      <c r="J3" s="3">
        <v>1.6341460000000001</v>
      </c>
      <c r="K3" s="3">
        <v>8.8197340000000004</v>
      </c>
      <c r="L3" s="3">
        <v>0.15461</v>
      </c>
      <c r="M3" s="8">
        <v>0.26374300000000001</v>
      </c>
      <c r="N3" s="3">
        <v>0.33343800000000001</v>
      </c>
      <c r="O3" s="3">
        <v>101353</v>
      </c>
      <c r="P3" s="3">
        <v>19.8</v>
      </c>
      <c r="Q3" s="3">
        <v>60</v>
      </c>
      <c r="R3" s="3">
        <v>1.1990000000000001</v>
      </c>
      <c r="S3" s="3" t="s">
        <v>39</v>
      </c>
      <c r="T3" s="3" t="s">
        <v>40</v>
      </c>
      <c r="U3" s="77">
        <v>1000</v>
      </c>
      <c r="V3" s="34">
        <v>483.56973280810178</v>
      </c>
      <c r="W3" s="2">
        <v>1.1340643968812028</v>
      </c>
      <c r="X3" s="2">
        <v>310.47891805906784</v>
      </c>
      <c r="Y3" s="2">
        <v>4.9000341805168173</v>
      </c>
      <c r="Z3" s="80">
        <f>VLOOKUP(U3,BG!$A$2:$F$55,4)</f>
        <v>18.192118958634286</v>
      </c>
      <c r="AA3" s="80">
        <f>VLOOKUP(U3,BG!$A$2:$F$55,5)</f>
        <v>0.95958912820665299</v>
      </c>
      <c r="AB3" s="4">
        <f>VLOOKUP(U3+1,BG!$A$2:$F$55,4)</f>
        <v>16.857715311350958</v>
      </c>
      <c r="AC3" s="4">
        <f>VLOOKUP(U3+1,BG!$A$2:$F$55,5)</f>
        <v>1.0570756383162991</v>
      </c>
      <c r="AD3" s="3">
        <f>COUNTIF($U$2:U3,U3)</f>
        <v>2</v>
      </c>
      <c r="AE3" s="3">
        <f t="shared" si="0"/>
        <v>12</v>
      </c>
      <c r="AF3" s="3">
        <f t="shared" ref="AF3:AF66" si="4">AE3-AD3</f>
        <v>10</v>
      </c>
      <c r="AG3" s="3">
        <f t="shared" ref="AG3:AG66" si="5">AD3-1</f>
        <v>1</v>
      </c>
      <c r="AH3" s="81">
        <f t="shared" si="1"/>
        <v>18.07080953615398</v>
      </c>
      <c r="AI3" s="81">
        <f t="shared" si="2"/>
        <v>0.96845153821662078</v>
      </c>
      <c r="AJ3" s="83">
        <v>1.13652</v>
      </c>
      <c r="AK3" s="83">
        <v>311.69099999999997</v>
      </c>
      <c r="AL3" s="84">
        <f t="shared" ref="AL3:AL66" si="6">AJ3*AK3</f>
        <v>354.24305531999994</v>
      </c>
      <c r="AM3" s="84">
        <f t="shared" si="3"/>
        <v>357.00312113350191</v>
      </c>
      <c r="AN3" s="84">
        <f t="shared" ref="AN3:AN66" si="7">AH3*AI3</f>
        <v>17.5007032921079</v>
      </c>
      <c r="AO3" s="84">
        <f t="shared" ref="AO3:AO66" si="8">AM3-AN3</f>
        <v>339.50241784139399</v>
      </c>
      <c r="AP3" s="85">
        <f t="shared" ref="AP3:AP66" si="9">ABS((AL3-AO3)/AO3)</f>
        <v>4.3418357878948481E-2</v>
      </c>
      <c r="AR3" t="s">
        <v>994</v>
      </c>
      <c r="AS3" s="82">
        <f>MAX(AP:AP)</f>
        <v>81.646760993991705</v>
      </c>
    </row>
    <row r="4" spans="1:45" x14ac:dyDescent="0.25">
      <c r="A4">
        <v>1</v>
      </c>
      <c r="B4" s="7">
        <v>8</v>
      </c>
      <c r="C4" s="3" t="s">
        <v>36</v>
      </c>
      <c r="D4" s="3">
        <v>0</v>
      </c>
      <c r="E4" s="3">
        <v>104</v>
      </c>
      <c r="F4" s="3">
        <v>80</v>
      </c>
      <c r="G4" s="3">
        <v>0.29555100000000001</v>
      </c>
      <c r="H4" s="3">
        <v>0.18263299999999999</v>
      </c>
      <c r="I4" s="3">
        <v>46.757696000000003</v>
      </c>
      <c r="J4" s="3">
        <v>1.633874</v>
      </c>
      <c r="K4" s="3">
        <v>8.8298919999999992</v>
      </c>
      <c r="L4" s="3">
        <v>0.154338</v>
      </c>
      <c r="M4" s="8">
        <v>0.29555100000000001</v>
      </c>
      <c r="N4" s="3">
        <v>0.347717</v>
      </c>
      <c r="O4" s="3">
        <v>101354</v>
      </c>
      <c r="P4" s="3">
        <v>19.8</v>
      </c>
      <c r="Q4" s="3">
        <v>60</v>
      </c>
      <c r="R4" s="3">
        <v>1.1991000000000001</v>
      </c>
      <c r="S4" s="3" t="s">
        <v>41</v>
      </c>
      <c r="T4" s="3" t="s">
        <v>42</v>
      </c>
      <c r="U4" s="77">
        <v>1000</v>
      </c>
      <c r="V4" s="34">
        <v>541.64850681697442</v>
      </c>
      <c r="W4" s="2">
        <v>1.2017127971295347</v>
      </c>
      <c r="X4" s="2">
        <v>327.3658082013655</v>
      </c>
      <c r="Y4" s="2">
        <v>4.3726976985980546</v>
      </c>
      <c r="Z4" s="80">
        <f>VLOOKUP(U4,BG!$A$2:$F$55,4)</f>
        <v>18.192118958634286</v>
      </c>
      <c r="AA4" s="80">
        <f>VLOOKUP(U4,BG!$A$2:$F$55,5)</f>
        <v>0.95958912820665299</v>
      </c>
      <c r="AB4" s="4">
        <f>VLOOKUP(U4+1,BG!$A$2:$F$55,4)</f>
        <v>16.857715311350958</v>
      </c>
      <c r="AC4" s="4">
        <f>VLOOKUP(U4+1,BG!$A$2:$F$55,5)</f>
        <v>1.0570756383162991</v>
      </c>
      <c r="AD4" s="3">
        <f>COUNTIF($U$2:U4,U4)</f>
        <v>3</v>
      </c>
      <c r="AE4" s="3">
        <f t="shared" si="0"/>
        <v>12</v>
      </c>
      <c r="AF4" s="3">
        <f t="shared" si="4"/>
        <v>9</v>
      </c>
      <c r="AG4" s="3">
        <f t="shared" si="5"/>
        <v>2</v>
      </c>
      <c r="AH4" s="81">
        <f t="shared" si="1"/>
        <v>17.949500113673682</v>
      </c>
      <c r="AI4" s="81">
        <f t="shared" si="2"/>
        <v>0.97731394822658857</v>
      </c>
      <c r="AJ4" s="83">
        <v>1.2049700000000001</v>
      </c>
      <c r="AK4" s="83">
        <v>328.66</v>
      </c>
      <c r="AL4" s="84">
        <f t="shared" si="6"/>
        <v>396.02544020000005</v>
      </c>
      <c r="AM4" s="84">
        <f t="shared" si="3"/>
        <v>397.77237875683176</v>
      </c>
      <c r="AN4" s="84">
        <f t="shared" si="7"/>
        <v>17.542296824788028</v>
      </c>
      <c r="AO4" s="84">
        <f t="shared" si="8"/>
        <v>380.23008193204373</v>
      </c>
      <c r="AP4" s="85">
        <f t="shared" si="9"/>
        <v>4.1541579739551825E-2</v>
      </c>
      <c r="AR4" t="s">
        <v>995</v>
      </c>
      <c r="AS4" s="82">
        <f>AVERAGE(AP2:AP437)</f>
        <v>0.56198993262831631</v>
      </c>
    </row>
    <row r="5" spans="1:45" x14ac:dyDescent="0.25">
      <c r="A5">
        <v>1</v>
      </c>
      <c r="B5" s="7">
        <v>9</v>
      </c>
      <c r="C5" s="3" t="s">
        <v>36</v>
      </c>
      <c r="D5" s="3">
        <v>0</v>
      </c>
      <c r="E5" s="3">
        <v>104</v>
      </c>
      <c r="F5" s="3">
        <v>90</v>
      </c>
      <c r="G5" s="3">
        <v>0.29611599999999999</v>
      </c>
      <c r="H5" s="3">
        <v>0.183032</v>
      </c>
      <c r="I5" s="3">
        <v>46.857872999999998</v>
      </c>
      <c r="J5" s="3">
        <v>1.6119840000000001</v>
      </c>
      <c r="K5" s="3">
        <v>8.8395209999999995</v>
      </c>
      <c r="L5" s="3">
        <v>0.151979</v>
      </c>
      <c r="M5" s="8">
        <v>0.29611599999999999</v>
      </c>
      <c r="N5" s="3">
        <v>0.32604699999999998</v>
      </c>
      <c r="O5" s="3">
        <v>101351</v>
      </c>
      <c r="P5" s="3">
        <v>19.8</v>
      </c>
      <c r="Q5" s="3">
        <v>60</v>
      </c>
      <c r="R5" s="3">
        <v>1.1990000000000001</v>
      </c>
      <c r="S5" s="3" t="s">
        <v>43</v>
      </c>
      <c r="T5" s="3" t="s">
        <v>44</v>
      </c>
      <c r="U5" s="77">
        <v>1000</v>
      </c>
      <c r="V5" s="34">
        <v>541.29847814000107</v>
      </c>
      <c r="W5" s="2">
        <v>1.2402039362740869</v>
      </c>
      <c r="X5" s="2">
        <v>318.23127026994155</v>
      </c>
      <c r="Y5" s="2">
        <v>5.4675239567766374</v>
      </c>
      <c r="Z5" s="80">
        <f>VLOOKUP(U5,BG!$A$2:$F$55,4)</f>
        <v>18.192118958634286</v>
      </c>
      <c r="AA5" s="80">
        <f>VLOOKUP(U5,BG!$A$2:$F$55,5)</f>
        <v>0.95958912820665299</v>
      </c>
      <c r="AB5" s="4">
        <f>VLOOKUP(U5+1,BG!$A$2:$F$55,4)</f>
        <v>16.857715311350958</v>
      </c>
      <c r="AC5" s="4">
        <f>VLOOKUP(U5+1,BG!$A$2:$F$55,5)</f>
        <v>1.0570756383162991</v>
      </c>
      <c r="AD5" s="3">
        <f>COUNTIF($U$2:U5,U5)</f>
        <v>4</v>
      </c>
      <c r="AE5" s="3">
        <f t="shared" si="0"/>
        <v>12</v>
      </c>
      <c r="AF5" s="3">
        <f t="shared" si="4"/>
        <v>8</v>
      </c>
      <c r="AG5" s="3">
        <f t="shared" si="5"/>
        <v>3</v>
      </c>
      <c r="AH5" s="81">
        <f t="shared" si="1"/>
        <v>17.828190691193377</v>
      </c>
      <c r="AI5" s="81">
        <f t="shared" si="2"/>
        <v>0.98617635823655647</v>
      </c>
      <c r="AJ5" s="83">
        <v>1.2450699999999999</v>
      </c>
      <c r="AK5" s="83">
        <v>319.50599999999997</v>
      </c>
      <c r="AL5" s="84">
        <f t="shared" si="6"/>
        <v>397.80733541999996</v>
      </c>
      <c r="AM5" s="84">
        <f t="shared" si="3"/>
        <v>400.13919799106094</v>
      </c>
      <c r="AN5" s="84">
        <f t="shared" si="7"/>
        <v>17.581740169787963</v>
      </c>
      <c r="AO5" s="84">
        <f t="shared" si="8"/>
        <v>382.55745782127298</v>
      </c>
      <c r="AP5" s="85">
        <f t="shared" si="9"/>
        <v>3.986297296510051E-2</v>
      </c>
      <c r="AR5" t="s">
        <v>996</v>
      </c>
      <c r="AS5" s="82">
        <f>_xlfn.STDEV.P(AP2:AP437)</f>
        <v>4.2237782475848382</v>
      </c>
    </row>
    <row r="6" spans="1:45" x14ac:dyDescent="0.25">
      <c r="A6">
        <v>1</v>
      </c>
      <c r="B6" s="7">
        <v>10</v>
      </c>
      <c r="C6" s="3" t="s">
        <v>36</v>
      </c>
      <c r="D6" s="3">
        <v>0</v>
      </c>
      <c r="E6" s="3">
        <v>104</v>
      </c>
      <c r="F6" s="3">
        <v>100</v>
      </c>
      <c r="G6" s="3">
        <v>0.29613</v>
      </c>
      <c r="H6" s="3">
        <v>0.18273700000000001</v>
      </c>
      <c r="I6" s="3">
        <v>46.783679999999997</v>
      </c>
      <c r="J6" s="3">
        <v>1.638668</v>
      </c>
      <c r="K6" s="3">
        <v>8.8323820000000008</v>
      </c>
      <c r="L6" s="3">
        <v>0.15476000000000001</v>
      </c>
      <c r="M6" s="8">
        <v>0.29613</v>
      </c>
      <c r="N6" s="3">
        <v>0.30735200000000001</v>
      </c>
      <c r="O6" s="3">
        <v>101353</v>
      </c>
      <c r="P6" s="3">
        <v>19.8</v>
      </c>
      <c r="Q6" s="3">
        <v>60</v>
      </c>
      <c r="R6" s="3">
        <v>1.1990000000000001</v>
      </c>
      <c r="S6" s="3" t="s">
        <v>45</v>
      </c>
      <c r="T6" s="3" t="s">
        <v>46</v>
      </c>
      <c r="U6" s="77">
        <v>1000</v>
      </c>
      <c r="V6" s="34">
        <v>539.92467422542222</v>
      </c>
      <c r="W6" s="2">
        <v>1.3036641506587008</v>
      </c>
      <c r="X6" s="2">
        <v>299.73628433351172</v>
      </c>
      <c r="Y6" s="2">
        <v>2.1066680313609276</v>
      </c>
      <c r="Z6" s="80">
        <f>VLOOKUP(U6,BG!$A$2:$F$55,4)</f>
        <v>18.192118958634286</v>
      </c>
      <c r="AA6" s="80">
        <f>VLOOKUP(U6,BG!$A$2:$F$55,5)</f>
        <v>0.95958912820665299</v>
      </c>
      <c r="AB6" s="4">
        <f>VLOOKUP(U6+1,BG!$A$2:$F$55,4)</f>
        <v>16.857715311350958</v>
      </c>
      <c r="AC6" s="4">
        <f>VLOOKUP(U6+1,BG!$A$2:$F$55,5)</f>
        <v>1.0570756383162991</v>
      </c>
      <c r="AD6" s="3">
        <f>COUNTIF($U$2:U6,U6)</f>
        <v>5</v>
      </c>
      <c r="AE6" s="3">
        <f t="shared" si="0"/>
        <v>12</v>
      </c>
      <c r="AF6" s="3">
        <f t="shared" si="4"/>
        <v>7</v>
      </c>
      <c r="AG6" s="3">
        <f t="shared" si="5"/>
        <v>4</v>
      </c>
      <c r="AH6" s="81">
        <f t="shared" si="1"/>
        <v>17.706881268713076</v>
      </c>
      <c r="AI6" s="81">
        <f t="shared" si="2"/>
        <v>0.99503876824652437</v>
      </c>
      <c r="AJ6" s="83">
        <v>1.3054600000000001</v>
      </c>
      <c r="AK6" s="83">
        <v>301.21699999999998</v>
      </c>
      <c r="AL6" s="84">
        <f t="shared" si="6"/>
        <v>393.22674482000002</v>
      </c>
      <c r="AM6" s="84">
        <f t="shared" si="3"/>
        <v>392.86211656860331</v>
      </c>
      <c r="AN6" s="84">
        <f t="shared" si="7"/>
        <v>17.619033327107715</v>
      </c>
      <c r="AO6" s="84">
        <f t="shared" si="8"/>
        <v>375.24308324149558</v>
      </c>
      <c r="AP6" s="85">
        <f t="shared" si="9"/>
        <v>4.7925364601406055E-2</v>
      </c>
    </row>
    <row r="7" spans="1:45" x14ac:dyDescent="0.25">
      <c r="A7">
        <v>1</v>
      </c>
      <c r="B7" s="7">
        <v>11</v>
      </c>
      <c r="C7" s="3" t="s">
        <v>36</v>
      </c>
      <c r="D7" s="3">
        <v>0</v>
      </c>
      <c r="E7" s="3">
        <v>104</v>
      </c>
      <c r="F7" s="3">
        <v>110</v>
      </c>
      <c r="G7" s="3">
        <v>0.31469599999999998</v>
      </c>
      <c r="H7" s="3">
        <v>0.18298500000000001</v>
      </c>
      <c r="I7" s="3">
        <v>46.845897999999998</v>
      </c>
      <c r="J7" s="3">
        <v>1.6066130000000001</v>
      </c>
      <c r="K7" s="3">
        <v>8.8386169999999993</v>
      </c>
      <c r="L7" s="3">
        <v>0.15159900000000001</v>
      </c>
      <c r="M7" s="8">
        <v>0.31469599999999998</v>
      </c>
      <c r="N7" s="3">
        <v>0.34386499999999998</v>
      </c>
      <c r="O7" s="3">
        <v>101346</v>
      </c>
      <c r="P7" s="3">
        <v>19.8</v>
      </c>
      <c r="Q7" s="3">
        <v>60</v>
      </c>
      <c r="R7" s="3">
        <v>1.1990000000000001</v>
      </c>
      <c r="S7" s="3" t="s">
        <v>47</v>
      </c>
      <c r="T7" s="3" t="s">
        <v>48</v>
      </c>
      <c r="U7" s="77">
        <v>1000</v>
      </c>
      <c r="V7" s="34">
        <v>573.00669925598595</v>
      </c>
      <c r="W7" s="2">
        <v>1.156605771749998</v>
      </c>
      <c r="X7" s="2">
        <v>357.80108468902012</v>
      </c>
      <c r="Y7" s="2">
        <v>1.1820989178268142</v>
      </c>
      <c r="Z7" s="80">
        <f>VLOOKUP(U7,BG!$A$2:$F$55,4)</f>
        <v>18.192118958634286</v>
      </c>
      <c r="AA7" s="80">
        <f>VLOOKUP(U7,BG!$A$2:$F$55,5)</f>
        <v>0.95958912820665299</v>
      </c>
      <c r="AB7" s="4">
        <f>VLOOKUP(U7+1,BG!$A$2:$F$55,4)</f>
        <v>16.857715311350958</v>
      </c>
      <c r="AC7" s="4">
        <f>VLOOKUP(U7+1,BG!$A$2:$F$55,5)</f>
        <v>1.0570756383162991</v>
      </c>
      <c r="AD7" s="3">
        <f>COUNTIF($U$2:U7,U7)</f>
        <v>6</v>
      </c>
      <c r="AE7" s="3">
        <f t="shared" si="0"/>
        <v>12</v>
      </c>
      <c r="AF7" s="3">
        <f t="shared" si="4"/>
        <v>6</v>
      </c>
      <c r="AG7" s="3">
        <f t="shared" si="5"/>
        <v>5</v>
      </c>
      <c r="AH7" s="81">
        <f t="shared" si="1"/>
        <v>17.585571846232771</v>
      </c>
      <c r="AI7" s="81">
        <f t="shared" si="2"/>
        <v>1.0039011782564922</v>
      </c>
      <c r="AJ7" s="83">
        <v>1.1519200000000001</v>
      </c>
      <c r="AK7" s="83">
        <v>359.06099999999998</v>
      </c>
      <c r="AL7" s="84">
        <f t="shared" si="6"/>
        <v>413.60954712</v>
      </c>
      <c r="AM7" s="84">
        <f t="shared" si="3"/>
        <v>415.01689860755732</v>
      </c>
      <c r="AN7" s="84">
        <f t="shared" si="7"/>
        <v>17.654176296747274</v>
      </c>
      <c r="AO7" s="84">
        <f t="shared" si="8"/>
        <v>397.36272231081006</v>
      </c>
      <c r="AP7" s="85">
        <f t="shared" si="9"/>
        <v>4.0886635552295138E-2</v>
      </c>
    </row>
    <row r="8" spans="1:45" x14ac:dyDescent="0.25">
      <c r="A8">
        <v>1</v>
      </c>
      <c r="B8" s="7">
        <v>12</v>
      </c>
      <c r="C8" s="3" t="s">
        <v>36</v>
      </c>
      <c r="D8" s="3">
        <v>0</v>
      </c>
      <c r="E8" s="3">
        <v>104</v>
      </c>
      <c r="F8" s="3">
        <v>120</v>
      </c>
      <c r="G8" s="3">
        <v>0.31846000000000002</v>
      </c>
      <c r="H8" s="3">
        <v>0.18274699999999999</v>
      </c>
      <c r="I8" s="3">
        <v>46.786199000000003</v>
      </c>
      <c r="J8" s="3">
        <v>1.5880179999999999</v>
      </c>
      <c r="K8" s="3">
        <v>8.8328349999999993</v>
      </c>
      <c r="L8" s="3">
        <v>0.149892</v>
      </c>
      <c r="M8" s="8">
        <v>0.31846000000000002</v>
      </c>
      <c r="N8" s="3">
        <v>0.32259399999999999</v>
      </c>
      <c r="O8" s="3">
        <v>101350</v>
      </c>
      <c r="P8" s="3">
        <v>19.8</v>
      </c>
      <c r="Q8" s="3">
        <v>60</v>
      </c>
      <c r="R8" s="3">
        <v>1.1990000000000001</v>
      </c>
      <c r="S8" s="3" t="s">
        <v>49</v>
      </c>
      <c r="T8" s="3" t="s">
        <v>50</v>
      </c>
      <c r="U8" s="77">
        <v>1000</v>
      </c>
      <c r="V8" s="34">
        <v>578.53342542733822</v>
      </c>
      <c r="W8" s="2">
        <v>1.315724339350584</v>
      </c>
      <c r="X8" s="2">
        <v>318.6752417489289</v>
      </c>
      <c r="Y8" s="2">
        <v>2.2762524347862287</v>
      </c>
      <c r="Z8" s="80">
        <f>VLOOKUP(U8,BG!$A$2:$F$55,4)</f>
        <v>18.192118958634286</v>
      </c>
      <c r="AA8" s="80">
        <f>VLOOKUP(U8,BG!$A$2:$F$55,5)</f>
        <v>0.95958912820665299</v>
      </c>
      <c r="AB8" s="4">
        <f>VLOOKUP(U8+1,BG!$A$2:$F$55,4)</f>
        <v>16.857715311350958</v>
      </c>
      <c r="AC8" s="4">
        <f>VLOOKUP(U8+1,BG!$A$2:$F$55,5)</f>
        <v>1.0570756383162991</v>
      </c>
      <c r="AD8" s="3">
        <f>COUNTIF($U$2:U8,U8)</f>
        <v>7</v>
      </c>
      <c r="AE8" s="3">
        <f t="shared" si="0"/>
        <v>12</v>
      </c>
      <c r="AF8" s="3">
        <f t="shared" si="4"/>
        <v>5</v>
      </c>
      <c r="AG8" s="3">
        <f t="shared" si="5"/>
        <v>6</v>
      </c>
      <c r="AH8" s="81">
        <f t="shared" si="1"/>
        <v>17.464262423752469</v>
      </c>
      <c r="AI8" s="81">
        <f t="shared" si="2"/>
        <v>1.0127635882664601</v>
      </c>
      <c r="AJ8" s="83">
        <v>1.31873</v>
      </c>
      <c r="AK8" s="83">
        <v>320.19099999999997</v>
      </c>
      <c r="AL8" s="84">
        <f t="shared" si="6"/>
        <v>422.24547742999994</v>
      </c>
      <c r="AM8" s="84">
        <f t="shared" si="3"/>
        <v>421.56502435228333</v>
      </c>
      <c r="AN8" s="84">
        <f t="shared" si="7"/>
        <v>17.687169078706656</v>
      </c>
      <c r="AO8" s="84">
        <f t="shared" si="8"/>
        <v>403.8778552735767</v>
      </c>
      <c r="AP8" s="85">
        <f t="shared" si="9"/>
        <v>4.5478161074172962E-2</v>
      </c>
    </row>
    <row r="9" spans="1:45" x14ac:dyDescent="0.25">
      <c r="A9">
        <v>1</v>
      </c>
      <c r="B9" s="7">
        <v>13</v>
      </c>
      <c r="C9" s="3" t="s">
        <v>36</v>
      </c>
      <c r="D9" s="3">
        <v>0</v>
      </c>
      <c r="E9" s="3">
        <v>104</v>
      </c>
      <c r="F9" s="3">
        <v>130</v>
      </c>
      <c r="G9" s="3">
        <v>0.34350000000000003</v>
      </c>
      <c r="H9" s="3">
        <v>0.18299699999999999</v>
      </c>
      <c r="I9" s="3">
        <v>46.848917999999998</v>
      </c>
      <c r="J9" s="3">
        <v>1.583663</v>
      </c>
      <c r="K9" s="3">
        <v>8.8388050000000007</v>
      </c>
      <c r="L9" s="3">
        <v>0.149534</v>
      </c>
      <c r="M9" s="8">
        <v>0.34350000000000003</v>
      </c>
      <c r="N9" s="3">
        <v>0.35358000000000001</v>
      </c>
      <c r="O9" s="3">
        <v>101349</v>
      </c>
      <c r="P9" s="3">
        <v>19.8</v>
      </c>
      <c r="Q9" s="3">
        <v>60</v>
      </c>
      <c r="R9" s="3">
        <v>1.1990000000000001</v>
      </c>
      <c r="S9" s="3" t="s">
        <v>51</v>
      </c>
      <c r="T9" s="3" t="s">
        <v>52</v>
      </c>
      <c r="U9" s="77">
        <v>1000</v>
      </c>
      <c r="V9" s="34">
        <v>623.41140230942858</v>
      </c>
      <c r="W9" s="2">
        <v>1.276469154069529</v>
      </c>
      <c r="X9" s="2">
        <v>354.08834613886609</v>
      </c>
      <c r="Y9" s="2">
        <v>2.5622294196589275</v>
      </c>
      <c r="Z9" s="80">
        <f>VLOOKUP(U9,BG!$A$2:$F$55,4)</f>
        <v>18.192118958634286</v>
      </c>
      <c r="AA9" s="80">
        <f>VLOOKUP(U9,BG!$A$2:$F$55,5)</f>
        <v>0.95958912820665299</v>
      </c>
      <c r="AB9" s="4">
        <f>VLOOKUP(U9+1,BG!$A$2:$F$55,4)</f>
        <v>16.857715311350958</v>
      </c>
      <c r="AC9" s="4">
        <f>VLOOKUP(U9+1,BG!$A$2:$F$55,5)</f>
        <v>1.0570756383162991</v>
      </c>
      <c r="AD9" s="3">
        <f>COUNTIF($U$2:U9,U9)</f>
        <v>8</v>
      </c>
      <c r="AE9" s="3">
        <f t="shared" si="0"/>
        <v>12</v>
      </c>
      <c r="AF9" s="3">
        <f t="shared" si="4"/>
        <v>4</v>
      </c>
      <c r="AG9" s="3">
        <f t="shared" si="5"/>
        <v>7</v>
      </c>
      <c r="AH9" s="81">
        <f t="shared" si="1"/>
        <v>17.342953001272168</v>
      </c>
      <c r="AI9" s="81">
        <f t="shared" si="2"/>
        <v>1.021625998276428</v>
      </c>
      <c r="AJ9" s="83">
        <v>1.27857</v>
      </c>
      <c r="AK9" s="83">
        <v>355.53199999999998</v>
      </c>
      <c r="AL9" s="84">
        <f t="shared" si="6"/>
        <v>454.57254923999994</v>
      </c>
      <c r="AM9" s="84">
        <f t="shared" si="3"/>
        <v>454.5450810814159</v>
      </c>
      <c r="AN9" s="84">
        <f t="shared" si="7"/>
        <v>17.718011672985853</v>
      </c>
      <c r="AO9" s="84">
        <f t="shared" si="8"/>
        <v>436.82706940843002</v>
      </c>
      <c r="AP9" s="85">
        <f t="shared" si="9"/>
        <v>4.0623580987326664E-2</v>
      </c>
    </row>
    <row r="10" spans="1:45" x14ac:dyDescent="0.25">
      <c r="A10">
        <v>1</v>
      </c>
      <c r="B10" s="7">
        <v>14</v>
      </c>
      <c r="C10" s="3" t="s">
        <v>36</v>
      </c>
      <c r="D10" s="3">
        <v>0</v>
      </c>
      <c r="E10" s="3">
        <v>104</v>
      </c>
      <c r="F10" s="3">
        <v>140</v>
      </c>
      <c r="G10" s="3">
        <v>0.33589200000000002</v>
      </c>
      <c r="H10" s="3">
        <v>0.18390000000000001</v>
      </c>
      <c r="I10" s="3">
        <v>47.07544</v>
      </c>
      <c r="J10" s="3">
        <v>1.6432800000000001</v>
      </c>
      <c r="K10" s="3">
        <v>8.8618550000000003</v>
      </c>
      <c r="L10" s="3">
        <v>0.154586</v>
      </c>
      <c r="M10" s="8">
        <v>0.33589200000000002</v>
      </c>
      <c r="N10" s="3">
        <v>0.33984599999999998</v>
      </c>
      <c r="O10" s="3">
        <v>101346</v>
      </c>
      <c r="P10" s="3">
        <v>19.899999999999999</v>
      </c>
      <c r="Q10" s="3">
        <v>60</v>
      </c>
      <c r="R10" s="3">
        <v>1.1984999999999999</v>
      </c>
      <c r="S10" s="3" t="s">
        <v>53</v>
      </c>
      <c r="T10" s="3" t="s">
        <v>54</v>
      </c>
      <c r="U10" s="77">
        <v>1000</v>
      </c>
      <c r="V10" s="34">
        <v>607.82369458414917</v>
      </c>
      <c r="W10" s="2">
        <v>1.2961804704804871</v>
      </c>
      <c r="X10" s="2">
        <v>340.05419770483849</v>
      </c>
      <c r="Y10" s="2">
        <v>2.0433818701233903</v>
      </c>
      <c r="Z10" s="80">
        <f>VLOOKUP(U10,BG!$A$2:$F$55,4)</f>
        <v>18.192118958634286</v>
      </c>
      <c r="AA10" s="80">
        <f>VLOOKUP(U10,BG!$A$2:$F$55,5)</f>
        <v>0.95958912820665299</v>
      </c>
      <c r="AB10" s="4">
        <f>VLOOKUP(U10+1,BG!$A$2:$F$55,4)</f>
        <v>16.857715311350958</v>
      </c>
      <c r="AC10" s="4">
        <f>VLOOKUP(U10+1,BG!$A$2:$F$55,5)</f>
        <v>1.0570756383162991</v>
      </c>
      <c r="AD10" s="3">
        <f>COUNTIF($U$2:U10,U10)</f>
        <v>9</v>
      </c>
      <c r="AE10" s="3">
        <f t="shared" si="0"/>
        <v>12</v>
      </c>
      <c r="AF10" s="3">
        <f t="shared" si="4"/>
        <v>3</v>
      </c>
      <c r="AG10" s="3">
        <f t="shared" si="5"/>
        <v>8</v>
      </c>
      <c r="AH10" s="81">
        <f t="shared" si="1"/>
        <v>17.221643578791866</v>
      </c>
      <c r="AI10" s="81">
        <f t="shared" si="2"/>
        <v>1.0304884082863957</v>
      </c>
      <c r="AJ10" s="83">
        <v>1.29999</v>
      </c>
      <c r="AK10" s="83">
        <v>341.64100000000002</v>
      </c>
      <c r="AL10" s="84">
        <f t="shared" si="6"/>
        <v>444.12988359000002</v>
      </c>
      <c r="AM10" s="84">
        <f t="shared" si="3"/>
        <v>442.81499184004548</v>
      </c>
      <c r="AN10" s="84">
        <f t="shared" si="7"/>
        <v>17.746704079584855</v>
      </c>
      <c r="AO10" s="84">
        <f t="shared" si="8"/>
        <v>425.06828776046063</v>
      </c>
      <c r="AP10" s="85">
        <f t="shared" si="9"/>
        <v>4.4843608376358562E-2</v>
      </c>
    </row>
    <row r="11" spans="1:45" x14ac:dyDescent="0.25">
      <c r="A11">
        <v>1</v>
      </c>
      <c r="B11" s="7">
        <v>15</v>
      </c>
      <c r="C11" s="3" t="s">
        <v>36</v>
      </c>
      <c r="D11" s="3">
        <v>0</v>
      </c>
      <c r="E11" s="3">
        <v>104</v>
      </c>
      <c r="F11" s="3">
        <v>150</v>
      </c>
      <c r="G11" s="3">
        <v>0.23852499999999999</v>
      </c>
      <c r="H11" s="3">
        <v>0.183751</v>
      </c>
      <c r="I11" s="3">
        <v>47.038060000000002</v>
      </c>
      <c r="J11" s="3">
        <v>1.6324350000000001</v>
      </c>
      <c r="K11" s="3">
        <v>8.8584379999999996</v>
      </c>
      <c r="L11" s="3">
        <v>0.15368299999999999</v>
      </c>
      <c r="M11" s="8">
        <v>0.23852499999999999</v>
      </c>
      <c r="N11" s="3">
        <v>0.284779</v>
      </c>
      <c r="O11" s="3">
        <v>101344</v>
      </c>
      <c r="P11" s="3">
        <v>19.899999999999999</v>
      </c>
      <c r="Q11" s="3">
        <v>60</v>
      </c>
      <c r="R11" s="3">
        <v>1.1984999999999999</v>
      </c>
      <c r="S11" s="3" t="s">
        <v>55</v>
      </c>
      <c r="T11" s="3" t="s">
        <v>56</v>
      </c>
      <c r="U11" s="77">
        <v>1000</v>
      </c>
      <c r="V11" s="34">
        <v>426.77532364741239</v>
      </c>
      <c r="W11" s="2">
        <v>0.91288468490140695</v>
      </c>
      <c r="X11" s="2">
        <v>345.31545633874117</v>
      </c>
      <c r="Y11" s="2">
        <v>5.1368218041180507</v>
      </c>
      <c r="Z11" s="80">
        <f>VLOOKUP(U11,BG!$A$2:$F$55,4)</f>
        <v>18.192118958634286</v>
      </c>
      <c r="AA11" s="80">
        <f>VLOOKUP(U11,BG!$A$2:$F$55,5)</f>
        <v>0.95958912820665299</v>
      </c>
      <c r="AB11" s="4">
        <f>VLOOKUP(U11+1,BG!$A$2:$F$55,4)</f>
        <v>16.857715311350958</v>
      </c>
      <c r="AC11" s="4">
        <f>VLOOKUP(U11+1,BG!$A$2:$F$55,5)</f>
        <v>1.0570756383162991</v>
      </c>
      <c r="AD11" s="3">
        <f>COUNTIF($U$2:U11,U11)</f>
        <v>10</v>
      </c>
      <c r="AE11" s="3">
        <f t="shared" si="0"/>
        <v>12</v>
      </c>
      <c r="AF11" s="3">
        <f t="shared" si="4"/>
        <v>2</v>
      </c>
      <c r="AG11" s="3">
        <f t="shared" si="5"/>
        <v>9</v>
      </c>
      <c r="AH11" s="81">
        <f t="shared" si="1"/>
        <v>17.100334156311561</v>
      </c>
      <c r="AI11" s="81">
        <f t="shared" si="2"/>
        <v>1.0393508182963633</v>
      </c>
      <c r="AJ11" s="83">
        <v>0.90712899999999996</v>
      </c>
      <c r="AK11" s="83">
        <v>346.18900000000002</v>
      </c>
      <c r="AL11" s="84">
        <f t="shared" si="6"/>
        <v>314.03808138099998</v>
      </c>
      <c r="AM11" s="84">
        <f t="shared" si="3"/>
        <v>320.3700133554953</v>
      </c>
      <c r="AN11" s="84">
        <f t="shared" si="7"/>
        <v>17.773246298503672</v>
      </c>
      <c r="AO11" s="84">
        <f t="shared" si="8"/>
        <v>302.59676705699161</v>
      </c>
      <c r="AP11" s="85">
        <f t="shared" si="9"/>
        <v>3.7810431470516992E-2</v>
      </c>
    </row>
    <row r="12" spans="1:45" x14ac:dyDescent="0.25">
      <c r="A12">
        <v>1</v>
      </c>
      <c r="B12" s="7">
        <v>16</v>
      </c>
      <c r="C12" s="3" t="s">
        <v>36</v>
      </c>
      <c r="D12" s="3">
        <v>0</v>
      </c>
      <c r="E12" s="3">
        <v>104</v>
      </c>
      <c r="F12" s="3">
        <v>160</v>
      </c>
      <c r="G12" s="3">
        <v>0.106928</v>
      </c>
      <c r="H12" s="3">
        <v>0.183423</v>
      </c>
      <c r="I12" s="3">
        <v>46.955976</v>
      </c>
      <c r="J12" s="3">
        <v>1.600112</v>
      </c>
      <c r="K12" s="3">
        <v>8.8506660000000004</v>
      </c>
      <c r="L12" s="3">
        <v>0.150781</v>
      </c>
      <c r="M12" s="8">
        <v>0.106928</v>
      </c>
      <c r="N12" s="3">
        <v>0.20109399999999999</v>
      </c>
      <c r="O12" s="3">
        <v>101346</v>
      </c>
      <c r="P12" s="3">
        <v>19.899999999999999</v>
      </c>
      <c r="Q12" s="3">
        <v>60</v>
      </c>
      <c r="R12" s="3">
        <v>1.1984999999999999</v>
      </c>
      <c r="S12" s="3" t="s">
        <v>57</v>
      </c>
      <c r="T12" s="3" t="s">
        <v>58</v>
      </c>
      <c r="U12" s="77">
        <v>1000</v>
      </c>
      <c r="V12" s="34">
        <v>183.34985997543325</v>
      </c>
      <c r="W12" s="2">
        <v>0.56956369494901715</v>
      </c>
      <c r="X12" s="2">
        <v>250.74690016914559</v>
      </c>
      <c r="Y12" s="2">
        <v>5.8163538354614222</v>
      </c>
      <c r="Z12" s="80">
        <f>VLOOKUP(U12,BG!$A$2:$F$55,4)</f>
        <v>18.192118958634286</v>
      </c>
      <c r="AA12" s="80">
        <f>VLOOKUP(U12,BG!$A$2:$F$55,5)</f>
        <v>0.95958912820665299</v>
      </c>
      <c r="AB12" s="4">
        <f>VLOOKUP(U12+1,BG!$A$2:$F$55,4)</f>
        <v>16.857715311350958</v>
      </c>
      <c r="AC12" s="4">
        <f>VLOOKUP(U12+1,BG!$A$2:$F$55,5)</f>
        <v>1.0570756383162991</v>
      </c>
      <c r="AD12" s="3">
        <f>COUNTIF($U$2:U12,U12)</f>
        <v>11</v>
      </c>
      <c r="AE12" s="3">
        <f t="shared" si="0"/>
        <v>12</v>
      </c>
      <c r="AF12" s="3">
        <f t="shared" si="4"/>
        <v>1</v>
      </c>
      <c r="AG12" s="3">
        <f t="shared" si="5"/>
        <v>10</v>
      </c>
      <c r="AH12" s="81">
        <f t="shared" si="1"/>
        <v>16.979024733831263</v>
      </c>
      <c r="AI12" s="81">
        <f t="shared" si="2"/>
        <v>1.0482132283063312</v>
      </c>
      <c r="AJ12" s="83">
        <v>0.55996900000000005</v>
      </c>
      <c r="AK12" s="83">
        <v>252.18100000000001</v>
      </c>
      <c r="AL12" s="84">
        <f t="shared" si="6"/>
        <v>141.21354238900003</v>
      </c>
      <c r="AM12" s="84">
        <f t="shared" si="3"/>
        <v>148.63268479281231</v>
      </c>
      <c r="AN12" s="84">
        <f t="shared" si="7"/>
        <v>17.797638329742316</v>
      </c>
      <c r="AO12" s="84">
        <f t="shared" si="8"/>
        <v>130.83504646307</v>
      </c>
      <c r="AP12" s="85">
        <f t="shared" si="9"/>
        <v>7.9325044829326355E-2</v>
      </c>
    </row>
    <row r="13" spans="1:45" x14ac:dyDescent="0.25">
      <c r="A13">
        <v>1</v>
      </c>
      <c r="B13" s="7">
        <v>17</v>
      </c>
      <c r="C13" s="3" t="s">
        <v>36</v>
      </c>
      <c r="D13" s="3">
        <v>0</v>
      </c>
      <c r="E13" s="3">
        <v>104</v>
      </c>
      <c r="F13" s="3">
        <v>170</v>
      </c>
      <c r="G13" s="3">
        <v>4.2789000000000001E-2</v>
      </c>
      <c r="H13" s="3">
        <v>0.18307399999999999</v>
      </c>
      <c r="I13" s="3">
        <v>46.868411999999999</v>
      </c>
      <c r="J13" s="3">
        <v>1.5689390000000001</v>
      </c>
      <c r="K13" s="3">
        <v>8.8425410000000007</v>
      </c>
      <c r="L13" s="3">
        <v>0.14801300000000001</v>
      </c>
      <c r="M13" s="8">
        <v>4.2789000000000001E-2</v>
      </c>
      <c r="N13" s="3">
        <v>0.117853</v>
      </c>
      <c r="O13" s="3">
        <v>101344</v>
      </c>
      <c r="P13" s="3">
        <v>19.899999999999999</v>
      </c>
      <c r="Q13" s="3">
        <v>60</v>
      </c>
      <c r="R13" s="3">
        <v>1.1984999999999999</v>
      </c>
      <c r="S13" s="3" t="s">
        <v>59</v>
      </c>
      <c r="T13" s="3" t="s">
        <v>60</v>
      </c>
      <c r="U13" s="77">
        <v>1000</v>
      </c>
      <c r="V13" s="34">
        <v>64.73186343376662</v>
      </c>
      <c r="W13" s="2">
        <v>0.59448888018979151</v>
      </c>
      <c r="X13" s="2">
        <v>97.828670711960385</v>
      </c>
      <c r="Y13" s="2">
        <v>5.2949521882936263</v>
      </c>
      <c r="Z13" s="80">
        <f>VLOOKUP(U13,BG!$A$2:$F$55,4)</f>
        <v>18.192118958634286</v>
      </c>
      <c r="AA13" s="80">
        <f>VLOOKUP(U13,BG!$A$2:$F$55,5)</f>
        <v>0.95958912820665299</v>
      </c>
      <c r="AB13" s="4">
        <f>VLOOKUP(U13+1,BG!$A$2:$F$55,4)</f>
        <v>16.857715311350958</v>
      </c>
      <c r="AC13" s="4">
        <f>VLOOKUP(U13+1,BG!$A$2:$F$55,5)</f>
        <v>1.0570756383162991</v>
      </c>
      <c r="AD13" s="3">
        <f>COUNTIF($U$2:U13,U13)</f>
        <v>12</v>
      </c>
      <c r="AE13" s="3">
        <f t="shared" si="0"/>
        <v>12</v>
      </c>
      <c r="AF13" s="3">
        <f t="shared" si="4"/>
        <v>0</v>
      </c>
      <c r="AG13" s="3">
        <f t="shared" si="5"/>
        <v>11</v>
      </c>
      <c r="AH13" s="81">
        <f t="shared" si="1"/>
        <v>16.857715311350958</v>
      </c>
      <c r="AI13" s="81">
        <f t="shared" si="2"/>
        <v>1.0570756383162991</v>
      </c>
      <c r="AJ13" s="83">
        <v>0.55614300000000005</v>
      </c>
      <c r="AK13" s="83">
        <v>99.985600000000005</v>
      </c>
      <c r="AL13" s="84">
        <f t="shared" si="6"/>
        <v>55.606291540800008</v>
      </c>
      <c r="AM13" s="84">
        <f t="shared" si="3"/>
        <v>63.453009090302814</v>
      </c>
      <c r="AN13" s="84">
        <f t="shared" si="7"/>
        <v>17.819880173300763</v>
      </c>
      <c r="AO13" s="84">
        <f t="shared" si="8"/>
        <v>45.633128917002054</v>
      </c>
      <c r="AP13" s="85">
        <f t="shared" si="9"/>
        <v>0.21855092693593797</v>
      </c>
    </row>
    <row r="14" spans="1:45" x14ac:dyDescent="0.25">
      <c r="A14">
        <v>1</v>
      </c>
      <c r="B14" s="11">
        <v>17</v>
      </c>
      <c r="C14" s="12" t="s">
        <v>61</v>
      </c>
      <c r="D14" s="12">
        <v>0</v>
      </c>
      <c r="E14" s="12">
        <v>104</v>
      </c>
      <c r="F14" s="12">
        <v>170</v>
      </c>
      <c r="G14" s="12">
        <v>9.8518999999999995E-2</v>
      </c>
      <c r="H14" s="12">
        <v>0.18168400000000001</v>
      </c>
      <c r="I14" s="12">
        <v>46.519629999999999</v>
      </c>
      <c r="J14" s="12">
        <v>1.667551</v>
      </c>
      <c r="K14" s="12">
        <v>8.8094830000000002</v>
      </c>
      <c r="L14" s="12">
        <v>0.15801599999999999</v>
      </c>
      <c r="M14" s="13">
        <v>9.8518999999999995E-2</v>
      </c>
      <c r="N14" s="12">
        <v>0.276947</v>
      </c>
      <c r="O14" s="12">
        <v>101342</v>
      </c>
      <c r="P14" s="12">
        <v>19.899999999999999</v>
      </c>
      <c r="Q14" s="12">
        <v>60</v>
      </c>
      <c r="R14" s="12">
        <v>1.1984999999999999</v>
      </c>
      <c r="S14" s="12" t="s">
        <v>62</v>
      </c>
      <c r="T14" s="12" t="s">
        <v>63</v>
      </c>
      <c r="U14" s="77">
        <v>1010</v>
      </c>
      <c r="V14" s="34">
        <v>75.361875078986429</v>
      </c>
      <c r="W14" s="2">
        <v>0.47665531078710138</v>
      </c>
      <c r="X14" s="2">
        <v>129.65306868664058</v>
      </c>
      <c r="Y14" s="2">
        <v>2.394763612376249</v>
      </c>
      <c r="Z14" s="80">
        <f>VLOOKUP(U14,BG!$A$2:$F$55,4)</f>
        <v>17.667128630810641</v>
      </c>
      <c r="AA14" s="80">
        <f>VLOOKUP(U14,BG!$A$2:$F$55,5)</f>
        <v>0.66413276973346635</v>
      </c>
      <c r="AB14" s="4">
        <f>VLOOKUP(U14+1,BG!$A$2:$F$55,4)</f>
        <v>22.794086980680678</v>
      </c>
      <c r="AC14" s="4">
        <f>VLOOKUP(U14+1,BG!$A$2:$F$55,5)</f>
        <v>0.59159919067940292</v>
      </c>
      <c r="AD14" s="3">
        <f>COUNTIF($U$2:U14,U14)</f>
        <v>1</v>
      </c>
      <c r="AE14" s="3">
        <f t="shared" si="0"/>
        <v>18</v>
      </c>
      <c r="AF14" s="3">
        <f t="shared" si="4"/>
        <v>17</v>
      </c>
      <c r="AG14" s="3">
        <f t="shared" si="5"/>
        <v>0</v>
      </c>
      <c r="AH14" s="81">
        <f t="shared" si="1"/>
        <v>17.667128630810641</v>
      </c>
      <c r="AI14" s="81">
        <f t="shared" si="2"/>
        <v>0.66413276973346635</v>
      </c>
      <c r="AJ14" s="83">
        <v>0.46616200000000002</v>
      </c>
      <c r="AK14" s="83">
        <v>130.98400000000001</v>
      </c>
      <c r="AL14" s="84">
        <f t="shared" si="6"/>
        <v>61.059763408000009</v>
      </c>
      <c r="AM14" s="84">
        <f t="shared" si="3"/>
        <v>64.194587361708315</v>
      </c>
      <c r="AN14" s="84">
        <f t="shared" si="7"/>
        <v>11.733319070817695</v>
      </c>
      <c r="AO14" s="84">
        <f t="shared" si="8"/>
        <v>52.461268290890622</v>
      </c>
      <c r="AP14" s="85">
        <f t="shared" si="9"/>
        <v>0.16390177739188266</v>
      </c>
    </row>
    <row r="15" spans="1:45" x14ac:dyDescent="0.25">
      <c r="A15">
        <v>1</v>
      </c>
      <c r="B15" s="11">
        <v>18</v>
      </c>
      <c r="C15" s="12" t="s">
        <v>61</v>
      </c>
      <c r="D15" s="12">
        <v>0</v>
      </c>
      <c r="E15" s="12">
        <v>104</v>
      </c>
      <c r="F15" s="12">
        <v>180</v>
      </c>
      <c r="G15" s="12">
        <v>4.6379999999999998E-2</v>
      </c>
      <c r="H15" s="12">
        <v>0.18148400000000001</v>
      </c>
      <c r="I15" s="12">
        <v>46.469258000000004</v>
      </c>
      <c r="J15" s="12">
        <v>1.611186</v>
      </c>
      <c r="K15" s="12">
        <v>8.8066680000000002</v>
      </c>
      <c r="L15" s="12">
        <v>0.152702</v>
      </c>
      <c r="M15" s="13">
        <v>4.6379999999999998E-2</v>
      </c>
      <c r="N15" s="12">
        <v>0.14710699999999999</v>
      </c>
      <c r="O15" s="12">
        <v>101337</v>
      </c>
      <c r="P15" s="12">
        <v>20</v>
      </c>
      <c r="Q15" s="12">
        <v>60</v>
      </c>
      <c r="R15" s="12">
        <v>1.198</v>
      </c>
      <c r="S15" s="12" t="s">
        <v>64</v>
      </c>
      <c r="T15" s="12" t="s">
        <v>65</v>
      </c>
      <c r="U15" s="77">
        <v>1010</v>
      </c>
      <c r="V15" s="34">
        <v>27.583848424704293</v>
      </c>
      <c r="W15" s="2">
        <v>0.67447009185584117</v>
      </c>
      <c r="X15" s="2">
        <v>41.226762183225347</v>
      </c>
      <c r="Y15" s="2">
        <v>2.2653092312998053</v>
      </c>
      <c r="Z15" s="80">
        <f>VLOOKUP(U15,BG!$A$2:$F$55,4)</f>
        <v>17.667128630810641</v>
      </c>
      <c r="AA15" s="80">
        <f>VLOOKUP(U15,BG!$A$2:$F$55,5)</f>
        <v>0.66413276973346635</v>
      </c>
      <c r="AB15" s="4">
        <f>VLOOKUP(U15+1,BG!$A$2:$F$55,4)</f>
        <v>22.794086980680678</v>
      </c>
      <c r="AC15" s="4">
        <f>VLOOKUP(U15+1,BG!$A$2:$F$55,5)</f>
        <v>0.59159919067940292</v>
      </c>
      <c r="AD15" s="3">
        <f>COUNTIF($U$2:U15,U15)</f>
        <v>2</v>
      </c>
      <c r="AE15" s="3">
        <f t="shared" si="0"/>
        <v>18</v>
      </c>
      <c r="AF15" s="3">
        <f t="shared" si="4"/>
        <v>16</v>
      </c>
      <c r="AG15" s="3">
        <f t="shared" si="5"/>
        <v>1</v>
      </c>
      <c r="AH15" s="81">
        <f t="shared" si="1"/>
        <v>17.968714416097114</v>
      </c>
      <c r="AI15" s="81">
        <f t="shared" si="2"/>
        <v>0.65986608861263907</v>
      </c>
      <c r="AJ15" s="83">
        <v>0.54631099999999999</v>
      </c>
      <c r="AK15" s="83">
        <v>42.485999999999997</v>
      </c>
      <c r="AL15" s="84">
        <f t="shared" si="6"/>
        <v>23.210569145999997</v>
      </c>
      <c r="AM15" s="84">
        <f t="shared" si="3"/>
        <v>30.071527307938727</v>
      </c>
      <c r="AN15" s="84">
        <f t="shared" si="7"/>
        <v>11.856945299147544</v>
      </c>
      <c r="AO15" s="84">
        <f t="shared" si="8"/>
        <v>18.214582008791183</v>
      </c>
      <c r="AP15" s="85">
        <f t="shared" si="9"/>
        <v>0.27428502805046662</v>
      </c>
    </row>
    <row r="16" spans="1:45" x14ac:dyDescent="0.25">
      <c r="A16">
        <v>1</v>
      </c>
      <c r="B16" s="11">
        <v>19</v>
      </c>
      <c r="C16" s="12" t="s">
        <v>61</v>
      </c>
      <c r="D16" s="12">
        <v>0</v>
      </c>
      <c r="E16" s="12">
        <v>104</v>
      </c>
      <c r="F16" s="12">
        <v>190</v>
      </c>
      <c r="G16" s="12">
        <v>3.1356000000000002E-2</v>
      </c>
      <c r="H16" s="12">
        <v>0.18124100000000001</v>
      </c>
      <c r="I16" s="12">
        <v>46.408405999999999</v>
      </c>
      <c r="J16" s="12">
        <v>1.6004849999999999</v>
      </c>
      <c r="K16" s="12">
        <v>8.8008699999999997</v>
      </c>
      <c r="L16" s="12">
        <v>0.151786</v>
      </c>
      <c r="M16" s="13">
        <v>3.1356000000000002E-2</v>
      </c>
      <c r="N16" s="12">
        <v>9.2365000000000003E-2</v>
      </c>
      <c r="O16" s="12">
        <v>101338</v>
      </c>
      <c r="P16" s="12">
        <v>20</v>
      </c>
      <c r="Q16" s="12">
        <v>60</v>
      </c>
      <c r="R16" s="12">
        <v>1.198</v>
      </c>
      <c r="S16" s="12" t="s">
        <v>66</v>
      </c>
      <c r="T16" s="12" t="s">
        <v>67</v>
      </c>
      <c r="U16" s="77">
        <v>1010</v>
      </c>
      <c r="V16" s="34">
        <v>13.557267098520045</v>
      </c>
      <c r="W16" s="2">
        <v>0.98368637861017461</v>
      </c>
      <c r="X16" s="2">
        <v>17.965236786172554</v>
      </c>
      <c r="Y16" s="2">
        <v>1.9375263936961229</v>
      </c>
      <c r="Z16" s="80">
        <f>VLOOKUP(U16,BG!$A$2:$F$55,4)</f>
        <v>17.667128630810641</v>
      </c>
      <c r="AA16" s="80">
        <f>VLOOKUP(U16,BG!$A$2:$F$55,5)</f>
        <v>0.66413276973346635</v>
      </c>
      <c r="AB16" s="4">
        <f>VLOOKUP(U16+1,BG!$A$2:$F$55,4)</f>
        <v>22.794086980680678</v>
      </c>
      <c r="AC16" s="4">
        <f>VLOOKUP(U16+1,BG!$A$2:$F$55,5)</f>
        <v>0.59159919067940292</v>
      </c>
      <c r="AD16" s="3">
        <f>COUNTIF($U$2:U16,U16)</f>
        <v>3</v>
      </c>
      <c r="AE16" s="3">
        <f t="shared" si="0"/>
        <v>18</v>
      </c>
      <c r="AF16" s="3">
        <f t="shared" si="4"/>
        <v>15</v>
      </c>
      <c r="AG16" s="3">
        <f t="shared" si="5"/>
        <v>2</v>
      </c>
      <c r="AH16" s="81">
        <f t="shared" si="1"/>
        <v>18.270300201383588</v>
      </c>
      <c r="AI16" s="81">
        <f t="shared" si="2"/>
        <v>0.65559940749181178</v>
      </c>
      <c r="AJ16" s="83">
        <v>0.56427799999999995</v>
      </c>
      <c r="AK16" s="83">
        <v>21.937200000000001</v>
      </c>
      <c r="AL16" s="84">
        <f t="shared" si="6"/>
        <v>12.3786793416</v>
      </c>
      <c r="AM16" s="84">
        <f t="shared" si="3"/>
        <v>19.609685108760495</v>
      </c>
      <c r="AN16" s="84">
        <f t="shared" si="7"/>
        <v>11.97799798672461</v>
      </c>
      <c r="AO16" s="84">
        <f t="shared" si="8"/>
        <v>7.6316871220358848</v>
      </c>
      <c r="AP16" s="85">
        <f t="shared" si="9"/>
        <v>0.6220108533875236</v>
      </c>
    </row>
    <row r="17" spans="1:42" x14ac:dyDescent="0.25">
      <c r="A17">
        <v>1</v>
      </c>
      <c r="B17" s="11">
        <v>20</v>
      </c>
      <c r="C17" s="12" t="s">
        <v>61</v>
      </c>
      <c r="D17" s="12">
        <v>0</v>
      </c>
      <c r="E17" s="12">
        <v>104</v>
      </c>
      <c r="F17" s="12">
        <v>200</v>
      </c>
      <c r="G17" s="12">
        <v>2.8132999999999998E-2</v>
      </c>
      <c r="H17" s="12">
        <v>0.18107200000000001</v>
      </c>
      <c r="I17" s="12">
        <v>46.366017999999997</v>
      </c>
      <c r="J17" s="12">
        <v>1.565375</v>
      </c>
      <c r="K17" s="12">
        <v>8.7969919999999995</v>
      </c>
      <c r="L17" s="12">
        <v>0.14854700000000001</v>
      </c>
      <c r="M17" s="13">
        <v>2.8132999999999998E-2</v>
      </c>
      <c r="N17" s="12">
        <v>8.8766999999999999E-2</v>
      </c>
      <c r="O17" s="12">
        <v>101336</v>
      </c>
      <c r="P17" s="12">
        <v>20</v>
      </c>
      <c r="Q17" s="12">
        <v>60</v>
      </c>
      <c r="R17" s="12">
        <v>1.1979</v>
      </c>
      <c r="S17" s="12" t="s">
        <v>68</v>
      </c>
      <c r="T17" s="12" t="s">
        <v>69</v>
      </c>
      <c r="U17" s="77">
        <v>1010</v>
      </c>
      <c r="V17" s="34">
        <v>10.262631881845937</v>
      </c>
      <c r="W17" s="2">
        <v>1.1867373721491401</v>
      </c>
      <c r="X17" s="2">
        <v>13.13144719620364</v>
      </c>
      <c r="Y17" s="2">
        <v>2.006372849505083</v>
      </c>
      <c r="Z17" s="80">
        <f>VLOOKUP(U17,BG!$A$2:$F$55,4)</f>
        <v>17.667128630810641</v>
      </c>
      <c r="AA17" s="80">
        <f>VLOOKUP(U17,BG!$A$2:$F$55,5)</f>
        <v>0.66413276973346635</v>
      </c>
      <c r="AB17" s="4">
        <f>VLOOKUP(U17+1,BG!$A$2:$F$55,4)</f>
        <v>22.794086980680678</v>
      </c>
      <c r="AC17" s="4">
        <f>VLOOKUP(U17+1,BG!$A$2:$F$55,5)</f>
        <v>0.59159919067940292</v>
      </c>
      <c r="AD17" s="3">
        <f>COUNTIF($U$2:U17,U17)</f>
        <v>4</v>
      </c>
      <c r="AE17" s="3">
        <f t="shared" si="0"/>
        <v>18</v>
      </c>
      <c r="AF17" s="3">
        <f t="shared" si="4"/>
        <v>14</v>
      </c>
      <c r="AG17" s="3">
        <f t="shared" si="5"/>
        <v>3</v>
      </c>
      <c r="AH17" s="81">
        <f t="shared" si="1"/>
        <v>18.571885986670061</v>
      </c>
      <c r="AI17" s="81">
        <f t="shared" si="2"/>
        <v>0.65133272637098449</v>
      </c>
      <c r="AJ17" s="83">
        <v>0.64531499999999997</v>
      </c>
      <c r="AK17" s="83">
        <v>14.640599999999999</v>
      </c>
      <c r="AL17" s="84">
        <f t="shared" si="6"/>
        <v>9.4477987889999984</v>
      </c>
      <c r="AM17" s="84">
        <f t="shared" si="3"/>
        <v>17.589951987642984</v>
      </c>
      <c r="AN17" s="84">
        <f t="shared" si="7"/>
        <v>12.096477133548893</v>
      </c>
      <c r="AO17" s="84">
        <f t="shared" si="8"/>
        <v>5.4934748540940905</v>
      </c>
      <c r="AP17" s="85">
        <f t="shared" si="9"/>
        <v>0.71982197787960955</v>
      </c>
    </row>
    <row r="18" spans="1:42" x14ac:dyDescent="0.25">
      <c r="A18">
        <v>1</v>
      </c>
      <c r="B18" s="11">
        <v>21</v>
      </c>
      <c r="C18" s="12" t="s">
        <v>61</v>
      </c>
      <c r="D18" s="12">
        <v>0</v>
      </c>
      <c r="E18" s="12">
        <v>104</v>
      </c>
      <c r="F18" s="12">
        <v>210</v>
      </c>
      <c r="G18" s="12">
        <v>2.3272999999999999E-2</v>
      </c>
      <c r="H18" s="12">
        <v>0.18110499999999999</v>
      </c>
      <c r="I18" s="12">
        <v>46.374364</v>
      </c>
      <c r="J18" s="12">
        <v>1.6269990000000001</v>
      </c>
      <c r="K18" s="12">
        <v>8.7979450000000003</v>
      </c>
      <c r="L18" s="12">
        <v>0.15439700000000001</v>
      </c>
      <c r="M18" s="13">
        <v>2.3272999999999999E-2</v>
      </c>
      <c r="N18" s="12">
        <v>5.3872999999999997E-2</v>
      </c>
      <c r="O18" s="12">
        <v>101330</v>
      </c>
      <c r="P18" s="12">
        <v>20</v>
      </c>
      <c r="Q18" s="12">
        <v>60</v>
      </c>
      <c r="R18" s="12">
        <v>1.1979</v>
      </c>
      <c r="S18" s="12" t="s">
        <v>70</v>
      </c>
      <c r="T18" s="12" t="s">
        <v>71</v>
      </c>
      <c r="U18" s="77">
        <v>1010</v>
      </c>
      <c r="V18" s="34">
        <v>5.4789130722694281</v>
      </c>
      <c r="W18" s="2">
        <v>1.9033308463156304</v>
      </c>
      <c r="X18" s="2">
        <v>6.3244539650366587</v>
      </c>
      <c r="Y18" s="2">
        <v>1.6780376954541987</v>
      </c>
      <c r="Z18" s="80">
        <f>VLOOKUP(U18,BG!$A$2:$F$55,4)</f>
        <v>17.667128630810641</v>
      </c>
      <c r="AA18" s="80">
        <f>VLOOKUP(U18,BG!$A$2:$F$55,5)</f>
        <v>0.66413276973346635</v>
      </c>
      <c r="AB18" s="4">
        <f>VLOOKUP(U18+1,BG!$A$2:$F$55,4)</f>
        <v>22.794086980680678</v>
      </c>
      <c r="AC18" s="4">
        <f>VLOOKUP(U18+1,BG!$A$2:$F$55,5)</f>
        <v>0.59159919067940292</v>
      </c>
      <c r="AD18" s="3">
        <f>COUNTIF($U$2:U18,U18)</f>
        <v>5</v>
      </c>
      <c r="AE18" s="3">
        <f t="shared" si="0"/>
        <v>18</v>
      </c>
      <c r="AF18" s="3">
        <f t="shared" si="4"/>
        <v>13</v>
      </c>
      <c r="AG18" s="3">
        <f t="shared" si="5"/>
        <v>4</v>
      </c>
      <c r="AH18" s="81">
        <f t="shared" si="1"/>
        <v>18.873471771956531</v>
      </c>
      <c r="AI18" s="81">
        <f t="shared" si="2"/>
        <v>0.64706604525015732</v>
      </c>
      <c r="AJ18" s="83">
        <v>0.62175199999999997</v>
      </c>
      <c r="AK18" s="83">
        <v>10.804399999999999</v>
      </c>
      <c r="AL18" s="84">
        <f t="shared" si="6"/>
        <v>6.7176573087999989</v>
      </c>
      <c r="AM18" s="84">
        <f t="shared" si="3"/>
        <v>13.715566013211667</v>
      </c>
      <c r="AN18" s="84">
        <f t="shared" si="7"/>
        <v>12.212382739620391</v>
      </c>
      <c r="AO18" s="84">
        <f t="shared" si="8"/>
        <v>1.5031832735912758</v>
      </c>
      <c r="AP18" s="85">
        <f t="shared" si="9"/>
        <v>3.4689542697948945</v>
      </c>
    </row>
    <row r="19" spans="1:42" x14ac:dyDescent="0.25">
      <c r="A19">
        <v>1</v>
      </c>
      <c r="B19" s="11">
        <v>22</v>
      </c>
      <c r="C19" s="12" t="s">
        <v>61</v>
      </c>
      <c r="D19" s="12">
        <v>0</v>
      </c>
      <c r="E19" s="12">
        <v>104</v>
      </c>
      <c r="F19" s="12">
        <v>220</v>
      </c>
      <c r="G19" s="12">
        <v>2.1998E-2</v>
      </c>
      <c r="H19" s="12">
        <v>0.18098700000000001</v>
      </c>
      <c r="I19" s="12">
        <v>46.344695000000002</v>
      </c>
      <c r="J19" s="12">
        <v>1.5857330000000001</v>
      </c>
      <c r="K19" s="12">
        <v>8.7951099999999993</v>
      </c>
      <c r="L19" s="12">
        <v>0.15046699999999999</v>
      </c>
      <c r="M19" s="13">
        <v>2.1998E-2</v>
      </c>
      <c r="N19" s="12">
        <v>3.8606000000000001E-2</v>
      </c>
      <c r="O19" s="12">
        <v>101332</v>
      </c>
      <c r="P19" s="12">
        <v>20</v>
      </c>
      <c r="Q19" s="12">
        <v>60</v>
      </c>
      <c r="R19" s="12">
        <v>1.1979</v>
      </c>
      <c r="S19" s="12" t="s">
        <v>72</v>
      </c>
      <c r="T19" s="12" t="s">
        <v>73</v>
      </c>
      <c r="U19" s="77">
        <v>1010</v>
      </c>
      <c r="V19" s="34">
        <v>3.9556023671415605</v>
      </c>
      <c r="W19" s="2">
        <v>2.611471227035651</v>
      </c>
      <c r="X19" s="2">
        <v>4.2930021173062212</v>
      </c>
      <c r="Y19" s="2">
        <v>1.746516759530893</v>
      </c>
      <c r="Z19" s="80">
        <f>VLOOKUP(U19,BG!$A$2:$F$55,4)</f>
        <v>17.667128630810641</v>
      </c>
      <c r="AA19" s="80">
        <f>VLOOKUP(U19,BG!$A$2:$F$55,5)</f>
        <v>0.66413276973346635</v>
      </c>
      <c r="AB19" s="4">
        <f>VLOOKUP(U19+1,BG!$A$2:$F$55,4)</f>
        <v>22.794086980680678</v>
      </c>
      <c r="AC19" s="4">
        <f>VLOOKUP(U19+1,BG!$A$2:$F$55,5)</f>
        <v>0.59159919067940292</v>
      </c>
      <c r="AD19" s="3">
        <f>COUNTIF($U$2:U19,U19)</f>
        <v>6</v>
      </c>
      <c r="AE19" s="3">
        <f t="shared" si="0"/>
        <v>18</v>
      </c>
      <c r="AF19" s="3">
        <f t="shared" si="4"/>
        <v>12</v>
      </c>
      <c r="AG19" s="3">
        <f t="shared" si="5"/>
        <v>5</v>
      </c>
      <c r="AH19" s="81">
        <f t="shared" si="1"/>
        <v>19.175057557243004</v>
      </c>
      <c r="AI19" s="81">
        <f t="shared" si="2"/>
        <v>0.64279936412933014</v>
      </c>
      <c r="AJ19" s="83">
        <v>0.81982699999999997</v>
      </c>
      <c r="AK19" s="83">
        <v>9.5555699999999995</v>
      </c>
      <c r="AL19" s="84">
        <f t="shared" si="6"/>
        <v>7.8339142863899989</v>
      </c>
      <c r="AM19" s="84">
        <f t="shared" si="3"/>
        <v>12.957568266479218</v>
      </c>
      <c r="AN19" s="84">
        <f t="shared" si="7"/>
        <v>12.325714804939111</v>
      </c>
      <c r="AO19" s="84">
        <f t="shared" si="8"/>
        <v>0.63185346154010702</v>
      </c>
      <c r="AP19" s="85">
        <f t="shared" si="9"/>
        <v>11.398308726987546</v>
      </c>
    </row>
    <row r="20" spans="1:42" x14ac:dyDescent="0.25">
      <c r="A20">
        <v>1</v>
      </c>
      <c r="B20" s="11">
        <v>23</v>
      </c>
      <c r="C20" s="12" t="s">
        <v>61</v>
      </c>
      <c r="D20" s="12">
        <v>0</v>
      </c>
      <c r="E20" s="12">
        <v>104</v>
      </c>
      <c r="F20" s="12">
        <v>230</v>
      </c>
      <c r="G20" s="12">
        <v>2.0323000000000001E-2</v>
      </c>
      <c r="H20" s="12">
        <v>0.18083399999999999</v>
      </c>
      <c r="I20" s="12">
        <v>46.306249999999999</v>
      </c>
      <c r="J20" s="12">
        <v>1.591388</v>
      </c>
      <c r="K20" s="12">
        <v>8.7915379999999992</v>
      </c>
      <c r="L20" s="12">
        <v>0.15101999999999999</v>
      </c>
      <c r="M20" s="13">
        <v>2.0323000000000001E-2</v>
      </c>
      <c r="N20" s="12">
        <v>2.2603999999999999E-2</v>
      </c>
      <c r="O20" s="12">
        <v>101330</v>
      </c>
      <c r="P20" s="12">
        <v>20</v>
      </c>
      <c r="Q20" s="12">
        <v>60</v>
      </c>
      <c r="R20" s="12">
        <v>1.1979</v>
      </c>
      <c r="S20" s="12" t="s">
        <v>74</v>
      </c>
      <c r="T20" s="12" t="s">
        <v>75</v>
      </c>
      <c r="U20" s="77">
        <v>1010</v>
      </c>
      <c r="V20" s="34">
        <v>2.0683663079684638</v>
      </c>
      <c r="W20" s="2">
        <v>5.5023225197984784</v>
      </c>
      <c r="X20" s="2">
        <v>1.9841158908458878</v>
      </c>
      <c r="Y20" s="2">
        <v>2.6059081745767059</v>
      </c>
      <c r="Z20" s="80">
        <f>VLOOKUP(U20,BG!$A$2:$F$55,4)</f>
        <v>17.667128630810641</v>
      </c>
      <c r="AA20" s="80">
        <f>VLOOKUP(U20,BG!$A$2:$F$55,5)</f>
        <v>0.66413276973346635</v>
      </c>
      <c r="AB20" s="4">
        <f>VLOOKUP(U20+1,BG!$A$2:$F$55,4)</f>
        <v>22.794086980680678</v>
      </c>
      <c r="AC20" s="4">
        <f>VLOOKUP(U20+1,BG!$A$2:$F$55,5)</f>
        <v>0.59159919067940292</v>
      </c>
      <c r="AD20" s="3">
        <f>COUNTIF($U$2:U20,U20)</f>
        <v>7</v>
      </c>
      <c r="AE20" s="3">
        <f t="shared" si="0"/>
        <v>18</v>
      </c>
      <c r="AF20" s="3">
        <f t="shared" si="4"/>
        <v>11</v>
      </c>
      <c r="AG20" s="3">
        <f t="shared" si="5"/>
        <v>6</v>
      </c>
      <c r="AH20" s="81">
        <f t="shared" si="1"/>
        <v>19.476643342529478</v>
      </c>
      <c r="AI20" s="81">
        <f t="shared" si="2"/>
        <v>0.63853268300850274</v>
      </c>
      <c r="AJ20" s="83">
        <v>0.81473899999999999</v>
      </c>
      <c r="AK20" s="83">
        <v>4.9332200000000004</v>
      </c>
      <c r="AL20" s="84">
        <f t="shared" si="6"/>
        <v>4.0192867295800001</v>
      </c>
      <c r="AM20" s="84">
        <f t="shared" si="3"/>
        <v>13.523153722668054</v>
      </c>
      <c r="AN20" s="84">
        <f t="shared" si="7"/>
        <v>12.43647332950504</v>
      </c>
      <c r="AO20" s="84">
        <f t="shared" si="8"/>
        <v>1.0866803931630145</v>
      </c>
      <c r="AP20" s="85">
        <f t="shared" si="9"/>
        <v>2.6986833984194849</v>
      </c>
    </row>
    <row r="21" spans="1:42" x14ac:dyDescent="0.25">
      <c r="A21">
        <v>1</v>
      </c>
      <c r="B21" s="11">
        <v>24</v>
      </c>
      <c r="C21" s="12" t="s">
        <v>61</v>
      </c>
      <c r="D21" s="12">
        <v>0</v>
      </c>
      <c r="E21" s="12">
        <v>104</v>
      </c>
      <c r="F21" s="12">
        <v>240</v>
      </c>
      <c r="G21" s="12">
        <v>2.0275000000000001E-2</v>
      </c>
      <c r="H21" s="12">
        <v>0.18099100000000001</v>
      </c>
      <c r="I21" s="12">
        <v>46.345638000000001</v>
      </c>
      <c r="J21" s="12">
        <v>1.6197589999999999</v>
      </c>
      <c r="K21" s="12">
        <v>8.7955360000000002</v>
      </c>
      <c r="L21" s="12">
        <v>0.15373700000000001</v>
      </c>
      <c r="M21" s="13">
        <v>2.0275000000000001E-2</v>
      </c>
      <c r="N21" s="12">
        <v>1.9057000000000001E-2</v>
      </c>
      <c r="O21" s="12">
        <v>101323</v>
      </c>
      <c r="P21" s="12">
        <v>20</v>
      </c>
      <c r="Q21" s="12">
        <v>60</v>
      </c>
      <c r="R21" s="12">
        <v>1.1978</v>
      </c>
      <c r="S21" s="12" t="s">
        <v>76</v>
      </c>
      <c r="T21" s="12" t="s">
        <v>77</v>
      </c>
      <c r="U21" s="77">
        <v>1010</v>
      </c>
      <c r="V21" s="34">
        <v>1.6609308135008314</v>
      </c>
      <c r="W21" s="2">
        <v>4.8678449575474234</v>
      </c>
      <c r="X21" s="2">
        <v>1.8298310408430392</v>
      </c>
      <c r="Y21" s="2">
        <v>0.69586987251005228</v>
      </c>
      <c r="Z21" s="80">
        <f>VLOOKUP(U21,BG!$A$2:$F$55,4)</f>
        <v>17.667128630810641</v>
      </c>
      <c r="AA21" s="80">
        <f>VLOOKUP(U21,BG!$A$2:$F$55,5)</f>
        <v>0.66413276973346635</v>
      </c>
      <c r="AB21" s="4">
        <f>VLOOKUP(U21+1,BG!$A$2:$F$55,4)</f>
        <v>22.794086980680678</v>
      </c>
      <c r="AC21" s="4">
        <f>VLOOKUP(U21+1,BG!$A$2:$F$55,5)</f>
        <v>0.59159919067940292</v>
      </c>
      <c r="AD21" s="3">
        <f>COUNTIF($U$2:U21,U21)</f>
        <v>8</v>
      </c>
      <c r="AE21" s="3">
        <f t="shared" si="0"/>
        <v>18</v>
      </c>
      <c r="AF21" s="3">
        <f t="shared" si="4"/>
        <v>10</v>
      </c>
      <c r="AG21" s="3">
        <f t="shared" si="5"/>
        <v>7</v>
      </c>
      <c r="AH21" s="81">
        <f t="shared" si="1"/>
        <v>19.778229127815948</v>
      </c>
      <c r="AI21" s="81">
        <f t="shared" si="2"/>
        <v>0.63426600188767546</v>
      </c>
      <c r="AJ21" s="83">
        <v>0.55234000000000005</v>
      </c>
      <c r="AK21" s="83">
        <v>4.7771600000000003</v>
      </c>
      <c r="AL21" s="84">
        <f t="shared" si="6"/>
        <v>2.6386165544000004</v>
      </c>
      <c r="AM21" s="84">
        <f t="shared" si="3"/>
        <v>9.6032036778415932</v>
      </c>
      <c r="AN21" s="84">
        <f t="shared" si="7"/>
        <v>12.544658313318187</v>
      </c>
      <c r="AO21" s="84">
        <f t="shared" si="8"/>
        <v>-2.9414546354765942</v>
      </c>
      <c r="AP21" s="85">
        <f t="shared" si="9"/>
        <v>1.8970447895323308</v>
      </c>
    </row>
    <row r="22" spans="1:42" ht="15.75" thickBot="1" x14ac:dyDescent="0.3">
      <c r="A22">
        <v>1</v>
      </c>
      <c r="B22" s="14">
        <v>25</v>
      </c>
      <c r="C22" s="15" t="s">
        <v>61</v>
      </c>
      <c r="D22" s="15">
        <v>0</v>
      </c>
      <c r="E22" s="15">
        <v>104</v>
      </c>
      <c r="F22" s="15">
        <v>250</v>
      </c>
      <c r="G22" s="15">
        <v>1.9855999999999999E-2</v>
      </c>
      <c r="H22" s="15">
        <v>0.18154899999999999</v>
      </c>
      <c r="I22" s="15">
        <v>46.485753000000003</v>
      </c>
      <c r="J22" s="15">
        <v>1.580082</v>
      </c>
      <c r="K22" s="15">
        <v>8.8088949999999997</v>
      </c>
      <c r="L22" s="15">
        <v>0.14969199999999999</v>
      </c>
      <c r="M22" s="16">
        <v>1.9855999999999999E-2</v>
      </c>
      <c r="N22" s="15">
        <v>1.3058999999999999E-2</v>
      </c>
      <c r="O22" s="15">
        <v>101323</v>
      </c>
      <c r="P22" s="15">
        <v>20</v>
      </c>
      <c r="Q22" s="15">
        <v>60</v>
      </c>
      <c r="R22" s="15">
        <v>1.1978</v>
      </c>
      <c r="S22" s="15" t="s">
        <v>78</v>
      </c>
      <c r="T22" s="15" t="s">
        <v>79</v>
      </c>
      <c r="U22" s="77">
        <v>1010</v>
      </c>
      <c r="V22" s="42">
        <v>0.91599692228590746</v>
      </c>
      <c r="W22" s="2">
        <v>7.9470338397883724</v>
      </c>
      <c r="X22" s="2">
        <v>1.0866661946993734</v>
      </c>
      <c r="Y22" s="2">
        <v>0.76383587533827246</v>
      </c>
      <c r="Z22" s="80">
        <f>VLOOKUP(U22,BG!$A$2:$F$55,4)</f>
        <v>17.667128630810641</v>
      </c>
      <c r="AA22" s="80">
        <f>VLOOKUP(U22,BG!$A$2:$F$55,5)</f>
        <v>0.66413276973346635</v>
      </c>
      <c r="AB22" s="4">
        <f>VLOOKUP(U22+1,BG!$A$2:$F$55,4)</f>
        <v>22.794086980680678</v>
      </c>
      <c r="AC22" s="4">
        <f>VLOOKUP(U22+1,BG!$A$2:$F$55,5)</f>
        <v>0.59159919067940292</v>
      </c>
      <c r="AD22" s="3">
        <f>COUNTIF($U$2:U22,U22)</f>
        <v>9</v>
      </c>
      <c r="AE22" s="3">
        <f t="shared" si="0"/>
        <v>18</v>
      </c>
      <c r="AF22" s="3">
        <f t="shared" si="4"/>
        <v>9</v>
      </c>
      <c r="AG22" s="3">
        <f t="shared" si="5"/>
        <v>8</v>
      </c>
      <c r="AH22" s="81">
        <f t="shared" si="1"/>
        <v>20.079814913102421</v>
      </c>
      <c r="AI22" s="81">
        <f t="shared" si="2"/>
        <v>0.62999932076684828</v>
      </c>
      <c r="AJ22" s="83">
        <v>0.74905900000000003</v>
      </c>
      <c r="AK22" s="83">
        <v>0.43814500000000001</v>
      </c>
      <c r="AL22" s="84">
        <f t="shared" si="6"/>
        <v>0.32819645555500004</v>
      </c>
      <c r="AM22" s="84">
        <f t="shared" si="3"/>
        <v>9.3996088971682532</v>
      </c>
      <c r="AN22" s="84">
        <f t="shared" si="7"/>
        <v>12.650269756378556</v>
      </c>
      <c r="AO22" s="84">
        <f t="shared" si="8"/>
        <v>-3.2506608592103028</v>
      </c>
      <c r="AP22" s="85">
        <f t="shared" si="9"/>
        <v>1.1009629948399877</v>
      </c>
    </row>
    <row r="23" spans="1:42" x14ac:dyDescent="0.25">
      <c r="A23">
        <v>2</v>
      </c>
      <c r="B23" s="17">
        <v>1</v>
      </c>
      <c r="C23" s="18" t="s">
        <v>80</v>
      </c>
      <c r="D23" s="18">
        <v>0</v>
      </c>
      <c r="E23" s="18">
        <v>-104.03125</v>
      </c>
      <c r="F23" s="18">
        <v>250</v>
      </c>
      <c r="G23" s="18">
        <v>2.5824E-2</v>
      </c>
      <c r="H23" s="18">
        <v>0.181866</v>
      </c>
      <c r="I23" s="18">
        <v>46.565192000000003</v>
      </c>
      <c r="J23" s="18">
        <v>1.6115299999999999</v>
      </c>
      <c r="K23" s="18">
        <v>8.8179739999999995</v>
      </c>
      <c r="L23" s="18">
        <v>0.152673</v>
      </c>
      <c r="M23" s="19">
        <v>2.5824E-2</v>
      </c>
      <c r="N23" s="18">
        <v>5.1665999999999997E-2</v>
      </c>
      <c r="O23" s="18">
        <v>101324</v>
      </c>
      <c r="P23" s="18">
        <v>20.100000000000001</v>
      </c>
      <c r="Q23" s="18">
        <v>60</v>
      </c>
      <c r="R23" s="18">
        <v>1.1974</v>
      </c>
      <c r="S23" s="18" t="s">
        <v>81</v>
      </c>
      <c r="T23" s="18" t="s">
        <v>82</v>
      </c>
      <c r="U23" s="77">
        <v>1010</v>
      </c>
      <c r="V23" s="34">
        <v>5.9810037736424446</v>
      </c>
      <c r="W23" s="2">
        <v>1.745632386526919</v>
      </c>
      <c r="X23" s="2">
        <v>7.164025072217016</v>
      </c>
      <c r="Y23" s="2">
        <v>0.83112572636150506</v>
      </c>
      <c r="Z23" s="80">
        <f>VLOOKUP(U23,BG!$A$2:$F$55,4)</f>
        <v>17.667128630810641</v>
      </c>
      <c r="AA23" s="80">
        <f>VLOOKUP(U23,BG!$A$2:$F$55,5)</f>
        <v>0.66413276973346635</v>
      </c>
      <c r="AB23" s="4">
        <f>VLOOKUP(U23+1,BG!$A$2:$F$55,4)</f>
        <v>22.794086980680678</v>
      </c>
      <c r="AC23" s="4">
        <f>VLOOKUP(U23+1,BG!$A$2:$F$55,5)</f>
        <v>0.59159919067940292</v>
      </c>
      <c r="AD23" s="3">
        <f>COUNTIF($U$2:U23,U23)</f>
        <v>10</v>
      </c>
      <c r="AE23" s="3">
        <f t="shared" si="0"/>
        <v>18</v>
      </c>
      <c r="AF23" s="3">
        <f t="shared" si="4"/>
        <v>8</v>
      </c>
      <c r="AG23" s="3">
        <f t="shared" si="5"/>
        <v>9</v>
      </c>
      <c r="AH23" s="81">
        <f t="shared" si="1"/>
        <v>20.381400698388894</v>
      </c>
      <c r="AI23" s="81">
        <f t="shared" si="2"/>
        <v>0.62573263964602099</v>
      </c>
      <c r="AJ23" s="83">
        <v>0.59459899999999999</v>
      </c>
      <c r="AK23" s="83">
        <v>11.514099999999999</v>
      </c>
      <c r="AL23" s="84">
        <f t="shared" si="6"/>
        <v>6.8462723458999992</v>
      </c>
      <c r="AM23" s="84">
        <f t="shared" si="3"/>
        <v>13.336879910314376</v>
      </c>
      <c r="AN23" s="84">
        <f t="shared" si="7"/>
        <v>12.753307658686138</v>
      </c>
      <c r="AO23" s="84">
        <f t="shared" si="8"/>
        <v>0.58357225162823845</v>
      </c>
      <c r="AP23" s="85">
        <f t="shared" si="9"/>
        <v>10.73166189241873</v>
      </c>
    </row>
    <row r="24" spans="1:42" x14ac:dyDescent="0.25">
      <c r="A24">
        <v>2</v>
      </c>
      <c r="B24" s="11">
        <v>2</v>
      </c>
      <c r="C24" s="12" t="s">
        <v>80</v>
      </c>
      <c r="D24" s="12">
        <v>0</v>
      </c>
      <c r="E24" s="12">
        <v>-104</v>
      </c>
      <c r="F24" s="12">
        <v>240</v>
      </c>
      <c r="G24" s="12">
        <v>2.7476E-2</v>
      </c>
      <c r="H24" s="12">
        <v>0.18145</v>
      </c>
      <c r="I24" s="12">
        <v>46.460800999999996</v>
      </c>
      <c r="J24" s="12">
        <v>1.6132329999999999</v>
      </c>
      <c r="K24" s="12">
        <v>8.8082100000000008</v>
      </c>
      <c r="L24" s="12">
        <v>0.15281700000000001</v>
      </c>
      <c r="M24" s="13">
        <v>2.7476E-2</v>
      </c>
      <c r="N24" s="12">
        <v>6.0144000000000003E-2</v>
      </c>
      <c r="O24" s="12">
        <v>101321</v>
      </c>
      <c r="P24" s="12">
        <v>20.100000000000001</v>
      </c>
      <c r="Q24" s="12">
        <v>60</v>
      </c>
      <c r="R24" s="12">
        <v>1.1973</v>
      </c>
      <c r="S24" s="12" t="s">
        <v>83</v>
      </c>
      <c r="T24" s="12" t="s">
        <v>84</v>
      </c>
      <c r="U24" s="77">
        <v>1010</v>
      </c>
      <c r="V24" s="34">
        <v>7.1201218974259426</v>
      </c>
      <c r="W24" s="2">
        <v>1.5797074117182259</v>
      </c>
      <c r="X24" s="2">
        <v>8.7200480566332352</v>
      </c>
      <c r="Y24" s="2">
        <v>1.0979203008728982</v>
      </c>
      <c r="Z24" s="80">
        <f>VLOOKUP(U24,BG!$A$2:$F$55,4)</f>
        <v>17.667128630810641</v>
      </c>
      <c r="AA24" s="80">
        <f>VLOOKUP(U24,BG!$A$2:$F$55,5)</f>
        <v>0.66413276973346635</v>
      </c>
      <c r="AB24" s="4">
        <f>VLOOKUP(U24+1,BG!$A$2:$F$55,4)</f>
        <v>22.794086980680678</v>
      </c>
      <c r="AC24" s="4">
        <f>VLOOKUP(U24+1,BG!$A$2:$F$55,5)</f>
        <v>0.59159919067940292</v>
      </c>
      <c r="AD24" s="3">
        <f>COUNTIF($U$2:U24,U24)</f>
        <v>11</v>
      </c>
      <c r="AE24" s="3">
        <f t="shared" si="0"/>
        <v>18</v>
      </c>
      <c r="AF24" s="3">
        <f t="shared" si="4"/>
        <v>7</v>
      </c>
      <c r="AG24" s="3">
        <f t="shared" si="5"/>
        <v>10</v>
      </c>
      <c r="AH24" s="81">
        <f t="shared" si="1"/>
        <v>20.682986483675368</v>
      </c>
      <c r="AI24" s="81">
        <f t="shared" si="2"/>
        <v>0.62146595852519371</v>
      </c>
      <c r="AJ24" s="83">
        <v>0.68815599999999999</v>
      </c>
      <c r="AK24" s="83">
        <v>11.903499999999999</v>
      </c>
      <c r="AL24" s="84">
        <f t="shared" si="6"/>
        <v>8.191464946</v>
      </c>
      <c r="AM24" s="84">
        <f t="shared" si="3"/>
        <v>14.873044846475532</v>
      </c>
      <c r="AN24" s="84">
        <f t="shared" si="7"/>
        <v>12.853772020240939</v>
      </c>
      <c r="AO24" s="84">
        <f t="shared" si="8"/>
        <v>2.0192728262345927</v>
      </c>
      <c r="AP24" s="85">
        <f t="shared" si="9"/>
        <v>3.0566410044129131</v>
      </c>
    </row>
    <row r="25" spans="1:42" x14ac:dyDescent="0.25">
      <c r="A25">
        <v>2</v>
      </c>
      <c r="B25" s="11">
        <v>3</v>
      </c>
      <c r="C25" s="12" t="s">
        <v>80</v>
      </c>
      <c r="D25" s="12">
        <v>0</v>
      </c>
      <c r="E25" s="12">
        <v>-104</v>
      </c>
      <c r="F25" s="12">
        <v>230</v>
      </c>
      <c r="G25" s="12">
        <v>3.2348000000000002E-2</v>
      </c>
      <c r="H25" s="12">
        <v>0.181224</v>
      </c>
      <c r="I25" s="12">
        <v>46.404269999999997</v>
      </c>
      <c r="J25" s="12">
        <v>1.6044620000000001</v>
      </c>
      <c r="K25" s="12">
        <v>8.8031629999999996</v>
      </c>
      <c r="L25" s="12">
        <v>0.152256</v>
      </c>
      <c r="M25" s="13">
        <v>3.2348000000000002E-2</v>
      </c>
      <c r="N25" s="12">
        <v>8.4372000000000003E-2</v>
      </c>
      <c r="O25" s="12">
        <v>101314</v>
      </c>
      <c r="P25" s="12">
        <v>20.100000000000001</v>
      </c>
      <c r="Q25" s="12">
        <v>60</v>
      </c>
      <c r="R25" s="12">
        <v>1.1972</v>
      </c>
      <c r="S25" s="12" t="s">
        <v>85</v>
      </c>
      <c r="T25" s="12" t="s">
        <v>86</v>
      </c>
      <c r="U25" s="77">
        <v>1010</v>
      </c>
      <c r="V25" s="34">
        <v>11.188598067718912</v>
      </c>
      <c r="W25" s="2">
        <v>1.1599271245352758</v>
      </c>
      <c r="X25" s="2">
        <v>14.599788523655086</v>
      </c>
      <c r="Y25" s="2">
        <v>1.1654184129033629</v>
      </c>
      <c r="Z25" s="80">
        <f>VLOOKUP(U25,BG!$A$2:$F$55,4)</f>
        <v>17.667128630810641</v>
      </c>
      <c r="AA25" s="80">
        <f>VLOOKUP(U25,BG!$A$2:$F$55,5)</f>
        <v>0.66413276973346635</v>
      </c>
      <c r="AB25" s="4">
        <f>VLOOKUP(U25+1,BG!$A$2:$F$55,4)</f>
        <v>22.794086980680678</v>
      </c>
      <c r="AC25" s="4">
        <f>VLOOKUP(U25+1,BG!$A$2:$F$55,5)</f>
        <v>0.59159919067940292</v>
      </c>
      <c r="AD25" s="3">
        <f>COUNTIF($U$2:U25,U25)</f>
        <v>12</v>
      </c>
      <c r="AE25" s="3">
        <f t="shared" si="0"/>
        <v>18</v>
      </c>
      <c r="AF25" s="3">
        <f t="shared" si="4"/>
        <v>6</v>
      </c>
      <c r="AG25" s="3">
        <f t="shared" si="5"/>
        <v>11</v>
      </c>
      <c r="AH25" s="81">
        <f t="shared" si="1"/>
        <v>20.984572268961841</v>
      </c>
      <c r="AI25" s="81">
        <f t="shared" si="2"/>
        <v>0.61719927740436642</v>
      </c>
      <c r="AJ25" s="83">
        <v>0.63271500000000003</v>
      </c>
      <c r="AK25" s="83">
        <v>16.619399999999999</v>
      </c>
      <c r="AL25" s="84">
        <f t="shared" si="6"/>
        <v>10.515343671</v>
      </c>
      <c r="AM25" s="84">
        <f t="shared" si="3"/>
        <v>18.100109133969728</v>
      </c>
      <c r="AN25" s="84">
        <f t="shared" si="7"/>
        <v>12.951662841042955</v>
      </c>
      <c r="AO25" s="84">
        <f t="shared" si="8"/>
        <v>5.1484462929267725</v>
      </c>
      <c r="AP25" s="85">
        <f t="shared" si="9"/>
        <v>1.0424304873193639</v>
      </c>
    </row>
    <row r="26" spans="1:42" x14ac:dyDescent="0.25">
      <c r="A26">
        <v>2</v>
      </c>
      <c r="B26" s="11">
        <v>4</v>
      </c>
      <c r="C26" s="12"/>
      <c r="D26" s="12">
        <v>0</v>
      </c>
      <c r="E26" s="12">
        <v>-104</v>
      </c>
      <c r="F26" s="12">
        <v>220</v>
      </c>
      <c r="G26" s="12">
        <v>3.6858000000000002E-2</v>
      </c>
      <c r="H26" s="12">
        <v>0.181562</v>
      </c>
      <c r="I26" s="12">
        <v>46.488912999999997</v>
      </c>
      <c r="J26" s="12">
        <v>1.6377619999999999</v>
      </c>
      <c r="K26" s="12">
        <v>8.8113150000000005</v>
      </c>
      <c r="L26" s="12">
        <v>0.15515200000000001</v>
      </c>
      <c r="M26" s="13">
        <v>3.6858000000000002E-2</v>
      </c>
      <c r="N26" s="12">
        <v>8.9901999999999996E-2</v>
      </c>
      <c r="O26" s="12">
        <v>101310</v>
      </c>
      <c r="P26" s="12">
        <v>20.100000000000001</v>
      </c>
      <c r="Q26" s="12">
        <v>60</v>
      </c>
      <c r="R26" s="12">
        <v>1.1972</v>
      </c>
      <c r="S26" s="12" t="s">
        <v>87</v>
      </c>
      <c r="T26" s="12" t="s">
        <v>88</v>
      </c>
      <c r="U26" s="77">
        <v>1010</v>
      </c>
      <c r="V26" s="34">
        <v>14.928004694438355</v>
      </c>
      <c r="W26" s="2">
        <v>0.96577481801299203</v>
      </c>
      <c r="X26" s="2">
        <v>19.949336789288559</v>
      </c>
      <c r="Y26" s="2">
        <v>0.64087262486361496</v>
      </c>
      <c r="Z26" s="80">
        <f>VLOOKUP(U26,BG!$A$2:$F$55,4)</f>
        <v>17.667128630810641</v>
      </c>
      <c r="AA26" s="80">
        <f>VLOOKUP(U26,BG!$A$2:$F$55,5)</f>
        <v>0.66413276973346635</v>
      </c>
      <c r="AB26" s="4">
        <f>VLOOKUP(U26+1,BG!$A$2:$F$55,4)</f>
        <v>22.794086980680678</v>
      </c>
      <c r="AC26" s="4">
        <f>VLOOKUP(U26+1,BG!$A$2:$F$55,5)</f>
        <v>0.59159919067940292</v>
      </c>
      <c r="AD26" s="3">
        <f>COUNTIF($U$2:U26,U26)</f>
        <v>13</v>
      </c>
      <c r="AE26" s="3">
        <f t="shared" si="0"/>
        <v>18</v>
      </c>
      <c r="AF26" s="3">
        <f t="shared" si="4"/>
        <v>5</v>
      </c>
      <c r="AG26" s="3">
        <f t="shared" si="5"/>
        <v>12</v>
      </c>
      <c r="AH26" s="81">
        <f t="shared" si="1"/>
        <v>21.286158054248318</v>
      </c>
      <c r="AI26" s="81">
        <f t="shared" si="2"/>
        <v>0.61293259628353924</v>
      </c>
      <c r="AJ26" s="83">
        <v>0.55610099999999996</v>
      </c>
      <c r="AK26" s="83">
        <v>24.4255</v>
      </c>
      <c r="AL26" s="84">
        <f t="shared" si="6"/>
        <v>13.583044975499998</v>
      </c>
      <c r="AM26" s="84">
        <f t="shared" si="3"/>
        <v>19.907439732018659</v>
      </c>
      <c r="AN26" s="84">
        <f t="shared" si="7"/>
        <v>13.046980121092192</v>
      </c>
      <c r="AO26" s="84">
        <f t="shared" si="8"/>
        <v>6.8604596109264673</v>
      </c>
      <c r="AP26" s="85">
        <f t="shared" si="9"/>
        <v>0.97990305982804016</v>
      </c>
    </row>
    <row r="27" spans="1:42" x14ac:dyDescent="0.25">
      <c r="A27">
        <v>2</v>
      </c>
      <c r="B27" s="11">
        <v>5</v>
      </c>
      <c r="C27" s="12"/>
      <c r="D27" s="12">
        <v>0</v>
      </c>
      <c r="E27" s="12">
        <v>-104</v>
      </c>
      <c r="F27" s="12">
        <v>210</v>
      </c>
      <c r="G27" s="12">
        <v>3.9446000000000002E-2</v>
      </c>
      <c r="H27" s="12">
        <v>0.18152399999999999</v>
      </c>
      <c r="I27" s="12">
        <v>46.479407999999999</v>
      </c>
      <c r="J27" s="12">
        <v>1.627421</v>
      </c>
      <c r="K27" s="12">
        <v>8.8105170000000008</v>
      </c>
      <c r="L27" s="12">
        <v>0.15425900000000001</v>
      </c>
      <c r="M27" s="13">
        <v>3.9446000000000002E-2</v>
      </c>
      <c r="N27" s="12">
        <v>9.7127000000000005E-2</v>
      </c>
      <c r="O27" s="12">
        <v>101308</v>
      </c>
      <c r="P27" s="12">
        <v>20.100000000000001</v>
      </c>
      <c r="Q27" s="12">
        <v>60</v>
      </c>
      <c r="R27" s="12">
        <v>1.1972</v>
      </c>
      <c r="S27" s="12" t="s">
        <v>89</v>
      </c>
      <c r="T27" s="12" t="s">
        <v>90</v>
      </c>
      <c r="U27" s="77">
        <v>1010</v>
      </c>
      <c r="V27" s="34">
        <v>16.919063333971959</v>
      </c>
      <c r="W27" s="2">
        <v>0.86643431551047501</v>
      </c>
      <c r="X27" s="2">
        <v>23.488554078874643</v>
      </c>
      <c r="Y27" s="2">
        <v>0.11507061473922418</v>
      </c>
      <c r="Z27" s="80">
        <f>VLOOKUP(U27,BG!$A$2:$F$55,4)</f>
        <v>17.667128630810641</v>
      </c>
      <c r="AA27" s="80">
        <f>VLOOKUP(U27,BG!$A$2:$F$55,5)</f>
        <v>0.66413276973346635</v>
      </c>
      <c r="AB27" s="4">
        <f>VLOOKUP(U27+1,BG!$A$2:$F$55,4)</f>
        <v>22.794086980680678</v>
      </c>
      <c r="AC27" s="4">
        <f>VLOOKUP(U27+1,BG!$A$2:$F$55,5)</f>
        <v>0.59159919067940292</v>
      </c>
      <c r="AD27" s="3">
        <f>COUNTIF($U$2:U27,U27)</f>
        <v>14</v>
      </c>
      <c r="AE27" s="3">
        <f t="shared" si="0"/>
        <v>18</v>
      </c>
      <c r="AF27" s="3">
        <f t="shared" si="4"/>
        <v>4</v>
      </c>
      <c r="AG27" s="3">
        <f t="shared" si="5"/>
        <v>13</v>
      </c>
      <c r="AH27" s="81">
        <f t="shared" si="1"/>
        <v>21.587743839534788</v>
      </c>
      <c r="AI27" s="81">
        <f t="shared" si="2"/>
        <v>0.60866591516271196</v>
      </c>
      <c r="AJ27" s="83">
        <v>0.38436100000000001</v>
      </c>
      <c r="AK27" s="83">
        <v>30.106100000000001</v>
      </c>
      <c r="AL27" s="84">
        <f t="shared" si="6"/>
        <v>11.571610702100001</v>
      </c>
      <c r="AM27" s="84">
        <f t="shared" si="3"/>
        <v>20.466359890399751</v>
      </c>
      <c r="AN27" s="84">
        <f t="shared" si="7"/>
        <v>13.139723860388639</v>
      </c>
      <c r="AO27" s="84">
        <f t="shared" si="8"/>
        <v>7.3266360300111124</v>
      </c>
      <c r="AP27" s="85">
        <f t="shared" si="9"/>
        <v>0.57938932065149285</v>
      </c>
    </row>
    <row r="28" spans="1:42" x14ac:dyDescent="0.25">
      <c r="A28">
        <v>2</v>
      </c>
      <c r="B28" s="11">
        <v>6</v>
      </c>
      <c r="C28" s="12"/>
      <c r="D28" s="12">
        <v>0</v>
      </c>
      <c r="E28" s="12">
        <v>-104</v>
      </c>
      <c r="F28" s="12">
        <v>200</v>
      </c>
      <c r="G28" s="12">
        <v>4.6602999999999999E-2</v>
      </c>
      <c r="H28" s="12">
        <v>0.18156800000000001</v>
      </c>
      <c r="I28" s="12">
        <v>46.490360000000003</v>
      </c>
      <c r="J28" s="12">
        <v>1.611999</v>
      </c>
      <c r="K28" s="12">
        <v>8.8116249999999994</v>
      </c>
      <c r="L28" s="12">
        <v>0.152807</v>
      </c>
      <c r="M28" s="13">
        <v>4.6602999999999999E-2</v>
      </c>
      <c r="N28" s="12">
        <v>0.120333</v>
      </c>
      <c r="O28" s="12">
        <v>101307</v>
      </c>
      <c r="P28" s="12">
        <v>20.100000000000001</v>
      </c>
      <c r="Q28" s="12">
        <v>60</v>
      </c>
      <c r="R28" s="12">
        <v>1.1972</v>
      </c>
      <c r="S28" s="12" t="s">
        <v>91</v>
      </c>
      <c r="T28" s="12" t="s">
        <v>92</v>
      </c>
      <c r="U28" s="77">
        <v>1010</v>
      </c>
      <c r="V28" s="34">
        <v>23.067136661121115</v>
      </c>
      <c r="W28" s="2">
        <v>0.85039922810520863</v>
      </c>
      <c r="X28" s="2">
        <v>31.019082578169588</v>
      </c>
      <c r="Y28" s="2">
        <v>1.56823074186542</v>
      </c>
      <c r="Z28" s="80">
        <f>VLOOKUP(U28,BG!$A$2:$F$55,4)</f>
        <v>17.667128630810641</v>
      </c>
      <c r="AA28" s="80">
        <f>VLOOKUP(U28,BG!$A$2:$F$55,5)</f>
        <v>0.66413276973346635</v>
      </c>
      <c r="AB28" s="4">
        <f>VLOOKUP(U28+1,BG!$A$2:$F$55,4)</f>
        <v>22.794086980680678</v>
      </c>
      <c r="AC28" s="4">
        <f>VLOOKUP(U28+1,BG!$A$2:$F$55,5)</f>
        <v>0.59159919067940292</v>
      </c>
      <c r="AD28" s="3">
        <f>COUNTIF($U$2:U28,U28)</f>
        <v>15</v>
      </c>
      <c r="AE28" s="3">
        <f t="shared" si="0"/>
        <v>18</v>
      </c>
      <c r="AF28" s="3">
        <f t="shared" si="4"/>
        <v>3</v>
      </c>
      <c r="AG28" s="3">
        <f t="shared" si="5"/>
        <v>14</v>
      </c>
      <c r="AH28" s="81">
        <f t="shared" si="1"/>
        <v>21.889329624821261</v>
      </c>
      <c r="AI28" s="81">
        <f t="shared" si="2"/>
        <v>0.60439923404188467</v>
      </c>
      <c r="AJ28" s="83">
        <v>0.62448199999999998</v>
      </c>
      <c r="AK28" s="83">
        <v>34.388800000000003</v>
      </c>
      <c r="AL28" s="84">
        <f t="shared" si="6"/>
        <v>21.475186601600001</v>
      </c>
      <c r="AM28" s="84">
        <f t="shared" si="3"/>
        <v>27.946834622872561</v>
      </c>
      <c r="AN28" s="84">
        <f t="shared" si="7"/>
        <v>13.229894058932306</v>
      </c>
      <c r="AO28" s="84">
        <f t="shared" si="8"/>
        <v>14.716940563940256</v>
      </c>
      <c r="AP28" s="85">
        <f t="shared" si="9"/>
        <v>0.45921541969252333</v>
      </c>
    </row>
    <row r="29" spans="1:42" x14ac:dyDescent="0.25">
      <c r="A29">
        <v>2</v>
      </c>
      <c r="B29" s="11">
        <v>7</v>
      </c>
      <c r="C29" s="12"/>
      <c r="D29" s="12">
        <v>0</v>
      </c>
      <c r="E29" s="12">
        <v>-104</v>
      </c>
      <c r="F29" s="12">
        <v>190</v>
      </c>
      <c r="G29" s="12">
        <v>5.4739999999999997E-2</v>
      </c>
      <c r="H29" s="12">
        <v>0.18179300000000001</v>
      </c>
      <c r="I29" s="12">
        <v>46.546844</v>
      </c>
      <c r="J29" s="12">
        <v>1.643313</v>
      </c>
      <c r="K29" s="12">
        <v>8.816929</v>
      </c>
      <c r="L29" s="12">
        <v>0.15559600000000001</v>
      </c>
      <c r="M29" s="13">
        <v>5.4739999999999997E-2</v>
      </c>
      <c r="N29" s="12">
        <v>0.14744299999999999</v>
      </c>
      <c r="O29" s="12">
        <v>101307</v>
      </c>
      <c r="P29" s="12">
        <v>20.100000000000001</v>
      </c>
      <c r="Q29" s="12">
        <v>60</v>
      </c>
      <c r="R29" s="12">
        <v>1.1972</v>
      </c>
      <c r="S29" s="12" t="s">
        <v>93</v>
      </c>
      <c r="T29" s="12" t="s">
        <v>94</v>
      </c>
      <c r="U29" s="77">
        <v>1010</v>
      </c>
      <c r="V29" s="34">
        <v>30.107234983594836</v>
      </c>
      <c r="W29" s="2">
        <v>0.76151562589143984</v>
      </c>
      <c r="X29" s="2">
        <v>41.050819967221628</v>
      </c>
      <c r="Y29" s="2">
        <v>1.2407212334970361</v>
      </c>
      <c r="Z29" s="80">
        <f>VLOOKUP(U29,BG!$A$2:$F$55,4)</f>
        <v>17.667128630810641</v>
      </c>
      <c r="AA29" s="80">
        <f>VLOOKUP(U29,BG!$A$2:$F$55,5)</f>
        <v>0.66413276973346635</v>
      </c>
      <c r="AB29" s="4">
        <f>VLOOKUP(U29+1,BG!$A$2:$F$55,4)</f>
        <v>22.794086980680678</v>
      </c>
      <c r="AC29" s="4">
        <f>VLOOKUP(U29+1,BG!$A$2:$F$55,5)</f>
        <v>0.59159919067940292</v>
      </c>
      <c r="AD29" s="3">
        <f>COUNTIF($U$2:U29,U29)</f>
        <v>16</v>
      </c>
      <c r="AE29" s="3">
        <f t="shared" si="0"/>
        <v>18</v>
      </c>
      <c r="AF29" s="3">
        <f t="shared" si="4"/>
        <v>2</v>
      </c>
      <c r="AG29" s="3">
        <f t="shared" si="5"/>
        <v>15</v>
      </c>
      <c r="AH29" s="81">
        <f t="shared" si="1"/>
        <v>22.190915410107735</v>
      </c>
      <c r="AI29" s="81">
        <f t="shared" si="2"/>
        <v>0.60013255292105749</v>
      </c>
      <c r="AJ29" s="83">
        <v>0.61593399999999998</v>
      </c>
      <c r="AK29" s="83">
        <v>41.568199999999997</v>
      </c>
      <c r="AL29" s="84">
        <f t="shared" si="6"/>
        <v>25.603267698799996</v>
      </c>
      <c r="AM29" s="84">
        <f t="shared" si="3"/>
        <v>32.501562094192629</v>
      </c>
      <c r="AN29" s="84">
        <f t="shared" si="7"/>
        <v>13.31749071672319</v>
      </c>
      <c r="AO29" s="84">
        <f t="shared" si="8"/>
        <v>19.184071377469436</v>
      </c>
      <c r="AP29" s="85">
        <f t="shared" si="9"/>
        <v>0.33461074007833019</v>
      </c>
    </row>
    <row r="30" spans="1:42" x14ac:dyDescent="0.25">
      <c r="A30">
        <v>2</v>
      </c>
      <c r="B30" s="11">
        <v>8</v>
      </c>
      <c r="C30" s="12"/>
      <c r="D30" s="12">
        <v>0</v>
      </c>
      <c r="E30" s="12">
        <v>-104</v>
      </c>
      <c r="F30" s="12">
        <v>180</v>
      </c>
      <c r="G30" s="12">
        <v>6.3241000000000006E-2</v>
      </c>
      <c r="H30" s="12">
        <v>0.18205099999999999</v>
      </c>
      <c r="I30" s="12">
        <v>46.611646</v>
      </c>
      <c r="J30" s="12">
        <v>1.575393</v>
      </c>
      <c r="K30" s="12">
        <v>8.8250010000000003</v>
      </c>
      <c r="L30" s="12">
        <v>0.149177</v>
      </c>
      <c r="M30" s="13">
        <v>6.3241000000000006E-2</v>
      </c>
      <c r="N30" s="12">
        <v>0.16635</v>
      </c>
      <c r="O30" s="12">
        <v>101303</v>
      </c>
      <c r="P30" s="12">
        <v>20.2</v>
      </c>
      <c r="Q30" s="12">
        <v>60</v>
      </c>
      <c r="R30" s="12">
        <v>1.1967000000000001</v>
      </c>
      <c r="S30" s="12" t="s">
        <v>95</v>
      </c>
      <c r="T30" s="12" t="s">
        <v>96</v>
      </c>
      <c r="U30" s="77">
        <v>1010</v>
      </c>
      <c r="V30" s="34">
        <v>37.478969203328013</v>
      </c>
      <c r="W30" s="2">
        <v>0.63347824158426613</v>
      </c>
      <c r="X30" s="2">
        <v>55.553240421012895</v>
      </c>
      <c r="Y30" s="2">
        <v>-0.27467458122840721</v>
      </c>
      <c r="Z30" s="80">
        <f>VLOOKUP(U30,BG!$A$2:$F$55,4)</f>
        <v>17.667128630810641</v>
      </c>
      <c r="AA30" s="80">
        <f>VLOOKUP(U30,BG!$A$2:$F$55,5)</f>
        <v>0.66413276973346635</v>
      </c>
      <c r="AB30" s="4">
        <f>VLOOKUP(U30+1,BG!$A$2:$F$55,4)</f>
        <v>22.794086980680678</v>
      </c>
      <c r="AC30" s="4">
        <f>VLOOKUP(U30+1,BG!$A$2:$F$55,5)</f>
        <v>0.59159919067940292</v>
      </c>
      <c r="AD30" s="3">
        <f>COUNTIF($U$2:U30,U30)</f>
        <v>17</v>
      </c>
      <c r="AE30" s="3">
        <f t="shared" si="0"/>
        <v>18</v>
      </c>
      <c r="AF30" s="3">
        <f t="shared" si="4"/>
        <v>1</v>
      </c>
      <c r="AG30" s="3">
        <f t="shared" si="5"/>
        <v>16</v>
      </c>
      <c r="AH30" s="81">
        <f t="shared" si="1"/>
        <v>22.492501195394205</v>
      </c>
      <c r="AI30" s="81">
        <f t="shared" si="2"/>
        <v>0.59586587180023021</v>
      </c>
      <c r="AJ30" s="83">
        <v>0.50586200000000003</v>
      </c>
      <c r="AK30" s="83">
        <v>57.334200000000003</v>
      </c>
      <c r="AL30" s="84">
        <f t="shared" si="6"/>
        <v>29.003193080400003</v>
      </c>
      <c r="AM30" s="84">
        <f t="shared" si="3"/>
        <v>35.191769056211221</v>
      </c>
      <c r="AN30" s="84">
        <f t="shared" si="7"/>
        <v>13.402513833761288</v>
      </c>
      <c r="AO30" s="84">
        <f t="shared" si="8"/>
        <v>21.789255222449931</v>
      </c>
      <c r="AP30" s="85">
        <f t="shared" si="9"/>
        <v>0.33107776214936424</v>
      </c>
    </row>
    <row r="31" spans="1:42" x14ac:dyDescent="0.25">
      <c r="A31">
        <v>2</v>
      </c>
      <c r="B31" s="11">
        <v>9</v>
      </c>
      <c r="C31" s="12"/>
      <c r="D31" s="12">
        <v>0</v>
      </c>
      <c r="E31" s="12">
        <v>-104</v>
      </c>
      <c r="F31" s="12">
        <v>170</v>
      </c>
      <c r="G31" s="12">
        <v>6.9917999999999994E-2</v>
      </c>
      <c r="H31" s="12">
        <v>0.182753</v>
      </c>
      <c r="I31" s="12">
        <v>46.787837000000003</v>
      </c>
      <c r="J31" s="12">
        <v>1.602635</v>
      </c>
      <c r="K31" s="12">
        <v>8.8415870000000005</v>
      </c>
      <c r="L31" s="12">
        <v>0.151446</v>
      </c>
      <c r="M31" s="13">
        <v>6.9917999999999994E-2</v>
      </c>
      <c r="N31" s="12">
        <v>0.195657</v>
      </c>
      <c r="O31" s="12">
        <v>101304</v>
      </c>
      <c r="P31" s="12">
        <v>20.2</v>
      </c>
      <c r="Q31" s="12">
        <v>60</v>
      </c>
      <c r="R31" s="12">
        <v>1.1967000000000001</v>
      </c>
      <c r="S31" s="12" t="s">
        <v>97</v>
      </c>
      <c r="T31" s="12" t="s">
        <v>98</v>
      </c>
      <c r="U31" s="77">
        <v>1010</v>
      </c>
      <c r="V31" s="34">
        <v>43.191533189664632</v>
      </c>
      <c r="W31" s="2">
        <v>0.6428816986683229</v>
      </c>
      <c r="X31" s="2">
        <v>62.708993227260713</v>
      </c>
      <c r="Y31" s="2">
        <v>0.58502038287593061</v>
      </c>
      <c r="Z31" s="80">
        <f>VLOOKUP(U31,BG!$A$2:$F$55,4)</f>
        <v>17.667128630810641</v>
      </c>
      <c r="AA31" s="80">
        <f>VLOOKUP(U31,BG!$A$2:$F$55,5)</f>
        <v>0.66413276973346635</v>
      </c>
      <c r="AB31" s="4">
        <f>VLOOKUP(U31+1,BG!$A$2:$F$55,4)</f>
        <v>22.794086980680678</v>
      </c>
      <c r="AC31" s="4">
        <f>VLOOKUP(U31+1,BG!$A$2:$F$55,5)</f>
        <v>0.59159919067940292</v>
      </c>
      <c r="AD31" s="3">
        <f>COUNTIF($U$2:U31,U31)</f>
        <v>18</v>
      </c>
      <c r="AE31" s="3">
        <f t="shared" si="0"/>
        <v>18</v>
      </c>
      <c r="AF31" s="3">
        <f t="shared" si="4"/>
        <v>0</v>
      </c>
      <c r="AG31" s="3">
        <f t="shared" si="5"/>
        <v>17</v>
      </c>
      <c r="AH31" s="81">
        <f t="shared" si="1"/>
        <v>22.794086980680678</v>
      </c>
      <c r="AI31" s="81">
        <f t="shared" si="2"/>
        <v>0.59159919067940292</v>
      </c>
      <c r="AJ31" s="83">
        <v>0.54434000000000005</v>
      </c>
      <c r="AK31" s="83">
        <v>64.452600000000004</v>
      </c>
      <c r="AL31" s="84">
        <f t="shared" si="6"/>
        <v>35.084128284000002</v>
      </c>
      <c r="AM31" s="84">
        <f t="shared" si="3"/>
        <v>40.899484470597656</v>
      </c>
      <c r="AN31" s="84">
        <f t="shared" si="7"/>
        <v>13.484963410046603</v>
      </c>
      <c r="AO31" s="84">
        <f t="shared" si="8"/>
        <v>27.414521060551053</v>
      </c>
      <c r="AP31" s="85">
        <f t="shared" si="9"/>
        <v>0.27976440684515042</v>
      </c>
    </row>
    <row r="32" spans="1:42" x14ac:dyDescent="0.25">
      <c r="A32">
        <v>2</v>
      </c>
      <c r="B32" s="20">
        <v>17</v>
      </c>
      <c r="C32" s="21" t="s">
        <v>99</v>
      </c>
      <c r="D32" s="21">
        <v>0</v>
      </c>
      <c r="E32" s="21">
        <v>-103.96875</v>
      </c>
      <c r="F32" s="21">
        <v>170</v>
      </c>
      <c r="G32" s="21">
        <v>3.9019999999999999E-2</v>
      </c>
      <c r="H32" s="21">
        <v>0.183388</v>
      </c>
      <c r="I32" s="21">
        <v>46.947110000000002</v>
      </c>
      <c r="J32" s="21">
        <v>1.6307510000000001</v>
      </c>
      <c r="K32" s="21">
        <v>8.8568519999999999</v>
      </c>
      <c r="L32" s="21">
        <v>0.15376600000000001</v>
      </c>
      <c r="M32" s="22">
        <v>3.9019999999999999E-2</v>
      </c>
      <c r="N32" s="21">
        <v>0.10946</v>
      </c>
      <c r="O32" s="21">
        <v>101298</v>
      </c>
      <c r="P32" s="21">
        <v>20.2</v>
      </c>
      <c r="Q32" s="21">
        <v>60</v>
      </c>
      <c r="R32" s="21">
        <v>1.1966000000000001</v>
      </c>
      <c r="S32" s="21" t="s">
        <v>100</v>
      </c>
      <c r="T32" s="21" t="s">
        <v>101</v>
      </c>
      <c r="U32" s="77">
        <v>1020</v>
      </c>
      <c r="V32" s="34">
        <v>53.416328630590854</v>
      </c>
      <c r="W32" s="2">
        <v>0.65504337678316871</v>
      </c>
      <c r="X32" s="2">
        <v>75.198103859504528</v>
      </c>
      <c r="Y32" s="2">
        <v>2.9225237677837397</v>
      </c>
      <c r="Z32" s="80">
        <f>VLOOKUP(U32,BG!$A$2:$F$55,4)</f>
        <v>15.890105072884921</v>
      </c>
      <c r="AA32" s="80">
        <f>VLOOKUP(U32,BG!$A$2:$F$55,5)</f>
        <v>1.0125530342922053</v>
      </c>
      <c r="AB32" s="4">
        <f>VLOOKUP(U32+1,BG!$A$2:$F$55,4)</f>
        <v>14.731618018412622</v>
      </c>
      <c r="AC32" s="4">
        <f>VLOOKUP(U32+1,BG!$A$2:$F$55,5)</f>
        <v>1.2516985998598114</v>
      </c>
      <c r="AD32" s="3">
        <f>COUNTIF($U$2:U32,U32)</f>
        <v>1</v>
      </c>
      <c r="AE32" s="3">
        <f t="shared" si="0"/>
        <v>14</v>
      </c>
      <c r="AF32" s="3">
        <f t="shared" si="4"/>
        <v>13</v>
      </c>
      <c r="AG32" s="3">
        <f t="shared" si="5"/>
        <v>0</v>
      </c>
      <c r="AH32" s="81">
        <f t="shared" si="1"/>
        <v>15.890105072884921</v>
      </c>
      <c r="AI32" s="81">
        <f t="shared" si="2"/>
        <v>1.0125530342922053</v>
      </c>
      <c r="AJ32" s="83">
        <v>0.537601</v>
      </c>
      <c r="AK32" s="83">
        <v>77.994399999999999</v>
      </c>
      <c r="AL32" s="84">
        <f t="shared" si="6"/>
        <v>41.929867434400002</v>
      </c>
      <c r="AM32" s="84">
        <f t="shared" si="3"/>
        <v>52.180543647605013</v>
      </c>
      <c r="AN32" s="84">
        <f t="shared" si="7"/>
        <v>16.089574106771593</v>
      </c>
      <c r="AO32" s="84">
        <f t="shared" si="8"/>
        <v>36.09096954083342</v>
      </c>
      <c r="AP32" s="85">
        <f t="shared" si="9"/>
        <v>0.16178279408538573</v>
      </c>
    </row>
    <row r="33" spans="1:42" x14ac:dyDescent="0.25">
      <c r="A33">
        <v>2</v>
      </c>
      <c r="B33" s="20">
        <v>16</v>
      </c>
      <c r="C33" s="21" t="s">
        <v>99</v>
      </c>
      <c r="D33" s="21">
        <v>0</v>
      </c>
      <c r="E33" s="21">
        <v>-103.96875</v>
      </c>
      <c r="F33" s="21">
        <v>160</v>
      </c>
      <c r="G33" s="21">
        <v>4.1673000000000002E-2</v>
      </c>
      <c r="H33" s="21">
        <v>0.18303800000000001</v>
      </c>
      <c r="I33" s="21">
        <v>46.859333999999997</v>
      </c>
      <c r="J33" s="21">
        <v>1.59619</v>
      </c>
      <c r="K33" s="21">
        <v>8.848706</v>
      </c>
      <c r="L33" s="21">
        <v>0.15071300000000001</v>
      </c>
      <c r="M33" s="22">
        <v>4.1673000000000002E-2</v>
      </c>
      <c r="N33" s="21">
        <v>0.11715299999999999</v>
      </c>
      <c r="O33" s="21">
        <v>101296</v>
      </c>
      <c r="P33" s="21">
        <v>20.2</v>
      </c>
      <c r="Q33" s="21">
        <v>60</v>
      </c>
      <c r="R33" s="21">
        <v>1.1966000000000001</v>
      </c>
      <c r="S33" s="21" t="s">
        <v>102</v>
      </c>
      <c r="T33" s="21" t="s">
        <v>103</v>
      </c>
      <c r="U33" s="77">
        <v>1020</v>
      </c>
      <c r="V33" s="34">
        <v>56.770424395579575</v>
      </c>
      <c r="W33" s="2">
        <v>0.67392922832962887</v>
      </c>
      <c r="X33" s="2">
        <v>79.385438696932482</v>
      </c>
      <c r="Y33" s="2">
        <v>4.588504566904672</v>
      </c>
      <c r="Z33" s="80">
        <f>VLOOKUP(U33,BG!$A$2:$F$55,4)</f>
        <v>15.890105072884921</v>
      </c>
      <c r="AA33" s="80">
        <f>VLOOKUP(U33,BG!$A$2:$F$55,5)</f>
        <v>1.0125530342922053</v>
      </c>
      <c r="AB33" s="4">
        <f>VLOOKUP(U33+1,BG!$A$2:$F$55,4)</f>
        <v>14.731618018412622</v>
      </c>
      <c r="AC33" s="4">
        <f>VLOOKUP(U33+1,BG!$A$2:$F$55,5)</f>
        <v>1.2516985998598114</v>
      </c>
      <c r="AD33" s="3">
        <f>COUNTIF($U$2:U33,U33)</f>
        <v>2</v>
      </c>
      <c r="AE33" s="3">
        <f t="shared" si="0"/>
        <v>14</v>
      </c>
      <c r="AF33" s="3">
        <f t="shared" si="4"/>
        <v>12</v>
      </c>
      <c r="AG33" s="3">
        <f t="shared" si="5"/>
        <v>1</v>
      </c>
      <c r="AH33" s="81">
        <f t="shared" si="1"/>
        <v>15.800990684079361</v>
      </c>
      <c r="AI33" s="81">
        <f t="shared" si="2"/>
        <v>1.0309488470281751</v>
      </c>
      <c r="AJ33" s="83">
        <v>0.60372099999999995</v>
      </c>
      <c r="AK33" s="83">
        <v>81.436899999999994</v>
      </c>
      <c r="AL33" s="84">
        <f t="shared" si="6"/>
        <v>49.165166704899995</v>
      </c>
      <c r="AM33" s="84">
        <f t="shared" si="3"/>
        <v>58.088672008537444</v>
      </c>
      <c r="AN33" s="84">
        <f t="shared" si="7"/>
        <v>16.290013127654554</v>
      </c>
      <c r="AO33" s="84">
        <f t="shared" si="8"/>
        <v>41.79865888088289</v>
      </c>
      <c r="AP33" s="85">
        <f t="shared" si="9"/>
        <v>0.17623789904384385</v>
      </c>
    </row>
    <row r="34" spans="1:42" x14ac:dyDescent="0.25">
      <c r="A34">
        <v>2</v>
      </c>
      <c r="B34" s="20">
        <v>15</v>
      </c>
      <c r="C34" s="21" t="s">
        <v>99</v>
      </c>
      <c r="D34" s="21">
        <v>0</v>
      </c>
      <c r="E34" s="21">
        <v>-103.96875</v>
      </c>
      <c r="F34" s="21">
        <v>150</v>
      </c>
      <c r="G34" s="21">
        <v>5.4303999999999998E-2</v>
      </c>
      <c r="H34" s="21">
        <v>0.18281900000000001</v>
      </c>
      <c r="I34" s="21">
        <v>46.804439000000002</v>
      </c>
      <c r="J34" s="21">
        <v>1.653392</v>
      </c>
      <c r="K34" s="21">
        <v>8.8436009999999996</v>
      </c>
      <c r="L34" s="21">
        <v>0.15615799999999999</v>
      </c>
      <c r="M34" s="22">
        <v>5.4303999999999998E-2</v>
      </c>
      <c r="N34" s="21">
        <v>0.15048300000000001</v>
      </c>
      <c r="O34" s="21">
        <v>101292</v>
      </c>
      <c r="P34" s="21">
        <v>20.2</v>
      </c>
      <c r="Q34" s="21">
        <v>60</v>
      </c>
      <c r="R34" s="21">
        <v>1.1964999999999999</v>
      </c>
      <c r="S34" s="21" t="s">
        <v>104</v>
      </c>
      <c r="T34" s="21" t="s">
        <v>105</v>
      </c>
      <c r="U34" s="77">
        <v>1020</v>
      </c>
      <c r="V34" s="34">
        <v>78.444383911982257</v>
      </c>
      <c r="W34" s="2">
        <v>0.56408025060803535</v>
      </c>
      <c r="X34" s="2">
        <v>120.55849448008031</v>
      </c>
      <c r="Y34" s="2">
        <v>3.4569778885169682</v>
      </c>
      <c r="Z34" s="80">
        <f>VLOOKUP(U34,BG!$A$2:$F$55,4)</f>
        <v>15.890105072884921</v>
      </c>
      <c r="AA34" s="80">
        <f>VLOOKUP(U34,BG!$A$2:$F$55,5)</f>
        <v>1.0125530342922053</v>
      </c>
      <c r="AB34" s="4">
        <f>VLOOKUP(U34+1,BG!$A$2:$F$55,4)</f>
        <v>14.731618018412622</v>
      </c>
      <c r="AC34" s="4">
        <f>VLOOKUP(U34+1,BG!$A$2:$F$55,5)</f>
        <v>1.2516985998598114</v>
      </c>
      <c r="AD34" s="3">
        <f>COUNTIF($U$2:U34,U34)</f>
        <v>3</v>
      </c>
      <c r="AE34" s="3">
        <f t="shared" si="0"/>
        <v>14</v>
      </c>
      <c r="AF34" s="3">
        <f t="shared" si="4"/>
        <v>11</v>
      </c>
      <c r="AG34" s="3">
        <f t="shared" si="5"/>
        <v>2</v>
      </c>
      <c r="AH34" s="81">
        <f t="shared" si="1"/>
        <v>15.711876295273798</v>
      </c>
      <c r="AI34" s="81">
        <f t="shared" si="2"/>
        <v>1.0493446597641447</v>
      </c>
      <c r="AJ34" s="83">
        <v>0.51896900000000001</v>
      </c>
      <c r="AK34" s="83">
        <v>122.76300000000001</v>
      </c>
      <c r="AL34" s="84">
        <f t="shared" si="6"/>
        <v>63.710191347000006</v>
      </c>
      <c r="AM34" s="84">
        <f t="shared" si="3"/>
        <v>71.461643667768129</v>
      </c>
      <c r="AN34" s="84">
        <f t="shared" si="7"/>
        <v>16.487173485320415</v>
      </c>
      <c r="AO34" s="84">
        <f t="shared" si="8"/>
        <v>54.974470182447718</v>
      </c>
      <c r="AP34" s="85">
        <f t="shared" si="9"/>
        <v>0.15890505421080775</v>
      </c>
    </row>
    <row r="35" spans="1:42" x14ac:dyDescent="0.25">
      <c r="A35">
        <v>2</v>
      </c>
      <c r="B35" s="20">
        <v>14</v>
      </c>
      <c r="C35" s="21" t="s">
        <v>99</v>
      </c>
      <c r="D35" s="21">
        <v>0</v>
      </c>
      <c r="E35" s="21">
        <v>-103.96875</v>
      </c>
      <c r="F35" s="21">
        <v>140</v>
      </c>
      <c r="G35" s="21">
        <v>6.4296000000000006E-2</v>
      </c>
      <c r="H35" s="21">
        <v>0.18315000000000001</v>
      </c>
      <c r="I35" s="21">
        <v>46.887309000000002</v>
      </c>
      <c r="J35" s="21">
        <v>1.6501600000000001</v>
      </c>
      <c r="K35" s="21">
        <v>8.8515680000000003</v>
      </c>
      <c r="L35" s="21">
        <v>0.15576300000000001</v>
      </c>
      <c r="M35" s="22">
        <v>6.4296000000000006E-2</v>
      </c>
      <c r="N35" s="21">
        <v>0.163989</v>
      </c>
      <c r="O35" s="21">
        <v>101289</v>
      </c>
      <c r="P35" s="21">
        <v>20.2</v>
      </c>
      <c r="Q35" s="21">
        <v>60</v>
      </c>
      <c r="R35" s="21">
        <v>1.1964999999999999</v>
      </c>
      <c r="S35" s="21" t="s">
        <v>106</v>
      </c>
      <c r="T35" s="21" t="s">
        <v>107</v>
      </c>
      <c r="U35" s="77">
        <v>1020</v>
      </c>
      <c r="V35" s="34">
        <v>95.24707291191686</v>
      </c>
      <c r="W35" s="2">
        <v>0.55695301487654081</v>
      </c>
      <c r="X35" s="2">
        <v>146.92219986597803</v>
      </c>
      <c r="Y35" s="2">
        <v>5.1190703632966619</v>
      </c>
      <c r="Z35" s="80">
        <f>VLOOKUP(U35,BG!$A$2:$F$55,4)</f>
        <v>15.890105072884921</v>
      </c>
      <c r="AA35" s="80">
        <f>VLOOKUP(U35,BG!$A$2:$F$55,5)</f>
        <v>1.0125530342922053</v>
      </c>
      <c r="AB35" s="4">
        <f>VLOOKUP(U35+1,BG!$A$2:$F$55,4)</f>
        <v>14.731618018412622</v>
      </c>
      <c r="AC35" s="4">
        <f>VLOOKUP(U35+1,BG!$A$2:$F$55,5)</f>
        <v>1.2516985998598114</v>
      </c>
      <c r="AD35" s="3">
        <f>COUNTIF($U$2:U35,U35)</f>
        <v>4</v>
      </c>
      <c r="AE35" s="3">
        <f t="shared" si="0"/>
        <v>14</v>
      </c>
      <c r="AF35" s="3">
        <f t="shared" si="4"/>
        <v>10</v>
      </c>
      <c r="AG35" s="3">
        <f t="shared" si="5"/>
        <v>3</v>
      </c>
      <c r="AH35" s="81">
        <f t="shared" si="1"/>
        <v>15.622761906468238</v>
      </c>
      <c r="AI35" s="81">
        <f t="shared" si="2"/>
        <v>1.0677404725001145</v>
      </c>
      <c r="AJ35" s="83">
        <v>0.54750900000000002</v>
      </c>
      <c r="AK35" s="83">
        <v>148.286</v>
      </c>
      <c r="AL35" s="84">
        <f t="shared" si="6"/>
        <v>81.187919574000006</v>
      </c>
      <c r="AM35" s="84">
        <f t="shared" si="3"/>
        <v>86.947832530946826</v>
      </c>
      <c r="AN35" s="84">
        <f t="shared" si="7"/>
        <v>16.681055179769185</v>
      </c>
      <c r="AO35" s="84">
        <f t="shared" si="8"/>
        <v>70.266777351177637</v>
      </c>
      <c r="AP35" s="85">
        <f t="shared" si="9"/>
        <v>0.1554239803576154</v>
      </c>
    </row>
    <row r="36" spans="1:42" x14ac:dyDescent="0.25">
      <c r="A36">
        <v>2</v>
      </c>
      <c r="B36" s="20">
        <v>13</v>
      </c>
      <c r="C36" s="21" t="s">
        <v>99</v>
      </c>
      <c r="D36" s="21">
        <v>0</v>
      </c>
      <c r="E36" s="21">
        <v>-103.96875</v>
      </c>
      <c r="F36" s="21">
        <v>130</v>
      </c>
      <c r="G36" s="21">
        <v>7.3322999999999999E-2</v>
      </c>
      <c r="H36" s="21">
        <v>0.18329400000000001</v>
      </c>
      <c r="I36" s="21">
        <v>46.923380000000002</v>
      </c>
      <c r="J36" s="21">
        <v>1.633254</v>
      </c>
      <c r="K36" s="21">
        <v>8.8551780000000004</v>
      </c>
      <c r="L36" s="21">
        <v>0.15410099999999999</v>
      </c>
      <c r="M36" s="22">
        <v>7.3322999999999999E-2</v>
      </c>
      <c r="N36" s="21">
        <v>0.19692200000000001</v>
      </c>
      <c r="O36" s="21">
        <v>101285</v>
      </c>
      <c r="P36" s="21">
        <v>20.2</v>
      </c>
      <c r="Q36" s="21">
        <v>60</v>
      </c>
      <c r="R36" s="21">
        <v>1.1963999999999999</v>
      </c>
      <c r="S36" s="21" t="s">
        <v>108</v>
      </c>
      <c r="T36" s="21" t="s">
        <v>109</v>
      </c>
      <c r="U36" s="77">
        <v>1020</v>
      </c>
      <c r="V36" s="34">
        <v>110.25818613072087</v>
      </c>
      <c r="W36" s="2">
        <v>0.52959813612502771</v>
      </c>
      <c r="X36" s="2">
        <v>175.94375149021442</v>
      </c>
      <c r="Y36" s="2">
        <v>5.5834256470624846</v>
      </c>
      <c r="Z36" s="80">
        <f>VLOOKUP(U36,BG!$A$2:$F$55,4)</f>
        <v>15.890105072884921</v>
      </c>
      <c r="AA36" s="80">
        <f>VLOOKUP(U36,BG!$A$2:$F$55,5)</f>
        <v>1.0125530342922053</v>
      </c>
      <c r="AB36" s="4">
        <f>VLOOKUP(U36+1,BG!$A$2:$F$55,4)</f>
        <v>14.731618018412622</v>
      </c>
      <c r="AC36" s="4">
        <f>VLOOKUP(U36+1,BG!$A$2:$F$55,5)</f>
        <v>1.2516985998598114</v>
      </c>
      <c r="AD36" s="3">
        <f>COUNTIF($U$2:U36,U36)</f>
        <v>5</v>
      </c>
      <c r="AE36" s="3">
        <f t="shared" si="0"/>
        <v>14</v>
      </c>
      <c r="AF36" s="3">
        <f t="shared" si="4"/>
        <v>9</v>
      </c>
      <c r="AG36" s="3">
        <f t="shared" si="5"/>
        <v>4</v>
      </c>
      <c r="AH36" s="81">
        <f t="shared" si="1"/>
        <v>15.533647517662674</v>
      </c>
      <c r="AI36" s="81">
        <f t="shared" si="2"/>
        <v>1.0861362852360841</v>
      </c>
      <c r="AJ36" s="83">
        <v>0.51857500000000001</v>
      </c>
      <c r="AK36" s="83">
        <v>177.52699999999999</v>
      </c>
      <c r="AL36" s="84">
        <f t="shared" si="6"/>
        <v>92.061064024999993</v>
      </c>
      <c r="AM36" s="84">
        <f t="shared" si="3"/>
        <v>98.762908499125103</v>
      </c>
      <c r="AN36" s="84">
        <f t="shared" si="7"/>
        <v>16.871658211000856</v>
      </c>
      <c r="AO36" s="84">
        <f t="shared" si="8"/>
        <v>81.89125028812424</v>
      </c>
      <c r="AP36" s="85">
        <f t="shared" si="9"/>
        <v>0.1241868172862732</v>
      </c>
    </row>
    <row r="37" spans="1:42" x14ac:dyDescent="0.25">
      <c r="A37">
        <v>2</v>
      </c>
      <c r="B37" s="20">
        <v>12</v>
      </c>
      <c r="C37" s="21" t="s">
        <v>99</v>
      </c>
      <c r="D37" s="21">
        <v>0</v>
      </c>
      <c r="E37" s="21">
        <v>-103.96875</v>
      </c>
      <c r="F37" s="21">
        <v>120</v>
      </c>
      <c r="G37" s="21">
        <v>9.8147999999999999E-2</v>
      </c>
      <c r="H37" s="21">
        <v>0.18320400000000001</v>
      </c>
      <c r="I37" s="21">
        <v>46.900917999999997</v>
      </c>
      <c r="J37" s="21">
        <v>1.6020460000000001</v>
      </c>
      <c r="K37" s="21">
        <v>8.8532820000000001</v>
      </c>
      <c r="L37" s="21">
        <v>0.151255</v>
      </c>
      <c r="M37" s="22">
        <v>9.8147999999999999E-2</v>
      </c>
      <c r="N37" s="21">
        <v>0.234488</v>
      </c>
      <c r="O37" s="21">
        <v>101281</v>
      </c>
      <c r="P37" s="21">
        <v>20.2</v>
      </c>
      <c r="Q37" s="21">
        <v>60</v>
      </c>
      <c r="R37" s="21">
        <v>1.1963999999999999</v>
      </c>
      <c r="S37" s="21" t="s">
        <v>110</v>
      </c>
      <c r="T37" s="21" t="s">
        <v>111</v>
      </c>
      <c r="U37" s="77">
        <v>1020</v>
      </c>
      <c r="V37" s="34">
        <v>154.20622766079609</v>
      </c>
      <c r="W37" s="2">
        <v>0.49873340004637384</v>
      </c>
      <c r="X37" s="2">
        <v>250.14288655670916</v>
      </c>
      <c r="Y37" s="2">
        <v>5.646717498084846</v>
      </c>
      <c r="Z37" s="80">
        <f>VLOOKUP(U37,BG!$A$2:$F$55,4)</f>
        <v>15.890105072884921</v>
      </c>
      <c r="AA37" s="80">
        <f>VLOOKUP(U37,BG!$A$2:$F$55,5)</f>
        <v>1.0125530342922053</v>
      </c>
      <c r="AB37" s="4">
        <f>VLOOKUP(U37+1,BG!$A$2:$F$55,4)</f>
        <v>14.731618018412622</v>
      </c>
      <c r="AC37" s="4">
        <f>VLOOKUP(U37+1,BG!$A$2:$F$55,5)</f>
        <v>1.2516985998598114</v>
      </c>
      <c r="AD37" s="3">
        <f>COUNTIF($U$2:U37,U37)</f>
        <v>6</v>
      </c>
      <c r="AE37" s="3">
        <f t="shared" si="0"/>
        <v>14</v>
      </c>
      <c r="AF37" s="3">
        <f t="shared" si="4"/>
        <v>8</v>
      </c>
      <c r="AG37" s="3">
        <f t="shared" si="5"/>
        <v>5</v>
      </c>
      <c r="AH37" s="81">
        <f t="shared" si="1"/>
        <v>15.444533128857113</v>
      </c>
      <c r="AI37" s="81">
        <f t="shared" si="2"/>
        <v>1.1045320979720539</v>
      </c>
      <c r="AJ37" s="83">
        <v>0.48798599999999998</v>
      </c>
      <c r="AK37" s="83">
        <v>251.91499999999999</v>
      </c>
      <c r="AL37" s="84">
        <f t="shared" si="6"/>
        <v>122.93099319</v>
      </c>
      <c r="AM37" s="84">
        <f t="shared" si="3"/>
        <v>130.40132980792677</v>
      </c>
      <c r="AN37" s="84">
        <f t="shared" si="7"/>
        <v>17.058982579015435</v>
      </c>
      <c r="AO37" s="84">
        <f t="shared" si="8"/>
        <v>113.34234722891134</v>
      </c>
      <c r="AP37" s="85">
        <f t="shared" si="9"/>
        <v>8.4598971130560724E-2</v>
      </c>
    </row>
    <row r="38" spans="1:42" x14ac:dyDescent="0.25">
      <c r="A38">
        <v>2</v>
      </c>
      <c r="B38" s="20">
        <v>11</v>
      </c>
      <c r="C38" s="21" t="s">
        <v>99</v>
      </c>
      <c r="D38" s="21">
        <v>0</v>
      </c>
      <c r="E38" s="21">
        <v>-103.96875</v>
      </c>
      <c r="F38" s="21">
        <v>110</v>
      </c>
      <c r="G38" s="21">
        <v>0.12085799999999999</v>
      </c>
      <c r="H38" s="21">
        <v>0.18307000000000001</v>
      </c>
      <c r="I38" s="21">
        <v>46.867364000000002</v>
      </c>
      <c r="J38" s="21">
        <v>1.6002050000000001</v>
      </c>
      <c r="K38" s="21">
        <v>8.8517720000000004</v>
      </c>
      <c r="L38" s="21">
        <v>0.15107200000000001</v>
      </c>
      <c r="M38" s="22">
        <v>0.12085799999999999</v>
      </c>
      <c r="N38" s="21">
        <v>0.30001699999999998</v>
      </c>
      <c r="O38" s="21">
        <v>101281</v>
      </c>
      <c r="P38" s="21">
        <v>20.3</v>
      </c>
      <c r="Q38" s="21">
        <v>60</v>
      </c>
      <c r="R38" s="21">
        <v>1.196</v>
      </c>
      <c r="S38" s="21" t="s">
        <v>112</v>
      </c>
      <c r="T38" s="21" t="s">
        <v>113</v>
      </c>
      <c r="U38" s="77">
        <v>1020</v>
      </c>
      <c r="V38" s="34">
        <v>194.22353836079958</v>
      </c>
      <c r="W38" s="2">
        <v>0.47050019738926502</v>
      </c>
      <c r="X38" s="2">
        <v>327.15524634930841</v>
      </c>
      <c r="Y38" s="2">
        <v>6.1104707673464693</v>
      </c>
      <c r="Z38" s="80">
        <f>VLOOKUP(U38,BG!$A$2:$F$55,4)</f>
        <v>15.890105072884921</v>
      </c>
      <c r="AA38" s="80">
        <f>VLOOKUP(U38,BG!$A$2:$F$55,5)</f>
        <v>1.0125530342922053</v>
      </c>
      <c r="AB38" s="4">
        <f>VLOOKUP(U38+1,BG!$A$2:$F$55,4)</f>
        <v>14.731618018412622</v>
      </c>
      <c r="AC38" s="4">
        <f>VLOOKUP(U38+1,BG!$A$2:$F$55,5)</f>
        <v>1.2516985998598114</v>
      </c>
      <c r="AD38" s="3">
        <f>COUNTIF($U$2:U38,U38)</f>
        <v>7</v>
      </c>
      <c r="AE38" s="3">
        <f t="shared" si="0"/>
        <v>14</v>
      </c>
      <c r="AF38" s="3">
        <f t="shared" si="4"/>
        <v>7</v>
      </c>
      <c r="AG38" s="3">
        <f t="shared" si="5"/>
        <v>6</v>
      </c>
      <c r="AH38" s="81">
        <f t="shared" si="1"/>
        <v>15.355418740051553</v>
      </c>
      <c r="AI38" s="81">
        <f t="shared" si="2"/>
        <v>1.1229279107080237</v>
      </c>
      <c r="AJ38" s="83">
        <v>0.45971200000000001</v>
      </c>
      <c r="AK38" s="83">
        <v>329.06099999999998</v>
      </c>
      <c r="AL38" s="84">
        <f t="shared" si="6"/>
        <v>151.27329043199998</v>
      </c>
      <c r="AM38" s="84">
        <f t="shared" si="3"/>
        <v>160.03707875162971</v>
      </c>
      <c r="AN38" s="84">
        <f t="shared" si="7"/>
        <v>17.243028283812922</v>
      </c>
      <c r="AO38" s="84">
        <f t="shared" si="8"/>
        <v>142.79405046781679</v>
      </c>
      <c r="AP38" s="85">
        <f t="shared" si="9"/>
        <v>5.9380905131578024E-2</v>
      </c>
    </row>
    <row r="39" spans="1:42" x14ac:dyDescent="0.25">
      <c r="A39">
        <v>2</v>
      </c>
      <c r="B39" s="20">
        <v>10</v>
      </c>
      <c r="C39" s="21" t="s">
        <v>99</v>
      </c>
      <c r="D39" s="21">
        <v>0</v>
      </c>
      <c r="E39" s="21">
        <v>-103.96875</v>
      </c>
      <c r="F39" s="21">
        <v>100</v>
      </c>
      <c r="G39" s="21">
        <v>0.14305200000000001</v>
      </c>
      <c r="H39" s="21">
        <v>0.18335399999999999</v>
      </c>
      <c r="I39" s="21">
        <v>46.938671999999997</v>
      </c>
      <c r="J39" s="21">
        <v>1.6389339999999999</v>
      </c>
      <c r="K39" s="21">
        <v>8.8568320000000007</v>
      </c>
      <c r="L39" s="21">
        <v>0.15464600000000001</v>
      </c>
      <c r="M39" s="22">
        <v>0.14305200000000001</v>
      </c>
      <c r="N39" s="21">
        <v>0.34185900000000002</v>
      </c>
      <c r="O39" s="21">
        <v>101280</v>
      </c>
      <c r="P39" s="21">
        <v>20.2</v>
      </c>
      <c r="Q39" s="21">
        <v>60</v>
      </c>
      <c r="R39" s="21">
        <v>1.1963999999999999</v>
      </c>
      <c r="S39" s="21" t="s">
        <v>114</v>
      </c>
      <c r="T39" s="21" t="s">
        <v>115</v>
      </c>
      <c r="U39" s="77">
        <v>1020</v>
      </c>
      <c r="V39" s="34">
        <v>233.24475668504925</v>
      </c>
      <c r="W39" s="2">
        <v>0.45265839508807332</v>
      </c>
      <c r="X39" s="2">
        <v>400.28892125622093</v>
      </c>
      <c r="Y39" s="2">
        <v>5.378778111363272</v>
      </c>
      <c r="Z39" s="80">
        <f>VLOOKUP(U39,BG!$A$2:$F$55,4)</f>
        <v>15.890105072884921</v>
      </c>
      <c r="AA39" s="80">
        <f>VLOOKUP(U39,BG!$A$2:$F$55,5)</f>
        <v>1.0125530342922053</v>
      </c>
      <c r="AB39" s="4">
        <f>VLOOKUP(U39+1,BG!$A$2:$F$55,4)</f>
        <v>14.731618018412622</v>
      </c>
      <c r="AC39" s="4">
        <f>VLOOKUP(U39+1,BG!$A$2:$F$55,5)</f>
        <v>1.2516985998598114</v>
      </c>
      <c r="AD39" s="3">
        <f>COUNTIF($U$2:U39,U39)</f>
        <v>8</v>
      </c>
      <c r="AE39" s="3">
        <f t="shared" si="0"/>
        <v>14</v>
      </c>
      <c r="AF39" s="3">
        <f t="shared" si="4"/>
        <v>6</v>
      </c>
      <c r="AG39" s="3">
        <f t="shared" si="5"/>
        <v>7</v>
      </c>
      <c r="AH39" s="81">
        <f t="shared" si="1"/>
        <v>15.266304351245992</v>
      </c>
      <c r="AI39" s="81">
        <f t="shared" si="2"/>
        <v>1.1413237234439932</v>
      </c>
      <c r="AJ39" s="83">
        <v>0.43985600000000002</v>
      </c>
      <c r="AK39" s="83">
        <v>402.245</v>
      </c>
      <c r="AL39" s="84">
        <f t="shared" si="6"/>
        <v>176.92987672000001</v>
      </c>
      <c r="AM39" s="84">
        <f t="shared" si="3"/>
        <v>186.57291877874039</v>
      </c>
      <c r="AN39" s="84">
        <f t="shared" si="7"/>
        <v>17.423795325393311</v>
      </c>
      <c r="AO39" s="84">
        <f t="shared" si="8"/>
        <v>169.14912345334707</v>
      </c>
      <c r="AP39" s="85">
        <f t="shared" si="9"/>
        <v>4.5999370897118141E-2</v>
      </c>
    </row>
    <row r="40" spans="1:42" x14ac:dyDescent="0.25">
      <c r="A40">
        <v>2</v>
      </c>
      <c r="B40" s="20">
        <v>9</v>
      </c>
      <c r="C40" s="21" t="s">
        <v>99</v>
      </c>
      <c r="D40" s="21">
        <v>0</v>
      </c>
      <c r="E40" s="21">
        <v>-103.96875</v>
      </c>
      <c r="F40" s="21">
        <v>90</v>
      </c>
      <c r="G40" s="21">
        <v>0.194823</v>
      </c>
      <c r="H40" s="21">
        <v>0.183115</v>
      </c>
      <c r="I40" s="21">
        <v>46.878521999999997</v>
      </c>
      <c r="J40" s="21">
        <v>1.6328260000000001</v>
      </c>
      <c r="K40" s="21">
        <v>8.8528160000000007</v>
      </c>
      <c r="L40" s="21">
        <v>0.15420200000000001</v>
      </c>
      <c r="M40" s="22">
        <v>0.194823</v>
      </c>
      <c r="N40" s="21">
        <v>0.44403199999999998</v>
      </c>
      <c r="O40" s="21">
        <v>101280</v>
      </c>
      <c r="P40" s="21">
        <v>20.3</v>
      </c>
      <c r="Q40" s="21">
        <v>60</v>
      </c>
      <c r="R40" s="21">
        <v>1.1959</v>
      </c>
      <c r="S40" s="21" t="s">
        <v>116</v>
      </c>
      <c r="T40" s="21" t="s">
        <v>117</v>
      </c>
      <c r="U40" s="77">
        <v>1020</v>
      </c>
      <c r="V40" s="34">
        <v>326.32304006784767</v>
      </c>
      <c r="W40" s="2">
        <v>0.4298597904891307</v>
      </c>
      <c r="X40" s="2">
        <v>576.43938899792772</v>
      </c>
      <c r="Y40" s="2">
        <v>5.4438067605818752</v>
      </c>
      <c r="Z40" s="80">
        <f>VLOOKUP(U40,BG!$A$2:$F$55,4)</f>
        <v>15.890105072884921</v>
      </c>
      <c r="AA40" s="80">
        <f>VLOOKUP(U40,BG!$A$2:$F$55,5)</f>
        <v>1.0125530342922053</v>
      </c>
      <c r="AB40" s="4">
        <f>VLOOKUP(U40+1,BG!$A$2:$F$55,4)</f>
        <v>14.731618018412622</v>
      </c>
      <c r="AC40" s="4">
        <f>VLOOKUP(U40+1,BG!$A$2:$F$55,5)</f>
        <v>1.2516985998598114</v>
      </c>
      <c r="AD40" s="3">
        <f>COUNTIF($U$2:U40,U40)</f>
        <v>9</v>
      </c>
      <c r="AE40" s="3">
        <f t="shared" si="0"/>
        <v>14</v>
      </c>
      <c r="AF40" s="3">
        <f t="shared" si="4"/>
        <v>5</v>
      </c>
      <c r="AG40" s="3">
        <f t="shared" si="5"/>
        <v>8</v>
      </c>
      <c r="AH40" s="81">
        <f t="shared" si="1"/>
        <v>15.17718996244043</v>
      </c>
      <c r="AI40" s="81">
        <f t="shared" si="2"/>
        <v>1.159719536179963</v>
      </c>
      <c r="AJ40" s="83">
        <v>0.41547600000000001</v>
      </c>
      <c r="AK40" s="83">
        <v>578.399</v>
      </c>
      <c r="AL40" s="84">
        <f t="shared" si="6"/>
        <v>240.310902924</v>
      </c>
      <c r="AM40" s="84">
        <f t="shared" si="3"/>
        <v>253.23192174491359</v>
      </c>
      <c r="AN40" s="84">
        <f t="shared" si="7"/>
        <v>17.601283703756607</v>
      </c>
      <c r="AO40" s="84">
        <f t="shared" si="8"/>
        <v>235.630638041157</v>
      </c>
      <c r="AP40" s="85">
        <f t="shared" si="9"/>
        <v>1.9862717861102237E-2</v>
      </c>
    </row>
    <row r="41" spans="1:42" x14ac:dyDescent="0.25">
      <c r="A41">
        <v>2</v>
      </c>
      <c r="B41" s="20">
        <v>8</v>
      </c>
      <c r="C41" s="21" t="s">
        <v>99</v>
      </c>
      <c r="D41" s="21">
        <v>0</v>
      </c>
      <c r="E41" s="21">
        <v>-103.96875</v>
      </c>
      <c r="F41" s="21">
        <v>80</v>
      </c>
      <c r="G41" s="21">
        <v>0.23491100000000001</v>
      </c>
      <c r="H41" s="21">
        <v>0.182114</v>
      </c>
      <c r="I41" s="21">
        <v>46.627327999999999</v>
      </c>
      <c r="J41" s="21">
        <v>1.6256740000000001</v>
      </c>
      <c r="K41" s="21">
        <v>8.8289760000000008</v>
      </c>
      <c r="L41" s="21">
        <v>0.15388199999999999</v>
      </c>
      <c r="M41" s="22">
        <v>0.23491100000000001</v>
      </c>
      <c r="N41" s="21">
        <v>0.52081599999999995</v>
      </c>
      <c r="O41" s="21">
        <v>101282</v>
      </c>
      <c r="P41" s="21">
        <v>20.3</v>
      </c>
      <c r="Q41" s="21">
        <v>60</v>
      </c>
      <c r="R41" s="21">
        <v>1.196</v>
      </c>
      <c r="S41" s="21" t="s">
        <v>118</v>
      </c>
      <c r="T41" s="21" t="s">
        <v>119</v>
      </c>
      <c r="U41" s="77">
        <v>1020</v>
      </c>
      <c r="V41" s="34">
        <v>397.92283404196019</v>
      </c>
      <c r="W41" s="2">
        <v>0.43148969524272224</v>
      </c>
      <c r="X41" s="2">
        <v>689.43375273852519</v>
      </c>
      <c r="Y41" s="2">
        <v>3.9170818147633644</v>
      </c>
      <c r="Z41" s="80">
        <f>VLOOKUP(U41,BG!$A$2:$F$55,4)</f>
        <v>15.890105072884921</v>
      </c>
      <c r="AA41" s="80">
        <f>VLOOKUP(U41,BG!$A$2:$F$55,5)</f>
        <v>1.0125530342922053</v>
      </c>
      <c r="AB41" s="4">
        <f>VLOOKUP(U41+1,BG!$A$2:$F$55,4)</f>
        <v>14.731618018412622</v>
      </c>
      <c r="AC41" s="4">
        <f>VLOOKUP(U41+1,BG!$A$2:$F$55,5)</f>
        <v>1.2516985998598114</v>
      </c>
      <c r="AD41" s="3">
        <f>COUNTIF($U$2:U41,U41)</f>
        <v>10</v>
      </c>
      <c r="AE41" s="3">
        <f t="shared" si="0"/>
        <v>14</v>
      </c>
      <c r="AF41" s="3">
        <f t="shared" si="4"/>
        <v>4</v>
      </c>
      <c r="AG41" s="3">
        <f t="shared" si="5"/>
        <v>9</v>
      </c>
      <c r="AH41" s="81">
        <f t="shared" si="1"/>
        <v>15.088075573634869</v>
      </c>
      <c r="AI41" s="81">
        <f t="shared" si="2"/>
        <v>1.1781153489159324</v>
      </c>
      <c r="AJ41" s="83">
        <v>0.41400999999999999</v>
      </c>
      <c r="AK41" s="83">
        <v>691.37300000000005</v>
      </c>
      <c r="AL41" s="84">
        <f t="shared" si="6"/>
        <v>286.23533573000003</v>
      </c>
      <c r="AM41" s="84">
        <f t="shared" si="3"/>
        <v>301.40064167395593</v>
      </c>
      <c r="AN41" s="84">
        <f t="shared" si="7"/>
        <v>17.775493418902801</v>
      </c>
      <c r="AO41" s="84">
        <f t="shared" si="8"/>
        <v>283.62514825505315</v>
      </c>
      <c r="AP41" s="85">
        <f t="shared" si="9"/>
        <v>9.2029479438108311E-3</v>
      </c>
    </row>
    <row r="42" spans="1:42" x14ac:dyDescent="0.25">
      <c r="A42">
        <v>2</v>
      </c>
      <c r="B42" s="20">
        <v>7</v>
      </c>
      <c r="C42" s="21" t="s">
        <v>99</v>
      </c>
      <c r="D42" s="21">
        <v>0</v>
      </c>
      <c r="E42" s="21">
        <v>-103.96875</v>
      </c>
      <c r="F42" s="21">
        <v>70</v>
      </c>
      <c r="G42" s="21">
        <v>0.34601100000000001</v>
      </c>
      <c r="H42" s="21">
        <v>0.182285</v>
      </c>
      <c r="I42" s="21">
        <v>46.670316999999997</v>
      </c>
      <c r="J42" s="21">
        <v>1.6319969999999999</v>
      </c>
      <c r="K42" s="21">
        <v>8.8314730000000008</v>
      </c>
      <c r="L42" s="21">
        <v>0.15443399999999999</v>
      </c>
      <c r="M42" s="22">
        <v>0.34601100000000001</v>
      </c>
      <c r="N42" s="21">
        <v>0.71347000000000005</v>
      </c>
      <c r="O42" s="21">
        <v>101280</v>
      </c>
      <c r="P42" s="21">
        <v>20.2</v>
      </c>
      <c r="Q42" s="21">
        <v>60</v>
      </c>
      <c r="R42" s="21">
        <v>1.1963999999999999</v>
      </c>
      <c r="S42" s="21" t="s">
        <v>120</v>
      </c>
      <c r="T42" s="21" t="s">
        <v>121</v>
      </c>
      <c r="U42" s="77">
        <v>1020</v>
      </c>
      <c r="V42" s="34">
        <v>599.1708811015734</v>
      </c>
      <c r="W42" s="2">
        <v>0.42283500014617026</v>
      </c>
      <c r="X42" s="2">
        <v>1046.2064201344954</v>
      </c>
      <c r="Y42" s="2">
        <v>5.1748241624083189</v>
      </c>
      <c r="Z42" s="80">
        <f>VLOOKUP(U42,BG!$A$2:$F$55,4)</f>
        <v>15.890105072884921</v>
      </c>
      <c r="AA42" s="80">
        <f>VLOOKUP(U42,BG!$A$2:$F$55,5)</f>
        <v>1.0125530342922053</v>
      </c>
      <c r="AB42" s="4">
        <f>VLOOKUP(U42+1,BG!$A$2:$F$55,4)</f>
        <v>14.731618018412622</v>
      </c>
      <c r="AC42" s="4">
        <f>VLOOKUP(U42+1,BG!$A$2:$F$55,5)</f>
        <v>1.2516985998598114</v>
      </c>
      <c r="AD42" s="3">
        <f>COUNTIF($U$2:U42,U42)</f>
        <v>11</v>
      </c>
      <c r="AE42" s="3">
        <f t="shared" si="0"/>
        <v>14</v>
      </c>
      <c r="AF42" s="3">
        <f t="shared" si="4"/>
        <v>3</v>
      </c>
      <c r="AG42" s="3">
        <f t="shared" si="5"/>
        <v>10</v>
      </c>
      <c r="AH42" s="81">
        <f t="shared" si="1"/>
        <v>14.998961184829305</v>
      </c>
      <c r="AI42" s="81">
        <f t="shared" si="2"/>
        <v>1.1965111616519022</v>
      </c>
      <c r="AJ42" s="83">
        <v>0.40304800000000002</v>
      </c>
      <c r="AK42" s="83">
        <v>1048.2</v>
      </c>
      <c r="AL42" s="84">
        <f t="shared" si="6"/>
        <v>422.47491360000004</v>
      </c>
      <c r="AM42" s="84">
        <f t="shared" si="3"/>
        <v>447.54751597290192</v>
      </c>
      <c r="AN42" s="84">
        <f t="shared" si="7"/>
        <v>17.946424470831904</v>
      </c>
      <c r="AO42" s="84">
        <f t="shared" si="8"/>
        <v>429.60109150207001</v>
      </c>
      <c r="AP42" s="85">
        <f t="shared" si="9"/>
        <v>1.6587895242895657E-2</v>
      </c>
    </row>
    <row r="43" spans="1:42" x14ac:dyDescent="0.25">
      <c r="A43">
        <v>2</v>
      </c>
      <c r="B43" s="20">
        <v>6</v>
      </c>
      <c r="C43" s="21" t="s">
        <v>99</v>
      </c>
      <c r="D43" s="21">
        <v>0</v>
      </c>
      <c r="E43" s="21">
        <v>-103.96875</v>
      </c>
      <c r="F43" s="21">
        <v>60</v>
      </c>
      <c r="G43" s="21">
        <v>0.46546500000000002</v>
      </c>
      <c r="H43" s="21">
        <v>0.18177199999999999</v>
      </c>
      <c r="I43" s="21">
        <v>46.541744999999999</v>
      </c>
      <c r="J43" s="21">
        <v>1.6162559999999999</v>
      </c>
      <c r="K43" s="21">
        <v>8.819407</v>
      </c>
      <c r="L43" s="21">
        <v>0.153089</v>
      </c>
      <c r="M43" s="22">
        <v>0.46546500000000002</v>
      </c>
      <c r="N43" s="21">
        <v>0.87399099999999996</v>
      </c>
      <c r="O43" s="21">
        <v>101278</v>
      </c>
      <c r="P43" s="21">
        <v>20.2</v>
      </c>
      <c r="Q43" s="21">
        <v>60</v>
      </c>
      <c r="R43" s="21">
        <v>1.1963999999999999</v>
      </c>
      <c r="S43" s="21" t="s">
        <v>122</v>
      </c>
      <c r="T43" s="21" t="s">
        <v>123</v>
      </c>
      <c r="U43" s="77">
        <v>1020</v>
      </c>
      <c r="V43" s="34">
        <v>815.41356505772058</v>
      </c>
      <c r="W43" s="2">
        <v>0.42593163906428616</v>
      </c>
      <c r="X43" s="2">
        <v>1389.8760391641622</v>
      </c>
      <c r="Y43" s="2">
        <v>0.47506516960814205</v>
      </c>
      <c r="Z43" s="80">
        <f>VLOOKUP(U43,BG!$A$2:$F$55,4)</f>
        <v>15.890105072884921</v>
      </c>
      <c r="AA43" s="80">
        <f>VLOOKUP(U43,BG!$A$2:$F$55,5)</f>
        <v>1.0125530342922053</v>
      </c>
      <c r="AB43" s="4">
        <f>VLOOKUP(U43+1,BG!$A$2:$F$55,4)</f>
        <v>14.731618018412622</v>
      </c>
      <c r="AC43" s="4">
        <f>VLOOKUP(U43+1,BG!$A$2:$F$55,5)</f>
        <v>1.2516985998598114</v>
      </c>
      <c r="AD43" s="3">
        <f>COUNTIF($U$2:U43,U43)</f>
        <v>12</v>
      </c>
      <c r="AE43" s="3">
        <f t="shared" si="0"/>
        <v>14</v>
      </c>
      <c r="AF43" s="3">
        <f t="shared" si="4"/>
        <v>2</v>
      </c>
      <c r="AG43" s="3">
        <f t="shared" si="5"/>
        <v>11</v>
      </c>
      <c r="AH43" s="81">
        <f t="shared" si="1"/>
        <v>14.909846796023745</v>
      </c>
      <c r="AI43" s="81">
        <f t="shared" si="2"/>
        <v>1.214906974387872</v>
      </c>
      <c r="AJ43" s="83">
        <v>0.393152</v>
      </c>
      <c r="AK43" s="83">
        <v>1392.9</v>
      </c>
      <c r="AL43" s="84">
        <f t="shared" si="6"/>
        <v>547.62142080000001</v>
      </c>
      <c r="AM43" s="84">
        <f t="shared" si="3"/>
        <v>592.46724462697773</v>
      </c>
      <c r="AN43" s="84">
        <f t="shared" si="7"/>
        <v>18.114076859543914</v>
      </c>
      <c r="AO43" s="84">
        <f t="shared" si="8"/>
        <v>574.35316776743377</v>
      </c>
      <c r="AP43" s="85">
        <f t="shared" si="9"/>
        <v>4.6542351409573739E-2</v>
      </c>
    </row>
    <row r="44" spans="1:42" x14ac:dyDescent="0.25">
      <c r="A44">
        <v>2</v>
      </c>
      <c r="B44" s="20">
        <v>5</v>
      </c>
      <c r="C44" s="21" t="s">
        <v>99</v>
      </c>
      <c r="D44" s="21">
        <v>0</v>
      </c>
      <c r="E44" s="21">
        <v>-103.96875</v>
      </c>
      <c r="F44" s="21">
        <v>50</v>
      </c>
      <c r="G44" s="21">
        <v>0.65727599999999997</v>
      </c>
      <c r="H44" s="21">
        <v>0.182171</v>
      </c>
      <c r="I44" s="21">
        <v>46.641666999999998</v>
      </c>
      <c r="J44" s="21">
        <v>1.6104860000000001</v>
      </c>
      <c r="K44" s="21">
        <v>8.8306660000000008</v>
      </c>
      <c r="L44" s="21">
        <v>0.152446</v>
      </c>
      <c r="M44" s="22">
        <v>0.65727599999999997</v>
      </c>
      <c r="N44" s="21">
        <v>1.14666</v>
      </c>
      <c r="O44" s="21">
        <v>101275</v>
      </c>
      <c r="P44" s="21">
        <v>20.3</v>
      </c>
      <c r="Q44" s="21">
        <v>60</v>
      </c>
      <c r="R44" s="21">
        <v>1.1959</v>
      </c>
      <c r="S44" s="21" t="s">
        <v>124</v>
      </c>
      <c r="T44" s="21" t="s">
        <v>125</v>
      </c>
      <c r="U44" s="77">
        <v>1020</v>
      </c>
      <c r="V44" s="34">
        <v>1163.4066216534127</v>
      </c>
      <c r="W44" s="2">
        <v>0.45817719319321348</v>
      </c>
      <c r="X44" s="2">
        <v>1833.1176381621465</v>
      </c>
      <c r="Y44" s="2">
        <v>0.14480397902617492</v>
      </c>
      <c r="Z44" s="80">
        <f>VLOOKUP(U44,BG!$A$2:$F$55,4)</f>
        <v>15.890105072884921</v>
      </c>
      <c r="AA44" s="80">
        <f>VLOOKUP(U44,BG!$A$2:$F$55,5)</f>
        <v>1.0125530342922053</v>
      </c>
      <c r="AB44" s="4">
        <f>VLOOKUP(U44+1,BG!$A$2:$F$55,4)</f>
        <v>14.731618018412622</v>
      </c>
      <c r="AC44" s="4">
        <f>VLOOKUP(U44+1,BG!$A$2:$F$55,5)</f>
        <v>1.2516985998598114</v>
      </c>
      <c r="AD44" s="3">
        <f>COUNTIF($U$2:U44,U44)</f>
        <v>13</v>
      </c>
      <c r="AE44" s="3">
        <f t="shared" si="0"/>
        <v>14</v>
      </c>
      <c r="AF44" s="3">
        <f t="shared" si="4"/>
        <v>1</v>
      </c>
      <c r="AG44" s="3">
        <f t="shared" si="5"/>
        <v>12</v>
      </c>
      <c r="AH44" s="81">
        <f t="shared" si="1"/>
        <v>14.820732407218184</v>
      </c>
      <c r="AI44" s="81">
        <f t="shared" si="2"/>
        <v>1.2333027871238416</v>
      </c>
      <c r="AJ44" s="83">
        <v>0.41767599999999999</v>
      </c>
      <c r="AK44" s="83">
        <v>1837.15</v>
      </c>
      <c r="AL44" s="84">
        <f t="shared" si="6"/>
        <v>767.33346340000003</v>
      </c>
      <c r="AM44" s="84">
        <f t="shared" si="3"/>
        <v>840.03749822513112</v>
      </c>
      <c r="AN44" s="84">
        <f t="shared" si="7"/>
        <v>18.278450585038829</v>
      </c>
      <c r="AO44" s="84">
        <f t="shared" si="8"/>
        <v>821.75904764009226</v>
      </c>
      <c r="AP44" s="85">
        <f t="shared" si="9"/>
        <v>6.6230587173199143E-2</v>
      </c>
    </row>
    <row r="45" spans="1:42" x14ac:dyDescent="0.25">
      <c r="A45">
        <v>2</v>
      </c>
      <c r="B45" s="20">
        <v>4</v>
      </c>
      <c r="C45" s="21" t="s">
        <v>99</v>
      </c>
      <c r="D45" s="21">
        <v>0</v>
      </c>
      <c r="E45" s="21">
        <v>-103.96875</v>
      </c>
      <c r="F45" s="21">
        <v>40</v>
      </c>
      <c r="G45" s="21">
        <v>0.812612</v>
      </c>
      <c r="H45" s="21">
        <v>0.182142</v>
      </c>
      <c r="I45" s="21">
        <v>46.634549999999997</v>
      </c>
      <c r="J45" s="21">
        <v>1.5939209999999999</v>
      </c>
      <c r="K45" s="21">
        <v>8.8301060000000007</v>
      </c>
      <c r="L45" s="21">
        <v>0.15090799999999999</v>
      </c>
      <c r="M45" s="22">
        <v>0.812612</v>
      </c>
      <c r="N45" s="21">
        <v>1.4248460000000001</v>
      </c>
      <c r="O45" s="21">
        <v>101273</v>
      </c>
      <c r="P45" s="21">
        <v>20.3</v>
      </c>
      <c r="Q45" s="21">
        <v>60</v>
      </c>
      <c r="R45" s="21">
        <v>1.1959</v>
      </c>
      <c r="S45" s="21" t="s">
        <v>126</v>
      </c>
      <c r="T45" s="21" t="s">
        <v>127</v>
      </c>
      <c r="U45" s="77">
        <v>1020</v>
      </c>
      <c r="V45" s="34">
        <v>1444.4410021374472</v>
      </c>
      <c r="W45" s="2">
        <v>0.44099037163031901</v>
      </c>
      <c r="X45" s="2">
        <v>2362.0743104514927</v>
      </c>
      <c r="Y45" s="2">
        <v>1.4021868822436347</v>
      </c>
      <c r="Z45" s="80">
        <f>VLOOKUP(U45,BG!$A$2:$F$55,4)</f>
        <v>15.890105072884921</v>
      </c>
      <c r="AA45" s="80">
        <f>VLOOKUP(U45,BG!$A$2:$F$55,5)</f>
        <v>1.0125530342922053</v>
      </c>
      <c r="AB45" s="4">
        <f>VLOOKUP(U45+1,BG!$A$2:$F$55,4)</f>
        <v>14.731618018412622</v>
      </c>
      <c r="AC45" s="4">
        <f>VLOOKUP(U45+1,BG!$A$2:$F$55,5)</f>
        <v>1.2516985998598114</v>
      </c>
      <c r="AD45" s="3">
        <f>COUNTIF($U$2:U45,U45)</f>
        <v>14</v>
      </c>
      <c r="AE45" s="3">
        <f t="shared" si="0"/>
        <v>14</v>
      </c>
      <c r="AF45" s="3">
        <f t="shared" si="4"/>
        <v>0</v>
      </c>
      <c r="AG45" s="3">
        <f t="shared" si="5"/>
        <v>13</v>
      </c>
      <c r="AH45" s="81">
        <f t="shared" si="1"/>
        <v>14.731618018412622</v>
      </c>
      <c r="AI45" s="81">
        <f t="shared" si="2"/>
        <v>1.2516985998598114</v>
      </c>
      <c r="AJ45" s="83">
        <v>0.310612</v>
      </c>
      <c r="AK45" s="83">
        <v>2336.25</v>
      </c>
      <c r="AL45" s="84">
        <f t="shared" si="6"/>
        <v>725.66728499999999</v>
      </c>
      <c r="AM45" s="84">
        <f t="shared" si="3"/>
        <v>1043.0542148666768</v>
      </c>
      <c r="AN45" s="84">
        <f t="shared" si="7"/>
        <v>18.439545647316649</v>
      </c>
      <c r="AO45" s="84">
        <f t="shared" si="8"/>
        <v>1024.6146692193602</v>
      </c>
      <c r="AP45" s="85">
        <f t="shared" si="9"/>
        <v>0.29176566879246818</v>
      </c>
    </row>
    <row r="46" spans="1:42" x14ac:dyDescent="0.25">
      <c r="A46">
        <v>2</v>
      </c>
      <c r="B46" s="24">
        <v>4</v>
      </c>
      <c r="C46" s="25" t="s">
        <v>128</v>
      </c>
      <c r="D46" s="25">
        <v>0</v>
      </c>
      <c r="E46" s="25">
        <v>-103.96875</v>
      </c>
      <c r="F46" s="25">
        <v>40</v>
      </c>
      <c r="G46" s="25">
        <v>0.16666300000000001</v>
      </c>
      <c r="H46" s="25">
        <v>0.18184900000000001</v>
      </c>
      <c r="I46" s="25">
        <v>46.560921</v>
      </c>
      <c r="J46" s="25">
        <v>1.5808340000000001</v>
      </c>
      <c r="K46" s="25">
        <v>8.8240259999999999</v>
      </c>
      <c r="L46" s="25">
        <v>0.14981800000000001</v>
      </c>
      <c r="M46" s="26">
        <v>0.16666300000000001</v>
      </c>
      <c r="N46" s="25">
        <v>0.29135499999999998</v>
      </c>
      <c r="O46" s="25">
        <v>101253</v>
      </c>
      <c r="P46" s="25">
        <v>20.3</v>
      </c>
      <c r="Q46" s="25">
        <v>60</v>
      </c>
      <c r="R46" s="25">
        <v>1.1956</v>
      </c>
      <c r="S46" s="25" t="s">
        <v>129</v>
      </c>
      <c r="T46" s="25" t="s">
        <v>130</v>
      </c>
      <c r="U46" s="77">
        <v>1030</v>
      </c>
      <c r="V46" s="34">
        <v>1492.9994151488881</v>
      </c>
      <c r="W46" s="2">
        <v>0.54889941438485124</v>
      </c>
      <c r="X46" s="2">
        <v>2009.6823293105238</v>
      </c>
      <c r="Y46" s="2">
        <v>35.720749289704322</v>
      </c>
      <c r="Z46" s="80">
        <f>VLOOKUP(U46,BG!$A$2:$F$55,4)</f>
        <v>18.550709894629914</v>
      </c>
      <c r="AA46" s="80">
        <f>VLOOKUP(U46,BG!$A$2:$F$55,5)</f>
        <v>3.3450589446946735</v>
      </c>
      <c r="AB46" s="4">
        <f>VLOOKUP(U46+1,BG!$A$2:$F$55,4)</f>
        <v>12.458712011489252</v>
      </c>
      <c r="AC46" s="4">
        <f>VLOOKUP(U46+1,BG!$A$2:$F$55,5)</f>
        <v>4.1336951361896048</v>
      </c>
      <c r="AD46" s="3">
        <f>COUNTIF($U$2:U46,U46)</f>
        <v>1</v>
      </c>
      <c r="AE46" s="3">
        <f t="shared" si="0"/>
        <v>9</v>
      </c>
      <c r="AF46" s="3">
        <f t="shared" si="4"/>
        <v>8</v>
      </c>
      <c r="AG46" s="3">
        <f t="shared" si="5"/>
        <v>0</v>
      </c>
      <c r="AH46" s="81">
        <f t="shared" si="1"/>
        <v>18.550709894629914</v>
      </c>
      <c r="AI46" s="81">
        <f t="shared" si="2"/>
        <v>3.3450589446946735</v>
      </c>
      <c r="AJ46" s="83">
        <v>0.53192200000000001</v>
      </c>
      <c r="AK46" s="83">
        <v>2012.03</v>
      </c>
      <c r="AL46" s="84">
        <f t="shared" si="6"/>
        <v>1070.2430216600001</v>
      </c>
      <c r="AM46" s="84">
        <f t="shared" si="3"/>
        <v>1138.8342029478347</v>
      </c>
      <c r="AN46" s="84">
        <f t="shared" si="7"/>
        <v>62.053218063467781</v>
      </c>
      <c r="AO46" s="84">
        <f t="shared" si="8"/>
        <v>1076.7809848843669</v>
      </c>
      <c r="AP46" s="85">
        <f t="shared" si="9"/>
        <v>6.0717669759639877E-3</v>
      </c>
    </row>
    <row r="47" spans="1:42" x14ac:dyDescent="0.25">
      <c r="A47">
        <v>2</v>
      </c>
      <c r="B47" s="24">
        <v>3</v>
      </c>
      <c r="C47" s="25" t="s">
        <v>128</v>
      </c>
      <c r="D47" s="25">
        <v>0</v>
      </c>
      <c r="E47" s="25">
        <v>-103.96875</v>
      </c>
      <c r="F47" s="25">
        <v>30</v>
      </c>
      <c r="G47" s="25">
        <v>0.21292</v>
      </c>
      <c r="H47" s="25">
        <v>0.182118</v>
      </c>
      <c r="I47" s="25">
        <v>46.628472000000002</v>
      </c>
      <c r="J47" s="25">
        <v>1.563774</v>
      </c>
      <c r="K47" s="25">
        <v>8.8306310000000003</v>
      </c>
      <c r="L47" s="25">
        <v>0.14807999999999999</v>
      </c>
      <c r="M47" s="26">
        <v>0.21292</v>
      </c>
      <c r="N47" s="25">
        <v>0.40662399999999999</v>
      </c>
      <c r="O47" s="25">
        <v>101249</v>
      </c>
      <c r="P47" s="25">
        <v>20.3</v>
      </c>
      <c r="Q47" s="25">
        <v>60</v>
      </c>
      <c r="R47" s="25">
        <v>1.1956</v>
      </c>
      <c r="S47" s="25" t="s">
        <v>131</v>
      </c>
      <c r="T47" s="25" t="s">
        <v>132</v>
      </c>
      <c r="U47" s="77">
        <v>1030</v>
      </c>
      <c r="V47" s="34">
        <v>1910.7762683009523</v>
      </c>
      <c r="W47" s="2">
        <v>0.52828690134570511</v>
      </c>
      <c r="X47" s="2">
        <v>2660.1428989150795</v>
      </c>
      <c r="Y47" s="2">
        <v>38.660099052199229</v>
      </c>
      <c r="Z47" s="80">
        <f>VLOOKUP(U47,BG!$A$2:$F$55,4)</f>
        <v>18.550709894629914</v>
      </c>
      <c r="AA47" s="80">
        <f>VLOOKUP(U47,BG!$A$2:$F$55,5)</f>
        <v>3.3450589446946735</v>
      </c>
      <c r="AB47" s="4">
        <f>VLOOKUP(U47+1,BG!$A$2:$F$55,4)</f>
        <v>12.458712011489252</v>
      </c>
      <c r="AC47" s="4">
        <f>VLOOKUP(U47+1,BG!$A$2:$F$55,5)</f>
        <v>4.1336951361896048</v>
      </c>
      <c r="AD47" s="3">
        <f>COUNTIF($U$2:U47,U47)</f>
        <v>2</v>
      </c>
      <c r="AE47" s="3">
        <f t="shared" si="0"/>
        <v>9</v>
      </c>
      <c r="AF47" s="3">
        <f t="shared" si="4"/>
        <v>7</v>
      </c>
      <c r="AG47" s="3">
        <f t="shared" si="5"/>
        <v>1</v>
      </c>
      <c r="AH47" s="81">
        <f t="shared" si="1"/>
        <v>17.789210159237332</v>
      </c>
      <c r="AI47" s="81">
        <f t="shared" si="2"/>
        <v>3.4436384686315398</v>
      </c>
      <c r="AJ47" s="83">
        <v>0.40865400000000002</v>
      </c>
      <c r="AK47" s="83">
        <v>2628.07</v>
      </c>
      <c r="AL47" s="84">
        <f t="shared" si="6"/>
        <v>1073.9713177800002</v>
      </c>
      <c r="AM47" s="84">
        <f t="shared" si="3"/>
        <v>1443.9787482568279</v>
      </c>
      <c r="AN47" s="84">
        <f t="shared" si="7"/>
        <v>61.259608430920672</v>
      </c>
      <c r="AO47" s="84">
        <f t="shared" si="8"/>
        <v>1382.7191398259072</v>
      </c>
      <c r="AP47" s="85">
        <f t="shared" si="9"/>
        <v>0.22329033652111033</v>
      </c>
    </row>
    <row r="48" spans="1:42" x14ac:dyDescent="0.25">
      <c r="A48">
        <v>2</v>
      </c>
      <c r="B48" s="24">
        <v>2</v>
      </c>
      <c r="C48" s="25" t="s">
        <v>128</v>
      </c>
      <c r="D48" s="25">
        <v>0</v>
      </c>
      <c r="E48" s="25">
        <v>-103.96875</v>
      </c>
      <c r="F48" s="25">
        <v>20</v>
      </c>
      <c r="G48" s="25">
        <v>0.31368099999999999</v>
      </c>
      <c r="H48" s="25">
        <v>0.18251400000000001</v>
      </c>
      <c r="I48" s="25">
        <v>46.727896999999999</v>
      </c>
      <c r="J48" s="25">
        <v>1.608395</v>
      </c>
      <c r="K48" s="25">
        <v>8.8400189999999998</v>
      </c>
      <c r="L48" s="25">
        <v>0.152089</v>
      </c>
      <c r="M48" s="26">
        <v>0.31368099999999999</v>
      </c>
      <c r="N48" s="25">
        <v>0.64870700000000003</v>
      </c>
      <c r="O48" s="25">
        <v>101248</v>
      </c>
      <c r="P48" s="25">
        <v>20.3</v>
      </c>
      <c r="Q48" s="25">
        <v>60</v>
      </c>
      <c r="R48" s="25">
        <v>1.1956</v>
      </c>
      <c r="S48" s="25" t="s">
        <v>133</v>
      </c>
      <c r="T48" s="25" t="s">
        <v>134</v>
      </c>
      <c r="U48" s="77">
        <v>1030</v>
      </c>
      <c r="V48" s="34">
        <v>2821.6788679832066</v>
      </c>
      <c r="W48" s="2">
        <v>0.46443843289821285</v>
      </c>
      <c r="X48" s="2">
        <v>4416.3790810180408</v>
      </c>
      <c r="Y48" s="2">
        <v>33.714914381544922</v>
      </c>
      <c r="Z48" s="80">
        <f>VLOOKUP(U48,BG!$A$2:$F$55,4)</f>
        <v>18.550709894629914</v>
      </c>
      <c r="AA48" s="80">
        <f>VLOOKUP(U48,BG!$A$2:$F$55,5)</f>
        <v>3.3450589446946735</v>
      </c>
      <c r="AB48" s="4">
        <f>VLOOKUP(U48+1,BG!$A$2:$F$55,4)</f>
        <v>12.458712011489252</v>
      </c>
      <c r="AC48" s="4">
        <f>VLOOKUP(U48+1,BG!$A$2:$F$55,5)</f>
        <v>4.1336951361896048</v>
      </c>
      <c r="AD48" s="3">
        <f>COUNTIF($U$2:U48,U48)</f>
        <v>3</v>
      </c>
      <c r="AE48" s="3">
        <f t="shared" si="0"/>
        <v>9</v>
      </c>
      <c r="AF48" s="3">
        <f t="shared" si="4"/>
        <v>6</v>
      </c>
      <c r="AG48" s="3">
        <f t="shared" si="5"/>
        <v>2</v>
      </c>
      <c r="AH48" s="81">
        <f t="shared" si="1"/>
        <v>17.027710423844749</v>
      </c>
      <c r="AI48" s="81">
        <f t="shared" si="2"/>
        <v>3.5422179925684061</v>
      </c>
      <c r="AJ48" s="83">
        <v>0.109762</v>
      </c>
      <c r="AK48" s="83">
        <v>4265.2</v>
      </c>
      <c r="AL48" s="84">
        <f t="shared" si="6"/>
        <v>468.15688239999997</v>
      </c>
      <c r="AM48" s="84">
        <f t="shared" si="3"/>
        <v>2084.8510938540135</v>
      </c>
      <c r="AN48" s="84">
        <f t="shared" si="7"/>
        <v>60.315862235587467</v>
      </c>
      <c r="AO48" s="84">
        <f t="shared" si="8"/>
        <v>2024.535231618426</v>
      </c>
      <c r="AP48" s="85">
        <f t="shared" si="9"/>
        <v>0.76875834261192266</v>
      </c>
    </row>
    <row r="49" spans="1:42" ht="15.75" thickBot="1" x14ac:dyDescent="0.3">
      <c r="A49">
        <v>2</v>
      </c>
      <c r="B49" s="39">
        <v>1</v>
      </c>
      <c r="C49" s="40" t="s">
        <v>128</v>
      </c>
      <c r="D49" s="40">
        <v>0</v>
      </c>
      <c r="E49" s="40">
        <v>-103.96875</v>
      </c>
      <c r="F49" s="40">
        <v>10</v>
      </c>
      <c r="G49" s="40">
        <v>0.65555699999999995</v>
      </c>
      <c r="H49" s="40">
        <v>0.182393</v>
      </c>
      <c r="I49" s="40">
        <v>46.697504000000002</v>
      </c>
      <c r="J49" s="40">
        <v>1.6751910000000001</v>
      </c>
      <c r="K49" s="40">
        <v>8.8369859999999996</v>
      </c>
      <c r="L49" s="40">
        <v>0.158526</v>
      </c>
      <c r="M49" s="41">
        <v>0.65555699999999995</v>
      </c>
      <c r="N49" s="40">
        <v>1.381205</v>
      </c>
      <c r="O49" s="40">
        <v>101249</v>
      </c>
      <c r="P49" s="40">
        <v>20.3</v>
      </c>
      <c r="Q49" s="40">
        <v>60</v>
      </c>
      <c r="R49" s="40">
        <v>1.1956</v>
      </c>
      <c r="S49" s="40" t="s">
        <v>135</v>
      </c>
      <c r="T49" s="40" t="s">
        <v>136</v>
      </c>
      <c r="U49" s="77">
        <v>1030</v>
      </c>
      <c r="V49" s="42">
        <v>5914.0249543688287</v>
      </c>
      <c r="W49" s="2">
        <v>0.36887620658302733</v>
      </c>
      <c r="X49" s="2">
        <v>11515.883304075473</v>
      </c>
      <c r="Y49" s="2">
        <v>24.845468623595895</v>
      </c>
      <c r="Z49" s="80">
        <f>VLOOKUP(U49,BG!$A$2:$F$55,4)</f>
        <v>18.550709894629914</v>
      </c>
      <c r="AA49" s="80">
        <f>VLOOKUP(U49,BG!$A$2:$F$55,5)</f>
        <v>3.3450589446946735</v>
      </c>
      <c r="AB49" s="4">
        <f>VLOOKUP(U49+1,BG!$A$2:$F$55,4)</f>
        <v>12.458712011489252</v>
      </c>
      <c r="AC49" s="4">
        <f>VLOOKUP(U49+1,BG!$A$2:$F$55,5)</f>
        <v>4.1336951361896048</v>
      </c>
      <c r="AD49" s="3">
        <f>COUNTIF($U$2:U49,U49)</f>
        <v>4</v>
      </c>
      <c r="AE49" s="3">
        <f t="shared" si="0"/>
        <v>9</v>
      </c>
      <c r="AF49" s="3">
        <f t="shared" si="4"/>
        <v>5</v>
      </c>
      <c r="AG49" s="3">
        <f t="shared" si="5"/>
        <v>3</v>
      </c>
      <c r="AH49" s="81">
        <f t="shared" si="1"/>
        <v>16.266210688452166</v>
      </c>
      <c r="AI49" s="81">
        <f t="shared" si="2"/>
        <v>3.6407975165052728</v>
      </c>
      <c r="AJ49" s="83">
        <v>-0.335096</v>
      </c>
      <c r="AK49" s="83">
        <v>11090.6</v>
      </c>
      <c r="AL49" s="84">
        <f t="shared" si="6"/>
        <v>-3716.4156976000004</v>
      </c>
      <c r="AM49" s="84">
        <f t="shared" si="3"/>
        <v>4272.7808172837749</v>
      </c>
      <c r="AN49" s="84">
        <f t="shared" si="7"/>
        <v>59.221979477468167</v>
      </c>
      <c r="AO49" s="84">
        <f t="shared" si="8"/>
        <v>4213.5588378063067</v>
      </c>
      <c r="AP49" s="85">
        <f t="shared" si="9"/>
        <v>1.8820134809212412</v>
      </c>
    </row>
    <row r="50" spans="1:42" x14ac:dyDescent="0.25">
      <c r="A50">
        <v>1</v>
      </c>
      <c r="B50" s="43">
        <v>1</v>
      </c>
      <c r="C50" s="44" t="s">
        <v>25</v>
      </c>
      <c r="D50" s="44">
        <v>0</v>
      </c>
      <c r="E50" s="44">
        <v>104</v>
      </c>
      <c r="F50" s="44">
        <v>10</v>
      </c>
      <c r="G50" s="44">
        <v>8.8197999999999999E-2</v>
      </c>
      <c r="H50" s="44">
        <v>0.18208099999999999</v>
      </c>
      <c r="I50" s="44">
        <v>46.619264000000001</v>
      </c>
      <c r="J50" s="44">
        <v>1.587259</v>
      </c>
      <c r="K50" s="44">
        <v>8.831766</v>
      </c>
      <c r="L50" s="44">
        <v>0.150369</v>
      </c>
      <c r="M50" s="45">
        <v>8.8197999999999999E-2</v>
      </c>
      <c r="N50" s="44">
        <v>0.370089</v>
      </c>
      <c r="O50" s="44">
        <v>101240</v>
      </c>
      <c r="P50" s="44">
        <v>20.399999999999999</v>
      </c>
      <c r="Q50" s="44">
        <v>60</v>
      </c>
      <c r="R50" s="44">
        <v>1.1950000000000001</v>
      </c>
      <c r="S50" s="44" t="s">
        <v>26</v>
      </c>
      <c r="T50" s="44" t="s">
        <v>27</v>
      </c>
      <c r="U50" s="77">
        <v>1030</v>
      </c>
      <c r="V50" s="46">
        <v>779.47950778898849</v>
      </c>
      <c r="W50" s="2">
        <v>0.54506971192281262</v>
      </c>
      <c r="X50" s="2">
        <v>1076.1693197356897</v>
      </c>
      <c r="Y50" s="2">
        <v>21.877688501745393</v>
      </c>
      <c r="Z50" s="80">
        <f>VLOOKUP(U50,BG!$A$2:$F$55,4)</f>
        <v>18.550709894629914</v>
      </c>
      <c r="AA50" s="80">
        <f>VLOOKUP(U50,BG!$A$2:$F$55,5)</f>
        <v>3.3450589446946735</v>
      </c>
      <c r="AB50" s="4">
        <f>VLOOKUP(U50+1,BG!$A$2:$F$55,4)</f>
        <v>12.458712011489252</v>
      </c>
      <c r="AC50" s="4">
        <f>VLOOKUP(U50+1,BG!$A$2:$F$55,5)</f>
        <v>4.1336951361896048</v>
      </c>
      <c r="AD50" s="3">
        <f>COUNTIF($U$2:U50,U50)</f>
        <v>5</v>
      </c>
      <c r="AE50" s="3">
        <f t="shared" si="0"/>
        <v>9</v>
      </c>
      <c r="AF50" s="3">
        <f t="shared" si="4"/>
        <v>4</v>
      </c>
      <c r="AG50" s="3">
        <f t="shared" si="5"/>
        <v>4</v>
      </c>
      <c r="AH50" s="81">
        <f t="shared" si="1"/>
        <v>15.504710953059583</v>
      </c>
      <c r="AI50" s="81">
        <f t="shared" si="2"/>
        <v>3.7393770404421391</v>
      </c>
      <c r="AJ50" s="83">
        <v>0.50823099999999999</v>
      </c>
      <c r="AK50" s="83">
        <v>1080.18</v>
      </c>
      <c r="AL50" s="84">
        <f t="shared" si="6"/>
        <v>548.98096157999998</v>
      </c>
      <c r="AM50" s="84">
        <f t="shared" si="3"/>
        <v>608.464989590247</v>
      </c>
      <c r="AN50" s="84">
        <f t="shared" si="7"/>
        <v>57.977960156562759</v>
      </c>
      <c r="AO50" s="84">
        <f t="shared" si="8"/>
        <v>550.48702943368426</v>
      </c>
      <c r="AP50" s="85">
        <f t="shared" si="9"/>
        <v>2.7358825424708823E-3</v>
      </c>
    </row>
    <row r="51" spans="1:42" x14ac:dyDescent="0.25">
      <c r="A51">
        <v>1</v>
      </c>
      <c r="B51" s="24">
        <v>2</v>
      </c>
      <c r="C51" s="25" t="s">
        <v>25</v>
      </c>
      <c r="D51" s="25">
        <v>0</v>
      </c>
      <c r="E51" s="25">
        <v>104</v>
      </c>
      <c r="F51" s="25">
        <v>20</v>
      </c>
      <c r="G51" s="25">
        <v>4.3012000000000002E-2</v>
      </c>
      <c r="H51" s="25">
        <v>0.18184900000000001</v>
      </c>
      <c r="I51" s="25">
        <v>46.560842999999998</v>
      </c>
      <c r="J51" s="25">
        <v>1.572017</v>
      </c>
      <c r="K51" s="25">
        <v>8.8247750000000007</v>
      </c>
      <c r="L51" s="25">
        <v>0.14910699999999999</v>
      </c>
      <c r="M51" s="26">
        <v>4.3012000000000002E-2</v>
      </c>
      <c r="N51" s="25">
        <v>0.113082</v>
      </c>
      <c r="O51" s="25">
        <v>101236</v>
      </c>
      <c r="P51" s="25">
        <v>20.3</v>
      </c>
      <c r="Q51" s="25">
        <v>60</v>
      </c>
      <c r="R51" s="25">
        <v>1.1954</v>
      </c>
      <c r="S51" s="25" t="s">
        <v>28</v>
      </c>
      <c r="T51" s="25" t="s">
        <v>29</v>
      </c>
      <c r="U51" s="77">
        <v>1030</v>
      </c>
      <c r="V51" s="34">
        <v>369.94364332097194</v>
      </c>
      <c r="W51" s="2">
        <v>1.1648172143410285</v>
      </c>
      <c r="X51" s="2">
        <v>251.69967579550854</v>
      </c>
      <c r="Y51" s="2">
        <v>18.905314145583247</v>
      </c>
      <c r="Z51" s="80">
        <f>VLOOKUP(U51,BG!$A$2:$F$55,4)</f>
        <v>18.550709894629914</v>
      </c>
      <c r="AA51" s="80">
        <f>VLOOKUP(U51,BG!$A$2:$F$55,5)</f>
        <v>3.3450589446946735</v>
      </c>
      <c r="AB51" s="4">
        <f>VLOOKUP(U51+1,BG!$A$2:$F$55,4)</f>
        <v>12.458712011489252</v>
      </c>
      <c r="AC51" s="4">
        <f>VLOOKUP(U51+1,BG!$A$2:$F$55,5)</f>
        <v>4.1336951361896048</v>
      </c>
      <c r="AD51" s="3">
        <f>COUNTIF($U$2:U51,U51)</f>
        <v>6</v>
      </c>
      <c r="AE51" s="3">
        <f t="shared" si="0"/>
        <v>9</v>
      </c>
      <c r="AF51" s="3">
        <f t="shared" si="4"/>
        <v>3</v>
      </c>
      <c r="AG51" s="3">
        <f t="shared" si="5"/>
        <v>5</v>
      </c>
      <c r="AH51" s="81">
        <f t="shared" si="1"/>
        <v>14.743211217667</v>
      </c>
      <c r="AI51" s="81">
        <f t="shared" si="2"/>
        <v>3.8379565643790055</v>
      </c>
      <c r="AJ51" s="83">
        <v>1.1384099999999999</v>
      </c>
      <c r="AK51" s="83">
        <v>253.58500000000001</v>
      </c>
      <c r="AL51" s="84">
        <f t="shared" si="6"/>
        <v>288.68369984999998</v>
      </c>
      <c r="AM51" s="84">
        <f t="shared" si="3"/>
        <v>312.08942935624748</v>
      </c>
      <c r="AN51" s="84">
        <f t="shared" si="7"/>
        <v>56.583804272871248</v>
      </c>
      <c r="AO51" s="84">
        <f t="shared" si="8"/>
        <v>255.50562508337623</v>
      </c>
      <c r="AP51" s="85">
        <f t="shared" si="9"/>
        <v>0.12985261970571932</v>
      </c>
    </row>
    <row r="52" spans="1:42" x14ac:dyDescent="0.25">
      <c r="A52">
        <v>1</v>
      </c>
      <c r="B52" s="24">
        <v>3</v>
      </c>
      <c r="C52" s="25" t="s">
        <v>25</v>
      </c>
      <c r="D52" s="25">
        <v>0</v>
      </c>
      <c r="E52" s="25">
        <v>104</v>
      </c>
      <c r="F52" s="25">
        <v>30</v>
      </c>
      <c r="G52" s="25">
        <v>4.4253000000000001E-2</v>
      </c>
      <c r="H52" s="25">
        <v>0.182201</v>
      </c>
      <c r="I52" s="25">
        <v>46.649371000000002</v>
      </c>
      <c r="J52" s="25">
        <v>1.576095</v>
      </c>
      <c r="K52" s="25">
        <v>8.8333790000000008</v>
      </c>
      <c r="L52" s="25">
        <v>0.14930099999999999</v>
      </c>
      <c r="M52" s="26">
        <v>4.4253000000000001E-2</v>
      </c>
      <c r="N52" s="25">
        <v>7.6065999999999995E-2</v>
      </c>
      <c r="O52" s="25">
        <v>101231</v>
      </c>
      <c r="P52" s="25">
        <v>20.3</v>
      </c>
      <c r="Q52" s="25">
        <v>60</v>
      </c>
      <c r="R52" s="25">
        <v>1.1954</v>
      </c>
      <c r="S52" s="25" t="s">
        <v>30</v>
      </c>
      <c r="T52" s="25" t="s">
        <v>31</v>
      </c>
      <c r="U52" s="77">
        <v>1030</v>
      </c>
      <c r="V52" s="34">
        <v>380.43337815745912</v>
      </c>
      <c r="W52" s="2">
        <v>1.4167237114670994</v>
      </c>
      <c r="X52" s="2">
        <v>207.00783230690061</v>
      </c>
      <c r="Y52" s="2">
        <v>10.041021463271379</v>
      </c>
      <c r="Z52" s="80">
        <f>VLOOKUP(U52,BG!$A$2:$F$55,4)</f>
        <v>18.550709894629914</v>
      </c>
      <c r="AA52" s="80">
        <f>VLOOKUP(U52,BG!$A$2:$F$55,5)</f>
        <v>3.3450589446946735</v>
      </c>
      <c r="AB52" s="4">
        <f>VLOOKUP(U52+1,BG!$A$2:$F$55,4)</f>
        <v>12.458712011489252</v>
      </c>
      <c r="AC52" s="4">
        <f>VLOOKUP(U52+1,BG!$A$2:$F$55,5)</f>
        <v>4.1336951361896048</v>
      </c>
      <c r="AD52" s="3">
        <f>COUNTIF($U$2:U52,U52)</f>
        <v>7</v>
      </c>
      <c r="AE52" s="3">
        <f t="shared" si="0"/>
        <v>9</v>
      </c>
      <c r="AF52" s="3">
        <f t="shared" si="4"/>
        <v>2</v>
      </c>
      <c r="AG52" s="3">
        <f t="shared" si="5"/>
        <v>6</v>
      </c>
      <c r="AH52" s="81">
        <f t="shared" si="1"/>
        <v>13.981711482274417</v>
      </c>
      <c r="AI52" s="81">
        <f t="shared" si="2"/>
        <v>3.9365360883158722</v>
      </c>
      <c r="AJ52" s="83">
        <v>1.2162900000000001</v>
      </c>
      <c r="AK52" s="83">
        <v>211.559</v>
      </c>
      <c r="AL52" s="84">
        <f t="shared" si="6"/>
        <v>257.31709611000002</v>
      </c>
      <c r="AM52" s="84">
        <f t="shared" si="3"/>
        <v>303.31392595186253</v>
      </c>
      <c r="AN52" s="84">
        <f t="shared" si="7"/>
        <v>55.03951182639365</v>
      </c>
      <c r="AO52" s="84">
        <f t="shared" si="8"/>
        <v>248.27441412546887</v>
      </c>
      <c r="AP52" s="85">
        <f t="shared" si="9"/>
        <v>3.6422125962449411E-2</v>
      </c>
    </row>
    <row r="53" spans="1:42" x14ac:dyDescent="0.25">
      <c r="A53">
        <v>1</v>
      </c>
      <c r="B53" s="24">
        <v>4</v>
      </c>
      <c r="C53" s="25" t="s">
        <v>25</v>
      </c>
      <c r="D53" s="25">
        <v>0</v>
      </c>
      <c r="E53" s="25">
        <v>104</v>
      </c>
      <c r="F53" s="25">
        <v>40</v>
      </c>
      <c r="G53" s="25">
        <v>4.6367999999999999E-2</v>
      </c>
      <c r="H53" s="25">
        <v>0.18210399999999999</v>
      </c>
      <c r="I53" s="25">
        <v>46.625036999999999</v>
      </c>
      <c r="J53" s="25">
        <v>1.575364</v>
      </c>
      <c r="K53" s="25">
        <v>8.8329459999999997</v>
      </c>
      <c r="L53" s="25">
        <v>0.14927000000000001</v>
      </c>
      <c r="M53" s="26">
        <v>4.6367999999999999E-2</v>
      </c>
      <c r="N53" s="25">
        <v>6.5536999999999998E-2</v>
      </c>
      <c r="O53" s="25">
        <v>101226</v>
      </c>
      <c r="P53" s="25">
        <v>20.399999999999999</v>
      </c>
      <c r="Q53" s="25">
        <v>60</v>
      </c>
      <c r="R53" s="25">
        <v>1.1949000000000001</v>
      </c>
      <c r="S53" s="25" t="s">
        <v>32</v>
      </c>
      <c r="T53" s="25" t="s">
        <v>33</v>
      </c>
      <c r="U53" s="77">
        <v>1030</v>
      </c>
      <c r="V53" s="34">
        <v>398.82327106240388</v>
      </c>
      <c r="W53" s="2">
        <v>1.5586766081696566</v>
      </c>
      <c r="X53" s="2">
        <v>201.91710715353918</v>
      </c>
      <c r="Y53" s="2">
        <v>16.907970257005875</v>
      </c>
      <c r="Z53" s="80">
        <f>VLOOKUP(U53,BG!$A$2:$F$55,4)</f>
        <v>18.550709894629914</v>
      </c>
      <c r="AA53" s="80">
        <f>VLOOKUP(U53,BG!$A$2:$F$55,5)</f>
        <v>3.3450589446946735</v>
      </c>
      <c r="AB53" s="4">
        <f>VLOOKUP(U53+1,BG!$A$2:$F$55,4)</f>
        <v>12.458712011489252</v>
      </c>
      <c r="AC53" s="4">
        <f>VLOOKUP(U53+1,BG!$A$2:$F$55,5)</f>
        <v>4.1336951361896048</v>
      </c>
      <c r="AD53" s="3">
        <f>COUNTIF($U$2:U53,U53)</f>
        <v>8</v>
      </c>
      <c r="AE53" s="3">
        <f t="shared" si="0"/>
        <v>9</v>
      </c>
      <c r="AF53" s="3">
        <f t="shared" si="4"/>
        <v>1</v>
      </c>
      <c r="AG53" s="3">
        <f t="shared" si="5"/>
        <v>7</v>
      </c>
      <c r="AH53" s="81">
        <f t="shared" si="1"/>
        <v>13.220211746881835</v>
      </c>
      <c r="AI53" s="81">
        <f t="shared" si="2"/>
        <v>4.0351156122527385</v>
      </c>
      <c r="AJ53" s="83">
        <v>1.48491</v>
      </c>
      <c r="AK53" s="83">
        <v>204.53100000000001</v>
      </c>
      <c r="AL53" s="84">
        <f t="shared" si="6"/>
        <v>303.71012721</v>
      </c>
      <c r="AM53" s="84">
        <f t="shared" si="3"/>
        <v>331.63144196651342</v>
      </c>
      <c r="AN53" s="84">
        <f t="shared" si="7"/>
        <v>53.345082817129942</v>
      </c>
      <c r="AO53" s="84">
        <f t="shared" si="8"/>
        <v>278.28635914938349</v>
      </c>
      <c r="AP53" s="85">
        <f t="shared" si="9"/>
        <v>9.1358297756050227E-2</v>
      </c>
    </row>
    <row r="54" spans="1:42" x14ac:dyDescent="0.25">
      <c r="A54">
        <v>1</v>
      </c>
      <c r="B54" s="25">
        <v>5</v>
      </c>
      <c r="C54" s="25" t="s">
        <v>25</v>
      </c>
      <c r="D54" s="25">
        <v>0</v>
      </c>
      <c r="E54" s="25">
        <v>104</v>
      </c>
      <c r="F54" s="25">
        <v>50</v>
      </c>
      <c r="G54" s="25">
        <v>5.1714999999999997E-2</v>
      </c>
      <c r="H54" s="25">
        <v>0.181479</v>
      </c>
      <c r="I54" s="25">
        <v>46.468018000000001</v>
      </c>
      <c r="J54" s="25">
        <v>1.5300860000000001</v>
      </c>
      <c r="K54" s="25">
        <v>8.8167369999999998</v>
      </c>
      <c r="L54" s="25">
        <v>0.14522199999999999</v>
      </c>
      <c r="M54" s="26">
        <v>5.1714999999999997E-2</v>
      </c>
      <c r="N54" s="25">
        <v>6.4024999999999999E-2</v>
      </c>
      <c r="O54" s="25">
        <v>101220</v>
      </c>
      <c r="P54" s="25">
        <v>20.3</v>
      </c>
      <c r="Q54" s="25">
        <v>60</v>
      </c>
      <c r="R54" s="25">
        <v>1.1952</v>
      </c>
      <c r="S54" s="25" t="s">
        <v>34</v>
      </c>
      <c r="T54" s="25" t="s">
        <v>35</v>
      </c>
      <c r="U54" s="77">
        <v>1030</v>
      </c>
      <c r="V54" s="34">
        <v>446.42929048133919</v>
      </c>
      <c r="W54" s="2">
        <v>1.6218165074123032</v>
      </c>
      <c r="X54" s="2">
        <v>218.91070643778295</v>
      </c>
      <c r="Y54" s="2">
        <v>21.812799983339531</v>
      </c>
      <c r="Z54" s="80">
        <f>VLOOKUP(U54,BG!$A$2:$F$55,4)</f>
        <v>18.550709894629914</v>
      </c>
      <c r="AA54" s="80">
        <f>VLOOKUP(U54,BG!$A$2:$F$55,5)</f>
        <v>3.3450589446946735</v>
      </c>
      <c r="AB54" s="4">
        <f>VLOOKUP(U54+1,BG!$A$2:$F$55,4)</f>
        <v>12.458712011489252</v>
      </c>
      <c r="AC54" s="4">
        <f>VLOOKUP(U54+1,BG!$A$2:$F$55,5)</f>
        <v>4.1336951361896048</v>
      </c>
      <c r="AD54" s="3">
        <f>COUNTIF($U$2:U54,U54)</f>
        <v>9</v>
      </c>
      <c r="AE54" s="3">
        <f t="shared" si="0"/>
        <v>9</v>
      </c>
      <c r="AF54" s="3">
        <f t="shared" si="4"/>
        <v>0</v>
      </c>
      <c r="AG54" s="3">
        <f t="shared" si="5"/>
        <v>8</v>
      </c>
      <c r="AH54" s="81">
        <f t="shared" si="1"/>
        <v>12.458712011489252</v>
      </c>
      <c r="AI54" s="81">
        <f t="shared" si="2"/>
        <v>4.1336951361896048</v>
      </c>
      <c r="AJ54" s="83">
        <v>1.6010200000000001</v>
      </c>
      <c r="AK54" s="83">
        <v>220.46700000000001</v>
      </c>
      <c r="AL54" s="84">
        <f t="shared" si="6"/>
        <v>352.97207634000006</v>
      </c>
      <c r="AM54" s="84">
        <f t="shared" si="3"/>
        <v>376.84579733342468</v>
      </c>
      <c r="AN54" s="84">
        <f t="shared" si="7"/>
        <v>51.500517245080133</v>
      </c>
      <c r="AO54" s="84">
        <f t="shared" si="8"/>
        <v>325.34528008834457</v>
      </c>
      <c r="AP54" s="85">
        <f t="shared" si="9"/>
        <v>8.4915312876688062E-2</v>
      </c>
    </row>
    <row r="55" spans="1:42" x14ac:dyDescent="0.25">
      <c r="A55">
        <v>4</v>
      </c>
      <c r="B55" s="27">
        <v>1</v>
      </c>
      <c r="C55" s="28" t="s">
        <v>137</v>
      </c>
      <c r="D55" s="28">
        <v>-200</v>
      </c>
      <c r="E55" s="28">
        <v>104</v>
      </c>
      <c r="F55" s="28">
        <v>10</v>
      </c>
      <c r="G55" s="28">
        <v>0.256382</v>
      </c>
      <c r="H55" s="28">
        <v>0.18165400000000001</v>
      </c>
      <c r="I55" s="28">
        <v>46.512130999999997</v>
      </c>
      <c r="J55" s="28">
        <v>1.6150199999999999</v>
      </c>
      <c r="K55" s="28">
        <v>8.8226999999999993</v>
      </c>
      <c r="L55" s="28">
        <v>0.15320700000000001</v>
      </c>
      <c r="M55" s="29">
        <v>0.256382</v>
      </c>
      <c r="N55" s="28">
        <v>0.18344299999999999</v>
      </c>
      <c r="O55" s="28">
        <v>101214</v>
      </c>
      <c r="P55" s="28">
        <v>20.399999999999999</v>
      </c>
      <c r="Q55" s="28">
        <v>60</v>
      </c>
      <c r="R55" s="28">
        <v>1.1947000000000001</v>
      </c>
      <c r="S55" s="28" t="s">
        <v>138</v>
      </c>
      <c r="T55" s="28" t="s">
        <v>139</v>
      </c>
      <c r="U55" s="79">
        <v>1040</v>
      </c>
      <c r="V55" s="34">
        <v>198.13904906412608</v>
      </c>
      <c r="W55" s="2">
        <v>1.4292711431441059</v>
      </c>
      <c r="X55" s="2">
        <v>101.88281403222635</v>
      </c>
      <c r="Y55" s="2">
        <v>-6.1533851426537405</v>
      </c>
      <c r="Z55" s="80">
        <f>VLOOKUP(U55,BG!$A$2:$F$55,4)</f>
        <v>14.3278550825703</v>
      </c>
      <c r="AA55" s="80">
        <f>VLOOKUP(U55,BG!$A$2:$F$55,5)</f>
        <v>0.71218980394337228</v>
      </c>
      <c r="AB55" s="4">
        <f>VLOOKUP(U55+1,BG!$A$2:$F$55,4)</f>
        <v>14.837765811776757</v>
      </c>
      <c r="AC55" s="4">
        <f>VLOOKUP(U55+1,BG!$A$2:$F$55,5)</f>
        <v>0.80588918163130463</v>
      </c>
      <c r="AD55" s="3">
        <f>COUNTIF($U$2:U55,U55)</f>
        <v>1</v>
      </c>
      <c r="AE55" s="3">
        <f t="shared" si="0"/>
        <v>18</v>
      </c>
      <c r="AF55" s="3">
        <f t="shared" si="4"/>
        <v>17</v>
      </c>
      <c r="AG55" s="3">
        <f t="shared" si="5"/>
        <v>0</v>
      </c>
      <c r="AH55" s="81">
        <f t="shared" si="1"/>
        <v>14.3278550825703</v>
      </c>
      <c r="AI55" s="81">
        <f t="shared" si="2"/>
        <v>0.71218980394337228</v>
      </c>
      <c r="AJ55" s="83">
        <v>1.2653300000000001</v>
      </c>
      <c r="AK55" s="83">
        <v>101.02</v>
      </c>
      <c r="AL55" s="84">
        <f t="shared" si="6"/>
        <v>127.8236366</v>
      </c>
      <c r="AM55" s="84">
        <f t="shared" si="3"/>
        <v>145.6181660785785</v>
      </c>
      <c r="AN55" s="84">
        <f t="shared" si="7"/>
        <v>10.204152302184792</v>
      </c>
      <c r="AO55" s="84">
        <f t="shared" si="8"/>
        <v>135.41401377639372</v>
      </c>
      <c r="AP55" s="85">
        <f t="shared" si="9"/>
        <v>5.6053114184530003E-2</v>
      </c>
    </row>
    <row r="56" spans="1:42" x14ac:dyDescent="0.25">
      <c r="A56">
        <v>4</v>
      </c>
      <c r="B56" s="27">
        <v>2</v>
      </c>
      <c r="C56" s="28" t="s">
        <v>137</v>
      </c>
      <c r="D56" s="28">
        <v>-200</v>
      </c>
      <c r="E56" s="28">
        <v>104</v>
      </c>
      <c r="F56" s="28">
        <v>20</v>
      </c>
      <c r="G56" s="28">
        <v>0.26444099999999998</v>
      </c>
      <c r="H56" s="28">
        <v>0.18174499999999999</v>
      </c>
      <c r="I56" s="28">
        <v>46.534826000000002</v>
      </c>
      <c r="J56" s="28">
        <v>1.6348450000000001</v>
      </c>
      <c r="K56" s="28">
        <v>8.8248639999999998</v>
      </c>
      <c r="L56" s="28">
        <v>0.155086</v>
      </c>
      <c r="M56" s="29">
        <v>0.26444099999999998</v>
      </c>
      <c r="N56" s="28">
        <v>0.17718700000000001</v>
      </c>
      <c r="O56" s="28">
        <v>101213</v>
      </c>
      <c r="P56" s="28">
        <v>20.399999999999999</v>
      </c>
      <c r="Q56" s="28">
        <v>60</v>
      </c>
      <c r="R56" s="28">
        <v>1.1947000000000001</v>
      </c>
      <c r="S56" s="28" t="s">
        <v>140</v>
      </c>
      <c r="T56" s="28" t="s">
        <v>141</v>
      </c>
      <c r="U56" s="79">
        <v>1040</v>
      </c>
      <c r="V56" s="34">
        <v>203.36569545383799</v>
      </c>
      <c r="W56" s="2">
        <v>1.4851400610565584</v>
      </c>
      <c r="X56" s="2">
        <v>98.256257786026836</v>
      </c>
      <c r="Y56" s="2">
        <v>-11.069649658511594</v>
      </c>
      <c r="Z56" s="80">
        <f>VLOOKUP(U56,BG!$A$2:$F$55,4)</f>
        <v>14.3278550825703</v>
      </c>
      <c r="AA56" s="80">
        <f>VLOOKUP(U56,BG!$A$2:$F$55,5)</f>
        <v>0.71218980394337228</v>
      </c>
      <c r="AB56" s="4">
        <f>VLOOKUP(U56+1,BG!$A$2:$F$55,4)</f>
        <v>14.837765811776757</v>
      </c>
      <c r="AC56" s="4">
        <f>VLOOKUP(U56+1,BG!$A$2:$F$55,5)</f>
        <v>0.80588918163130463</v>
      </c>
      <c r="AD56" s="3">
        <f>COUNTIF($U$2:U56,U56)</f>
        <v>2</v>
      </c>
      <c r="AE56" s="3">
        <f t="shared" si="0"/>
        <v>18</v>
      </c>
      <c r="AF56" s="3">
        <f t="shared" si="4"/>
        <v>16</v>
      </c>
      <c r="AG56" s="3">
        <f t="shared" si="5"/>
        <v>1</v>
      </c>
      <c r="AH56" s="81">
        <f t="shared" si="1"/>
        <v>14.357849831347151</v>
      </c>
      <c r="AI56" s="81">
        <f t="shared" si="2"/>
        <v>0.7177015320426624</v>
      </c>
      <c r="AJ56" s="83">
        <v>1.2836099999999999</v>
      </c>
      <c r="AK56" s="83">
        <v>98.579099999999997</v>
      </c>
      <c r="AL56" s="84">
        <f t="shared" si="6"/>
        <v>126.53711855099999</v>
      </c>
      <c r="AM56" s="84">
        <f t="shared" si="3"/>
        <v>145.92430468752883</v>
      </c>
      <c r="AN56" s="84">
        <f t="shared" si="7"/>
        <v>10.304650820796333</v>
      </c>
      <c r="AO56" s="84">
        <f t="shared" si="8"/>
        <v>135.61965386673251</v>
      </c>
      <c r="AP56" s="85">
        <f t="shared" si="9"/>
        <v>6.6970642209849052E-2</v>
      </c>
    </row>
    <row r="57" spans="1:42" x14ac:dyDescent="0.25">
      <c r="A57">
        <v>4</v>
      </c>
      <c r="B57" s="27">
        <v>3</v>
      </c>
      <c r="C57" s="28" t="s">
        <v>137</v>
      </c>
      <c r="D57" s="28">
        <v>-200</v>
      </c>
      <c r="E57" s="28">
        <v>104</v>
      </c>
      <c r="F57" s="28">
        <v>30</v>
      </c>
      <c r="G57" s="28">
        <v>0.29142400000000002</v>
      </c>
      <c r="H57" s="28">
        <v>0.18189</v>
      </c>
      <c r="I57" s="28">
        <v>46.571305000000002</v>
      </c>
      <c r="J57" s="28">
        <v>1.5916600000000001</v>
      </c>
      <c r="K57" s="28">
        <v>8.8284839999999996</v>
      </c>
      <c r="L57" s="28">
        <v>0.15089</v>
      </c>
      <c r="M57" s="29">
        <v>0.29142400000000002</v>
      </c>
      <c r="N57" s="28">
        <v>0.17938000000000001</v>
      </c>
      <c r="O57" s="28">
        <v>101211</v>
      </c>
      <c r="P57" s="28">
        <v>20.399999999999999</v>
      </c>
      <c r="Q57" s="28">
        <v>60</v>
      </c>
      <c r="R57" s="28">
        <v>1.1947000000000001</v>
      </c>
      <c r="S57" s="28" t="s">
        <v>142</v>
      </c>
      <c r="T57" s="28" t="s">
        <v>143</v>
      </c>
      <c r="U57" s="79">
        <v>1040</v>
      </c>
      <c r="V57" s="34">
        <v>225.64307654538723</v>
      </c>
      <c r="W57" s="2">
        <v>1.7602916238955442</v>
      </c>
      <c r="X57" s="2">
        <v>91.088012830118927</v>
      </c>
      <c r="Y57" s="2">
        <v>-14.031425725263885</v>
      </c>
      <c r="Z57" s="80">
        <f>VLOOKUP(U57,BG!$A$2:$F$55,4)</f>
        <v>14.3278550825703</v>
      </c>
      <c r="AA57" s="80">
        <f>VLOOKUP(U57,BG!$A$2:$F$55,5)</f>
        <v>0.71218980394337228</v>
      </c>
      <c r="AB57" s="4">
        <f>VLOOKUP(U57+1,BG!$A$2:$F$55,4)</f>
        <v>14.837765811776757</v>
      </c>
      <c r="AC57" s="4">
        <f>VLOOKUP(U57+1,BG!$A$2:$F$55,5)</f>
        <v>0.80588918163130463</v>
      </c>
      <c r="AD57" s="3">
        <f>COUNTIF($U$2:U57,U57)</f>
        <v>3</v>
      </c>
      <c r="AE57" s="3">
        <f t="shared" si="0"/>
        <v>18</v>
      </c>
      <c r="AF57" s="3">
        <f t="shared" si="4"/>
        <v>15</v>
      </c>
      <c r="AG57" s="3">
        <f t="shared" si="5"/>
        <v>2</v>
      </c>
      <c r="AH57" s="81">
        <f t="shared" si="1"/>
        <v>14.387844580124002</v>
      </c>
      <c r="AI57" s="81">
        <f t="shared" si="2"/>
        <v>0.72321326014195253</v>
      </c>
      <c r="AJ57" s="83">
        <v>1.53877</v>
      </c>
      <c r="AK57" s="83">
        <v>92.930400000000006</v>
      </c>
      <c r="AL57" s="84">
        <f t="shared" si="6"/>
        <v>142.998511608</v>
      </c>
      <c r="AM57" s="84">
        <f t="shared" si="3"/>
        <v>160.34146602214821</v>
      </c>
      <c r="AN57" s="84">
        <f t="shared" si="7"/>
        <v>10.405479985207201</v>
      </c>
      <c r="AO57" s="84">
        <f t="shared" si="8"/>
        <v>149.93598603694102</v>
      </c>
      <c r="AP57" s="85">
        <f t="shared" si="9"/>
        <v>4.6269575518926929E-2</v>
      </c>
    </row>
    <row r="58" spans="1:42" x14ac:dyDescent="0.25">
      <c r="A58">
        <v>4</v>
      </c>
      <c r="B58" s="27">
        <v>4</v>
      </c>
      <c r="C58" s="28" t="s">
        <v>137</v>
      </c>
      <c r="D58" s="28">
        <v>-200</v>
      </c>
      <c r="E58" s="28">
        <v>104</v>
      </c>
      <c r="F58" s="28">
        <v>40</v>
      </c>
      <c r="G58" s="28">
        <v>0.28457300000000002</v>
      </c>
      <c r="H58" s="28">
        <v>0.18182799999999999</v>
      </c>
      <c r="I58" s="28">
        <v>46.555602999999998</v>
      </c>
      <c r="J58" s="28">
        <v>1.577996</v>
      </c>
      <c r="K58" s="28">
        <v>8.8271040000000003</v>
      </c>
      <c r="L58" s="28">
        <v>0.14963099999999999</v>
      </c>
      <c r="M58" s="29">
        <v>0.28457300000000002</v>
      </c>
      <c r="N58" s="28">
        <v>0.17821699999999999</v>
      </c>
      <c r="O58" s="28">
        <v>101209</v>
      </c>
      <c r="P58" s="28">
        <v>20.399999999999999</v>
      </c>
      <c r="Q58" s="28">
        <v>60</v>
      </c>
      <c r="R58" s="28">
        <v>1.1946000000000001</v>
      </c>
      <c r="S58" s="28" t="s">
        <v>144</v>
      </c>
      <c r="T58" s="28" t="s">
        <v>145</v>
      </c>
      <c r="U58" s="79">
        <v>1040</v>
      </c>
      <c r="V58" s="34">
        <v>217.44246364867791</v>
      </c>
      <c r="W58" s="2">
        <v>1.7062492153129678</v>
      </c>
      <c r="X58" s="2">
        <v>89.690759683818158</v>
      </c>
      <c r="Y58" s="2">
        <v>-16.987728225634768</v>
      </c>
      <c r="Z58" s="80">
        <f>VLOOKUP(U58,BG!$A$2:$F$55,4)</f>
        <v>14.3278550825703</v>
      </c>
      <c r="AA58" s="80">
        <f>VLOOKUP(U58,BG!$A$2:$F$55,5)</f>
        <v>0.71218980394337228</v>
      </c>
      <c r="AB58" s="4">
        <f>VLOOKUP(U58+1,BG!$A$2:$F$55,4)</f>
        <v>14.837765811776757</v>
      </c>
      <c r="AC58" s="4">
        <f>VLOOKUP(U58+1,BG!$A$2:$F$55,5)</f>
        <v>0.80588918163130463</v>
      </c>
      <c r="AD58" s="3">
        <f>COUNTIF($U$2:U58,U58)</f>
        <v>4</v>
      </c>
      <c r="AE58" s="3">
        <f t="shared" si="0"/>
        <v>18</v>
      </c>
      <c r="AF58" s="3">
        <f t="shared" si="4"/>
        <v>14</v>
      </c>
      <c r="AG58" s="3">
        <f t="shared" si="5"/>
        <v>3</v>
      </c>
      <c r="AH58" s="81">
        <f t="shared" si="1"/>
        <v>14.417839328900852</v>
      </c>
      <c r="AI58" s="81">
        <f t="shared" si="2"/>
        <v>0.72872498824124254</v>
      </c>
      <c r="AJ58" s="83">
        <v>1.4715400000000001</v>
      </c>
      <c r="AK58" s="83">
        <v>91.670199999999994</v>
      </c>
      <c r="AL58" s="84">
        <f t="shared" si="6"/>
        <v>134.896366108</v>
      </c>
      <c r="AM58" s="84">
        <f t="shared" si="3"/>
        <v>153.03478833133869</v>
      </c>
      <c r="AN58" s="84">
        <f t="shared" si="7"/>
        <v>10.506639795417398</v>
      </c>
      <c r="AO58" s="84">
        <f t="shared" si="8"/>
        <v>142.5281485359213</v>
      </c>
      <c r="AP58" s="85">
        <f t="shared" si="9"/>
        <v>5.3545790823192191E-2</v>
      </c>
    </row>
    <row r="59" spans="1:42" x14ac:dyDescent="0.25">
      <c r="A59">
        <v>4</v>
      </c>
      <c r="B59" s="27">
        <v>5</v>
      </c>
      <c r="C59" s="28" t="s">
        <v>137</v>
      </c>
      <c r="D59" s="28">
        <v>-200</v>
      </c>
      <c r="E59" s="28">
        <v>104</v>
      </c>
      <c r="F59" s="28">
        <v>50</v>
      </c>
      <c r="G59" s="28">
        <v>0.29077900000000001</v>
      </c>
      <c r="H59" s="28">
        <v>0.18204699999999999</v>
      </c>
      <c r="I59" s="28">
        <v>46.610754999999997</v>
      </c>
      <c r="J59" s="28">
        <v>1.6475709999999999</v>
      </c>
      <c r="K59" s="28">
        <v>8.8322649999999996</v>
      </c>
      <c r="L59" s="28">
        <v>0.156055</v>
      </c>
      <c r="M59" s="29">
        <v>0.29077900000000001</v>
      </c>
      <c r="N59" s="28">
        <v>0.169515</v>
      </c>
      <c r="O59" s="28">
        <v>101208</v>
      </c>
      <c r="P59" s="28">
        <v>20.399999999999999</v>
      </c>
      <c r="Q59" s="28">
        <v>60</v>
      </c>
      <c r="R59" s="28">
        <v>1.1946000000000001</v>
      </c>
      <c r="S59" s="28" t="s">
        <v>146</v>
      </c>
      <c r="T59" s="28" t="s">
        <v>147</v>
      </c>
      <c r="U59" s="79">
        <v>1040</v>
      </c>
      <c r="V59" s="34">
        <v>221.00633550489601</v>
      </c>
      <c r="W59" s="2">
        <v>1.9752567268310797</v>
      </c>
      <c r="X59" s="2">
        <v>78.815613525014768</v>
      </c>
      <c r="Y59" s="2">
        <v>-18.383747882979701</v>
      </c>
      <c r="Z59" s="80">
        <f>VLOOKUP(U59,BG!$A$2:$F$55,4)</f>
        <v>14.3278550825703</v>
      </c>
      <c r="AA59" s="80">
        <f>VLOOKUP(U59,BG!$A$2:$F$55,5)</f>
        <v>0.71218980394337228</v>
      </c>
      <c r="AB59" s="4">
        <f>VLOOKUP(U59+1,BG!$A$2:$F$55,4)</f>
        <v>14.837765811776757</v>
      </c>
      <c r="AC59" s="4">
        <f>VLOOKUP(U59+1,BG!$A$2:$F$55,5)</f>
        <v>0.80588918163130463</v>
      </c>
      <c r="AD59" s="3">
        <f>COUNTIF($U$2:U59,U59)</f>
        <v>5</v>
      </c>
      <c r="AE59" s="3">
        <f t="shared" si="0"/>
        <v>18</v>
      </c>
      <c r="AF59" s="3">
        <f t="shared" si="4"/>
        <v>13</v>
      </c>
      <c r="AG59" s="3">
        <f t="shared" si="5"/>
        <v>4</v>
      </c>
      <c r="AH59" s="81">
        <f t="shared" si="1"/>
        <v>14.447834077677701</v>
      </c>
      <c r="AI59" s="81">
        <f t="shared" si="2"/>
        <v>0.73423671634053289</v>
      </c>
      <c r="AJ59" s="83">
        <v>1.7494000000000001</v>
      </c>
      <c r="AK59" s="83">
        <v>81.1434</v>
      </c>
      <c r="AL59" s="84">
        <f t="shared" si="6"/>
        <v>141.95226396000001</v>
      </c>
      <c r="AM59" s="84">
        <f t="shared" si="3"/>
        <v>155.68107079460404</v>
      </c>
      <c r="AN59" s="84">
        <f t="shared" si="7"/>
        <v>10.608130251426926</v>
      </c>
      <c r="AO59" s="84">
        <f t="shared" si="8"/>
        <v>145.07294054317711</v>
      </c>
      <c r="AP59" s="85">
        <f t="shared" si="9"/>
        <v>2.1511086571298348E-2</v>
      </c>
    </row>
    <row r="60" spans="1:42" x14ac:dyDescent="0.25">
      <c r="A60">
        <v>4</v>
      </c>
      <c r="B60" s="27">
        <v>6</v>
      </c>
      <c r="C60" s="28" t="s">
        <v>137</v>
      </c>
      <c r="D60" s="28">
        <v>-200</v>
      </c>
      <c r="E60" s="28">
        <v>104</v>
      </c>
      <c r="F60" s="28">
        <v>60</v>
      </c>
      <c r="G60" s="28">
        <v>0.28843000000000002</v>
      </c>
      <c r="H60" s="28">
        <v>0.18176899999999999</v>
      </c>
      <c r="I60" s="28">
        <v>46.540880000000001</v>
      </c>
      <c r="J60" s="28">
        <v>1.627461</v>
      </c>
      <c r="K60" s="28">
        <v>8.8258030000000005</v>
      </c>
      <c r="L60" s="28">
        <v>0.154312</v>
      </c>
      <c r="M60" s="29">
        <v>0.28843000000000002</v>
      </c>
      <c r="N60" s="28">
        <v>0.176014</v>
      </c>
      <c r="O60" s="28">
        <v>101205</v>
      </c>
      <c r="P60" s="28">
        <v>20.399999999999999</v>
      </c>
      <c r="Q60" s="28">
        <v>60</v>
      </c>
      <c r="R60" s="28">
        <v>1.1946000000000001</v>
      </c>
      <c r="S60" s="28" t="s">
        <v>148</v>
      </c>
      <c r="T60" s="28" t="s">
        <v>149</v>
      </c>
      <c r="U60" s="79">
        <v>1040</v>
      </c>
      <c r="V60" s="34">
        <v>216.85971078795092</v>
      </c>
      <c r="W60" s="2">
        <v>1.8031398923198179</v>
      </c>
      <c r="X60" s="2">
        <v>84.975965021936872</v>
      </c>
      <c r="Y60" s="2">
        <v>-19.388942630636652</v>
      </c>
      <c r="Z60" s="80">
        <f>VLOOKUP(U60,BG!$A$2:$F$55,4)</f>
        <v>14.3278550825703</v>
      </c>
      <c r="AA60" s="80">
        <f>VLOOKUP(U60,BG!$A$2:$F$55,5)</f>
        <v>0.71218980394337228</v>
      </c>
      <c r="AB60" s="4">
        <f>VLOOKUP(U60+1,BG!$A$2:$F$55,4)</f>
        <v>14.837765811776757</v>
      </c>
      <c r="AC60" s="4">
        <f>VLOOKUP(U60+1,BG!$A$2:$F$55,5)</f>
        <v>0.80588918163130463</v>
      </c>
      <c r="AD60" s="3">
        <f>COUNTIF($U$2:U60,U60)</f>
        <v>6</v>
      </c>
      <c r="AE60" s="3">
        <f t="shared" si="0"/>
        <v>18</v>
      </c>
      <c r="AF60" s="3">
        <f t="shared" si="4"/>
        <v>12</v>
      </c>
      <c r="AG60" s="3">
        <f t="shared" si="5"/>
        <v>5</v>
      </c>
      <c r="AH60" s="81">
        <f t="shared" si="1"/>
        <v>14.477828826454552</v>
      </c>
      <c r="AI60" s="81">
        <f t="shared" si="2"/>
        <v>0.73974844443982302</v>
      </c>
      <c r="AJ60" s="83">
        <v>1.5997399999999999</v>
      </c>
      <c r="AK60" s="83">
        <v>87.065700000000007</v>
      </c>
      <c r="AL60" s="84">
        <f t="shared" si="6"/>
        <v>139.282482918</v>
      </c>
      <c r="AM60" s="84">
        <f t="shared" si="3"/>
        <v>153.22355241942785</v>
      </c>
      <c r="AN60" s="84">
        <f t="shared" si="7"/>
        <v>10.709951353235782</v>
      </c>
      <c r="AO60" s="84">
        <f t="shared" si="8"/>
        <v>142.51360106619205</v>
      </c>
      <c r="AP60" s="85">
        <f t="shared" si="9"/>
        <v>2.2672349333810769E-2</v>
      </c>
    </row>
    <row r="61" spans="1:42" x14ac:dyDescent="0.25">
      <c r="A61">
        <v>4</v>
      </c>
      <c r="B61" s="27">
        <v>7</v>
      </c>
      <c r="C61" s="28" t="s">
        <v>137</v>
      </c>
      <c r="D61" s="28">
        <v>-200</v>
      </c>
      <c r="E61" s="28">
        <v>104</v>
      </c>
      <c r="F61" s="28">
        <v>70</v>
      </c>
      <c r="G61" s="28">
        <v>0.30088500000000001</v>
      </c>
      <c r="H61" s="28">
        <v>0.18179999999999999</v>
      </c>
      <c r="I61" s="28">
        <v>46.548665999999997</v>
      </c>
      <c r="J61" s="28">
        <v>1.651972</v>
      </c>
      <c r="K61" s="28">
        <v>8.8264600000000009</v>
      </c>
      <c r="L61" s="28">
        <v>0.15642500000000001</v>
      </c>
      <c r="M61" s="29">
        <v>0.30088500000000001</v>
      </c>
      <c r="N61" s="28">
        <v>0.17760000000000001</v>
      </c>
      <c r="O61" s="28">
        <v>101206</v>
      </c>
      <c r="P61" s="28">
        <v>20.399999999999999</v>
      </c>
      <c r="Q61" s="28">
        <v>60</v>
      </c>
      <c r="R61" s="28">
        <v>1.1946000000000001</v>
      </c>
      <c r="S61" s="28" t="s">
        <v>150</v>
      </c>
      <c r="T61" s="28" t="s">
        <v>151</v>
      </c>
      <c r="U61" s="79">
        <v>1040</v>
      </c>
      <c r="V61" s="34">
        <v>226.05933461919398</v>
      </c>
      <c r="W61" s="2">
        <v>1.9968903648198946</v>
      </c>
      <c r="X61" s="2">
        <v>80.558967021407113</v>
      </c>
      <c r="Y61" s="2">
        <v>-19.80293284785132</v>
      </c>
      <c r="Z61" s="80">
        <f>VLOOKUP(U61,BG!$A$2:$F$55,4)</f>
        <v>14.3278550825703</v>
      </c>
      <c r="AA61" s="80">
        <f>VLOOKUP(U61,BG!$A$2:$F$55,5)</f>
        <v>0.71218980394337228</v>
      </c>
      <c r="AB61" s="4">
        <f>VLOOKUP(U61+1,BG!$A$2:$F$55,4)</f>
        <v>14.837765811776757</v>
      </c>
      <c r="AC61" s="4">
        <f>VLOOKUP(U61+1,BG!$A$2:$F$55,5)</f>
        <v>0.80588918163130463</v>
      </c>
      <c r="AD61" s="3">
        <f>COUNTIF($U$2:U61,U61)</f>
        <v>7</v>
      </c>
      <c r="AE61" s="3">
        <f t="shared" si="0"/>
        <v>18</v>
      </c>
      <c r="AF61" s="3">
        <f t="shared" si="4"/>
        <v>11</v>
      </c>
      <c r="AG61" s="3">
        <f t="shared" si="5"/>
        <v>6</v>
      </c>
      <c r="AH61" s="81">
        <f t="shared" si="1"/>
        <v>14.507823575231402</v>
      </c>
      <c r="AI61" s="81">
        <f t="shared" si="2"/>
        <v>0.74526017253911303</v>
      </c>
      <c r="AJ61" s="83">
        <v>1.7665</v>
      </c>
      <c r="AK61" s="83">
        <v>82.938000000000002</v>
      </c>
      <c r="AL61" s="84">
        <f t="shared" si="6"/>
        <v>146.50997699999999</v>
      </c>
      <c r="AM61" s="84">
        <f t="shared" si="3"/>
        <v>160.86742504489152</v>
      </c>
      <c r="AN61" s="84">
        <f t="shared" si="7"/>
        <v>10.812103100843967</v>
      </c>
      <c r="AO61" s="84">
        <f t="shared" si="8"/>
        <v>150.05532194404756</v>
      </c>
      <c r="AP61" s="85">
        <f t="shared" si="9"/>
        <v>2.3626919046360478E-2</v>
      </c>
    </row>
    <row r="62" spans="1:42" x14ac:dyDescent="0.25">
      <c r="A62">
        <v>4</v>
      </c>
      <c r="B62" s="27">
        <v>8</v>
      </c>
      <c r="C62" s="28" t="s">
        <v>137</v>
      </c>
      <c r="D62" s="28">
        <v>-200</v>
      </c>
      <c r="E62" s="28">
        <v>104</v>
      </c>
      <c r="F62" s="28">
        <v>80</v>
      </c>
      <c r="G62" s="28">
        <v>0.318303</v>
      </c>
      <c r="H62" s="28">
        <v>0.18185299999999999</v>
      </c>
      <c r="I62" s="28">
        <v>46.561881</v>
      </c>
      <c r="J62" s="28">
        <v>1.608903</v>
      </c>
      <c r="K62" s="28">
        <v>8.8276920000000008</v>
      </c>
      <c r="L62" s="28">
        <v>0.152647</v>
      </c>
      <c r="M62" s="29">
        <v>0.318303</v>
      </c>
      <c r="N62" s="28">
        <v>0.177401</v>
      </c>
      <c r="O62" s="28">
        <v>101208</v>
      </c>
      <c r="P62" s="28">
        <v>20.399999999999999</v>
      </c>
      <c r="Q62" s="28">
        <v>60</v>
      </c>
      <c r="R62" s="28">
        <v>1.1946000000000001</v>
      </c>
      <c r="S62" s="28" t="s">
        <v>152</v>
      </c>
      <c r="T62" s="28" t="s">
        <v>153</v>
      </c>
      <c r="U62" s="79">
        <v>1040</v>
      </c>
      <c r="V62" s="34">
        <v>239.73859394525618</v>
      </c>
      <c r="W62" s="2">
        <v>2.3426559618487897</v>
      </c>
      <c r="X62" s="2">
        <v>72.457498789618569</v>
      </c>
      <c r="Y62" s="2">
        <v>-22.178052756639524</v>
      </c>
      <c r="Z62" s="80">
        <f>VLOOKUP(U62,BG!$A$2:$F$55,4)</f>
        <v>14.3278550825703</v>
      </c>
      <c r="AA62" s="80">
        <f>VLOOKUP(U62,BG!$A$2:$F$55,5)</f>
        <v>0.71218980394337228</v>
      </c>
      <c r="AB62" s="4">
        <f>VLOOKUP(U62+1,BG!$A$2:$F$55,4)</f>
        <v>14.837765811776757</v>
      </c>
      <c r="AC62" s="4">
        <f>VLOOKUP(U62+1,BG!$A$2:$F$55,5)</f>
        <v>0.80588918163130463</v>
      </c>
      <c r="AD62" s="3">
        <f>COUNTIF($U$2:U62,U62)</f>
        <v>8</v>
      </c>
      <c r="AE62" s="3">
        <f t="shared" si="0"/>
        <v>18</v>
      </c>
      <c r="AF62" s="3">
        <f t="shared" si="4"/>
        <v>10</v>
      </c>
      <c r="AG62" s="3">
        <f t="shared" si="5"/>
        <v>7</v>
      </c>
      <c r="AH62" s="81">
        <f t="shared" si="1"/>
        <v>14.537818324008253</v>
      </c>
      <c r="AI62" s="81">
        <f t="shared" si="2"/>
        <v>0.75077190063840327</v>
      </c>
      <c r="AJ62" s="83">
        <v>1.9736</v>
      </c>
      <c r="AK62" s="83">
        <v>71.987099999999998</v>
      </c>
      <c r="AL62" s="84">
        <f t="shared" si="6"/>
        <v>142.07374056</v>
      </c>
      <c r="AM62" s="84">
        <f t="shared" si="3"/>
        <v>169.74299152015141</v>
      </c>
      <c r="AN62" s="84">
        <f t="shared" si="7"/>
        <v>10.914585494251483</v>
      </c>
      <c r="AO62" s="84">
        <f t="shared" si="8"/>
        <v>158.82840602589994</v>
      </c>
      <c r="AP62" s="85">
        <f t="shared" si="9"/>
        <v>0.10548909911724337</v>
      </c>
    </row>
    <row r="63" spans="1:42" x14ac:dyDescent="0.25">
      <c r="A63">
        <v>4</v>
      </c>
      <c r="B63" s="27">
        <v>9</v>
      </c>
      <c r="C63" s="28" t="s">
        <v>137</v>
      </c>
      <c r="D63" s="28">
        <v>-200</v>
      </c>
      <c r="E63" s="28">
        <v>104</v>
      </c>
      <c r="F63" s="28">
        <v>90</v>
      </c>
      <c r="G63" s="28">
        <v>0.31406600000000001</v>
      </c>
      <c r="H63" s="28">
        <v>0.182029</v>
      </c>
      <c r="I63" s="28">
        <v>46.606121999999999</v>
      </c>
      <c r="J63" s="28">
        <v>1.635222</v>
      </c>
      <c r="K63" s="28">
        <v>8.8319770000000002</v>
      </c>
      <c r="L63" s="28">
        <v>0.15496599999999999</v>
      </c>
      <c r="M63" s="29">
        <v>0.31406600000000001</v>
      </c>
      <c r="N63" s="28">
        <v>0.18257999999999999</v>
      </c>
      <c r="O63" s="28">
        <v>101205</v>
      </c>
      <c r="P63" s="28">
        <v>20.399999999999999</v>
      </c>
      <c r="Q63" s="28">
        <v>60</v>
      </c>
      <c r="R63" s="28">
        <v>1.1946000000000001</v>
      </c>
      <c r="S63" s="28" t="s">
        <v>154</v>
      </c>
      <c r="T63" s="28" t="s">
        <v>155</v>
      </c>
      <c r="U63" s="79">
        <v>1040</v>
      </c>
      <c r="V63" s="34">
        <v>233.89026209471146</v>
      </c>
      <c r="W63" s="2">
        <v>1.9855937914715938</v>
      </c>
      <c r="X63" s="2">
        <v>83.046060368286149</v>
      </c>
      <c r="Y63" s="2">
        <v>-24.35982256410804</v>
      </c>
      <c r="Z63" s="80">
        <f>VLOOKUP(U63,BG!$A$2:$F$55,4)</f>
        <v>14.3278550825703</v>
      </c>
      <c r="AA63" s="80">
        <f>VLOOKUP(U63,BG!$A$2:$F$55,5)</f>
        <v>0.71218980394337228</v>
      </c>
      <c r="AB63" s="4">
        <f>VLOOKUP(U63+1,BG!$A$2:$F$55,4)</f>
        <v>14.837765811776757</v>
      </c>
      <c r="AC63" s="4">
        <f>VLOOKUP(U63+1,BG!$A$2:$F$55,5)</f>
        <v>0.80588918163130463</v>
      </c>
      <c r="AD63" s="3">
        <f>COUNTIF($U$2:U63,U63)</f>
        <v>9</v>
      </c>
      <c r="AE63" s="3">
        <f t="shared" si="0"/>
        <v>18</v>
      </c>
      <c r="AF63" s="3">
        <f t="shared" si="4"/>
        <v>9</v>
      </c>
      <c r="AG63" s="3">
        <f t="shared" si="5"/>
        <v>8</v>
      </c>
      <c r="AH63" s="81">
        <f t="shared" si="1"/>
        <v>14.567813072785103</v>
      </c>
      <c r="AI63" s="81">
        <f t="shared" si="2"/>
        <v>0.75628362873769339</v>
      </c>
      <c r="AJ63" s="83">
        <v>1.75139</v>
      </c>
      <c r="AK63" s="83">
        <v>85.474999999999994</v>
      </c>
      <c r="AL63" s="84">
        <f t="shared" si="6"/>
        <v>149.70006024999998</v>
      </c>
      <c r="AM63" s="84">
        <f t="shared" si="3"/>
        <v>164.89574187344417</v>
      </c>
      <c r="AN63" s="84">
        <f t="shared" si="7"/>
        <v>11.017398533458325</v>
      </c>
      <c r="AO63" s="84">
        <f t="shared" si="8"/>
        <v>153.87834333998583</v>
      </c>
      <c r="AP63" s="85">
        <f t="shared" si="9"/>
        <v>2.7153158783066469E-2</v>
      </c>
    </row>
    <row r="64" spans="1:42" x14ac:dyDescent="0.25">
      <c r="A64">
        <v>4</v>
      </c>
      <c r="B64" s="27">
        <v>10</v>
      </c>
      <c r="C64" s="28" t="s">
        <v>137</v>
      </c>
      <c r="D64" s="28">
        <v>-200</v>
      </c>
      <c r="E64" s="28">
        <v>104</v>
      </c>
      <c r="F64" s="28">
        <v>100</v>
      </c>
      <c r="G64" s="28">
        <v>0.33529300000000001</v>
      </c>
      <c r="H64" s="28">
        <v>0.182115</v>
      </c>
      <c r="I64" s="28">
        <v>46.627676000000001</v>
      </c>
      <c r="J64" s="28">
        <v>1.600098</v>
      </c>
      <c r="K64" s="28">
        <v>8.8341670000000008</v>
      </c>
      <c r="L64" s="28">
        <v>0.151534</v>
      </c>
      <c r="M64" s="29">
        <v>0.33529300000000001</v>
      </c>
      <c r="N64" s="28">
        <v>0.19467599999999999</v>
      </c>
      <c r="O64" s="28">
        <v>101203</v>
      </c>
      <c r="P64" s="28">
        <v>20.399999999999999</v>
      </c>
      <c r="Q64" s="28">
        <v>60</v>
      </c>
      <c r="R64" s="28">
        <v>1.1946000000000001</v>
      </c>
      <c r="S64" s="28" t="s">
        <v>156</v>
      </c>
      <c r="T64" s="28" t="s">
        <v>157</v>
      </c>
      <c r="U64" s="79">
        <v>1040</v>
      </c>
      <c r="V64" s="34">
        <v>251.01337124607289</v>
      </c>
      <c r="W64" s="2">
        <v>2.2482639693400852</v>
      </c>
      <c r="X64" s="2">
        <v>79.517762998833263</v>
      </c>
      <c r="Y64" s="2">
        <v>-24.188155134973819</v>
      </c>
      <c r="Z64" s="80">
        <f>VLOOKUP(U64,BG!$A$2:$F$55,4)</f>
        <v>14.3278550825703</v>
      </c>
      <c r="AA64" s="80">
        <f>VLOOKUP(U64,BG!$A$2:$F$55,5)</f>
        <v>0.71218980394337228</v>
      </c>
      <c r="AB64" s="4">
        <f>VLOOKUP(U64+1,BG!$A$2:$F$55,4)</f>
        <v>14.837765811776757</v>
      </c>
      <c r="AC64" s="4">
        <f>VLOOKUP(U64+1,BG!$A$2:$F$55,5)</f>
        <v>0.80588918163130463</v>
      </c>
      <c r="AD64" s="3">
        <f>COUNTIF($U$2:U64,U64)</f>
        <v>10</v>
      </c>
      <c r="AE64" s="3">
        <f t="shared" si="0"/>
        <v>18</v>
      </c>
      <c r="AF64" s="3">
        <f t="shared" si="4"/>
        <v>8</v>
      </c>
      <c r="AG64" s="3">
        <f t="shared" si="5"/>
        <v>9</v>
      </c>
      <c r="AH64" s="81">
        <f t="shared" si="1"/>
        <v>14.597807821561954</v>
      </c>
      <c r="AI64" s="81">
        <f t="shared" si="2"/>
        <v>0.76179535683698352</v>
      </c>
      <c r="AJ64" s="83">
        <v>2.0024199999999999</v>
      </c>
      <c r="AK64" s="83">
        <v>80.882499999999993</v>
      </c>
      <c r="AL64" s="84">
        <f t="shared" si="6"/>
        <v>161.96073564999998</v>
      </c>
      <c r="AM64" s="84">
        <f t="shared" si="3"/>
        <v>178.77692147280104</v>
      </c>
      <c r="AN64" s="84">
        <f t="shared" si="7"/>
        <v>11.120542218464498</v>
      </c>
      <c r="AO64" s="84">
        <f t="shared" si="8"/>
        <v>167.65637925433654</v>
      </c>
      <c r="AP64" s="85">
        <f t="shared" si="9"/>
        <v>3.3972125782915863E-2</v>
      </c>
    </row>
    <row r="65" spans="1:42" x14ac:dyDescent="0.25">
      <c r="A65">
        <v>4</v>
      </c>
      <c r="B65" s="27">
        <v>11</v>
      </c>
      <c r="C65" s="28" t="s">
        <v>137</v>
      </c>
      <c r="D65" s="28">
        <v>-200</v>
      </c>
      <c r="E65" s="28">
        <v>104</v>
      </c>
      <c r="F65" s="28">
        <v>110</v>
      </c>
      <c r="G65" s="28">
        <v>0.30957600000000002</v>
      </c>
      <c r="H65" s="28">
        <v>0.18230299999999999</v>
      </c>
      <c r="I65" s="28">
        <v>46.674756000000002</v>
      </c>
      <c r="J65" s="28">
        <v>1.675316</v>
      </c>
      <c r="K65" s="28">
        <v>8.8385909999999992</v>
      </c>
      <c r="L65" s="28">
        <v>0.158606</v>
      </c>
      <c r="M65" s="29">
        <v>0.30957600000000002</v>
      </c>
      <c r="N65" s="28">
        <v>0.202351</v>
      </c>
      <c r="O65" s="28">
        <v>101201</v>
      </c>
      <c r="P65" s="28">
        <v>20.399999999999999</v>
      </c>
      <c r="Q65" s="28">
        <v>60</v>
      </c>
      <c r="R65" s="28">
        <v>1.1946000000000001</v>
      </c>
      <c r="S65" s="28" t="s">
        <v>158</v>
      </c>
      <c r="T65" s="28" t="s">
        <v>159</v>
      </c>
      <c r="U65" s="79">
        <v>1040</v>
      </c>
      <c r="V65" s="34">
        <v>225.78144009735792</v>
      </c>
      <c r="W65" s="2">
        <v>1.8160597860696235</v>
      </c>
      <c r="X65" s="2">
        <v>88.056702726074718</v>
      </c>
      <c r="Y65" s="2">
        <v>-26.571189789467926</v>
      </c>
      <c r="Z65" s="80">
        <f>VLOOKUP(U65,BG!$A$2:$F$55,4)</f>
        <v>14.3278550825703</v>
      </c>
      <c r="AA65" s="80">
        <f>VLOOKUP(U65,BG!$A$2:$F$55,5)</f>
        <v>0.71218980394337228</v>
      </c>
      <c r="AB65" s="4">
        <f>VLOOKUP(U65+1,BG!$A$2:$F$55,4)</f>
        <v>14.837765811776757</v>
      </c>
      <c r="AC65" s="4">
        <f>VLOOKUP(U65+1,BG!$A$2:$F$55,5)</f>
        <v>0.80588918163130463</v>
      </c>
      <c r="AD65" s="3">
        <f>COUNTIF($U$2:U65,U65)</f>
        <v>11</v>
      </c>
      <c r="AE65" s="3">
        <f t="shared" si="0"/>
        <v>18</v>
      </c>
      <c r="AF65" s="3">
        <f t="shared" si="4"/>
        <v>7</v>
      </c>
      <c r="AG65" s="3">
        <f t="shared" si="5"/>
        <v>10</v>
      </c>
      <c r="AH65" s="81">
        <f t="shared" si="1"/>
        <v>14.627802570338805</v>
      </c>
      <c r="AI65" s="81">
        <f t="shared" si="2"/>
        <v>0.76730708493627364</v>
      </c>
      <c r="AJ65" s="83">
        <v>1.5960700000000001</v>
      </c>
      <c r="AK65" s="83">
        <v>90.051699999999997</v>
      </c>
      <c r="AL65" s="84">
        <f t="shared" si="6"/>
        <v>143.728816819</v>
      </c>
      <c r="AM65" s="84">
        <f t="shared" si="3"/>
        <v>159.91623671471169</v>
      </c>
      <c r="AN65" s="84">
        <f t="shared" si="7"/>
        <v>11.224016549269999</v>
      </c>
      <c r="AO65" s="84">
        <f t="shared" si="8"/>
        <v>148.69222016544168</v>
      </c>
      <c r="AP65" s="85">
        <f t="shared" si="9"/>
        <v>3.3380383593164281E-2</v>
      </c>
    </row>
    <row r="66" spans="1:42" x14ac:dyDescent="0.25">
      <c r="A66">
        <v>4</v>
      </c>
      <c r="B66" s="27">
        <v>12</v>
      </c>
      <c r="C66" s="28" t="s">
        <v>137</v>
      </c>
      <c r="D66" s="28">
        <v>-200</v>
      </c>
      <c r="E66" s="28">
        <v>104</v>
      </c>
      <c r="F66" s="28">
        <v>120</v>
      </c>
      <c r="G66" s="28">
        <v>0.328042</v>
      </c>
      <c r="H66" s="28">
        <v>0.18198800000000001</v>
      </c>
      <c r="I66" s="28">
        <v>46.595832999999999</v>
      </c>
      <c r="J66" s="28">
        <v>1.5790120000000001</v>
      </c>
      <c r="K66" s="28">
        <v>8.8316210000000002</v>
      </c>
      <c r="L66" s="28">
        <v>0.14961099999999999</v>
      </c>
      <c r="M66" s="29">
        <v>0.328042</v>
      </c>
      <c r="N66" s="28">
        <v>0.199792</v>
      </c>
      <c r="O66" s="28">
        <v>101193</v>
      </c>
      <c r="P66" s="28">
        <v>20.399999999999999</v>
      </c>
      <c r="Q66" s="28">
        <v>60</v>
      </c>
      <c r="R66" s="28">
        <v>1.1944999999999999</v>
      </c>
      <c r="S66" s="28" t="s">
        <v>160</v>
      </c>
      <c r="T66" s="28" t="s">
        <v>161</v>
      </c>
      <c r="U66" s="79">
        <v>1040</v>
      </c>
      <c r="V66" s="34">
        <v>240.41795663330032</v>
      </c>
      <c r="W66" s="2">
        <v>1.9985640071015698</v>
      </c>
      <c r="X66" s="2">
        <v>87.15565680543358</v>
      </c>
      <c r="Y66" s="2">
        <v>-24.23586703112538</v>
      </c>
      <c r="Z66" s="80">
        <f>VLOOKUP(U66,BG!$A$2:$F$55,4)</f>
        <v>14.3278550825703</v>
      </c>
      <c r="AA66" s="80">
        <f>VLOOKUP(U66,BG!$A$2:$F$55,5)</f>
        <v>0.71218980394337228</v>
      </c>
      <c r="AB66" s="4">
        <f>VLOOKUP(U66+1,BG!$A$2:$F$55,4)</f>
        <v>14.837765811776757</v>
      </c>
      <c r="AC66" s="4">
        <f>VLOOKUP(U66+1,BG!$A$2:$F$55,5)</f>
        <v>0.80588918163130463</v>
      </c>
      <c r="AD66" s="3">
        <f>COUNTIF($U$2:U66,U66)</f>
        <v>12</v>
      </c>
      <c r="AE66" s="3">
        <f t="shared" ref="AE66:AE129" si="10">COUNTIF($U$2:$U$437,U66)</f>
        <v>18</v>
      </c>
      <c r="AF66" s="3">
        <f t="shared" si="4"/>
        <v>6</v>
      </c>
      <c r="AG66" s="3">
        <f t="shared" si="5"/>
        <v>11</v>
      </c>
      <c r="AH66" s="81">
        <f t="shared" ref="AH66:AH129" si="11">(AF66*Z66+AG66*AB66)/(AE66-1)</f>
        <v>14.657797319115655</v>
      </c>
      <c r="AI66" s="81">
        <f t="shared" ref="AI66:AI129" si="12">(AF66*AA66+AG66*AC66)/(AE66-1)</f>
        <v>0.77281881303556377</v>
      </c>
      <c r="AJ66" s="83">
        <v>1.7592099999999999</v>
      </c>
      <c r="AK66" s="83">
        <v>89.643199999999993</v>
      </c>
      <c r="AL66" s="84">
        <f t="shared" si="6"/>
        <v>157.70121387199998</v>
      </c>
      <c r="AM66" s="84">
        <f t="shared" ref="AM66:AM129" si="13">W66*X66+IF(Y66&gt;0,Y66,0)</f>
        <v>174.18615870663655</v>
      </c>
      <c r="AN66" s="84">
        <f t="shared" si="7"/>
        <v>11.32782152587483</v>
      </c>
      <c r="AO66" s="84">
        <f t="shared" si="8"/>
        <v>162.85833718076171</v>
      </c>
      <c r="AP66" s="85">
        <f t="shared" si="9"/>
        <v>3.1666314405738215E-2</v>
      </c>
    </row>
    <row r="67" spans="1:42" x14ac:dyDescent="0.25">
      <c r="A67">
        <v>4</v>
      </c>
      <c r="B67" s="27">
        <v>13</v>
      </c>
      <c r="C67" s="28" t="s">
        <v>137</v>
      </c>
      <c r="D67" s="28">
        <v>-200</v>
      </c>
      <c r="E67" s="28">
        <v>104</v>
      </c>
      <c r="F67" s="28">
        <v>130</v>
      </c>
      <c r="G67" s="28">
        <v>0.36125000000000002</v>
      </c>
      <c r="H67" s="28">
        <v>0.18201100000000001</v>
      </c>
      <c r="I67" s="28">
        <v>46.601602999999997</v>
      </c>
      <c r="J67" s="28">
        <v>1.605289</v>
      </c>
      <c r="K67" s="28">
        <v>8.8322579999999995</v>
      </c>
      <c r="L67" s="28">
        <v>0.152055</v>
      </c>
      <c r="M67" s="29">
        <v>0.36125000000000002</v>
      </c>
      <c r="N67" s="28">
        <v>0.244561</v>
      </c>
      <c r="O67" s="28">
        <v>101190</v>
      </c>
      <c r="P67" s="28">
        <v>20.399999999999999</v>
      </c>
      <c r="Q67" s="28">
        <v>60</v>
      </c>
      <c r="R67" s="28">
        <v>1.1943999999999999</v>
      </c>
      <c r="S67" s="28" t="s">
        <v>162</v>
      </c>
      <c r="T67" s="28" t="s">
        <v>163</v>
      </c>
      <c r="U67" s="79">
        <v>1040</v>
      </c>
      <c r="V67" s="34">
        <v>268.3692755783735</v>
      </c>
      <c r="W67" s="2">
        <v>1.7871855762637052</v>
      </c>
      <c r="X67" s="2">
        <v>107.35327570007264</v>
      </c>
      <c r="Y67" s="2">
        <v>-27.992771239167947</v>
      </c>
      <c r="Z67" s="80">
        <f>VLOOKUP(U67,BG!$A$2:$F$55,4)</f>
        <v>14.3278550825703</v>
      </c>
      <c r="AA67" s="80">
        <f>VLOOKUP(U67,BG!$A$2:$F$55,5)</f>
        <v>0.71218980394337228</v>
      </c>
      <c r="AB67" s="4">
        <f>VLOOKUP(U67+1,BG!$A$2:$F$55,4)</f>
        <v>14.837765811776757</v>
      </c>
      <c r="AC67" s="4">
        <f>VLOOKUP(U67+1,BG!$A$2:$F$55,5)</f>
        <v>0.80588918163130463</v>
      </c>
      <c r="AD67" s="3">
        <f>COUNTIF($U$2:U67,U67)</f>
        <v>13</v>
      </c>
      <c r="AE67" s="3">
        <f t="shared" si="10"/>
        <v>18</v>
      </c>
      <c r="AF67" s="3">
        <f t="shared" ref="AF67:AF130" si="14">AE67-AD67</f>
        <v>5</v>
      </c>
      <c r="AG67" s="3">
        <f t="shared" ref="AG67:AG130" si="15">AD67-1</f>
        <v>12</v>
      </c>
      <c r="AH67" s="81">
        <f t="shared" si="11"/>
        <v>14.687792067892506</v>
      </c>
      <c r="AI67" s="81">
        <f t="shared" si="12"/>
        <v>0.77833054113485389</v>
      </c>
      <c r="AJ67" s="83">
        <v>1.52067</v>
      </c>
      <c r="AK67" s="83">
        <v>109.617</v>
      </c>
      <c r="AL67" s="84">
        <f t="shared" ref="AL67:AL130" si="16">AJ67*AK67</f>
        <v>166.69128339</v>
      </c>
      <c r="AM67" s="84">
        <f t="shared" si="13"/>
        <v>191.86022589583075</v>
      </c>
      <c r="AN67" s="84">
        <f t="shared" ref="AN67:AN130" si="17">AH67*AI67</f>
        <v>11.431957148278988</v>
      </c>
      <c r="AO67" s="84">
        <f t="shared" ref="AO67:AO130" si="18">AM67-AN67</f>
        <v>180.42826874755175</v>
      </c>
      <c r="AP67" s="85">
        <f t="shared" ref="AP67:AP130" si="19">ABS((AL67-AO67)/AO67)</f>
        <v>7.6135438492579102E-2</v>
      </c>
    </row>
    <row r="68" spans="1:42" x14ac:dyDescent="0.25">
      <c r="A68">
        <v>4</v>
      </c>
      <c r="B68" s="27">
        <v>14</v>
      </c>
      <c r="C68" s="28" t="s">
        <v>137</v>
      </c>
      <c r="D68" s="28">
        <v>-200</v>
      </c>
      <c r="E68" s="28">
        <v>104</v>
      </c>
      <c r="F68" s="28">
        <v>140</v>
      </c>
      <c r="G68" s="28">
        <v>0.41848200000000002</v>
      </c>
      <c r="H68" s="28">
        <v>0.182087</v>
      </c>
      <c r="I68" s="28">
        <v>46.620728999999997</v>
      </c>
      <c r="J68" s="28">
        <v>1.6064099999999999</v>
      </c>
      <c r="K68" s="28">
        <v>8.8341100000000008</v>
      </c>
      <c r="L68" s="28">
        <v>0.15229899999999999</v>
      </c>
      <c r="M68" s="29">
        <v>0.41848200000000002</v>
      </c>
      <c r="N68" s="28">
        <v>0.33212599999999998</v>
      </c>
      <c r="O68" s="28">
        <v>101189</v>
      </c>
      <c r="P68" s="28">
        <v>20.399999999999999</v>
      </c>
      <c r="Q68" s="28">
        <v>60</v>
      </c>
      <c r="R68" s="28">
        <v>1.1943999999999999</v>
      </c>
      <c r="S68" s="28" t="s">
        <v>164</v>
      </c>
      <c r="T68" s="28" t="s">
        <v>165</v>
      </c>
      <c r="U68" s="79">
        <v>1040</v>
      </c>
      <c r="V68" s="34">
        <v>318.02502506392034</v>
      </c>
      <c r="W68" s="2">
        <v>1.668625849936658</v>
      </c>
      <c r="X68" s="2">
        <v>137.3156817835405</v>
      </c>
      <c r="Y68" s="2">
        <v>-27.622962642946803</v>
      </c>
      <c r="Z68" s="80">
        <f>VLOOKUP(U68,BG!$A$2:$F$55,4)</f>
        <v>14.3278550825703</v>
      </c>
      <c r="AA68" s="80">
        <f>VLOOKUP(U68,BG!$A$2:$F$55,5)</f>
        <v>0.71218980394337228</v>
      </c>
      <c r="AB68" s="4">
        <f>VLOOKUP(U68+1,BG!$A$2:$F$55,4)</f>
        <v>14.837765811776757</v>
      </c>
      <c r="AC68" s="4">
        <f>VLOOKUP(U68+1,BG!$A$2:$F$55,5)</f>
        <v>0.80588918163130463</v>
      </c>
      <c r="AD68" s="3">
        <f>COUNTIF($U$2:U68,U68)</f>
        <v>14</v>
      </c>
      <c r="AE68" s="3">
        <f t="shared" si="10"/>
        <v>18</v>
      </c>
      <c r="AF68" s="3">
        <f t="shared" si="14"/>
        <v>4</v>
      </c>
      <c r="AG68" s="3">
        <f t="shared" si="15"/>
        <v>13</v>
      </c>
      <c r="AH68" s="81">
        <f t="shared" si="11"/>
        <v>14.717786816669356</v>
      </c>
      <c r="AI68" s="81">
        <f t="shared" si="12"/>
        <v>0.78384226923414402</v>
      </c>
      <c r="AJ68" s="83">
        <v>1.5152699999999999</v>
      </c>
      <c r="AK68" s="83">
        <v>137.773</v>
      </c>
      <c r="AL68" s="84">
        <f t="shared" si="16"/>
        <v>208.76329370999997</v>
      </c>
      <c r="AM68" s="84">
        <f t="shared" si="13"/>
        <v>229.12849622569192</v>
      </c>
      <c r="AN68" s="84">
        <f t="shared" si="17"/>
        <v>11.536423416482478</v>
      </c>
      <c r="AO68" s="84">
        <f t="shared" si="18"/>
        <v>217.59207280920944</v>
      </c>
      <c r="AP68" s="85">
        <f t="shared" si="19"/>
        <v>4.0574911508613552E-2</v>
      </c>
    </row>
    <row r="69" spans="1:42" x14ac:dyDescent="0.25">
      <c r="A69">
        <v>4</v>
      </c>
      <c r="B69" s="27">
        <v>15</v>
      </c>
      <c r="C69" s="28" t="s">
        <v>137</v>
      </c>
      <c r="D69" s="28">
        <v>-200</v>
      </c>
      <c r="E69" s="28">
        <v>104</v>
      </c>
      <c r="F69" s="28">
        <v>150</v>
      </c>
      <c r="G69" s="28">
        <v>0.49588100000000002</v>
      </c>
      <c r="H69" s="28">
        <v>0.181949</v>
      </c>
      <c r="I69" s="28">
        <v>46.585965000000002</v>
      </c>
      <c r="J69" s="28">
        <v>1.5678890000000001</v>
      </c>
      <c r="K69" s="28">
        <v>8.8312279999999994</v>
      </c>
      <c r="L69" s="28">
        <v>0.148647</v>
      </c>
      <c r="M69" s="29">
        <v>0.49588100000000002</v>
      </c>
      <c r="N69" s="28">
        <v>0.45297999999999999</v>
      </c>
      <c r="O69" s="28">
        <v>101181</v>
      </c>
      <c r="P69" s="28">
        <v>20.399999999999999</v>
      </c>
      <c r="Q69" s="28">
        <v>60</v>
      </c>
      <c r="R69" s="28">
        <v>1.1942999999999999</v>
      </c>
      <c r="S69" s="28" t="s">
        <v>166</v>
      </c>
      <c r="T69" s="28" t="s">
        <v>167</v>
      </c>
      <c r="U69" s="79">
        <v>1040</v>
      </c>
      <c r="V69" s="34">
        <v>385.91533213564605</v>
      </c>
      <c r="W69" s="2">
        <v>1.293477862517022</v>
      </c>
      <c r="X69" s="2">
        <v>215.09248608915209</v>
      </c>
      <c r="Y69" s="2">
        <v>-28.433206630855338</v>
      </c>
      <c r="Z69" s="80">
        <f>VLOOKUP(U69,BG!$A$2:$F$55,4)</f>
        <v>14.3278550825703</v>
      </c>
      <c r="AA69" s="80">
        <f>VLOOKUP(U69,BG!$A$2:$F$55,5)</f>
        <v>0.71218980394337228</v>
      </c>
      <c r="AB69" s="4">
        <f>VLOOKUP(U69+1,BG!$A$2:$F$55,4)</f>
        <v>14.837765811776757</v>
      </c>
      <c r="AC69" s="4">
        <f>VLOOKUP(U69+1,BG!$A$2:$F$55,5)</f>
        <v>0.80588918163130463</v>
      </c>
      <c r="AD69" s="3">
        <f>COUNTIF($U$2:U69,U69)</f>
        <v>15</v>
      </c>
      <c r="AE69" s="3">
        <f t="shared" si="10"/>
        <v>18</v>
      </c>
      <c r="AF69" s="3">
        <f t="shared" si="14"/>
        <v>3</v>
      </c>
      <c r="AG69" s="3">
        <f t="shared" si="15"/>
        <v>14</v>
      </c>
      <c r="AH69" s="81">
        <f t="shared" si="11"/>
        <v>14.747781565446205</v>
      </c>
      <c r="AI69" s="81">
        <f t="shared" si="12"/>
        <v>0.78935399733343425</v>
      </c>
      <c r="AJ69" s="83">
        <v>1.29477</v>
      </c>
      <c r="AK69" s="83">
        <v>216.154</v>
      </c>
      <c r="AL69" s="84">
        <f t="shared" si="16"/>
        <v>279.86971457999999</v>
      </c>
      <c r="AM69" s="84">
        <f t="shared" si="13"/>
        <v>278.21736915006875</v>
      </c>
      <c r="AN69" s="84">
        <f t="shared" si="17"/>
        <v>11.641220330485295</v>
      </c>
      <c r="AO69" s="84">
        <f t="shared" si="18"/>
        <v>266.57614881958347</v>
      </c>
      <c r="AP69" s="85">
        <f t="shared" si="19"/>
        <v>4.9867798823267952E-2</v>
      </c>
    </row>
    <row r="70" spans="1:42" x14ac:dyDescent="0.25">
      <c r="A70">
        <v>4</v>
      </c>
      <c r="B70" s="27">
        <v>16</v>
      </c>
      <c r="C70" s="28" t="s">
        <v>137</v>
      </c>
      <c r="D70" s="28">
        <v>-200</v>
      </c>
      <c r="E70" s="28">
        <v>104</v>
      </c>
      <c r="F70" s="28">
        <v>160</v>
      </c>
      <c r="G70" s="28">
        <v>0.54709099999999999</v>
      </c>
      <c r="H70" s="28">
        <v>0.18215999999999999</v>
      </c>
      <c r="I70" s="28">
        <v>46.638958000000002</v>
      </c>
      <c r="J70" s="28">
        <v>1.551307</v>
      </c>
      <c r="K70" s="28">
        <v>8.8363650000000007</v>
      </c>
      <c r="L70" s="28">
        <v>0.147065</v>
      </c>
      <c r="M70" s="29">
        <v>0.54709099999999999</v>
      </c>
      <c r="N70" s="28">
        <v>0.59176499999999999</v>
      </c>
      <c r="O70" s="28">
        <v>101179</v>
      </c>
      <c r="P70" s="28">
        <v>20.399999999999999</v>
      </c>
      <c r="Q70" s="28">
        <v>60</v>
      </c>
      <c r="R70" s="28">
        <v>1.1942999999999999</v>
      </c>
      <c r="S70" s="28" t="s">
        <v>168</v>
      </c>
      <c r="T70" s="28" t="s">
        <v>169</v>
      </c>
      <c r="U70" s="79">
        <v>1040</v>
      </c>
      <c r="V70" s="34">
        <v>430.17640995658098</v>
      </c>
      <c r="W70" s="2">
        <v>0.81099210836088886</v>
      </c>
      <c r="X70" s="2">
        <v>384.75582678404459</v>
      </c>
      <c r="Y70" s="2">
        <v>-27.669752942248767</v>
      </c>
      <c r="Z70" s="80">
        <f>VLOOKUP(U70,BG!$A$2:$F$55,4)</f>
        <v>14.3278550825703</v>
      </c>
      <c r="AA70" s="80">
        <f>VLOOKUP(U70,BG!$A$2:$F$55,5)</f>
        <v>0.71218980394337228</v>
      </c>
      <c r="AB70" s="4">
        <f>VLOOKUP(U70+1,BG!$A$2:$F$55,4)</f>
        <v>14.837765811776757</v>
      </c>
      <c r="AC70" s="4">
        <f>VLOOKUP(U70+1,BG!$A$2:$F$55,5)</f>
        <v>0.80588918163130463</v>
      </c>
      <c r="AD70" s="3">
        <f>COUNTIF($U$2:U70,U70)</f>
        <v>16</v>
      </c>
      <c r="AE70" s="3">
        <f t="shared" si="10"/>
        <v>18</v>
      </c>
      <c r="AF70" s="3">
        <f t="shared" si="14"/>
        <v>2</v>
      </c>
      <c r="AG70" s="3">
        <f t="shared" si="15"/>
        <v>15</v>
      </c>
      <c r="AH70" s="81">
        <f t="shared" si="11"/>
        <v>14.777776314223056</v>
      </c>
      <c r="AI70" s="81">
        <f t="shared" si="12"/>
        <v>0.79486572543272427</v>
      </c>
      <c r="AJ70" s="83">
        <v>0.80302099999999998</v>
      </c>
      <c r="AK70" s="83">
        <v>385.69400000000002</v>
      </c>
      <c r="AL70" s="84">
        <f t="shared" si="16"/>
        <v>309.72038157399999</v>
      </c>
      <c r="AM70" s="84">
        <f t="shared" si="13"/>
        <v>312.03393916772927</v>
      </c>
      <c r="AN70" s="84">
        <f t="shared" si="17"/>
        <v>11.74634789028744</v>
      </c>
      <c r="AO70" s="84">
        <f t="shared" si="18"/>
        <v>300.28759127744183</v>
      </c>
      <c r="AP70" s="85">
        <f t="shared" si="19"/>
        <v>3.1412521098292755E-2</v>
      </c>
    </row>
    <row r="71" spans="1:42" x14ac:dyDescent="0.25">
      <c r="A71">
        <v>4</v>
      </c>
      <c r="B71" s="27">
        <v>17</v>
      </c>
      <c r="C71" s="28" t="s">
        <v>137</v>
      </c>
      <c r="D71" s="28">
        <v>-200</v>
      </c>
      <c r="E71" s="28">
        <v>104</v>
      </c>
      <c r="F71" s="28">
        <v>170</v>
      </c>
      <c r="G71" s="28">
        <v>0.54109700000000005</v>
      </c>
      <c r="H71" s="28">
        <v>0.18244199999999999</v>
      </c>
      <c r="I71" s="28">
        <v>46.709693999999999</v>
      </c>
      <c r="J71" s="28">
        <v>1.5214840000000001</v>
      </c>
      <c r="K71" s="28">
        <v>8.8432040000000001</v>
      </c>
      <c r="L71" s="28">
        <v>0.143981</v>
      </c>
      <c r="M71" s="29">
        <v>0.54109700000000005</v>
      </c>
      <c r="N71" s="28">
        <v>0.63558700000000001</v>
      </c>
      <c r="O71" s="28">
        <v>101177</v>
      </c>
      <c r="P71" s="28">
        <v>20.399999999999999</v>
      </c>
      <c r="Q71" s="28">
        <v>60</v>
      </c>
      <c r="R71" s="28">
        <v>1.1942999999999999</v>
      </c>
      <c r="S71" s="28" t="s">
        <v>170</v>
      </c>
      <c r="T71" s="28" t="s">
        <v>171</v>
      </c>
      <c r="U71" s="79">
        <v>1040</v>
      </c>
      <c r="V71" s="34">
        <v>422.77055250183736</v>
      </c>
      <c r="W71" s="2">
        <v>0.64138066230340995</v>
      </c>
      <c r="X71" s="2">
        <v>481.19906629952072</v>
      </c>
      <c r="Y71" s="2">
        <v>-27.304167269040466</v>
      </c>
      <c r="Z71" s="80">
        <f>VLOOKUP(U71,BG!$A$2:$F$55,4)</f>
        <v>14.3278550825703</v>
      </c>
      <c r="AA71" s="80">
        <f>VLOOKUP(U71,BG!$A$2:$F$55,5)</f>
        <v>0.71218980394337228</v>
      </c>
      <c r="AB71" s="4">
        <f>VLOOKUP(U71+1,BG!$A$2:$F$55,4)</f>
        <v>14.837765811776757</v>
      </c>
      <c r="AC71" s="4">
        <f>VLOOKUP(U71+1,BG!$A$2:$F$55,5)</f>
        <v>0.80588918163130463</v>
      </c>
      <c r="AD71" s="3">
        <f>COUNTIF($U$2:U71,U71)</f>
        <v>17</v>
      </c>
      <c r="AE71" s="3">
        <f t="shared" si="10"/>
        <v>18</v>
      </c>
      <c r="AF71" s="3">
        <f t="shared" si="14"/>
        <v>1</v>
      </c>
      <c r="AG71" s="3">
        <f t="shared" si="15"/>
        <v>16</v>
      </c>
      <c r="AH71" s="81">
        <f t="shared" si="11"/>
        <v>14.807771062999906</v>
      </c>
      <c r="AI71" s="81">
        <f t="shared" si="12"/>
        <v>0.8003774535320145</v>
      </c>
      <c r="AJ71" s="83">
        <v>0.630131</v>
      </c>
      <c r="AK71" s="83">
        <v>482.32299999999998</v>
      </c>
      <c r="AL71" s="84">
        <f t="shared" si="16"/>
        <v>303.92667431299998</v>
      </c>
      <c r="AM71" s="84">
        <f t="shared" si="13"/>
        <v>308.63177584296909</v>
      </c>
      <c r="AN71" s="84">
        <f t="shared" si="17"/>
        <v>11.851806095888916</v>
      </c>
      <c r="AO71" s="84">
        <f t="shared" si="18"/>
        <v>296.7799697470802</v>
      </c>
      <c r="AP71" s="85">
        <f t="shared" si="19"/>
        <v>2.4080818432626341E-2</v>
      </c>
    </row>
    <row r="72" spans="1:42" x14ac:dyDescent="0.25">
      <c r="A72">
        <v>4</v>
      </c>
      <c r="B72" s="27">
        <v>18</v>
      </c>
      <c r="C72" s="28" t="s">
        <v>137</v>
      </c>
      <c r="D72" s="28">
        <v>-200</v>
      </c>
      <c r="E72" s="28">
        <v>104</v>
      </c>
      <c r="F72" s="28">
        <v>180</v>
      </c>
      <c r="G72" s="28">
        <v>0.49742500000000001</v>
      </c>
      <c r="H72" s="28">
        <v>0.18204899999999999</v>
      </c>
      <c r="I72" s="28">
        <v>46.611255</v>
      </c>
      <c r="J72" s="28">
        <v>1.5408249999999999</v>
      </c>
      <c r="K72" s="28">
        <v>8.8358039999999995</v>
      </c>
      <c r="L72" s="28">
        <v>0.14608599999999999</v>
      </c>
      <c r="M72" s="29">
        <v>0.49742500000000001</v>
      </c>
      <c r="N72" s="28">
        <v>0.651173</v>
      </c>
      <c r="O72" s="28">
        <v>101170</v>
      </c>
      <c r="P72" s="28">
        <v>20.5</v>
      </c>
      <c r="Q72" s="28">
        <v>60</v>
      </c>
      <c r="R72" s="28">
        <v>1.1937</v>
      </c>
      <c r="S72" s="28" t="s">
        <v>172</v>
      </c>
      <c r="T72" s="28" t="s">
        <v>173</v>
      </c>
      <c r="U72" s="79">
        <v>1040</v>
      </c>
      <c r="V72" s="34">
        <v>381.31137818052269</v>
      </c>
      <c r="W72" s="2">
        <v>0.53298634930257549</v>
      </c>
      <c r="X72" s="2">
        <v>525.66368554509984</v>
      </c>
      <c r="Y72" s="2">
        <v>-27.7217502315975</v>
      </c>
      <c r="Z72" s="80">
        <f>VLOOKUP(U72,BG!$A$2:$F$55,4)</f>
        <v>14.3278550825703</v>
      </c>
      <c r="AA72" s="80">
        <f>VLOOKUP(U72,BG!$A$2:$F$55,5)</f>
        <v>0.71218980394337228</v>
      </c>
      <c r="AB72" s="4">
        <f>VLOOKUP(U72+1,BG!$A$2:$F$55,4)</f>
        <v>14.837765811776757</v>
      </c>
      <c r="AC72" s="4">
        <f>VLOOKUP(U72+1,BG!$A$2:$F$55,5)</f>
        <v>0.80588918163130463</v>
      </c>
      <c r="AD72" s="3">
        <f>COUNTIF($U$2:U72,U72)</f>
        <v>18</v>
      </c>
      <c r="AE72" s="3">
        <f t="shared" si="10"/>
        <v>18</v>
      </c>
      <c r="AF72" s="3">
        <f t="shared" si="14"/>
        <v>0</v>
      </c>
      <c r="AG72" s="3">
        <f t="shared" si="15"/>
        <v>17</v>
      </c>
      <c r="AH72" s="81">
        <f t="shared" si="11"/>
        <v>14.837765811776757</v>
      </c>
      <c r="AI72" s="81">
        <f t="shared" si="12"/>
        <v>0.80588918163130463</v>
      </c>
      <c r="AJ72" s="83">
        <v>0.51960499999999998</v>
      </c>
      <c r="AK72" s="83">
        <v>526.95299999999997</v>
      </c>
      <c r="AL72" s="84">
        <f t="shared" si="16"/>
        <v>273.80741356499999</v>
      </c>
      <c r="AM72" s="84">
        <f t="shared" si="13"/>
        <v>280.17156871961981</v>
      </c>
      <c r="AN72" s="84">
        <f t="shared" si="17"/>
        <v>11.957594947289721</v>
      </c>
      <c r="AO72" s="84">
        <f t="shared" si="18"/>
        <v>268.21397377233006</v>
      </c>
      <c r="AP72" s="85">
        <f t="shared" si="19"/>
        <v>2.0854393654440407E-2</v>
      </c>
    </row>
    <row r="73" spans="1:42" x14ac:dyDescent="0.25">
      <c r="A73">
        <v>4</v>
      </c>
      <c r="B73" s="30">
        <v>18</v>
      </c>
      <c r="C73" s="31" t="s">
        <v>137</v>
      </c>
      <c r="D73" s="31">
        <v>-200.03125</v>
      </c>
      <c r="E73" s="31">
        <v>104.0625</v>
      </c>
      <c r="F73" s="31">
        <v>180</v>
      </c>
      <c r="G73" s="31">
        <v>0.491651</v>
      </c>
      <c r="H73" s="31">
        <v>0.18157999999999999</v>
      </c>
      <c r="I73" s="31">
        <v>46.493577999999999</v>
      </c>
      <c r="J73" s="31">
        <v>1.541067</v>
      </c>
      <c r="K73" s="31">
        <v>8.8233370000000004</v>
      </c>
      <c r="L73" s="31">
        <v>0.14627999999999999</v>
      </c>
      <c r="M73" s="32">
        <v>0.491651</v>
      </c>
      <c r="N73" s="31">
        <v>0.64922999999999997</v>
      </c>
      <c r="O73" s="31">
        <v>101162</v>
      </c>
      <c r="P73" s="31">
        <v>20.399999999999999</v>
      </c>
      <c r="Q73" s="31">
        <v>60</v>
      </c>
      <c r="R73" s="31">
        <v>1.1940999999999999</v>
      </c>
      <c r="S73" s="31" t="s">
        <v>174</v>
      </c>
      <c r="T73" s="31" t="s">
        <v>175</v>
      </c>
      <c r="U73" s="77">
        <v>1050</v>
      </c>
      <c r="V73" s="34">
        <v>376.09331980305319</v>
      </c>
      <c r="W73" s="2">
        <v>0.55194423617308874</v>
      </c>
      <c r="X73" s="2">
        <v>507.9947023755289</v>
      </c>
      <c r="Y73" s="2">
        <v>-23.78610953096625</v>
      </c>
      <c r="Z73" s="80">
        <f>VLOOKUP(U73,BG!$A$2:$F$55,4)</f>
        <v>14.837765811776757</v>
      </c>
      <c r="AA73" s="80">
        <f>VLOOKUP(U73,BG!$A$2:$F$55,5)</f>
        <v>0.80588918163130463</v>
      </c>
      <c r="AB73" s="4">
        <f>VLOOKUP(U73+1,BG!$A$2:$F$55,4)</f>
        <v>14.837765811776757</v>
      </c>
      <c r="AC73" s="4">
        <f>VLOOKUP(U73+1,BG!$A$2:$F$55,5)</f>
        <v>0.80588918163130463</v>
      </c>
      <c r="AD73" s="3">
        <f>COUNTIF($U$2:U73,U73)</f>
        <v>1</v>
      </c>
      <c r="AE73" s="3">
        <f t="shared" si="10"/>
        <v>18</v>
      </c>
      <c r="AF73" s="3">
        <f t="shared" si="14"/>
        <v>17</v>
      </c>
      <c r="AG73" s="3">
        <f t="shared" si="15"/>
        <v>0</v>
      </c>
      <c r="AH73" s="81">
        <f t="shared" si="11"/>
        <v>14.837765811776757</v>
      </c>
      <c r="AI73" s="81">
        <f t="shared" si="12"/>
        <v>0.80588918163130463</v>
      </c>
      <c r="AJ73" s="83">
        <v>0.53900000000000003</v>
      </c>
      <c r="AK73" s="83">
        <v>509.22699999999998</v>
      </c>
      <c r="AL73" s="84">
        <f t="shared" si="16"/>
        <v>274.47335300000003</v>
      </c>
      <c r="AM73" s="84">
        <f t="shared" si="13"/>
        <v>280.38474798263684</v>
      </c>
      <c r="AN73" s="84">
        <f t="shared" si="17"/>
        <v>11.957594947289721</v>
      </c>
      <c r="AO73" s="84">
        <f t="shared" si="18"/>
        <v>268.42715303534715</v>
      </c>
      <c r="AP73" s="85">
        <f t="shared" si="19"/>
        <v>2.2524546776594941E-2</v>
      </c>
    </row>
    <row r="74" spans="1:42" x14ac:dyDescent="0.25">
      <c r="A74">
        <v>4</v>
      </c>
      <c r="B74" s="30">
        <v>19</v>
      </c>
      <c r="C74" s="31" t="s">
        <v>137</v>
      </c>
      <c r="D74" s="31">
        <v>-200.03125</v>
      </c>
      <c r="E74" s="31">
        <v>104.0625</v>
      </c>
      <c r="F74" s="31">
        <v>190</v>
      </c>
      <c r="G74" s="31">
        <v>0.43106800000000001</v>
      </c>
      <c r="H74" s="31">
        <v>0.18171599999999999</v>
      </c>
      <c r="I74" s="31">
        <v>46.527549</v>
      </c>
      <c r="J74" s="31">
        <v>1.5906279999999999</v>
      </c>
      <c r="K74" s="31">
        <v>8.8281349999999996</v>
      </c>
      <c r="L74" s="31">
        <v>0.150861</v>
      </c>
      <c r="M74" s="32">
        <v>0.43106800000000001</v>
      </c>
      <c r="N74" s="31">
        <v>0.62246199999999996</v>
      </c>
      <c r="O74" s="31">
        <v>101162</v>
      </c>
      <c r="P74" s="31">
        <v>20.5</v>
      </c>
      <c r="Q74" s="31">
        <v>60</v>
      </c>
      <c r="R74" s="31">
        <v>1.1936</v>
      </c>
      <c r="S74" s="31" t="s">
        <v>176</v>
      </c>
      <c r="T74" s="31" t="s">
        <v>177</v>
      </c>
      <c r="U74" s="77">
        <v>1050</v>
      </c>
      <c r="V74" s="34">
        <v>320.34992994384879</v>
      </c>
      <c r="W74" s="2">
        <v>0.48320837975442543</v>
      </c>
      <c r="X74" s="2">
        <v>494.95844734575968</v>
      </c>
      <c r="Y74" s="2">
        <v>-25.918204859306833</v>
      </c>
      <c r="Z74" s="80">
        <f>VLOOKUP(U74,BG!$A$2:$F$55,4)</f>
        <v>14.837765811776757</v>
      </c>
      <c r="AA74" s="80">
        <f>VLOOKUP(U74,BG!$A$2:$F$55,5)</f>
        <v>0.80588918163130463</v>
      </c>
      <c r="AB74" s="4">
        <f>VLOOKUP(U74+1,BG!$A$2:$F$55,4)</f>
        <v>14.837765811776757</v>
      </c>
      <c r="AC74" s="4">
        <f>VLOOKUP(U74+1,BG!$A$2:$F$55,5)</f>
        <v>0.80588918163130463</v>
      </c>
      <c r="AD74" s="3">
        <f>COUNTIF($U$2:U74,U74)</f>
        <v>2</v>
      </c>
      <c r="AE74" s="3">
        <f t="shared" si="10"/>
        <v>18</v>
      </c>
      <c r="AF74" s="3">
        <f t="shared" si="14"/>
        <v>16</v>
      </c>
      <c r="AG74" s="3">
        <f t="shared" si="15"/>
        <v>1</v>
      </c>
      <c r="AH74" s="81">
        <f t="shared" si="11"/>
        <v>14.837765811776757</v>
      </c>
      <c r="AI74" s="81">
        <f t="shared" si="12"/>
        <v>0.80588918163130463</v>
      </c>
      <c r="AJ74" s="83">
        <v>0.46915000000000001</v>
      </c>
      <c r="AK74" s="83">
        <v>496.43200000000002</v>
      </c>
      <c r="AL74" s="84">
        <f t="shared" si="16"/>
        <v>232.90107280000001</v>
      </c>
      <c r="AM74" s="84">
        <f t="shared" si="13"/>
        <v>239.16806938771063</v>
      </c>
      <c r="AN74" s="84">
        <f t="shared" si="17"/>
        <v>11.957594947289721</v>
      </c>
      <c r="AO74" s="84">
        <f t="shared" si="18"/>
        <v>227.21047444042091</v>
      </c>
      <c r="AP74" s="85">
        <f t="shared" si="19"/>
        <v>2.504549305481639E-2</v>
      </c>
    </row>
    <row r="75" spans="1:42" x14ac:dyDescent="0.25">
      <c r="A75">
        <v>4</v>
      </c>
      <c r="B75" s="30">
        <v>20</v>
      </c>
      <c r="C75" s="31" t="s">
        <v>137</v>
      </c>
      <c r="D75" s="31">
        <v>-200.03125</v>
      </c>
      <c r="E75" s="31">
        <v>104.0625</v>
      </c>
      <c r="F75" s="31">
        <v>200</v>
      </c>
      <c r="G75" s="31">
        <v>0.37872699999999998</v>
      </c>
      <c r="H75" s="31">
        <v>0.18168699999999999</v>
      </c>
      <c r="I75" s="31">
        <v>46.520386000000002</v>
      </c>
      <c r="J75" s="31">
        <v>1.5210250000000001</v>
      </c>
      <c r="K75" s="31">
        <v>8.8275199999999998</v>
      </c>
      <c r="L75" s="31">
        <v>0.144345</v>
      </c>
      <c r="M75" s="32">
        <v>0.37872699999999998</v>
      </c>
      <c r="N75" s="31">
        <v>0.60839399999999999</v>
      </c>
      <c r="O75" s="31">
        <v>101163</v>
      </c>
      <c r="P75" s="31">
        <v>20.5</v>
      </c>
      <c r="Q75" s="31">
        <v>60</v>
      </c>
      <c r="R75" s="31">
        <v>1.1937</v>
      </c>
      <c r="S75" s="31" t="s">
        <v>178</v>
      </c>
      <c r="T75" s="31" t="s">
        <v>179</v>
      </c>
      <c r="U75" s="77">
        <v>1050</v>
      </c>
      <c r="V75" s="34">
        <v>272.06661550677336</v>
      </c>
      <c r="W75" s="2">
        <v>0.44553301433106068</v>
      </c>
      <c r="X75" s="2">
        <v>459.32740281975293</v>
      </c>
      <c r="Y75" s="2">
        <v>-26.681159101383308</v>
      </c>
      <c r="Z75" s="80">
        <f>VLOOKUP(U75,BG!$A$2:$F$55,4)</f>
        <v>14.837765811776757</v>
      </c>
      <c r="AA75" s="80">
        <f>VLOOKUP(U75,BG!$A$2:$F$55,5)</f>
        <v>0.80588918163130463</v>
      </c>
      <c r="AB75" s="4">
        <f>VLOOKUP(U75+1,BG!$A$2:$F$55,4)</f>
        <v>14.837765811776757</v>
      </c>
      <c r="AC75" s="4">
        <f>VLOOKUP(U75+1,BG!$A$2:$F$55,5)</f>
        <v>0.80588918163130463</v>
      </c>
      <c r="AD75" s="3">
        <f>COUNTIF($U$2:U75,U75)</f>
        <v>3</v>
      </c>
      <c r="AE75" s="3">
        <f t="shared" si="10"/>
        <v>18</v>
      </c>
      <c r="AF75" s="3">
        <f t="shared" si="14"/>
        <v>15</v>
      </c>
      <c r="AG75" s="3">
        <f t="shared" si="15"/>
        <v>2</v>
      </c>
      <c r="AH75" s="81">
        <f t="shared" si="11"/>
        <v>14.837765811776757</v>
      </c>
      <c r="AI75" s="81">
        <f t="shared" si="12"/>
        <v>0.80588918163130463</v>
      </c>
      <c r="AJ75" s="83">
        <v>0.431037</v>
      </c>
      <c r="AK75" s="83">
        <v>460.94600000000003</v>
      </c>
      <c r="AL75" s="84">
        <f t="shared" si="16"/>
        <v>198.68478100200002</v>
      </c>
      <c r="AM75" s="84">
        <f t="shared" si="13"/>
        <v>204.64552234314186</v>
      </c>
      <c r="AN75" s="84">
        <f t="shared" si="17"/>
        <v>11.957594947289721</v>
      </c>
      <c r="AO75" s="84">
        <f t="shared" si="18"/>
        <v>192.68792739585214</v>
      </c>
      <c r="AP75" s="85">
        <f t="shared" si="19"/>
        <v>3.1122103430113339E-2</v>
      </c>
    </row>
    <row r="76" spans="1:42" x14ac:dyDescent="0.25">
      <c r="A76">
        <v>4</v>
      </c>
      <c r="B76" s="30">
        <v>21</v>
      </c>
      <c r="C76" s="31" t="s">
        <v>137</v>
      </c>
      <c r="D76" s="31">
        <v>-200.03125</v>
      </c>
      <c r="E76" s="31">
        <v>104.0625</v>
      </c>
      <c r="F76" s="31">
        <v>210</v>
      </c>
      <c r="G76" s="31">
        <v>0.30961899999999998</v>
      </c>
      <c r="H76" s="31">
        <v>0.18207100000000001</v>
      </c>
      <c r="I76" s="31">
        <v>46.616599000000001</v>
      </c>
      <c r="J76" s="31">
        <v>1.517147</v>
      </c>
      <c r="K76" s="31">
        <v>8.8368319999999994</v>
      </c>
      <c r="L76" s="31">
        <v>0.143765</v>
      </c>
      <c r="M76" s="32">
        <v>0.30961899999999998</v>
      </c>
      <c r="N76" s="31">
        <v>0.51821799999999996</v>
      </c>
      <c r="O76" s="31">
        <v>101159</v>
      </c>
      <c r="P76" s="31">
        <v>20.5</v>
      </c>
      <c r="Q76" s="31">
        <v>60</v>
      </c>
      <c r="R76" s="31">
        <v>1.1936</v>
      </c>
      <c r="S76" s="31" t="s">
        <v>180</v>
      </c>
      <c r="T76" s="31" t="s">
        <v>181</v>
      </c>
      <c r="U76" s="77">
        <v>1050</v>
      </c>
      <c r="V76" s="34">
        <v>208.6478091373323</v>
      </c>
      <c r="W76" s="2">
        <v>0.41777883892300122</v>
      </c>
      <c r="X76" s="2">
        <v>377.6199126920435</v>
      </c>
      <c r="Y76" s="2">
        <v>-29.006305263894362</v>
      </c>
      <c r="Z76" s="80">
        <f>VLOOKUP(U76,BG!$A$2:$F$55,4)</f>
        <v>14.837765811776757</v>
      </c>
      <c r="AA76" s="80">
        <f>VLOOKUP(U76,BG!$A$2:$F$55,5)</f>
        <v>0.80588918163130463</v>
      </c>
      <c r="AB76" s="4">
        <f>VLOOKUP(U76+1,BG!$A$2:$F$55,4)</f>
        <v>14.837765811776757</v>
      </c>
      <c r="AC76" s="4">
        <f>VLOOKUP(U76+1,BG!$A$2:$F$55,5)</f>
        <v>0.80588918163130463</v>
      </c>
      <c r="AD76" s="3">
        <f>COUNTIF($U$2:U76,U76)</f>
        <v>4</v>
      </c>
      <c r="AE76" s="3">
        <f t="shared" si="10"/>
        <v>18</v>
      </c>
      <c r="AF76" s="3">
        <f t="shared" si="14"/>
        <v>14</v>
      </c>
      <c r="AG76" s="3">
        <f t="shared" si="15"/>
        <v>3</v>
      </c>
      <c r="AH76" s="81">
        <f t="shared" si="11"/>
        <v>14.837765811776755</v>
      </c>
      <c r="AI76" s="81">
        <f t="shared" si="12"/>
        <v>0.80588918163130474</v>
      </c>
      <c r="AJ76" s="83">
        <v>0.403198</v>
      </c>
      <c r="AK76" s="83">
        <v>379.334</v>
      </c>
      <c r="AL76" s="84">
        <f t="shared" si="16"/>
        <v>152.94671013199999</v>
      </c>
      <c r="AM76" s="84">
        <f t="shared" si="13"/>
        <v>157.76160867868703</v>
      </c>
      <c r="AN76" s="84">
        <f t="shared" si="17"/>
        <v>11.957594947289721</v>
      </c>
      <c r="AO76" s="84">
        <f t="shared" si="18"/>
        <v>145.8040137313973</v>
      </c>
      <c r="AP76" s="85">
        <f t="shared" si="19"/>
        <v>4.8988338645883152E-2</v>
      </c>
    </row>
    <row r="77" spans="1:42" x14ac:dyDescent="0.25">
      <c r="A77">
        <v>4</v>
      </c>
      <c r="B77" s="30">
        <v>22</v>
      </c>
      <c r="C77" s="31" t="s">
        <v>137</v>
      </c>
      <c r="D77" s="31">
        <v>-200.03125</v>
      </c>
      <c r="E77" s="31">
        <v>104.0625</v>
      </c>
      <c r="F77" s="31">
        <v>220</v>
      </c>
      <c r="G77" s="31">
        <v>0.26335900000000001</v>
      </c>
      <c r="H77" s="31">
        <v>0.181949</v>
      </c>
      <c r="I77" s="31">
        <v>46.586129999999997</v>
      </c>
      <c r="J77" s="31">
        <v>1.5339020000000001</v>
      </c>
      <c r="K77" s="31">
        <v>8.8340899999999998</v>
      </c>
      <c r="L77" s="31">
        <v>0.14547199999999999</v>
      </c>
      <c r="M77" s="32">
        <v>0.26335900000000001</v>
      </c>
      <c r="N77" s="31">
        <v>0.47639799999999999</v>
      </c>
      <c r="O77" s="31">
        <v>101155</v>
      </c>
      <c r="P77" s="31">
        <v>20.5</v>
      </c>
      <c r="Q77" s="31">
        <v>60</v>
      </c>
      <c r="R77" s="31">
        <v>1.1936</v>
      </c>
      <c r="S77" s="31" t="s">
        <v>182</v>
      </c>
      <c r="T77" s="31" t="s">
        <v>183</v>
      </c>
      <c r="U77" s="77">
        <v>1050</v>
      </c>
      <c r="V77" s="34">
        <v>165.88244759022027</v>
      </c>
      <c r="W77" s="2">
        <v>0.41698640776551238</v>
      </c>
      <c r="X77" s="2">
        <v>304.98092715316693</v>
      </c>
      <c r="Y77" s="2">
        <v>-29.764566322693188</v>
      </c>
      <c r="Z77" s="80">
        <f>VLOOKUP(U77,BG!$A$2:$F$55,4)</f>
        <v>14.837765811776757</v>
      </c>
      <c r="AA77" s="80">
        <f>VLOOKUP(U77,BG!$A$2:$F$55,5)</f>
        <v>0.80588918163130463</v>
      </c>
      <c r="AB77" s="4">
        <f>VLOOKUP(U77+1,BG!$A$2:$F$55,4)</f>
        <v>14.837765811776757</v>
      </c>
      <c r="AC77" s="4">
        <f>VLOOKUP(U77+1,BG!$A$2:$F$55,5)</f>
        <v>0.80588918163130463</v>
      </c>
      <c r="AD77" s="3">
        <f>COUNTIF($U$2:U77,U77)</f>
        <v>5</v>
      </c>
      <c r="AE77" s="3">
        <f t="shared" si="10"/>
        <v>18</v>
      </c>
      <c r="AF77" s="3">
        <f t="shared" si="14"/>
        <v>13</v>
      </c>
      <c r="AG77" s="3">
        <f t="shared" si="15"/>
        <v>4</v>
      </c>
      <c r="AH77" s="81">
        <f t="shared" si="11"/>
        <v>14.837765811776757</v>
      </c>
      <c r="AI77" s="81">
        <f t="shared" si="12"/>
        <v>0.80588918163130463</v>
      </c>
      <c r="AJ77" s="83">
        <v>0.40281400000000001</v>
      </c>
      <c r="AK77" s="83">
        <v>306.678</v>
      </c>
      <c r="AL77" s="84">
        <f t="shared" si="16"/>
        <v>123.534191892</v>
      </c>
      <c r="AM77" s="84">
        <f t="shared" si="13"/>
        <v>127.17290125059449</v>
      </c>
      <c r="AN77" s="84">
        <f t="shared" si="17"/>
        <v>11.957594947289721</v>
      </c>
      <c r="AO77" s="84">
        <f t="shared" si="18"/>
        <v>115.21530630330477</v>
      </c>
      <c r="AP77" s="85">
        <f t="shared" si="19"/>
        <v>7.2202955107333766E-2</v>
      </c>
    </row>
    <row r="78" spans="1:42" x14ac:dyDescent="0.25">
      <c r="A78">
        <v>4</v>
      </c>
      <c r="B78" s="30">
        <v>23</v>
      </c>
      <c r="C78" s="31" t="s">
        <v>137</v>
      </c>
      <c r="D78" s="31">
        <v>-200.03125</v>
      </c>
      <c r="E78" s="31">
        <v>104.0625</v>
      </c>
      <c r="F78" s="31">
        <v>230</v>
      </c>
      <c r="G78" s="31">
        <v>0.223741</v>
      </c>
      <c r="H78" s="31">
        <v>0.18241099999999999</v>
      </c>
      <c r="I78" s="31">
        <v>46.701929999999997</v>
      </c>
      <c r="J78" s="31">
        <v>1.5639989999999999</v>
      </c>
      <c r="K78" s="31">
        <v>8.8449770000000001</v>
      </c>
      <c r="L78" s="31">
        <v>0.14816199999999999</v>
      </c>
      <c r="M78" s="32">
        <v>0.223741</v>
      </c>
      <c r="N78" s="31">
        <v>0.42241299999999998</v>
      </c>
      <c r="O78" s="31">
        <v>101156</v>
      </c>
      <c r="P78" s="31">
        <v>20.5</v>
      </c>
      <c r="Q78" s="31">
        <v>60</v>
      </c>
      <c r="R78" s="31">
        <v>1.1936</v>
      </c>
      <c r="S78" s="31" t="s">
        <v>184</v>
      </c>
      <c r="T78" s="31" t="s">
        <v>185</v>
      </c>
      <c r="U78" s="77">
        <v>1050</v>
      </c>
      <c r="V78" s="34">
        <v>129.12626118440537</v>
      </c>
      <c r="W78" s="2">
        <v>0.43221725525352817</v>
      </c>
      <c r="X78" s="2">
        <v>234.73116431846691</v>
      </c>
      <c r="Y78" s="2">
        <v>-29.931993727572692</v>
      </c>
      <c r="Z78" s="80">
        <f>VLOOKUP(U78,BG!$A$2:$F$55,4)</f>
        <v>14.837765811776757</v>
      </c>
      <c r="AA78" s="80">
        <f>VLOOKUP(U78,BG!$A$2:$F$55,5)</f>
        <v>0.80588918163130463</v>
      </c>
      <c r="AB78" s="4">
        <f>VLOOKUP(U78+1,BG!$A$2:$F$55,4)</f>
        <v>14.837765811776757</v>
      </c>
      <c r="AC78" s="4">
        <f>VLOOKUP(U78+1,BG!$A$2:$F$55,5)</f>
        <v>0.80588918163130463</v>
      </c>
      <c r="AD78" s="3">
        <f>COUNTIF($U$2:U78,U78)</f>
        <v>6</v>
      </c>
      <c r="AE78" s="3">
        <f t="shared" si="10"/>
        <v>18</v>
      </c>
      <c r="AF78" s="3">
        <f t="shared" si="14"/>
        <v>12</v>
      </c>
      <c r="AG78" s="3">
        <f t="shared" si="15"/>
        <v>5</v>
      </c>
      <c r="AH78" s="81">
        <f t="shared" si="11"/>
        <v>14.837765811776757</v>
      </c>
      <c r="AI78" s="81">
        <f t="shared" si="12"/>
        <v>0.80588918163130463</v>
      </c>
      <c r="AJ78" s="83">
        <v>0.41909600000000002</v>
      </c>
      <c r="AK78" s="83">
        <v>236.328</v>
      </c>
      <c r="AL78" s="84">
        <f t="shared" si="16"/>
        <v>99.044119488000007</v>
      </c>
      <c r="AM78" s="84">
        <f t="shared" si="13"/>
        <v>101.45485956419267</v>
      </c>
      <c r="AN78" s="84">
        <f t="shared" si="17"/>
        <v>11.957594947289721</v>
      </c>
      <c r="AO78" s="84">
        <f t="shared" si="18"/>
        <v>89.497264616902953</v>
      </c>
      <c r="AP78" s="85">
        <f t="shared" si="19"/>
        <v>0.10667202972026903</v>
      </c>
    </row>
    <row r="79" spans="1:42" x14ac:dyDescent="0.25">
      <c r="A79">
        <v>4</v>
      </c>
      <c r="B79" s="30">
        <v>24</v>
      </c>
      <c r="C79" s="31" t="s">
        <v>137</v>
      </c>
      <c r="D79" s="31">
        <v>-200.03125</v>
      </c>
      <c r="E79" s="31">
        <v>104.0625</v>
      </c>
      <c r="F79" s="31">
        <v>240</v>
      </c>
      <c r="G79" s="31">
        <v>0.185974</v>
      </c>
      <c r="H79" s="31">
        <v>0.18204899999999999</v>
      </c>
      <c r="I79" s="31">
        <v>46.611234000000003</v>
      </c>
      <c r="J79" s="31">
        <v>1.5838890000000001</v>
      </c>
      <c r="K79" s="31">
        <v>8.8363510000000005</v>
      </c>
      <c r="L79" s="31">
        <v>0.15001500000000001</v>
      </c>
      <c r="M79" s="32">
        <v>0.185974</v>
      </c>
      <c r="N79" s="31">
        <v>0.34609800000000002</v>
      </c>
      <c r="O79" s="31">
        <v>101156</v>
      </c>
      <c r="P79" s="31">
        <v>20.5</v>
      </c>
      <c r="Q79" s="31">
        <v>60</v>
      </c>
      <c r="R79" s="31">
        <v>1.1936</v>
      </c>
      <c r="S79" s="31" t="s">
        <v>186</v>
      </c>
      <c r="T79" s="31" t="s">
        <v>187</v>
      </c>
      <c r="U79" s="77">
        <v>1050</v>
      </c>
      <c r="V79" s="34">
        <v>94.050502830283705</v>
      </c>
      <c r="W79" s="2">
        <v>0.44434336962153853</v>
      </c>
      <c r="X79" s="2">
        <v>170.49420362490736</v>
      </c>
      <c r="Y79" s="2">
        <v>-31.278049095799116</v>
      </c>
      <c r="Z79" s="80">
        <f>VLOOKUP(U79,BG!$A$2:$F$55,4)</f>
        <v>14.837765811776757</v>
      </c>
      <c r="AA79" s="80">
        <f>VLOOKUP(U79,BG!$A$2:$F$55,5)</f>
        <v>0.80588918163130463</v>
      </c>
      <c r="AB79" s="4">
        <f>VLOOKUP(U79+1,BG!$A$2:$F$55,4)</f>
        <v>14.837765811776757</v>
      </c>
      <c r="AC79" s="4">
        <f>VLOOKUP(U79+1,BG!$A$2:$F$55,5)</f>
        <v>0.80588918163130463</v>
      </c>
      <c r="AD79" s="3">
        <f>COUNTIF($U$2:U79,U79)</f>
        <v>7</v>
      </c>
      <c r="AE79" s="3">
        <f t="shared" si="10"/>
        <v>18</v>
      </c>
      <c r="AF79" s="3">
        <f t="shared" si="14"/>
        <v>11</v>
      </c>
      <c r="AG79" s="3">
        <f t="shared" si="15"/>
        <v>6</v>
      </c>
      <c r="AH79" s="81">
        <f t="shared" si="11"/>
        <v>14.837765811776757</v>
      </c>
      <c r="AI79" s="81">
        <f t="shared" si="12"/>
        <v>0.80588918163130463</v>
      </c>
      <c r="AJ79" s="83">
        <v>0.432176</v>
      </c>
      <c r="AK79" s="83">
        <v>171.953</v>
      </c>
      <c r="AL79" s="84">
        <f t="shared" si="16"/>
        <v>74.313959728</v>
      </c>
      <c r="AM79" s="84">
        <f t="shared" si="13"/>
        <v>75.757968939632065</v>
      </c>
      <c r="AN79" s="84">
        <f t="shared" si="17"/>
        <v>11.957594947289721</v>
      </c>
      <c r="AO79" s="84">
        <f t="shared" si="18"/>
        <v>63.800373992342344</v>
      </c>
      <c r="AP79" s="85">
        <f t="shared" si="19"/>
        <v>0.16478877908959519</v>
      </c>
    </row>
    <row r="80" spans="1:42" x14ac:dyDescent="0.25">
      <c r="A80">
        <v>4</v>
      </c>
      <c r="B80" s="30">
        <v>25</v>
      </c>
      <c r="C80" s="31" t="s">
        <v>137</v>
      </c>
      <c r="D80" s="31">
        <v>-200.03125</v>
      </c>
      <c r="E80" s="31">
        <v>104.0625</v>
      </c>
      <c r="F80" s="31">
        <v>250</v>
      </c>
      <c r="G80" s="31">
        <v>0.17180599999999999</v>
      </c>
      <c r="H80" s="31">
        <v>0.18226999999999999</v>
      </c>
      <c r="I80" s="31">
        <v>46.666603000000002</v>
      </c>
      <c r="J80" s="31">
        <v>1.5420940000000001</v>
      </c>
      <c r="K80" s="31">
        <v>8.8415320000000008</v>
      </c>
      <c r="L80" s="31">
        <v>0.14613100000000001</v>
      </c>
      <c r="M80" s="32">
        <v>0.17180599999999999</v>
      </c>
      <c r="N80" s="31">
        <v>0.34848600000000002</v>
      </c>
      <c r="O80" s="31">
        <v>101159</v>
      </c>
      <c r="P80" s="31">
        <v>20.5</v>
      </c>
      <c r="Q80" s="31">
        <v>60</v>
      </c>
      <c r="R80" s="31">
        <v>1.1936</v>
      </c>
      <c r="S80" s="31" t="s">
        <v>188</v>
      </c>
      <c r="T80" s="31" t="s">
        <v>189</v>
      </c>
      <c r="U80" s="77">
        <v>1050</v>
      </c>
      <c r="V80" s="34">
        <v>80.292012310840946</v>
      </c>
      <c r="W80" s="2">
        <v>0.43922346700928</v>
      </c>
      <c r="X80" s="2">
        <v>149.01533696708267</v>
      </c>
      <c r="Y80" s="2">
        <v>-32.427883979061043</v>
      </c>
      <c r="Z80" s="80">
        <f>VLOOKUP(U80,BG!$A$2:$F$55,4)</f>
        <v>14.837765811776757</v>
      </c>
      <c r="AA80" s="80">
        <f>VLOOKUP(U80,BG!$A$2:$F$55,5)</f>
        <v>0.80588918163130463</v>
      </c>
      <c r="AB80" s="4">
        <f>VLOOKUP(U80+1,BG!$A$2:$F$55,4)</f>
        <v>14.837765811776757</v>
      </c>
      <c r="AC80" s="4">
        <f>VLOOKUP(U80+1,BG!$A$2:$F$55,5)</f>
        <v>0.80588918163130463</v>
      </c>
      <c r="AD80" s="3">
        <f>COUNTIF($U$2:U80,U80)</f>
        <v>8</v>
      </c>
      <c r="AE80" s="3">
        <f t="shared" si="10"/>
        <v>18</v>
      </c>
      <c r="AF80" s="3">
        <f t="shared" si="14"/>
        <v>10</v>
      </c>
      <c r="AG80" s="3">
        <f t="shared" si="15"/>
        <v>7</v>
      </c>
      <c r="AH80" s="81">
        <f t="shared" si="11"/>
        <v>14.837765811776755</v>
      </c>
      <c r="AI80" s="81">
        <f t="shared" si="12"/>
        <v>0.80588918163130474</v>
      </c>
      <c r="AJ80" s="83">
        <v>0.41733500000000001</v>
      </c>
      <c r="AK80" s="83">
        <v>150.81700000000001</v>
      </c>
      <c r="AL80" s="84">
        <f t="shared" si="16"/>
        <v>62.941212695000004</v>
      </c>
      <c r="AM80" s="84">
        <f t="shared" si="13"/>
        <v>65.451032940238179</v>
      </c>
      <c r="AN80" s="84">
        <f t="shared" si="17"/>
        <v>11.957594947289721</v>
      </c>
      <c r="AO80" s="84">
        <f t="shared" si="18"/>
        <v>53.493437992948458</v>
      </c>
      <c r="AP80" s="85">
        <f t="shared" si="19"/>
        <v>0.17661558233174243</v>
      </c>
    </row>
    <row r="81" spans="1:42" x14ac:dyDescent="0.25">
      <c r="A81">
        <v>4</v>
      </c>
      <c r="B81" s="30">
        <v>26</v>
      </c>
      <c r="C81" s="31" t="s">
        <v>137</v>
      </c>
      <c r="D81" s="31">
        <v>-200.03125</v>
      </c>
      <c r="E81" s="31">
        <v>104.0625</v>
      </c>
      <c r="F81" s="31">
        <v>260</v>
      </c>
      <c r="G81" s="31">
        <v>0.15581600000000001</v>
      </c>
      <c r="H81" s="31">
        <v>0.182092</v>
      </c>
      <c r="I81" s="31">
        <v>46.621873999999998</v>
      </c>
      <c r="J81" s="31">
        <v>1.581628</v>
      </c>
      <c r="K81" s="31">
        <v>8.8372309999999992</v>
      </c>
      <c r="L81" s="31">
        <v>0.14982799999999999</v>
      </c>
      <c r="M81" s="32">
        <v>0.15581600000000001</v>
      </c>
      <c r="N81" s="31">
        <v>0.30528300000000003</v>
      </c>
      <c r="O81" s="31">
        <v>101159</v>
      </c>
      <c r="P81" s="31">
        <v>20.5</v>
      </c>
      <c r="Q81" s="31">
        <v>60</v>
      </c>
      <c r="R81" s="31">
        <v>1.1936</v>
      </c>
      <c r="S81" s="31" t="s">
        <v>190</v>
      </c>
      <c r="T81" s="31" t="s">
        <v>191</v>
      </c>
      <c r="U81" s="77">
        <v>1050</v>
      </c>
      <c r="V81" s="34">
        <v>64.891852591859404</v>
      </c>
      <c r="W81" s="2">
        <v>0.49714415044794397</v>
      </c>
      <c r="X81" s="2">
        <v>112.12683247167433</v>
      </c>
      <c r="Y81" s="2">
        <v>-31.810899793431055</v>
      </c>
      <c r="Z81" s="80">
        <f>VLOOKUP(U81,BG!$A$2:$F$55,4)</f>
        <v>14.837765811776757</v>
      </c>
      <c r="AA81" s="80">
        <f>VLOOKUP(U81,BG!$A$2:$F$55,5)</f>
        <v>0.80588918163130463</v>
      </c>
      <c r="AB81" s="4">
        <f>VLOOKUP(U81+1,BG!$A$2:$F$55,4)</f>
        <v>14.837765811776757</v>
      </c>
      <c r="AC81" s="4">
        <f>VLOOKUP(U81+1,BG!$A$2:$F$55,5)</f>
        <v>0.80588918163130463</v>
      </c>
      <c r="AD81" s="3">
        <f>COUNTIF($U$2:U81,U81)</f>
        <v>9</v>
      </c>
      <c r="AE81" s="3">
        <f t="shared" si="10"/>
        <v>18</v>
      </c>
      <c r="AF81" s="3">
        <f t="shared" si="14"/>
        <v>9</v>
      </c>
      <c r="AG81" s="3">
        <f t="shared" si="15"/>
        <v>8</v>
      </c>
      <c r="AH81" s="81">
        <f t="shared" si="11"/>
        <v>14.837765811776755</v>
      </c>
      <c r="AI81" s="81">
        <f t="shared" si="12"/>
        <v>0.80588918163130463</v>
      </c>
      <c r="AJ81" s="83">
        <v>0.42246099999999998</v>
      </c>
      <c r="AK81" s="83">
        <v>114.767</v>
      </c>
      <c r="AL81" s="84">
        <f t="shared" si="16"/>
        <v>48.484581586999994</v>
      </c>
      <c r="AM81" s="84">
        <f t="shared" si="13"/>
        <v>55.743198871549474</v>
      </c>
      <c r="AN81" s="84">
        <f t="shared" si="17"/>
        <v>11.957594947289719</v>
      </c>
      <c r="AO81" s="84">
        <f t="shared" si="18"/>
        <v>43.785603924259753</v>
      </c>
      <c r="AP81" s="85">
        <f t="shared" si="19"/>
        <v>0.10731786801133364</v>
      </c>
    </row>
    <row r="82" spans="1:42" x14ac:dyDescent="0.25">
      <c r="A82">
        <v>4</v>
      </c>
      <c r="B82" s="30">
        <v>27</v>
      </c>
      <c r="C82" s="31" t="s">
        <v>137</v>
      </c>
      <c r="D82" s="31">
        <v>-200.03125</v>
      </c>
      <c r="E82" s="31">
        <v>104.0625</v>
      </c>
      <c r="F82" s="31">
        <v>270</v>
      </c>
      <c r="G82" s="31">
        <v>0.13581699999999999</v>
      </c>
      <c r="H82" s="31">
        <v>0.18212300000000001</v>
      </c>
      <c r="I82" s="31">
        <v>46.629789000000002</v>
      </c>
      <c r="J82" s="31">
        <v>1.6105449999999999</v>
      </c>
      <c r="K82" s="31">
        <v>8.8380209999999995</v>
      </c>
      <c r="L82" s="31">
        <v>0.15265899999999999</v>
      </c>
      <c r="M82" s="32">
        <v>0.13581699999999999</v>
      </c>
      <c r="N82" s="31">
        <v>0.25132700000000002</v>
      </c>
      <c r="O82" s="31">
        <v>101157</v>
      </c>
      <c r="P82" s="31">
        <v>20.5</v>
      </c>
      <c r="Q82" s="31">
        <v>60</v>
      </c>
      <c r="R82" s="31">
        <v>1.1936</v>
      </c>
      <c r="S82" s="31" t="s">
        <v>192</v>
      </c>
      <c r="T82" s="31" t="s">
        <v>193</v>
      </c>
      <c r="U82" s="77">
        <v>1050</v>
      </c>
      <c r="V82" s="34">
        <v>45.876331936159069</v>
      </c>
      <c r="W82" s="2">
        <v>0.52569577151450231</v>
      </c>
      <c r="X82" s="2">
        <v>78.929116671493802</v>
      </c>
      <c r="Y82" s="2">
        <v>-33.157214965346768</v>
      </c>
      <c r="Z82" s="80">
        <f>VLOOKUP(U82,BG!$A$2:$F$55,4)</f>
        <v>14.837765811776757</v>
      </c>
      <c r="AA82" s="80">
        <f>VLOOKUP(U82,BG!$A$2:$F$55,5)</f>
        <v>0.80588918163130463</v>
      </c>
      <c r="AB82" s="4">
        <f>VLOOKUP(U82+1,BG!$A$2:$F$55,4)</f>
        <v>14.837765811776757</v>
      </c>
      <c r="AC82" s="4">
        <f>VLOOKUP(U82+1,BG!$A$2:$F$55,5)</f>
        <v>0.80588918163130463</v>
      </c>
      <c r="AD82" s="3">
        <f>COUNTIF($U$2:U82,U82)</f>
        <v>10</v>
      </c>
      <c r="AE82" s="3">
        <f t="shared" si="10"/>
        <v>18</v>
      </c>
      <c r="AF82" s="3">
        <f t="shared" si="14"/>
        <v>8</v>
      </c>
      <c r="AG82" s="3">
        <f t="shared" si="15"/>
        <v>9</v>
      </c>
      <c r="AH82" s="81">
        <f t="shared" si="11"/>
        <v>14.837765811776755</v>
      </c>
      <c r="AI82" s="81">
        <f t="shared" si="12"/>
        <v>0.80588918163130463</v>
      </c>
      <c r="AJ82" s="83">
        <v>0.399758</v>
      </c>
      <c r="AK82" s="83">
        <v>81.822699999999998</v>
      </c>
      <c r="AL82" s="84">
        <f t="shared" si="16"/>
        <v>32.709278906599998</v>
      </c>
      <c r="AM82" s="84">
        <f t="shared" si="13"/>
        <v>41.492702883579099</v>
      </c>
      <c r="AN82" s="84">
        <f t="shared" si="17"/>
        <v>11.957594947289719</v>
      </c>
      <c r="AO82" s="84">
        <f t="shared" si="18"/>
        <v>29.535107936289378</v>
      </c>
      <c r="AP82" s="85">
        <f t="shared" si="19"/>
        <v>0.10747111461917359</v>
      </c>
    </row>
    <row r="83" spans="1:42" x14ac:dyDescent="0.25">
      <c r="A83">
        <v>4</v>
      </c>
      <c r="B83" s="30">
        <v>28</v>
      </c>
      <c r="C83" s="31" t="s">
        <v>137</v>
      </c>
      <c r="D83" s="31">
        <v>-200.03125</v>
      </c>
      <c r="E83" s="31">
        <v>104.0625</v>
      </c>
      <c r="F83" s="31">
        <v>280</v>
      </c>
      <c r="G83" s="31">
        <v>0.13200500000000001</v>
      </c>
      <c r="H83" s="31">
        <v>0.18223</v>
      </c>
      <c r="I83" s="31">
        <v>46.656517999999998</v>
      </c>
      <c r="J83" s="31">
        <v>1.5618890000000001</v>
      </c>
      <c r="K83" s="31">
        <v>8.8407660000000003</v>
      </c>
      <c r="L83" s="31">
        <v>0.147954</v>
      </c>
      <c r="M83" s="32">
        <v>0.13200500000000001</v>
      </c>
      <c r="N83" s="31">
        <v>0.25067400000000001</v>
      </c>
      <c r="O83" s="31">
        <v>101154</v>
      </c>
      <c r="P83" s="31">
        <v>20.5</v>
      </c>
      <c r="Q83" s="31">
        <v>60</v>
      </c>
      <c r="R83" s="31">
        <v>1.1936</v>
      </c>
      <c r="S83" s="31" t="s">
        <v>194</v>
      </c>
      <c r="T83" s="31" t="s">
        <v>195</v>
      </c>
      <c r="U83" s="77">
        <v>1050</v>
      </c>
      <c r="V83" s="34">
        <v>41.476229696674551</v>
      </c>
      <c r="W83" s="2">
        <v>0.53977014247048005</v>
      </c>
      <c r="X83" s="2">
        <v>71.590591787438385</v>
      </c>
      <c r="Y83" s="2">
        <v>-33.518484728458411</v>
      </c>
      <c r="Z83" s="80">
        <f>VLOOKUP(U83,BG!$A$2:$F$55,4)</f>
        <v>14.837765811776757</v>
      </c>
      <c r="AA83" s="80">
        <f>VLOOKUP(U83,BG!$A$2:$F$55,5)</f>
        <v>0.80588918163130463</v>
      </c>
      <c r="AB83" s="4">
        <f>VLOOKUP(U83+1,BG!$A$2:$F$55,4)</f>
        <v>14.837765811776757</v>
      </c>
      <c r="AC83" s="4">
        <f>VLOOKUP(U83+1,BG!$A$2:$F$55,5)</f>
        <v>0.80588918163130463</v>
      </c>
      <c r="AD83" s="3">
        <f>COUNTIF($U$2:U83,U83)</f>
        <v>11</v>
      </c>
      <c r="AE83" s="3">
        <f t="shared" si="10"/>
        <v>18</v>
      </c>
      <c r="AF83" s="3">
        <f t="shared" si="14"/>
        <v>7</v>
      </c>
      <c r="AG83" s="3">
        <f t="shared" si="15"/>
        <v>10</v>
      </c>
      <c r="AH83" s="81">
        <f t="shared" si="11"/>
        <v>14.837765811776755</v>
      </c>
      <c r="AI83" s="81">
        <f t="shared" si="12"/>
        <v>0.80588918163130474</v>
      </c>
      <c r="AJ83" s="83">
        <v>0.40686</v>
      </c>
      <c r="AK83" s="83">
        <v>74.458100000000002</v>
      </c>
      <c r="AL83" s="84">
        <f t="shared" si="16"/>
        <v>30.294022566000002</v>
      </c>
      <c r="AM83" s="84">
        <f t="shared" si="13"/>
        <v>38.642463928651594</v>
      </c>
      <c r="AN83" s="84">
        <f t="shared" si="17"/>
        <v>11.957594947289721</v>
      </c>
      <c r="AO83" s="84">
        <f t="shared" si="18"/>
        <v>26.684868981361873</v>
      </c>
      <c r="AP83" s="85">
        <f t="shared" si="19"/>
        <v>0.13525093891819193</v>
      </c>
    </row>
    <row r="84" spans="1:42" x14ac:dyDescent="0.25">
      <c r="A84">
        <v>4</v>
      </c>
      <c r="B84" s="30">
        <v>29</v>
      </c>
      <c r="C84" s="31" t="s">
        <v>137</v>
      </c>
      <c r="D84" s="31">
        <v>-200.03125</v>
      </c>
      <c r="E84" s="31">
        <v>104.0625</v>
      </c>
      <c r="F84" s="31">
        <v>290</v>
      </c>
      <c r="G84" s="31">
        <v>0.114483</v>
      </c>
      <c r="H84" s="31">
        <v>0.18257999999999999</v>
      </c>
      <c r="I84" s="31">
        <v>46.744453999999998</v>
      </c>
      <c r="J84" s="31">
        <v>1.545339</v>
      </c>
      <c r="K84" s="31">
        <v>8.8495179999999998</v>
      </c>
      <c r="L84" s="31">
        <v>0.14637600000000001</v>
      </c>
      <c r="M84" s="32">
        <v>0.114483</v>
      </c>
      <c r="N84" s="31">
        <v>0.189696</v>
      </c>
      <c r="O84" s="31">
        <v>101145</v>
      </c>
      <c r="P84" s="31">
        <v>20.5</v>
      </c>
      <c r="Q84" s="31">
        <v>60</v>
      </c>
      <c r="R84" s="31">
        <v>1.1934</v>
      </c>
      <c r="S84" s="31" t="s">
        <v>196</v>
      </c>
      <c r="T84" s="31" t="s">
        <v>197</v>
      </c>
      <c r="U84" s="77">
        <v>1050</v>
      </c>
      <c r="V84" s="34">
        <v>24.703649148351364</v>
      </c>
      <c r="W84" s="2">
        <v>0.74061923387230988</v>
      </c>
      <c r="X84" s="2">
        <v>37.744891687701895</v>
      </c>
      <c r="Y84" s="2">
        <v>-32.901024852096555</v>
      </c>
      <c r="Z84" s="80">
        <f>VLOOKUP(U84,BG!$A$2:$F$55,4)</f>
        <v>14.837765811776757</v>
      </c>
      <c r="AA84" s="80">
        <f>VLOOKUP(U84,BG!$A$2:$F$55,5)</f>
        <v>0.80588918163130463</v>
      </c>
      <c r="AB84" s="4">
        <f>VLOOKUP(U84+1,BG!$A$2:$F$55,4)</f>
        <v>14.837765811776757</v>
      </c>
      <c r="AC84" s="4">
        <f>VLOOKUP(U84+1,BG!$A$2:$F$55,5)</f>
        <v>0.80588918163130463</v>
      </c>
      <c r="AD84" s="3">
        <f>COUNTIF($U$2:U84,U84)</f>
        <v>12</v>
      </c>
      <c r="AE84" s="3">
        <f t="shared" si="10"/>
        <v>18</v>
      </c>
      <c r="AF84" s="3">
        <f t="shared" si="14"/>
        <v>6</v>
      </c>
      <c r="AG84" s="3">
        <f t="shared" si="15"/>
        <v>11</v>
      </c>
      <c r="AH84" s="81">
        <f t="shared" si="11"/>
        <v>14.837765811776757</v>
      </c>
      <c r="AI84" s="81">
        <f t="shared" si="12"/>
        <v>0.80588918163130463</v>
      </c>
      <c r="AJ84" s="83">
        <v>0.44533899999999998</v>
      </c>
      <c r="AK84" s="83">
        <v>34.017200000000003</v>
      </c>
      <c r="AL84" s="84">
        <f t="shared" si="16"/>
        <v>15.1491858308</v>
      </c>
      <c r="AM84" s="84">
        <f t="shared" si="13"/>
        <v>27.954592764339093</v>
      </c>
      <c r="AN84" s="84">
        <f t="shared" si="17"/>
        <v>11.957594947289721</v>
      </c>
      <c r="AO84" s="84">
        <f t="shared" si="18"/>
        <v>15.996997817049373</v>
      </c>
      <c r="AP84" s="85">
        <f t="shared" si="19"/>
        <v>5.2998193532650617E-2</v>
      </c>
    </row>
    <row r="85" spans="1:42" x14ac:dyDescent="0.25">
      <c r="A85">
        <v>4</v>
      </c>
      <c r="B85" s="30">
        <v>30</v>
      </c>
      <c r="C85" s="31" t="s">
        <v>137</v>
      </c>
      <c r="D85" s="31">
        <v>-200.03125</v>
      </c>
      <c r="E85" s="31">
        <v>104.0625</v>
      </c>
      <c r="F85" s="31">
        <v>300</v>
      </c>
      <c r="G85" s="31">
        <v>0.11296299999999999</v>
      </c>
      <c r="H85" s="31">
        <v>0.18257699999999999</v>
      </c>
      <c r="I85" s="31">
        <v>46.743622999999999</v>
      </c>
      <c r="J85" s="31">
        <v>1.5842620000000001</v>
      </c>
      <c r="K85" s="31">
        <v>8.8492460000000008</v>
      </c>
      <c r="L85" s="31">
        <v>0.150062</v>
      </c>
      <c r="M85" s="32">
        <v>0.11296299999999999</v>
      </c>
      <c r="N85" s="31">
        <v>0.181203</v>
      </c>
      <c r="O85" s="31">
        <v>101148</v>
      </c>
      <c r="P85" s="31">
        <v>20.5</v>
      </c>
      <c r="Q85" s="31">
        <v>60</v>
      </c>
      <c r="R85" s="31">
        <v>1.1935</v>
      </c>
      <c r="S85" s="31" t="s">
        <v>198</v>
      </c>
      <c r="T85" s="31" t="s">
        <v>199</v>
      </c>
      <c r="U85" s="77">
        <v>1050</v>
      </c>
      <c r="V85" s="34">
        <v>22.37548103022554</v>
      </c>
      <c r="W85" s="2">
        <v>0.72567634586088214</v>
      </c>
      <c r="X85" s="2">
        <v>34.735468652836232</v>
      </c>
      <c r="Y85" s="2">
        <v>-34.637398729942802</v>
      </c>
      <c r="Z85" s="80">
        <f>VLOOKUP(U85,BG!$A$2:$F$55,4)</f>
        <v>14.837765811776757</v>
      </c>
      <c r="AA85" s="80">
        <f>VLOOKUP(U85,BG!$A$2:$F$55,5)</f>
        <v>0.80588918163130463</v>
      </c>
      <c r="AB85" s="4">
        <f>VLOOKUP(U85+1,BG!$A$2:$F$55,4)</f>
        <v>14.837765811776757</v>
      </c>
      <c r="AC85" s="4">
        <f>VLOOKUP(U85+1,BG!$A$2:$F$55,5)</f>
        <v>0.80588918163130463</v>
      </c>
      <c r="AD85" s="3">
        <f>COUNTIF($U$2:U85,U85)</f>
        <v>13</v>
      </c>
      <c r="AE85" s="3">
        <f t="shared" si="10"/>
        <v>18</v>
      </c>
      <c r="AF85" s="3">
        <f t="shared" si="14"/>
        <v>5</v>
      </c>
      <c r="AG85" s="3">
        <f t="shared" si="15"/>
        <v>12</v>
      </c>
      <c r="AH85" s="81">
        <f t="shared" si="11"/>
        <v>14.837765811776757</v>
      </c>
      <c r="AI85" s="81">
        <f t="shared" si="12"/>
        <v>0.80588918163130463</v>
      </c>
      <c r="AJ85" s="83">
        <v>0.39124300000000001</v>
      </c>
      <c r="AK85" s="83">
        <v>30.526800000000001</v>
      </c>
      <c r="AL85" s="84">
        <f t="shared" si="16"/>
        <v>11.943396812400001</v>
      </c>
      <c r="AM85" s="84">
        <f t="shared" si="13"/>
        <v>25.206707963755417</v>
      </c>
      <c r="AN85" s="84">
        <f t="shared" si="17"/>
        <v>11.957594947289721</v>
      </c>
      <c r="AO85" s="84">
        <f t="shared" si="18"/>
        <v>13.249113016465696</v>
      </c>
      <c r="AP85" s="85">
        <f t="shared" si="19"/>
        <v>9.8551216405428813E-2</v>
      </c>
    </row>
    <row r="86" spans="1:42" x14ac:dyDescent="0.25">
      <c r="A86">
        <v>4</v>
      </c>
      <c r="B86" s="30">
        <v>31</v>
      </c>
      <c r="C86" s="31" t="s">
        <v>137</v>
      </c>
      <c r="D86" s="31">
        <v>-200.03125</v>
      </c>
      <c r="E86" s="31">
        <v>104.0625</v>
      </c>
      <c r="F86" s="31">
        <v>310</v>
      </c>
      <c r="G86" s="31">
        <v>0.106888</v>
      </c>
      <c r="H86" s="31">
        <v>0.182612</v>
      </c>
      <c r="I86" s="31">
        <v>46.75226</v>
      </c>
      <c r="J86" s="31">
        <v>1.5880430000000001</v>
      </c>
      <c r="K86" s="31">
        <v>8.8501449999999995</v>
      </c>
      <c r="L86" s="31">
        <v>0.15044099999999999</v>
      </c>
      <c r="M86" s="32">
        <v>0.106888</v>
      </c>
      <c r="N86" s="31">
        <v>0.139623</v>
      </c>
      <c r="O86" s="31">
        <v>101146</v>
      </c>
      <c r="P86" s="31">
        <v>20.5</v>
      </c>
      <c r="Q86" s="31">
        <v>60</v>
      </c>
      <c r="R86" s="31">
        <v>1.1935</v>
      </c>
      <c r="S86" s="31" t="s">
        <v>200</v>
      </c>
      <c r="T86" s="31" t="s">
        <v>201</v>
      </c>
      <c r="U86" s="77">
        <v>1050</v>
      </c>
      <c r="V86" s="34">
        <v>15.937888560237241</v>
      </c>
      <c r="W86" s="2">
        <v>1.0748417076804933</v>
      </c>
      <c r="X86" s="2">
        <v>22.369620892834025</v>
      </c>
      <c r="Y86" s="2">
        <v>-31.857927447844748</v>
      </c>
      <c r="Z86" s="80">
        <f>VLOOKUP(U86,BG!$A$2:$F$55,4)</f>
        <v>14.837765811776757</v>
      </c>
      <c r="AA86" s="80">
        <f>VLOOKUP(U86,BG!$A$2:$F$55,5)</f>
        <v>0.80588918163130463</v>
      </c>
      <c r="AB86" s="4">
        <f>VLOOKUP(U86+1,BG!$A$2:$F$55,4)</f>
        <v>14.837765811776757</v>
      </c>
      <c r="AC86" s="4">
        <f>VLOOKUP(U86+1,BG!$A$2:$F$55,5)</f>
        <v>0.80588918163130463</v>
      </c>
      <c r="AD86" s="3">
        <f>COUNTIF($U$2:U86,U86)</f>
        <v>14</v>
      </c>
      <c r="AE86" s="3">
        <f t="shared" si="10"/>
        <v>18</v>
      </c>
      <c r="AF86" s="3">
        <f t="shared" si="14"/>
        <v>4</v>
      </c>
      <c r="AG86" s="3">
        <f t="shared" si="15"/>
        <v>13</v>
      </c>
      <c r="AH86" s="81">
        <f t="shared" si="11"/>
        <v>14.837765811776757</v>
      </c>
      <c r="AI86" s="81">
        <f t="shared" si="12"/>
        <v>0.80588918163130463</v>
      </c>
      <c r="AJ86" s="83">
        <v>0.499251</v>
      </c>
      <c r="AK86" s="83">
        <v>25.765699999999999</v>
      </c>
      <c r="AL86" s="84">
        <f t="shared" si="16"/>
        <v>12.863551490699999</v>
      </c>
      <c r="AM86" s="84">
        <f t="shared" si="13"/>
        <v>24.043801520618963</v>
      </c>
      <c r="AN86" s="84">
        <f t="shared" si="17"/>
        <v>11.957594947289721</v>
      </c>
      <c r="AO86" s="84">
        <f t="shared" si="18"/>
        <v>12.086206573329243</v>
      </c>
      <c r="AP86" s="85">
        <f t="shared" si="19"/>
        <v>6.4316699590931337E-2</v>
      </c>
    </row>
    <row r="87" spans="1:42" x14ac:dyDescent="0.25">
      <c r="A87">
        <v>4</v>
      </c>
      <c r="B87" s="30">
        <v>32</v>
      </c>
      <c r="C87" s="31" t="s">
        <v>137</v>
      </c>
      <c r="D87" s="31">
        <v>-200.03125</v>
      </c>
      <c r="E87" s="31">
        <v>104.0625</v>
      </c>
      <c r="F87" s="31">
        <v>320</v>
      </c>
      <c r="G87" s="31">
        <v>0.105679</v>
      </c>
      <c r="H87" s="31">
        <v>0.182259</v>
      </c>
      <c r="I87" s="31">
        <v>46.663837000000001</v>
      </c>
      <c r="J87" s="31">
        <v>1.587426</v>
      </c>
      <c r="K87" s="31">
        <v>8.8419460000000001</v>
      </c>
      <c r="L87" s="31">
        <v>0.15040899999999999</v>
      </c>
      <c r="M87" s="32">
        <v>0.105679</v>
      </c>
      <c r="N87" s="31">
        <v>0.14122799999999999</v>
      </c>
      <c r="O87" s="31">
        <v>101142</v>
      </c>
      <c r="P87" s="31">
        <v>20.5</v>
      </c>
      <c r="Q87" s="31">
        <v>60</v>
      </c>
      <c r="R87" s="31">
        <v>1.1934</v>
      </c>
      <c r="S87" s="31" t="s">
        <v>202</v>
      </c>
      <c r="T87" s="31" t="s">
        <v>203</v>
      </c>
      <c r="U87" s="77">
        <v>1050</v>
      </c>
      <c r="V87" s="34">
        <v>13.891918388245406</v>
      </c>
      <c r="W87" s="2">
        <v>0.9135032105595422</v>
      </c>
      <c r="X87" s="2">
        <v>20.741260193839459</v>
      </c>
      <c r="Y87" s="2">
        <v>-36.150357408453559</v>
      </c>
      <c r="Z87" s="80">
        <f>VLOOKUP(U87,BG!$A$2:$F$55,4)</f>
        <v>14.837765811776757</v>
      </c>
      <c r="AA87" s="80">
        <f>VLOOKUP(U87,BG!$A$2:$F$55,5)</f>
        <v>0.80588918163130463</v>
      </c>
      <c r="AB87" s="4">
        <f>VLOOKUP(U87+1,BG!$A$2:$F$55,4)</f>
        <v>14.837765811776757</v>
      </c>
      <c r="AC87" s="4">
        <f>VLOOKUP(U87+1,BG!$A$2:$F$55,5)</f>
        <v>0.80588918163130463</v>
      </c>
      <c r="AD87" s="3">
        <f>COUNTIF($U$2:U87,U87)</f>
        <v>15</v>
      </c>
      <c r="AE87" s="3">
        <f t="shared" si="10"/>
        <v>18</v>
      </c>
      <c r="AF87" s="3">
        <f t="shared" si="14"/>
        <v>3</v>
      </c>
      <c r="AG87" s="3">
        <f t="shared" si="15"/>
        <v>14</v>
      </c>
      <c r="AH87" s="81">
        <f t="shared" si="11"/>
        <v>14.837765811776755</v>
      </c>
      <c r="AI87" s="81">
        <f t="shared" si="12"/>
        <v>0.80588918163130474</v>
      </c>
      <c r="AJ87" s="83">
        <v>0.41757699999999998</v>
      </c>
      <c r="AK87" s="83">
        <v>24.900600000000001</v>
      </c>
      <c r="AL87" s="84">
        <f t="shared" si="16"/>
        <v>10.3979178462</v>
      </c>
      <c r="AM87" s="84">
        <f t="shared" si="13"/>
        <v>18.947207778123179</v>
      </c>
      <c r="AN87" s="84">
        <f t="shared" si="17"/>
        <v>11.957594947289721</v>
      </c>
      <c r="AO87" s="84">
        <f t="shared" si="18"/>
        <v>6.9896128308334582</v>
      </c>
      <c r="AP87" s="85">
        <f t="shared" si="19"/>
        <v>0.48762429305546068</v>
      </c>
    </row>
    <row r="88" spans="1:42" x14ac:dyDescent="0.25">
      <c r="A88">
        <v>4</v>
      </c>
      <c r="B88" s="30">
        <v>33</v>
      </c>
      <c r="C88" s="31" t="s">
        <v>137</v>
      </c>
      <c r="D88" s="31">
        <v>-200.03125</v>
      </c>
      <c r="E88" s="31">
        <v>104.0625</v>
      </c>
      <c r="F88" s="31">
        <v>330</v>
      </c>
      <c r="G88" s="31">
        <v>9.8303000000000001E-2</v>
      </c>
      <c r="H88" s="31">
        <v>0.182503</v>
      </c>
      <c r="I88" s="31">
        <v>46.725123000000004</v>
      </c>
      <c r="J88" s="31">
        <v>1.56999</v>
      </c>
      <c r="K88" s="31">
        <v>8.8478250000000003</v>
      </c>
      <c r="L88" s="31">
        <v>0.14866099999999999</v>
      </c>
      <c r="M88" s="32">
        <v>9.8303000000000001E-2</v>
      </c>
      <c r="N88" s="31">
        <v>8.7364999999999998E-2</v>
      </c>
      <c r="O88" s="31">
        <v>101141</v>
      </c>
      <c r="P88" s="31">
        <v>20.5</v>
      </c>
      <c r="Q88" s="31">
        <v>60</v>
      </c>
      <c r="R88" s="31">
        <v>1.1934</v>
      </c>
      <c r="S88" s="31" t="s">
        <v>204</v>
      </c>
      <c r="T88" s="31" t="s">
        <v>205</v>
      </c>
      <c r="U88" s="77">
        <v>1050</v>
      </c>
      <c r="V88" s="34">
        <v>6.2832848169713458</v>
      </c>
      <c r="W88" s="2">
        <v>1.7457010798479715</v>
      </c>
      <c r="X88" s="2">
        <v>8.809630346676343</v>
      </c>
      <c r="Y88" s="2">
        <v>-34.939072261439399</v>
      </c>
      <c r="Z88" s="80">
        <f>VLOOKUP(U88,BG!$A$2:$F$55,4)</f>
        <v>14.837765811776757</v>
      </c>
      <c r="AA88" s="80">
        <f>VLOOKUP(U88,BG!$A$2:$F$55,5)</f>
        <v>0.80588918163130463</v>
      </c>
      <c r="AB88" s="4">
        <f>VLOOKUP(U88+1,BG!$A$2:$F$55,4)</f>
        <v>14.837765811776757</v>
      </c>
      <c r="AC88" s="4">
        <f>VLOOKUP(U88+1,BG!$A$2:$F$55,5)</f>
        <v>0.80588918163130463</v>
      </c>
      <c r="AD88" s="3">
        <f>COUNTIF($U$2:U88,U88)</f>
        <v>16</v>
      </c>
      <c r="AE88" s="3">
        <f t="shared" si="10"/>
        <v>18</v>
      </c>
      <c r="AF88" s="3">
        <f t="shared" si="14"/>
        <v>2</v>
      </c>
      <c r="AG88" s="3">
        <f t="shared" si="15"/>
        <v>15</v>
      </c>
      <c r="AH88" s="81">
        <f t="shared" si="11"/>
        <v>14.837765811776757</v>
      </c>
      <c r="AI88" s="81">
        <f t="shared" si="12"/>
        <v>0.80588918163130463</v>
      </c>
      <c r="AJ88" s="83">
        <v>0.706179</v>
      </c>
      <c r="AK88" s="83">
        <v>14.4137</v>
      </c>
      <c r="AL88" s="84">
        <f t="shared" si="16"/>
        <v>10.178652252300001</v>
      </c>
      <c r="AM88" s="84">
        <f t="shared" si="13"/>
        <v>15.378981209254352</v>
      </c>
      <c r="AN88" s="84">
        <f t="shared" si="17"/>
        <v>11.957594947289721</v>
      </c>
      <c r="AO88" s="84">
        <f t="shared" si="18"/>
        <v>3.4213862619646314</v>
      </c>
      <c r="AP88" s="85">
        <f t="shared" si="19"/>
        <v>1.9750082197545291</v>
      </c>
    </row>
    <row r="89" spans="1:42" x14ac:dyDescent="0.25">
      <c r="A89">
        <v>4</v>
      </c>
      <c r="B89" s="30">
        <v>34</v>
      </c>
      <c r="C89" s="31" t="s">
        <v>137</v>
      </c>
      <c r="D89" s="31">
        <v>-200.03125</v>
      </c>
      <c r="E89" s="31">
        <v>104.0625</v>
      </c>
      <c r="F89" s="31">
        <v>340</v>
      </c>
      <c r="G89" s="31">
        <v>9.6584000000000003E-2</v>
      </c>
      <c r="H89" s="31">
        <v>0.182897</v>
      </c>
      <c r="I89" s="31">
        <v>46.823869999999999</v>
      </c>
      <c r="J89" s="31">
        <v>1.5945959999999999</v>
      </c>
      <c r="K89" s="31">
        <v>8.8573090000000008</v>
      </c>
      <c r="L89" s="31">
        <v>0.15101100000000001</v>
      </c>
      <c r="M89" s="32">
        <v>9.6584000000000003E-2</v>
      </c>
      <c r="N89" s="31">
        <v>5.2478999999999998E-2</v>
      </c>
      <c r="O89" s="31">
        <v>101137</v>
      </c>
      <c r="P89" s="31">
        <v>20.5</v>
      </c>
      <c r="Q89" s="31">
        <v>60</v>
      </c>
      <c r="R89" s="31">
        <v>1.1933</v>
      </c>
      <c r="S89" s="31" t="s">
        <v>206</v>
      </c>
      <c r="T89" s="31" t="s">
        <v>207</v>
      </c>
      <c r="U89" s="77">
        <v>1050</v>
      </c>
      <c r="V89" s="34">
        <v>3.7789613629117511</v>
      </c>
      <c r="W89" s="2">
        <v>2.7478729399864319</v>
      </c>
      <c r="X89" s="2">
        <v>5.1936415165677836</v>
      </c>
      <c r="Y89" s="2">
        <v>-34.909419957697374</v>
      </c>
      <c r="Z89" s="80">
        <f>VLOOKUP(U89,BG!$A$2:$F$55,4)</f>
        <v>14.837765811776757</v>
      </c>
      <c r="AA89" s="80">
        <f>VLOOKUP(U89,BG!$A$2:$F$55,5)</f>
        <v>0.80588918163130463</v>
      </c>
      <c r="AB89" s="4">
        <f>VLOOKUP(U89+1,BG!$A$2:$F$55,4)</f>
        <v>14.837765811776757</v>
      </c>
      <c r="AC89" s="4">
        <f>VLOOKUP(U89+1,BG!$A$2:$F$55,5)</f>
        <v>0.80588918163130463</v>
      </c>
      <c r="AD89" s="3">
        <f>COUNTIF($U$2:U89,U89)</f>
        <v>17</v>
      </c>
      <c r="AE89" s="3">
        <f t="shared" si="10"/>
        <v>18</v>
      </c>
      <c r="AF89" s="3">
        <f t="shared" si="14"/>
        <v>1</v>
      </c>
      <c r="AG89" s="3">
        <f t="shared" si="15"/>
        <v>16</v>
      </c>
      <c r="AH89" s="81">
        <f t="shared" si="11"/>
        <v>14.837765811776757</v>
      </c>
      <c r="AI89" s="81">
        <f t="shared" si="12"/>
        <v>0.80588918163130463</v>
      </c>
      <c r="AJ89" s="83">
        <v>0.94589000000000001</v>
      </c>
      <c r="AK89" s="83">
        <v>12.100899999999999</v>
      </c>
      <c r="AL89" s="84">
        <f t="shared" si="16"/>
        <v>11.446120300999999</v>
      </c>
      <c r="AM89" s="84">
        <f t="shared" si="13"/>
        <v>14.271466983366706</v>
      </c>
      <c r="AN89" s="84">
        <f t="shared" si="17"/>
        <v>11.957594947289721</v>
      </c>
      <c r="AO89" s="84">
        <f t="shared" si="18"/>
        <v>2.3138720360769849</v>
      </c>
      <c r="AP89" s="85">
        <f t="shared" si="19"/>
        <v>3.9467386798131368</v>
      </c>
    </row>
    <row r="90" spans="1:42" ht="15.75" thickBot="1" x14ac:dyDescent="0.3">
      <c r="A90">
        <v>4</v>
      </c>
      <c r="B90" s="47">
        <v>35</v>
      </c>
      <c r="C90" s="48" t="s">
        <v>137</v>
      </c>
      <c r="D90" s="48">
        <v>-200.03125</v>
      </c>
      <c r="E90" s="48">
        <v>104.0625</v>
      </c>
      <c r="F90" s="48">
        <v>350</v>
      </c>
      <c r="G90" s="48">
        <v>9.7627000000000005E-2</v>
      </c>
      <c r="H90" s="48">
        <v>0.182944</v>
      </c>
      <c r="I90" s="48">
        <v>46.835560999999998</v>
      </c>
      <c r="J90" s="48">
        <v>1.545995</v>
      </c>
      <c r="K90" s="48">
        <v>8.8585829999999994</v>
      </c>
      <c r="L90" s="48">
        <v>0.146262</v>
      </c>
      <c r="M90" s="49">
        <v>9.7627000000000005E-2</v>
      </c>
      <c r="N90" s="48">
        <v>7.0481000000000002E-2</v>
      </c>
      <c r="O90" s="48">
        <v>101135</v>
      </c>
      <c r="P90" s="48">
        <v>20.5</v>
      </c>
      <c r="Q90" s="48">
        <v>60</v>
      </c>
      <c r="R90" s="48">
        <v>1.1933</v>
      </c>
      <c r="S90" s="48" t="s">
        <v>208</v>
      </c>
      <c r="T90" s="48" t="s">
        <v>209</v>
      </c>
      <c r="U90" s="77">
        <v>1050</v>
      </c>
      <c r="V90" s="42">
        <v>3.7661987492864082</v>
      </c>
      <c r="W90" s="2">
        <v>2.3584792500342018</v>
      </c>
      <c r="X90" s="2">
        <v>5.2531579086484177</v>
      </c>
      <c r="Y90" s="2">
        <v>-37.430654386863175</v>
      </c>
      <c r="Z90" s="80">
        <f>VLOOKUP(U90,BG!$A$2:$F$55,4)</f>
        <v>14.837765811776757</v>
      </c>
      <c r="AA90" s="80">
        <f>VLOOKUP(U90,BG!$A$2:$F$55,5)</f>
        <v>0.80588918163130463</v>
      </c>
      <c r="AB90" s="4">
        <f>VLOOKUP(U90+1,BG!$A$2:$F$55,4)</f>
        <v>14.837765811776757</v>
      </c>
      <c r="AC90" s="4">
        <f>VLOOKUP(U90+1,BG!$A$2:$F$55,5)</f>
        <v>0.80588918163130463</v>
      </c>
      <c r="AD90" s="3">
        <f>COUNTIF($U$2:U90,U90)</f>
        <v>18</v>
      </c>
      <c r="AE90" s="3">
        <f t="shared" si="10"/>
        <v>18</v>
      </c>
      <c r="AF90" s="3">
        <f t="shared" si="14"/>
        <v>0</v>
      </c>
      <c r="AG90" s="3">
        <f t="shared" si="15"/>
        <v>17</v>
      </c>
      <c r="AH90" s="81">
        <f t="shared" si="11"/>
        <v>14.837765811776757</v>
      </c>
      <c r="AI90" s="81">
        <f t="shared" si="12"/>
        <v>0.80588918163130463</v>
      </c>
      <c r="AJ90" s="83">
        <v>0.90939999999999999</v>
      </c>
      <c r="AK90" s="83">
        <v>12.8782</v>
      </c>
      <c r="AL90" s="84">
        <f t="shared" si="16"/>
        <v>11.711435079999999</v>
      </c>
      <c r="AM90" s="84">
        <f t="shared" si="13"/>
        <v>12.389463924700356</v>
      </c>
      <c r="AN90" s="84">
        <f t="shared" si="17"/>
        <v>11.957594947289721</v>
      </c>
      <c r="AO90" s="84">
        <f t="shared" si="18"/>
        <v>0.43186897741063568</v>
      </c>
      <c r="AP90" s="85">
        <f t="shared" si="19"/>
        <v>26.118028134871956</v>
      </c>
    </row>
    <row r="91" spans="1:42" x14ac:dyDescent="0.25">
      <c r="A91">
        <v>5</v>
      </c>
      <c r="B91" s="33">
        <v>1</v>
      </c>
      <c r="C91" s="34" t="s">
        <v>210</v>
      </c>
      <c r="D91" s="34">
        <v>-200</v>
      </c>
      <c r="E91" s="34">
        <v>-103.9375</v>
      </c>
      <c r="F91" s="34">
        <v>10</v>
      </c>
      <c r="G91" s="34">
        <v>0.24445600000000001</v>
      </c>
      <c r="H91" s="34">
        <v>0.182979</v>
      </c>
      <c r="I91" s="34">
        <v>46.844338999999998</v>
      </c>
      <c r="J91" s="34">
        <v>1.52234</v>
      </c>
      <c r="K91" s="34">
        <v>8.8609749999999998</v>
      </c>
      <c r="L91" s="34">
        <v>0.144035</v>
      </c>
      <c r="M91" s="35">
        <v>0.24445600000000001</v>
      </c>
      <c r="N91" s="34">
        <v>0.154609</v>
      </c>
      <c r="O91" s="34">
        <v>101138</v>
      </c>
      <c r="P91" s="34">
        <v>20.6</v>
      </c>
      <c r="Q91" s="34">
        <v>60</v>
      </c>
      <c r="R91" s="34">
        <v>1.1929000000000001</v>
      </c>
      <c r="S91" s="34" t="s">
        <v>211</v>
      </c>
      <c r="T91" s="34" t="s">
        <v>212</v>
      </c>
      <c r="U91" s="77">
        <v>1060</v>
      </c>
      <c r="V91" s="34">
        <v>145.47483789628708</v>
      </c>
      <c r="W91" s="2">
        <v>1.3333955387567309</v>
      </c>
      <c r="X91" s="2">
        <v>81.992446796458097</v>
      </c>
      <c r="Y91" s="2">
        <v>-34.881003334428556</v>
      </c>
      <c r="Z91" s="80">
        <f>VLOOKUP(U91,BG!$A$2:$F$55,4)</f>
        <v>14.613249673455245</v>
      </c>
      <c r="AA91" s="80">
        <f>VLOOKUP(U91,BG!$A$2:$F$55,5)</f>
        <v>0.72458588542376468</v>
      </c>
      <c r="AB91" s="4">
        <f>VLOOKUP(U91+1,BG!$A$2:$F$55,4)</f>
        <v>17.019146983595888</v>
      </c>
      <c r="AC91" s="4">
        <f>VLOOKUP(U91+1,BG!$A$2:$F$55,5)</f>
        <v>0.81477424704928736</v>
      </c>
      <c r="AD91" s="3">
        <f>COUNTIF($U$2:U91,U91)</f>
        <v>1</v>
      </c>
      <c r="AE91" s="3">
        <f t="shared" si="10"/>
        <v>18</v>
      </c>
      <c r="AF91" s="3">
        <f t="shared" si="14"/>
        <v>17</v>
      </c>
      <c r="AG91" s="3">
        <f t="shared" si="15"/>
        <v>0</v>
      </c>
      <c r="AH91" s="81">
        <f t="shared" si="11"/>
        <v>14.613249673455245</v>
      </c>
      <c r="AI91" s="81">
        <f t="shared" si="12"/>
        <v>0.72458588542376468</v>
      </c>
      <c r="AJ91" s="83">
        <v>1.12503</v>
      </c>
      <c r="AK91" s="83">
        <v>81.827500000000001</v>
      </c>
      <c r="AL91" s="84">
        <f t="shared" si="16"/>
        <v>92.058392325</v>
      </c>
      <c r="AM91" s="84">
        <f t="shared" si="13"/>
        <v>109.32836277014584</v>
      </c>
      <c r="AN91" s="84">
        <f t="shared" si="17"/>
        <v>10.588554453559109</v>
      </c>
      <c r="AO91" s="84">
        <f t="shared" si="18"/>
        <v>98.739808316586732</v>
      </c>
      <c r="AP91" s="85">
        <f t="shared" si="19"/>
        <v>6.7666892467162704E-2</v>
      </c>
    </row>
    <row r="92" spans="1:42" x14ac:dyDescent="0.25">
      <c r="A92">
        <v>5</v>
      </c>
      <c r="B92" s="33">
        <v>2</v>
      </c>
      <c r="C92" s="34" t="s">
        <v>210</v>
      </c>
      <c r="D92" s="34">
        <v>-200</v>
      </c>
      <c r="E92" s="34">
        <v>-103.9375</v>
      </c>
      <c r="F92" s="34">
        <v>20</v>
      </c>
      <c r="G92" s="34">
        <v>0.26271299999999997</v>
      </c>
      <c r="H92" s="34">
        <v>0.18270900000000001</v>
      </c>
      <c r="I92" s="34">
        <v>46.776724000000002</v>
      </c>
      <c r="J92" s="34">
        <v>1.5738570000000001</v>
      </c>
      <c r="K92" s="34">
        <v>8.8544929999999997</v>
      </c>
      <c r="L92" s="34">
        <v>0.14904700000000001</v>
      </c>
      <c r="M92" s="35">
        <v>0.26271299999999997</v>
      </c>
      <c r="N92" s="34">
        <v>0.17566899999999999</v>
      </c>
      <c r="O92" s="34">
        <v>101138</v>
      </c>
      <c r="P92" s="34">
        <v>20.6</v>
      </c>
      <c r="Q92" s="34">
        <v>60</v>
      </c>
      <c r="R92" s="34">
        <v>1.1929000000000001</v>
      </c>
      <c r="S92" s="34" t="s">
        <v>213</v>
      </c>
      <c r="T92" s="34" t="s">
        <v>214</v>
      </c>
      <c r="U92" s="77">
        <v>1060</v>
      </c>
      <c r="V92" s="34">
        <v>160.88335085506847</v>
      </c>
      <c r="W92" s="2">
        <v>1.2734043642109629</v>
      </c>
      <c r="X92" s="2">
        <v>93.374194977310509</v>
      </c>
      <c r="Y92" s="2">
        <v>-37.102158859552134</v>
      </c>
      <c r="Z92" s="80">
        <f>VLOOKUP(U92,BG!$A$2:$F$55,4)</f>
        <v>14.613249673455245</v>
      </c>
      <c r="AA92" s="80">
        <f>VLOOKUP(U92,BG!$A$2:$F$55,5)</f>
        <v>0.72458588542376468</v>
      </c>
      <c r="AB92" s="4">
        <f>VLOOKUP(U92+1,BG!$A$2:$F$55,4)</f>
        <v>17.019146983595888</v>
      </c>
      <c r="AC92" s="4">
        <f>VLOOKUP(U92+1,BG!$A$2:$F$55,5)</f>
        <v>0.81477424704928736</v>
      </c>
      <c r="AD92" s="3">
        <f>COUNTIF($U$2:U92,U92)</f>
        <v>2</v>
      </c>
      <c r="AE92" s="3">
        <f t="shared" si="10"/>
        <v>18</v>
      </c>
      <c r="AF92" s="3">
        <f t="shared" si="14"/>
        <v>16</v>
      </c>
      <c r="AG92" s="3">
        <f t="shared" si="15"/>
        <v>1</v>
      </c>
      <c r="AH92" s="81">
        <f t="shared" si="11"/>
        <v>14.75477304463999</v>
      </c>
      <c r="AI92" s="81">
        <f t="shared" si="12"/>
        <v>0.72989108316644247</v>
      </c>
      <c r="AJ92" s="83">
        <v>1.1192800000000001</v>
      </c>
      <c r="AK92" s="83">
        <v>92.527600000000007</v>
      </c>
      <c r="AL92" s="84">
        <f t="shared" si="16"/>
        <v>103.56429212800002</v>
      </c>
      <c r="AM92" s="84">
        <f t="shared" si="13"/>
        <v>118.90310738879258</v>
      </c>
      <c r="AN92" s="84">
        <f t="shared" si="17"/>
        <v>10.76937727942731</v>
      </c>
      <c r="AO92" s="84">
        <f t="shared" si="18"/>
        <v>108.13373010936527</v>
      </c>
      <c r="AP92" s="85">
        <f t="shared" si="19"/>
        <v>4.2257286202406735E-2</v>
      </c>
    </row>
    <row r="93" spans="1:42" x14ac:dyDescent="0.25">
      <c r="A93">
        <v>5</v>
      </c>
      <c r="B93" s="33">
        <v>3</v>
      </c>
      <c r="C93" s="34" t="s">
        <v>210</v>
      </c>
      <c r="D93" s="34">
        <v>-200</v>
      </c>
      <c r="E93" s="34">
        <v>-103.9375</v>
      </c>
      <c r="F93" s="34">
        <v>30</v>
      </c>
      <c r="G93" s="34">
        <v>0.276142</v>
      </c>
      <c r="H93" s="34">
        <v>0.182948</v>
      </c>
      <c r="I93" s="34">
        <v>46.836779999999997</v>
      </c>
      <c r="J93" s="34">
        <v>1.587464</v>
      </c>
      <c r="K93" s="34">
        <v>8.8600700000000003</v>
      </c>
      <c r="L93" s="34">
        <v>0.15015000000000001</v>
      </c>
      <c r="M93" s="35">
        <v>0.276142</v>
      </c>
      <c r="N93" s="34">
        <v>0.19894999999999999</v>
      </c>
      <c r="O93" s="34">
        <v>101140</v>
      </c>
      <c r="P93" s="34">
        <v>20.6</v>
      </c>
      <c r="Q93" s="34">
        <v>60</v>
      </c>
      <c r="R93" s="34">
        <v>1.1929000000000001</v>
      </c>
      <c r="S93" s="34" t="s">
        <v>215</v>
      </c>
      <c r="T93" s="34" t="s">
        <v>216</v>
      </c>
      <c r="U93" s="77">
        <v>1060</v>
      </c>
      <c r="V93" s="34">
        <v>171.93688935342118</v>
      </c>
      <c r="W93" s="2">
        <v>1.2093755588391117</v>
      </c>
      <c r="X93" s="2">
        <v>105.45164300700631</v>
      </c>
      <c r="Y93" s="2">
        <v>-37.173748682748858</v>
      </c>
      <c r="Z93" s="80">
        <f>VLOOKUP(U93,BG!$A$2:$F$55,4)</f>
        <v>14.613249673455245</v>
      </c>
      <c r="AA93" s="80">
        <f>VLOOKUP(U93,BG!$A$2:$F$55,5)</f>
        <v>0.72458588542376468</v>
      </c>
      <c r="AB93" s="4">
        <f>VLOOKUP(U93+1,BG!$A$2:$F$55,4)</f>
        <v>17.019146983595888</v>
      </c>
      <c r="AC93" s="4">
        <f>VLOOKUP(U93+1,BG!$A$2:$F$55,5)</f>
        <v>0.81477424704928736</v>
      </c>
      <c r="AD93" s="3">
        <f>COUNTIF($U$2:U93,U93)</f>
        <v>3</v>
      </c>
      <c r="AE93" s="3">
        <f t="shared" si="10"/>
        <v>18</v>
      </c>
      <c r="AF93" s="3">
        <f t="shared" si="14"/>
        <v>15</v>
      </c>
      <c r="AG93" s="3">
        <f t="shared" si="15"/>
        <v>2</v>
      </c>
      <c r="AH93" s="81">
        <f t="shared" si="11"/>
        <v>14.896296415824732</v>
      </c>
      <c r="AI93" s="81">
        <f t="shared" si="12"/>
        <v>0.73519628090912037</v>
      </c>
      <c r="AJ93" s="83">
        <v>1.0930599999999999</v>
      </c>
      <c r="AK93" s="83">
        <v>107.312</v>
      </c>
      <c r="AL93" s="84">
        <f t="shared" si="16"/>
        <v>117.29845472</v>
      </c>
      <c r="AM93" s="84">
        <f t="shared" si="13"/>
        <v>127.53063969210076</v>
      </c>
      <c r="AN93" s="84">
        <f t="shared" si="17"/>
        <v>10.951701724234203</v>
      </c>
      <c r="AO93" s="84">
        <f t="shared" si="18"/>
        <v>116.57893796786657</v>
      </c>
      <c r="AP93" s="85">
        <f t="shared" si="19"/>
        <v>6.1719274911541484E-3</v>
      </c>
    </row>
    <row r="94" spans="1:42" x14ac:dyDescent="0.25">
      <c r="A94">
        <v>5</v>
      </c>
      <c r="B94" s="33">
        <v>4</v>
      </c>
      <c r="C94" s="34" t="s">
        <v>210</v>
      </c>
      <c r="D94" s="34">
        <v>-200</v>
      </c>
      <c r="E94" s="34">
        <v>-103.9375</v>
      </c>
      <c r="F94" s="34">
        <v>40</v>
      </c>
      <c r="G94" s="34">
        <v>0.28103600000000001</v>
      </c>
      <c r="H94" s="34">
        <v>0.18299499999999999</v>
      </c>
      <c r="I94" s="34">
        <v>46.848396999999999</v>
      </c>
      <c r="J94" s="34">
        <v>1.566883</v>
      </c>
      <c r="K94" s="34">
        <v>8.8612020000000005</v>
      </c>
      <c r="L94" s="34">
        <v>0.148231</v>
      </c>
      <c r="M94" s="35">
        <v>0.28103600000000001</v>
      </c>
      <c r="N94" s="34">
        <v>0.20566599999999999</v>
      </c>
      <c r="O94" s="34">
        <v>101140</v>
      </c>
      <c r="P94" s="34">
        <v>20.6</v>
      </c>
      <c r="Q94" s="34">
        <v>60</v>
      </c>
      <c r="R94" s="34">
        <v>1.1929000000000001</v>
      </c>
      <c r="S94" s="34" t="s">
        <v>217</v>
      </c>
      <c r="T94" s="34" t="s">
        <v>218</v>
      </c>
      <c r="U94" s="77">
        <v>1060</v>
      </c>
      <c r="V94" s="34">
        <v>175.29302237981801</v>
      </c>
      <c r="W94" s="2">
        <v>1.2118787062233818</v>
      </c>
      <c r="X94" s="2">
        <v>105.88396804407009</v>
      </c>
      <c r="Y94" s="2">
        <v>-39.592510440380138</v>
      </c>
      <c r="Z94" s="80">
        <f>VLOOKUP(U94,BG!$A$2:$F$55,4)</f>
        <v>14.613249673455245</v>
      </c>
      <c r="AA94" s="80">
        <f>VLOOKUP(U94,BG!$A$2:$F$55,5)</f>
        <v>0.72458588542376468</v>
      </c>
      <c r="AB94" s="4">
        <f>VLOOKUP(U94+1,BG!$A$2:$F$55,4)</f>
        <v>17.019146983595888</v>
      </c>
      <c r="AC94" s="4">
        <f>VLOOKUP(U94+1,BG!$A$2:$F$55,5)</f>
        <v>0.81477424704928736</v>
      </c>
      <c r="AD94" s="3">
        <f>COUNTIF($U$2:U94,U94)</f>
        <v>4</v>
      </c>
      <c r="AE94" s="3">
        <f t="shared" si="10"/>
        <v>18</v>
      </c>
      <c r="AF94" s="3">
        <f t="shared" si="14"/>
        <v>14</v>
      </c>
      <c r="AG94" s="3">
        <f t="shared" si="15"/>
        <v>3</v>
      </c>
      <c r="AH94" s="81">
        <f t="shared" si="11"/>
        <v>15.037819787009475</v>
      </c>
      <c r="AI94" s="81">
        <f t="shared" si="12"/>
        <v>0.74050147865179805</v>
      </c>
      <c r="AJ94" s="83">
        <v>1.09456</v>
      </c>
      <c r="AK94" s="83">
        <v>107.78100000000001</v>
      </c>
      <c r="AL94" s="84">
        <f t="shared" si="16"/>
        <v>117.97277136000001</v>
      </c>
      <c r="AM94" s="84">
        <f t="shared" si="13"/>
        <v>128.31852620304556</v>
      </c>
      <c r="AN94" s="84">
        <f t="shared" si="17"/>
        <v>11.135527787979782</v>
      </c>
      <c r="AO94" s="84">
        <f t="shared" si="18"/>
        <v>117.18299841506578</v>
      </c>
      <c r="AP94" s="85">
        <f t="shared" si="19"/>
        <v>6.7396546906644929E-3</v>
      </c>
    </row>
    <row r="95" spans="1:42" x14ac:dyDescent="0.25">
      <c r="A95">
        <v>5</v>
      </c>
      <c r="B95" s="33">
        <v>5</v>
      </c>
      <c r="C95" s="34" t="s">
        <v>210</v>
      </c>
      <c r="D95" s="34">
        <v>-200</v>
      </c>
      <c r="E95" s="34">
        <v>-103.9375</v>
      </c>
      <c r="F95" s="34">
        <v>50</v>
      </c>
      <c r="G95" s="34">
        <v>0.27353</v>
      </c>
      <c r="H95" s="34">
        <v>0.18321200000000001</v>
      </c>
      <c r="I95" s="34">
        <v>46.902932999999997</v>
      </c>
      <c r="J95" s="34">
        <v>1.5815939999999999</v>
      </c>
      <c r="K95" s="34">
        <v>8.8663369999999997</v>
      </c>
      <c r="L95" s="34">
        <v>0.149565</v>
      </c>
      <c r="M95" s="35">
        <v>0.27353</v>
      </c>
      <c r="N95" s="34">
        <v>0.23562</v>
      </c>
      <c r="O95" s="34">
        <v>101140</v>
      </c>
      <c r="P95" s="34">
        <v>20.6</v>
      </c>
      <c r="Q95" s="34">
        <v>60</v>
      </c>
      <c r="R95" s="34">
        <v>1.1929000000000001</v>
      </c>
      <c r="S95" s="34" t="s">
        <v>219</v>
      </c>
      <c r="T95" s="34" t="s">
        <v>220</v>
      </c>
      <c r="U95" s="77">
        <v>1060</v>
      </c>
      <c r="V95" s="34">
        <v>167.46730180638593</v>
      </c>
      <c r="W95" s="2">
        <v>1.0907848809751952</v>
      </c>
      <c r="X95" s="2">
        <v>114.64960635464153</v>
      </c>
      <c r="Y95" s="2">
        <v>-38.09082008237317</v>
      </c>
      <c r="Z95" s="80">
        <f>VLOOKUP(U95,BG!$A$2:$F$55,4)</f>
        <v>14.613249673455245</v>
      </c>
      <c r="AA95" s="80">
        <f>VLOOKUP(U95,BG!$A$2:$F$55,5)</f>
        <v>0.72458588542376468</v>
      </c>
      <c r="AB95" s="4">
        <f>VLOOKUP(U95+1,BG!$A$2:$F$55,4)</f>
        <v>17.019146983595888</v>
      </c>
      <c r="AC95" s="4">
        <f>VLOOKUP(U95+1,BG!$A$2:$F$55,5)</f>
        <v>0.81477424704928736</v>
      </c>
      <c r="AD95" s="3">
        <f>COUNTIF($U$2:U95,U95)</f>
        <v>5</v>
      </c>
      <c r="AE95" s="3">
        <f t="shared" si="10"/>
        <v>18</v>
      </c>
      <c r="AF95" s="3">
        <f t="shared" si="14"/>
        <v>13</v>
      </c>
      <c r="AG95" s="3">
        <f t="shared" si="15"/>
        <v>4</v>
      </c>
      <c r="AH95" s="81">
        <f t="shared" si="11"/>
        <v>15.179343158194222</v>
      </c>
      <c r="AI95" s="81">
        <f t="shared" si="12"/>
        <v>0.74580667639447595</v>
      </c>
      <c r="AJ95" s="83">
        <v>1.01379</v>
      </c>
      <c r="AK95" s="83">
        <v>116.694</v>
      </c>
      <c r="AL95" s="84">
        <f t="shared" si="16"/>
        <v>118.30321026</v>
      </c>
      <c r="AM95" s="84">
        <f t="shared" si="13"/>
        <v>125.05805722140065</v>
      </c>
      <c r="AN95" s="84">
        <f t="shared" si="17"/>
        <v>11.320855470664061</v>
      </c>
      <c r="AO95" s="84">
        <f t="shared" si="18"/>
        <v>113.73720175073659</v>
      </c>
      <c r="AP95" s="85">
        <f t="shared" si="19"/>
        <v>4.0145250973117434E-2</v>
      </c>
    </row>
    <row r="96" spans="1:42" x14ac:dyDescent="0.25">
      <c r="A96">
        <v>5</v>
      </c>
      <c r="B96" s="33">
        <v>6</v>
      </c>
      <c r="C96" s="34" t="s">
        <v>210</v>
      </c>
      <c r="D96" s="34">
        <v>-200</v>
      </c>
      <c r="E96" s="34">
        <v>-103.9375</v>
      </c>
      <c r="F96" s="34">
        <v>60</v>
      </c>
      <c r="G96" s="34">
        <v>0.35459099999999999</v>
      </c>
      <c r="H96" s="34">
        <v>0.18289900000000001</v>
      </c>
      <c r="I96" s="34">
        <v>46.824382</v>
      </c>
      <c r="J96" s="34">
        <v>1.521077</v>
      </c>
      <c r="K96" s="34">
        <v>8.8572989999999994</v>
      </c>
      <c r="L96" s="34">
        <v>0.14390600000000001</v>
      </c>
      <c r="M96" s="35">
        <v>0.35459099999999999</v>
      </c>
      <c r="N96" s="34">
        <v>0.33990399999999998</v>
      </c>
      <c r="O96" s="34">
        <v>101141</v>
      </c>
      <c r="P96" s="34">
        <v>20.5</v>
      </c>
      <c r="Q96" s="34">
        <v>60</v>
      </c>
      <c r="R96" s="34">
        <v>1.1934</v>
      </c>
      <c r="S96" s="34" t="s">
        <v>221</v>
      </c>
      <c r="T96" s="34" t="s">
        <v>222</v>
      </c>
      <c r="U96" s="77">
        <v>1060</v>
      </c>
      <c r="V96" s="34">
        <v>239.50412515884551</v>
      </c>
      <c r="W96" s="2">
        <v>1.027921800789908</v>
      </c>
      <c r="X96" s="2">
        <v>169.28919519700091</v>
      </c>
      <c r="Y96" s="2">
        <v>-41.292691722617015</v>
      </c>
      <c r="Z96" s="80">
        <f>VLOOKUP(U96,BG!$A$2:$F$55,4)</f>
        <v>14.613249673455245</v>
      </c>
      <c r="AA96" s="80">
        <f>VLOOKUP(U96,BG!$A$2:$F$55,5)</f>
        <v>0.72458588542376468</v>
      </c>
      <c r="AB96" s="4">
        <f>VLOOKUP(U96+1,BG!$A$2:$F$55,4)</f>
        <v>17.019146983595888</v>
      </c>
      <c r="AC96" s="4">
        <f>VLOOKUP(U96+1,BG!$A$2:$F$55,5)</f>
        <v>0.81477424704928736</v>
      </c>
      <c r="AD96" s="3">
        <f>COUNTIF($U$2:U96,U96)</f>
        <v>6</v>
      </c>
      <c r="AE96" s="3">
        <f t="shared" si="10"/>
        <v>18</v>
      </c>
      <c r="AF96" s="3">
        <f t="shared" si="14"/>
        <v>12</v>
      </c>
      <c r="AG96" s="3">
        <f t="shared" si="15"/>
        <v>5</v>
      </c>
      <c r="AH96" s="81">
        <f t="shared" si="11"/>
        <v>15.320866529378964</v>
      </c>
      <c r="AI96" s="81">
        <f t="shared" si="12"/>
        <v>0.75111187413715375</v>
      </c>
      <c r="AJ96" s="83">
        <v>1.02616</v>
      </c>
      <c r="AK96" s="83">
        <v>170.279</v>
      </c>
      <c r="AL96" s="84">
        <f t="shared" si="16"/>
        <v>174.73349863999999</v>
      </c>
      <c r="AM96" s="84">
        <f t="shared" si="13"/>
        <v>174.01605438117542</v>
      </c>
      <c r="AN96" s="84">
        <f t="shared" si="17"/>
        <v>11.507684772287025</v>
      </c>
      <c r="AO96" s="84">
        <f t="shared" si="18"/>
        <v>162.50836960888839</v>
      </c>
      <c r="AP96" s="85">
        <f t="shared" si="19"/>
        <v>7.522768864480045E-2</v>
      </c>
    </row>
    <row r="97" spans="1:42" x14ac:dyDescent="0.25">
      <c r="A97">
        <v>5</v>
      </c>
      <c r="B97" s="33">
        <v>7</v>
      </c>
      <c r="C97" s="34" t="s">
        <v>210</v>
      </c>
      <c r="D97" s="34">
        <v>-200</v>
      </c>
      <c r="E97" s="34">
        <v>-103.9375</v>
      </c>
      <c r="F97" s="34">
        <v>70</v>
      </c>
      <c r="G97" s="34">
        <v>0.36660799999999999</v>
      </c>
      <c r="H97" s="34">
        <v>0.182786</v>
      </c>
      <c r="I97" s="34">
        <v>46.796115999999998</v>
      </c>
      <c r="J97" s="34">
        <v>1.579172</v>
      </c>
      <c r="K97" s="34">
        <v>8.8561890000000005</v>
      </c>
      <c r="L97" s="34">
        <v>0.14952299999999999</v>
      </c>
      <c r="M97" s="35">
        <v>0.36660799999999999</v>
      </c>
      <c r="N97" s="34">
        <v>0.39910099999999998</v>
      </c>
      <c r="O97" s="34">
        <v>101141</v>
      </c>
      <c r="P97" s="34">
        <v>20.6</v>
      </c>
      <c r="Q97" s="34">
        <v>60</v>
      </c>
      <c r="R97" s="34">
        <v>1.1930000000000001</v>
      </c>
      <c r="S97" s="34" t="s">
        <v>223</v>
      </c>
      <c r="T97" s="34" t="s">
        <v>224</v>
      </c>
      <c r="U97" s="77">
        <v>1060</v>
      </c>
      <c r="V97" s="34">
        <v>249.28027732216739</v>
      </c>
      <c r="W97" s="2">
        <v>0.87023163113330637</v>
      </c>
      <c r="X97" s="2">
        <v>209.2846329895616</v>
      </c>
      <c r="Y97" s="2">
        <v>-40.967345672180642</v>
      </c>
      <c r="Z97" s="80">
        <f>VLOOKUP(U97,BG!$A$2:$F$55,4)</f>
        <v>14.613249673455245</v>
      </c>
      <c r="AA97" s="80">
        <f>VLOOKUP(U97,BG!$A$2:$F$55,5)</f>
        <v>0.72458588542376468</v>
      </c>
      <c r="AB97" s="4">
        <f>VLOOKUP(U97+1,BG!$A$2:$F$55,4)</f>
        <v>17.019146983595888</v>
      </c>
      <c r="AC97" s="4">
        <f>VLOOKUP(U97+1,BG!$A$2:$F$55,5)</f>
        <v>0.81477424704928736</v>
      </c>
      <c r="AD97" s="3">
        <f>COUNTIF($U$2:U97,U97)</f>
        <v>7</v>
      </c>
      <c r="AE97" s="3">
        <f t="shared" si="10"/>
        <v>18</v>
      </c>
      <c r="AF97" s="3">
        <f t="shared" si="14"/>
        <v>11</v>
      </c>
      <c r="AG97" s="3">
        <f t="shared" si="15"/>
        <v>6</v>
      </c>
      <c r="AH97" s="81">
        <f t="shared" si="11"/>
        <v>15.462389900563707</v>
      </c>
      <c r="AI97" s="81">
        <f t="shared" si="12"/>
        <v>0.75641707187983154</v>
      </c>
      <c r="AJ97" s="83">
        <v>0.86901899999999999</v>
      </c>
      <c r="AK97" s="83">
        <v>210.43600000000001</v>
      </c>
      <c r="AL97" s="84">
        <f t="shared" si="16"/>
        <v>182.87288228400001</v>
      </c>
      <c r="AM97" s="84">
        <f t="shared" si="13"/>
        <v>182.12610753764156</v>
      </c>
      <c r="AN97" s="84">
        <f t="shared" si="17"/>
        <v>11.696015692848679</v>
      </c>
      <c r="AO97" s="84">
        <f t="shared" si="18"/>
        <v>170.43009184479288</v>
      </c>
      <c r="AP97" s="85">
        <f t="shared" si="19"/>
        <v>7.3008177749141381E-2</v>
      </c>
    </row>
    <row r="98" spans="1:42" x14ac:dyDescent="0.25">
      <c r="A98">
        <v>5</v>
      </c>
      <c r="B98" s="33">
        <v>8</v>
      </c>
      <c r="C98" s="34" t="s">
        <v>210</v>
      </c>
      <c r="D98" s="34">
        <v>-200</v>
      </c>
      <c r="E98" s="34">
        <v>-103.9375</v>
      </c>
      <c r="F98" s="34">
        <v>80</v>
      </c>
      <c r="G98" s="34">
        <v>0.35452499999999998</v>
      </c>
      <c r="H98" s="34">
        <v>0.18271000000000001</v>
      </c>
      <c r="I98" s="34">
        <v>46.776981999999997</v>
      </c>
      <c r="J98" s="34">
        <v>1.6353</v>
      </c>
      <c r="K98" s="34">
        <v>8.8543769999999995</v>
      </c>
      <c r="L98" s="34">
        <v>0.15470200000000001</v>
      </c>
      <c r="M98" s="35">
        <v>0.35452499999999998</v>
      </c>
      <c r="N98" s="34">
        <v>0.36706899999999998</v>
      </c>
      <c r="O98" s="34">
        <v>101139</v>
      </c>
      <c r="P98" s="34">
        <v>20.6</v>
      </c>
      <c r="Q98" s="34">
        <v>60</v>
      </c>
      <c r="R98" s="34">
        <v>1.1929000000000001</v>
      </c>
      <c r="S98" s="34" t="s">
        <v>225</v>
      </c>
      <c r="T98" s="34" t="s">
        <v>226</v>
      </c>
      <c r="U98" s="77">
        <v>1060</v>
      </c>
      <c r="V98" s="34">
        <v>237.32596808155168</v>
      </c>
      <c r="W98" s="2">
        <v>0.84168112430170705</v>
      </c>
      <c r="X98" s="2">
        <v>206.68431407709537</v>
      </c>
      <c r="Y98" s="2">
        <v>-41.423324402449765</v>
      </c>
      <c r="Z98" s="80">
        <f>VLOOKUP(U98,BG!$A$2:$F$55,4)</f>
        <v>14.613249673455245</v>
      </c>
      <c r="AA98" s="80">
        <f>VLOOKUP(U98,BG!$A$2:$F$55,5)</f>
        <v>0.72458588542376468</v>
      </c>
      <c r="AB98" s="4">
        <f>VLOOKUP(U98+1,BG!$A$2:$F$55,4)</f>
        <v>17.019146983595888</v>
      </c>
      <c r="AC98" s="4">
        <f>VLOOKUP(U98+1,BG!$A$2:$F$55,5)</f>
        <v>0.81477424704928736</v>
      </c>
      <c r="AD98" s="3">
        <f>COUNTIF($U$2:U98,U98)</f>
        <v>8</v>
      </c>
      <c r="AE98" s="3">
        <f t="shared" si="10"/>
        <v>18</v>
      </c>
      <c r="AF98" s="3">
        <f t="shared" si="14"/>
        <v>10</v>
      </c>
      <c r="AG98" s="3">
        <f t="shared" si="15"/>
        <v>7</v>
      </c>
      <c r="AH98" s="81">
        <f t="shared" si="11"/>
        <v>15.603913271748452</v>
      </c>
      <c r="AI98" s="81">
        <f t="shared" si="12"/>
        <v>0.76172226962250922</v>
      </c>
      <c r="AJ98" s="83">
        <v>0.83997100000000002</v>
      </c>
      <c r="AK98" s="83">
        <v>207.84200000000001</v>
      </c>
      <c r="AL98" s="84">
        <f t="shared" si="16"/>
        <v>174.58125258200002</v>
      </c>
      <c r="AM98" s="84">
        <f t="shared" si="13"/>
        <v>173.96228584793676</v>
      </c>
      <c r="AN98" s="84">
        <f t="shared" si="17"/>
        <v>11.885848232349025</v>
      </c>
      <c r="AO98" s="84">
        <f t="shared" si="18"/>
        <v>162.07643761558774</v>
      </c>
      <c r="AP98" s="85">
        <f t="shared" si="19"/>
        <v>7.7153811808667427E-2</v>
      </c>
    </row>
    <row r="99" spans="1:42" x14ac:dyDescent="0.25">
      <c r="A99">
        <v>5</v>
      </c>
      <c r="B99" s="33">
        <v>9</v>
      </c>
      <c r="C99" s="34" t="s">
        <v>210</v>
      </c>
      <c r="D99" s="34">
        <v>-200</v>
      </c>
      <c r="E99" s="34">
        <v>-103.9375</v>
      </c>
      <c r="F99" s="34">
        <v>90</v>
      </c>
      <c r="G99" s="34">
        <v>0.402223</v>
      </c>
      <c r="H99" s="34">
        <v>0.18257599999999999</v>
      </c>
      <c r="I99" s="34">
        <v>46.743242000000002</v>
      </c>
      <c r="J99" s="34">
        <v>1.594616</v>
      </c>
      <c r="K99" s="34">
        <v>8.8513760000000001</v>
      </c>
      <c r="L99" s="34">
        <v>0.15107000000000001</v>
      </c>
      <c r="M99" s="35">
        <v>0.402223</v>
      </c>
      <c r="N99" s="34">
        <v>0.42975200000000002</v>
      </c>
      <c r="O99" s="34">
        <v>101136</v>
      </c>
      <c r="P99" s="34">
        <v>20.6</v>
      </c>
      <c r="Q99" s="34">
        <v>60</v>
      </c>
      <c r="R99" s="34">
        <v>1.1929000000000001</v>
      </c>
      <c r="S99" s="34" t="s">
        <v>227</v>
      </c>
      <c r="T99" s="34" t="s">
        <v>228</v>
      </c>
      <c r="U99" s="77">
        <v>1060</v>
      </c>
      <c r="V99" s="34">
        <v>279.27223395889774</v>
      </c>
      <c r="W99" s="2">
        <v>0.83417024740459811</v>
      </c>
      <c r="X99" s="2">
        <v>245.0517630130183</v>
      </c>
      <c r="Y99" s="2">
        <v>-41.687612548841415</v>
      </c>
      <c r="Z99" s="80">
        <f>VLOOKUP(U99,BG!$A$2:$F$55,4)</f>
        <v>14.613249673455245</v>
      </c>
      <c r="AA99" s="80">
        <f>VLOOKUP(U99,BG!$A$2:$F$55,5)</f>
        <v>0.72458588542376468</v>
      </c>
      <c r="AB99" s="4">
        <f>VLOOKUP(U99+1,BG!$A$2:$F$55,4)</f>
        <v>17.019146983595888</v>
      </c>
      <c r="AC99" s="4">
        <f>VLOOKUP(U99+1,BG!$A$2:$F$55,5)</f>
        <v>0.81477424704928736</v>
      </c>
      <c r="AD99" s="3">
        <f>COUNTIF($U$2:U99,U99)</f>
        <v>9</v>
      </c>
      <c r="AE99" s="3">
        <f t="shared" si="10"/>
        <v>18</v>
      </c>
      <c r="AF99" s="3">
        <f t="shared" si="14"/>
        <v>9</v>
      </c>
      <c r="AG99" s="3">
        <f t="shared" si="15"/>
        <v>8</v>
      </c>
      <c r="AH99" s="81">
        <f t="shared" si="11"/>
        <v>15.745436642933194</v>
      </c>
      <c r="AI99" s="81">
        <f t="shared" si="12"/>
        <v>0.76702746736518712</v>
      </c>
      <c r="AJ99" s="83">
        <v>0.829789</v>
      </c>
      <c r="AK99" s="83">
        <v>246.083</v>
      </c>
      <c r="AL99" s="84">
        <f t="shared" si="16"/>
        <v>204.196966487</v>
      </c>
      <c r="AM99" s="84">
        <f t="shared" si="13"/>
        <v>204.41488977950243</v>
      </c>
      <c r="AN99" s="84">
        <f t="shared" si="17"/>
        <v>12.077182390788062</v>
      </c>
      <c r="AO99" s="84">
        <f t="shared" si="18"/>
        <v>192.33770738871436</v>
      </c>
      <c r="AP99" s="85">
        <f t="shared" si="19"/>
        <v>6.1658523746038418E-2</v>
      </c>
    </row>
    <row r="100" spans="1:42" x14ac:dyDescent="0.25">
      <c r="A100">
        <v>5</v>
      </c>
      <c r="B100" s="33">
        <v>10</v>
      </c>
      <c r="C100" s="34" t="s">
        <v>210</v>
      </c>
      <c r="D100" s="34">
        <v>-200</v>
      </c>
      <c r="E100" s="34">
        <v>-103.9375</v>
      </c>
      <c r="F100" s="34">
        <v>100</v>
      </c>
      <c r="G100" s="34">
        <v>0.40082099999999998</v>
      </c>
      <c r="H100" s="34">
        <v>0.18269199999999999</v>
      </c>
      <c r="I100" s="34">
        <v>46.772523</v>
      </c>
      <c r="J100" s="34">
        <v>1.62134</v>
      </c>
      <c r="K100" s="34">
        <v>8.8540659999999995</v>
      </c>
      <c r="L100" s="34">
        <v>0.15335599999999999</v>
      </c>
      <c r="M100" s="35">
        <v>0.40082099999999998</v>
      </c>
      <c r="N100" s="34">
        <v>0.43679000000000001</v>
      </c>
      <c r="O100" s="34">
        <v>101137</v>
      </c>
      <c r="P100" s="34">
        <v>20.6</v>
      </c>
      <c r="Q100" s="34">
        <v>60</v>
      </c>
      <c r="R100" s="34">
        <v>1.1929000000000001</v>
      </c>
      <c r="S100" s="34" t="s">
        <v>229</v>
      </c>
      <c r="T100" s="34" t="s">
        <v>230</v>
      </c>
      <c r="U100" s="77">
        <v>1060</v>
      </c>
      <c r="V100" s="34">
        <v>276.94759109181689</v>
      </c>
      <c r="W100" s="2">
        <v>0.7869413238107148</v>
      </c>
      <c r="X100" s="2">
        <v>257.85596921929488</v>
      </c>
      <c r="Y100" s="2">
        <v>-42.338366008968649</v>
      </c>
      <c r="Z100" s="80">
        <f>VLOOKUP(U100,BG!$A$2:$F$55,4)</f>
        <v>14.613249673455245</v>
      </c>
      <c r="AA100" s="80">
        <f>VLOOKUP(U100,BG!$A$2:$F$55,5)</f>
        <v>0.72458588542376468</v>
      </c>
      <c r="AB100" s="4">
        <f>VLOOKUP(U100+1,BG!$A$2:$F$55,4)</f>
        <v>17.019146983595888</v>
      </c>
      <c r="AC100" s="4">
        <f>VLOOKUP(U100+1,BG!$A$2:$F$55,5)</f>
        <v>0.81477424704928736</v>
      </c>
      <c r="AD100" s="3">
        <f>COUNTIF($U$2:U100,U100)</f>
        <v>10</v>
      </c>
      <c r="AE100" s="3">
        <f t="shared" si="10"/>
        <v>18</v>
      </c>
      <c r="AF100" s="3">
        <f t="shared" si="14"/>
        <v>8</v>
      </c>
      <c r="AG100" s="3">
        <f t="shared" si="15"/>
        <v>9</v>
      </c>
      <c r="AH100" s="81">
        <f t="shared" si="11"/>
        <v>15.886960014117937</v>
      </c>
      <c r="AI100" s="81">
        <f t="shared" si="12"/>
        <v>0.77233266510786502</v>
      </c>
      <c r="AJ100" s="83">
        <v>0.77956499999999995</v>
      </c>
      <c r="AK100" s="83">
        <v>258.745</v>
      </c>
      <c r="AL100" s="84">
        <f t="shared" si="16"/>
        <v>201.70854592499998</v>
      </c>
      <c r="AM100" s="84">
        <f t="shared" si="13"/>
        <v>202.91751776992683</v>
      </c>
      <c r="AN100" s="84">
        <f t="shared" si="17"/>
        <v>12.270018168165791</v>
      </c>
      <c r="AO100" s="84">
        <f t="shared" si="18"/>
        <v>190.64749960176104</v>
      </c>
      <c r="AP100" s="85">
        <f t="shared" si="19"/>
        <v>5.8018313097964007E-2</v>
      </c>
    </row>
    <row r="101" spans="1:42" x14ac:dyDescent="0.25">
      <c r="A101">
        <v>5</v>
      </c>
      <c r="B101" s="33">
        <v>11</v>
      </c>
      <c r="C101" s="34" t="s">
        <v>210</v>
      </c>
      <c r="D101" s="34">
        <v>-200</v>
      </c>
      <c r="E101" s="34">
        <v>-103.9375</v>
      </c>
      <c r="F101" s="34">
        <v>110</v>
      </c>
      <c r="G101" s="34">
        <v>0.38538699999999998</v>
      </c>
      <c r="H101" s="34">
        <v>0.182839</v>
      </c>
      <c r="I101" s="34">
        <v>46.809404000000001</v>
      </c>
      <c r="J101" s="34">
        <v>1.5670489999999999</v>
      </c>
      <c r="K101" s="34">
        <v>8.8578189999999992</v>
      </c>
      <c r="L101" s="34">
        <v>0.14832200000000001</v>
      </c>
      <c r="M101" s="35">
        <v>0.38538699999999998</v>
      </c>
      <c r="N101" s="34">
        <v>0.45983000000000002</v>
      </c>
      <c r="O101" s="34">
        <v>101133</v>
      </c>
      <c r="P101" s="34">
        <v>20.6</v>
      </c>
      <c r="Q101" s="34">
        <v>60</v>
      </c>
      <c r="R101" s="34">
        <v>1.1929000000000001</v>
      </c>
      <c r="S101" s="34" t="s">
        <v>231</v>
      </c>
      <c r="T101" s="34" t="s">
        <v>232</v>
      </c>
      <c r="U101" s="77">
        <v>1060</v>
      </c>
      <c r="V101" s="34">
        <v>261.97244074427056</v>
      </c>
      <c r="W101" s="2">
        <v>0.74610462986919934</v>
      </c>
      <c r="X101" s="2">
        <v>257.35358089984783</v>
      </c>
      <c r="Y101" s="2">
        <v>-43.387651037631272</v>
      </c>
      <c r="Z101" s="80">
        <f>VLOOKUP(U101,BG!$A$2:$F$55,4)</f>
        <v>14.613249673455245</v>
      </c>
      <c r="AA101" s="80">
        <f>VLOOKUP(U101,BG!$A$2:$F$55,5)</f>
        <v>0.72458588542376468</v>
      </c>
      <c r="AB101" s="4">
        <f>VLOOKUP(U101+1,BG!$A$2:$F$55,4)</f>
        <v>17.019146983595888</v>
      </c>
      <c r="AC101" s="4">
        <f>VLOOKUP(U101+1,BG!$A$2:$F$55,5)</f>
        <v>0.81477424704928736</v>
      </c>
      <c r="AD101" s="3">
        <f>COUNTIF($U$2:U101,U101)</f>
        <v>11</v>
      </c>
      <c r="AE101" s="3">
        <f t="shared" si="10"/>
        <v>18</v>
      </c>
      <c r="AF101" s="3">
        <f t="shared" si="14"/>
        <v>7</v>
      </c>
      <c r="AG101" s="3">
        <f t="shared" si="15"/>
        <v>10</v>
      </c>
      <c r="AH101" s="81">
        <f t="shared" si="11"/>
        <v>16.028483385302682</v>
      </c>
      <c r="AI101" s="81">
        <f t="shared" si="12"/>
        <v>0.7776378628505427</v>
      </c>
      <c r="AJ101" s="83">
        <v>0.73751699999999998</v>
      </c>
      <c r="AK101" s="83">
        <v>258.245</v>
      </c>
      <c r="AL101" s="84">
        <f t="shared" si="16"/>
        <v>190.460077665</v>
      </c>
      <c r="AM101" s="84">
        <f t="shared" si="13"/>
        <v>192.012698222794</v>
      </c>
      <c r="AN101" s="84">
        <f t="shared" si="17"/>
        <v>12.46435556448221</v>
      </c>
      <c r="AO101" s="84">
        <f t="shared" si="18"/>
        <v>179.54834265831178</v>
      </c>
      <c r="AP101" s="85">
        <f t="shared" si="19"/>
        <v>6.0773242710759623E-2</v>
      </c>
    </row>
    <row r="102" spans="1:42" x14ac:dyDescent="0.25">
      <c r="A102">
        <v>5</v>
      </c>
      <c r="B102" s="33">
        <v>12</v>
      </c>
      <c r="C102" s="34" t="s">
        <v>210</v>
      </c>
      <c r="D102" s="34">
        <v>-200</v>
      </c>
      <c r="E102" s="34">
        <v>-103.9375</v>
      </c>
      <c r="F102" s="34">
        <v>120</v>
      </c>
      <c r="G102" s="34">
        <v>0.41631200000000002</v>
      </c>
      <c r="H102" s="34">
        <v>0.18267900000000001</v>
      </c>
      <c r="I102" s="34">
        <v>46.769300000000001</v>
      </c>
      <c r="J102" s="34">
        <v>1.5920700000000001</v>
      </c>
      <c r="K102" s="34">
        <v>8.8539820000000002</v>
      </c>
      <c r="L102" s="34">
        <v>0.15071799999999999</v>
      </c>
      <c r="M102" s="35">
        <v>0.41631200000000002</v>
      </c>
      <c r="N102" s="34">
        <v>0.45618799999999998</v>
      </c>
      <c r="O102" s="34">
        <v>101133</v>
      </c>
      <c r="P102" s="34">
        <v>20.6</v>
      </c>
      <c r="Q102" s="34">
        <v>60</v>
      </c>
      <c r="R102" s="34">
        <v>1.1929000000000001</v>
      </c>
      <c r="S102" s="34" t="s">
        <v>233</v>
      </c>
      <c r="T102" s="34" t="s">
        <v>234</v>
      </c>
      <c r="U102" s="77">
        <v>1060</v>
      </c>
      <c r="V102" s="34">
        <v>288.79222821011155</v>
      </c>
      <c r="W102" s="2">
        <v>0.75600262957089404</v>
      </c>
      <c r="X102" s="2">
        <v>281.29894922205358</v>
      </c>
      <c r="Y102" s="2">
        <v>-42.665990664392005</v>
      </c>
      <c r="Z102" s="80">
        <f>VLOOKUP(U102,BG!$A$2:$F$55,4)</f>
        <v>14.613249673455245</v>
      </c>
      <c r="AA102" s="80">
        <f>VLOOKUP(U102,BG!$A$2:$F$55,5)</f>
        <v>0.72458588542376468</v>
      </c>
      <c r="AB102" s="4">
        <f>VLOOKUP(U102+1,BG!$A$2:$F$55,4)</f>
        <v>17.019146983595888</v>
      </c>
      <c r="AC102" s="4">
        <f>VLOOKUP(U102+1,BG!$A$2:$F$55,5)</f>
        <v>0.81477424704928736</v>
      </c>
      <c r="AD102" s="3">
        <f>COUNTIF($U$2:U102,U102)</f>
        <v>12</v>
      </c>
      <c r="AE102" s="3">
        <f t="shared" si="10"/>
        <v>18</v>
      </c>
      <c r="AF102" s="3">
        <f t="shared" si="14"/>
        <v>6</v>
      </c>
      <c r="AG102" s="3">
        <f t="shared" si="15"/>
        <v>11</v>
      </c>
      <c r="AH102" s="81">
        <f t="shared" si="11"/>
        <v>16.170006756487425</v>
      </c>
      <c r="AI102" s="81">
        <f t="shared" si="12"/>
        <v>0.7829430605932205</v>
      </c>
      <c r="AJ102" s="83">
        <v>0.74675199999999997</v>
      </c>
      <c r="AK102" s="83">
        <v>282.233</v>
      </c>
      <c r="AL102" s="84">
        <f t="shared" si="16"/>
        <v>210.758057216</v>
      </c>
      <c r="AM102" s="84">
        <f t="shared" si="13"/>
        <v>212.66274530740191</v>
      </c>
      <c r="AN102" s="84">
        <f t="shared" si="17"/>
        <v>12.660194579737318</v>
      </c>
      <c r="AO102" s="84">
        <f t="shared" si="18"/>
        <v>200.00255072766458</v>
      </c>
      <c r="AP102" s="85">
        <f t="shared" si="19"/>
        <v>5.3776846591225495E-2</v>
      </c>
    </row>
    <row r="103" spans="1:42" x14ac:dyDescent="0.25">
      <c r="A103">
        <v>5</v>
      </c>
      <c r="B103" s="33">
        <v>13</v>
      </c>
      <c r="C103" s="34" t="s">
        <v>210</v>
      </c>
      <c r="D103" s="34">
        <v>-200</v>
      </c>
      <c r="E103" s="34">
        <v>-103.9375</v>
      </c>
      <c r="F103" s="34">
        <v>130</v>
      </c>
      <c r="G103" s="34">
        <v>0.388291</v>
      </c>
      <c r="H103" s="34">
        <v>0.18329200000000001</v>
      </c>
      <c r="I103" s="34">
        <v>46.923085999999998</v>
      </c>
      <c r="J103" s="34">
        <v>1.5385770000000001</v>
      </c>
      <c r="K103" s="34">
        <v>8.8686629999999997</v>
      </c>
      <c r="L103" s="34">
        <v>0.14544599999999999</v>
      </c>
      <c r="M103" s="35">
        <v>0.388291</v>
      </c>
      <c r="N103" s="34">
        <v>0.42492600000000003</v>
      </c>
      <c r="O103" s="34">
        <v>101132</v>
      </c>
      <c r="P103" s="34">
        <v>20.6</v>
      </c>
      <c r="Q103" s="34">
        <v>60</v>
      </c>
      <c r="R103" s="34">
        <v>1.1928000000000001</v>
      </c>
      <c r="S103" s="34" t="s">
        <v>235</v>
      </c>
      <c r="T103" s="34" t="s">
        <v>236</v>
      </c>
      <c r="U103" s="77">
        <v>1060</v>
      </c>
      <c r="V103" s="34">
        <v>262.47056140875321</v>
      </c>
      <c r="W103" s="2">
        <v>0.7599426143453345</v>
      </c>
      <c r="X103" s="2">
        <v>257.68414145804115</v>
      </c>
      <c r="Y103" s="2">
        <v>-41.557017344307148</v>
      </c>
      <c r="Z103" s="80">
        <f>VLOOKUP(U103,BG!$A$2:$F$55,4)</f>
        <v>14.613249673455245</v>
      </c>
      <c r="AA103" s="80">
        <f>VLOOKUP(U103,BG!$A$2:$F$55,5)</f>
        <v>0.72458588542376468</v>
      </c>
      <c r="AB103" s="4">
        <f>VLOOKUP(U103+1,BG!$A$2:$F$55,4)</f>
        <v>17.019146983595888</v>
      </c>
      <c r="AC103" s="4">
        <f>VLOOKUP(U103+1,BG!$A$2:$F$55,5)</f>
        <v>0.81477424704928736</v>
      </c>
      <c r="AD103" s="3">
        <f>COUNTIF($U$2:U103,U103)</f>
        <v>13</v>
      </c>
      <c r="AE103" s="3">
        <f t="shared" si="10"/>
        <v>18</v>
      </c>
      <c r="AF103" s="3">
        <f t="shared" si="14"/>
        <v>5</v>
      </c>
      <c r="AG103" s="3">
        <f t="shared" si="15"/>
        <v>12</v>
      </c>
      <c r="AH103" s="81">
        <f t="shared" si="11"/>
        <v>16.311530127672171</v>
      </c>
      <c r="AI103" s="81">
        <f t="shared" si="12"/>
        <v>0.78824825833589829</v>
      </c>
      <c r="AJ103" s="83">
        <v>0.75117299999999998</v>
      </c>
      <c r="AK103" s="83">
        <v>258.59500000000003</v>
      </c>
      <c r="AL103" s="84">
        <f t="shared" si="16"/>
        <v>194.24958193500001</v>
      </c>
      <c r="AM103" s="84">
        <f t="shared" si="13"/>
        <v>195.8251601349568</v>
      </c>
      <c r="AN103" s="84">
        <f t="shared" si="17"/>
        <v>12.857535213931122</v>
      </c>
      <c r="AO103" s="84">
        <f t="shared" si="18"/>
        <v>182.96762492102567</v>
      </c>
      <c r="AP103" s="85">
        <f t="shared" si="19"/>
        <v>6.1660946950827869E-2</v>
      </c>
    </row>
    <row r="104" spans="1:42" x14ac:dyDescent="0.25">
      <c r="A104">
        <v>5</v>
      </c>
      <c r="B104" s="33">
        <v>14</v>
      </c>
      <c r="C104" s="34" t="s">
        <v>210</v>
      </c>
      <c r="D104" s="34">
        <v>-200</v>
      </c>
      <c r="E104" s="34">
        <v>-103.9375</v>
      </c>
      <c r="F104" s="34">
        <v>140</v>
      </c>
      <c r="G104" s="34">
        <v>0.425676</v>
      </c>
      <c r="H104" s="34">
        <v>0.18340899999999999</v>
      </c>
      <c r="I104" s="34">
        <v>46.952399999999997</v>
      </c>
      <c r="J104" s="34">
        <v>1.6114790000000001</v>
      </c>
      <c r="K104" s="34">
        <v>8.8715010000000003</v>
      </c>
      <c r="L104" s="34">
        <v>0.151974</v>
      </c>
      <c r="M104" s="35">
        <v>0.425676</v>
      </c>
      <c r="N104" s="34">
        <v>0.46741700000000003</v>
      </c>
      <c r="O104" s="34">
        <v>101128</v>
      </c>
      <c r="P104" s="34">
        <v>20.6</v>
      </c>
      <c r="Q104" s="34">
        <v>60</v>
      </c>
      <c r="R104" s="34">
        <v>1.1928000000000001</v>
      </c>
      <c r="S104" s="34" t="s">
        <v>237</v>
      </c>
      <c r="T104" s="34" t="s">
        <v>238</v>
      </c>
      <c r="U104" s="77">
        <v>1060</v>
      </c>
      <c r="V104" s="34">
        <v>295.11196132302359</v>
      </c>
      <c r="W104" s="2">
        <v>0.68434328553530155</v>
      </c>
      <c r="X104" s="2">
        <v>317.23099457244837</v>
      </c>
      <c r="Y104" s="2">
        <v>-44.367724560638202</v>
      </c>
      <c r="Z104" s="80">
        <f>VLOOKUP(U104,BG!$A$2:$F$55,4)</f>
        <v>14.613249673455245</v>
      </c>
      <c r="AA104" s="80">
        <f>VLOOKUP(U104,BG!$A$2:$F$55,5)</f>
        <v>0.72458588542376468</v>
      </c>
      <c r="AB104" s="4">
        <f>VLOOKUP(U104+1,BG!$A$2:$F$55,4)</f>
        <v>17.019146983595888</v>
      </c>
      <c r="AC104" s="4">
        <f>VLOOKUP(U104+1,BG!$A$2:$F$55,5)</f>
        <v>0.81477424704928736</v>
      </c>
      <c r="AD104" s="3">
        <f>COUNTIF($U$2:U104,U104)</f>
        <v>14</v>
      </c>
      <c r="AE104" s="3">
        <f t="shared" si="10"/>
        <v>18</v>
      </c>
      <c r="AF104" s="3">
        <f t="shared" si="14"/>
        <v>4</v>
      </c>
      <c r="AG104" s="3">
        <f t="shared" si="15"/>
        <v>13</v>
      </c>
      <c r="AH104" s="81">
        <f t="shared" si="11"/>
        <v>16.453053498856914</v>
      </c>
      <c r="AI104" s="81">
        <f t="shared" si="12"/>
        <v>0.79355345607857608</v>
      </c>
      <c r="AJ104" s="83">
        <v>0.67298599999999997</v>
      </c>
      <c r="AK104" s="83">
        <v>318.31799999999998</v>
      </c>
      <c r="AL104" s="84">
        <f t="shared" si="16"/>
        <v>214.22355754799997</v>
      </c>
      <c r="AM104" s="84">
        <f t="shared" si="13"/>
        <v>217.09490109934072</v>
      </c>
      <c r="AN104" s="84">
        <f t="shared" si="17"/>
        <v>13.056377467063612</v>
      </c>
      <c r="AO104" s="84">
        <f t="shared" si="18"/>
        <v>204.0385236322771</v>
      </c>
      <c r="AP104" s="85">
        <f t="shared" si="19"/>
        <v>4.9917210409141023E-2</v>
      </c>
    </row>
    <row r="105" spans="1:42" x14ac:dyDescent="0.25">
      <c r="A105">
        <v>5</v>
      </c>
      <c r="B105" s="33">
        <v>15</v>
      </c>
      <c r="C105" s="34" t="s">
        <v>210</v>
      </c>
      <c r="D105" s="34">
        <v>-200</v>
      </c>
      <c r="E105" s="34">
        <v>-103.9375</v>
      </c>
      <c r="F105" s="34">
        <v>150</v>
      </c>
      <c r="G105" s="34">
        <v>0.39356600000000003</v>
      </c>
      <c r="H105" s="34">
        <v>0.18299299999999999</v>
      </c>
      <c r="I105" s="34">
        <v>46.847966999999997</v>
      </c>
      <c r="J105" s="34">
        <v>1.5602529999999999</v>
      </c>
      <c r="K105" s="34">
        <v>8.8618319999999997</v>
      </c>
      <c r="L105" s="34">
        <v>0.14760499999999999</v>
      </c>
      <c r="M105" s="35">
        <v>0.39356600000000003</v>
      </c>
      <c r="N105" s="34">
        <v>0.42511399999999999</v>
      </c>
      <c r="O105" s="34">
        <v>101125</v>
      </c>
      <c r="P105" s="34">
        <v>20.6</v>
      </c>
      <c r="Q105" s="34">
        <v>60</v>
      </c>
      <c r="R105" s="34">
        <v>1.1928000000000001</v>
      </c>
      <c r="S105" s="34" t="s">
        <v>239</v>
      </c>
      <c r="T105" s="34" t="s">
        <v>240</v>
      </c>
      <c r="U105" s="77">
        <v>1060</v>
      </c>
      <c r="V105" s="34">
        <v>265.10591557672694</v>
      </c>
      <c r="W105" s="2">
        <v>0.68481726314346314</v>
      </c>
      <c r="X105" s="2">
        <v>287.7330041436615</v>
      </c>
      <c r="Y105" s="2">
        <v>-43.843417432149721</v>
      </c>
      <c r="Z105" s="80">
        <f>VLOOKUP(U105,BG!$A$2:$F$55,4)</f>
        <v>14.613249673455245</v>
      </c>
      <c r="AA105" s="80">
        <f>VLOOKUP(U105,BG!$A$2:$F$55,5)</f>
        <v>0.72458588542376468</v>
      </c>
      <c r="AB105" s="4">
        <f>VLOOKUP(U105+1,BG!$A$2:$F$55,4)</f>
        <v>17.019146983595888</v>
      </c>
      <c r="AC105" s="4">
        <f>VLOOKUP(U105+1,BG!$A$2:$F$55,5)</f>
        <v>0.81477424704928736</v>
      </c>
      <c r="AD105" s="3">
        <f>COUNTIF($U$2:U105,U105)</f>
        <v>15</v>
      </c>
      <c r="AE105" s="3">
        <f t="shared" si="10"/>
        <v>18</v>
      </c>
      <c r="AF105" s="3">
        <f t="shared" si="14"/>
        <v>3</v>
      </c>
      <c r="AG105" s="3">
        <f t="shared" si="15"/>
        <v>14</v>
      </c>
      <c r="AH105" s="81">
        <f t="shared" si="11"/>
        <v>16.59457687004166</v>
      </c>
      <c r="AI105" s="81">
        <f t="shared" si="12"/>
        <v>0.79885865382125387</v>
      </c>
      <c r="AJ105" s="83">
        <v>0.67362999999999995</v>
      </c>
      <c r="AK105" s="83">
        <v>288.77800000000002</v>
      </c>
      <c r="AL105" s="84">
        <f t="shared" si="16"/>
        <v>194.52952414000001</v>
      </c>
      <c r="AM105" s="84">
        <f t="shared" si="13"/>
        <v>197.044528413709</v>
      </c>
      <c r="AN105" s="84">
        <f t="shared" si="17"/>
        <v>13.256721339134797</v>
      </c>
      <c r="AO105" s="84">
        <f t="shared" si="18"/>
        <v>183.7878070745742</v>
      </c>
      <c r="AP105" s="85">
        <f t="shared" si="19"/>
        <v>5.8446298676751808E-2</v>
      </c>
    </row>
    <row r="106" spans="1:42" x14ac:dyDescent="0.25">
      <c r="A106">
        <v>5</v>
      </c>
      <c r="B106" s="33">
        <v>16</v>
      </c>
      <c r="C106" s="34" t="s">
        <v>210</v>
      </c>
      <c r="D106" s="34">
        <v>-200</v>
      </c>
      <c r="E106" s="34">
        <v>-103.9375</v>
      </c>
      <c r="F106" s="34">
        <v>160</v>
      </c>
      <c r="G106" s="34">
        <v>0.36516700000000002</v>
      </c>
      <c r="H106" s="34">
        <v>0.18323300000000001</v>
      </c>
      <c r="I106" s="34">
        <v>46.908279999999998</v>
      </c>
      <c r="J106" s="34">
        <v>1.552708</v>
      </c>
      <c r="K106" s="34">
        <v>8.8676370000000002</v>
      </c>
      <c r="L106" s="34">
        <v>0.146838</v>
      </c>
      <c r="M106" s="35">
        <v>0.36516700000000002</v>
      </c>
      <c r="N106" s="34">
        <v>0.43895200000000001</v>
      </c>
      <c r="O106" s="34">
        <v>101123</v>
      </c>
      <c r="P106" s="34">
        <v>20.6</v>
      </c>
      <c r="Q106" s="34">
        <v>60</v>
      </c>
      <c r="R106" s="34">
        <v>1.1927000000000001</v>
      </c>
      <c r="S106" s="34" t="s">
        <v>241</v>
      </c>
      <c r="T106" s="34" t="s">
        <v>242</v>
      </c>
      <c r="U106" s="77">
        <v>1060</v>
      </c>
      <c r="V106" s="34">
        <v>238.44703640113667</v>
      </c>
      <c r="W106" s="2">
        <v>0.65544357026721867</v>
      </c>
      <c r="X106" s="2">
        <v>273.37764720705758</v>
      </c>
      <c r="Y106" s="2">
        <v>-43.516000050269611</v>
      </c>
      <c r="Z106" s="80">
        <f>VLOOKUP(U106,BG!$A$2:$F$55,4)</f>
        <v>14.613249673455245</v>
      </c>
      <c r="AA106" s="80">
        <f>VLOOKUP(U106,BG!$A$2:$F$55,5)</f>
        <v>0.72458588542376468</v>
      </c>
      <c r="AB106" s="4">
        <f>VLOOKUP(U106+1,BG!$A$2:$F$55,4)</f>
        <v>17.019146983595888</v>
      </c>
      <c r="AC106" s="4">
        <f>VLOOKUP(U106+1,BG!$A$2:$F$55,5)</f>
        <v>0.81477424704928736</v>
      </c>
      <c r="AD106" s="3">
        <f>COUNTIF($U$2:U106,U106)</f>
        <v>16</v>
      </c>
      <c r="AE106" s="3">
        <f t="shared" si="10"/>
        <v>18</v>
      </c>
      <c r="AF106" s="3">
        <f t="shared" si="14"/>
        <v>2</v>
      </c>
      <c r="AG106" s="3">
        <f t="shared" si="15"/>
        <v>15</v>
      </c>
      <c r="AH106" s="81">
        <f t="shared" si="11"/>
        <v>16.736100241226403</v>
      </c>
      <c r="AI106" s="81">
        <f t="shared" si="12"/>
        <v>0.80416385156393178</v>
      </c>
      <c r="AJ106" s="83">
        <v>0.64383999999999997</v>
      </c>
      <c r="AK106" s="83">
        <v>274.42500000000001</v>
      </c>
      <c r="AL106" s="84">
        <f t="shared" si="16"/>
        <v>176.68579199999999</v>
      </c>
      <c r="AM106" s="84">
        <f t="shared" si="13"/>
        <v>179.18362111664595</v>
      </c>
      <c r="AN106" s="84">
        <f t="shared" si="17"/>
        <v>13.458566830144672</v>
      </c>
      <c r="AO106" s="84">
        <f t="shared" si="18"/>
        <v>165.72505428650129</v>
      </c>
      <c r="AP106" s="85">
        <f t="shared" si="19"/>
        <v>6.6138084918349493E-2</v>
      </c>
    </row>
    <row r="107" spans="1:42" x14ac:dyDescent="0.25">
      <c r="A107">
        <v>5</v>
      </c>
      <c r="B107" s="33">
        <v>17</v>
      </c>
      <c r="C107" s="34" t="s">
        <v>210</v>
      </c>
      <c r="D107" s="34">
        <v>-200</v>
      </c>
      <c r="E107" s="34">
        <v>-103.9375</v>
      </c>
      <c r="F107" s="34">
        <v>170</v>
      </c>
      <c r="G107" s="34">
        <v>0.38268000000000002</v>
      </c>
      <c r="H107" s="34">
        <v>0.183699</v>
      </c>
      <c r="I107" s="34">
        <v>47.025153000000003</v>
      </c>
      <c r="J107" s="34">
        <v>1.507152</v>
      </c>
      <c r="K107" s="34">
        <v>8.8787090000000006</v>
      </c>
      <c r="L107" s="34">
        <v>0.142402</v>
      </c>
      <c r="M107" s="35">
        <v>0.38268000000000002</v>
      </c>
      <c r="N107" s="34">
        <v>0.45229599999999998</v>
      </c>
      <c r="O107" s="34">
        <v>101124</v>
      </c>
      <c r="P107" s="34">
        <v>20.6</v>
      </c>
      <c r="Q107" s="34">
        <v>60</v>
      </c>
      <c r="R107" s="34">
        <v>1.1927000000000001</v>
      </c>
      <c r="S107" s="34" t="s">
        <v>243</v>
      </c>
      <c r="T107" s="34" t="s">
        <v>244</v>
      </c>
      <c r="U107" s="77">
        <v>1060</v>
      </c>
      <c r="V107" s="34">
        <v>253.1738200186135</v>
      </c>
      <c r="W107" s="2">
        <v>0.60283275147284721</v>
      </c>
      <c r="X107" s="2">
        <v>312.63608192857964</v>
      </c>
      <c r="Y107" s="2">
        <v>-45.543016407679282</v>
      </c>
      <c r="Z107" s="80">
        <f>VLOOKUP(U107,BG!$A$2:$F$55,4)</f>
        <v>14.613249673455245</v>
      </c>
      <c r="AA107" s="80">
        <f>VLOOKUP(U107,BG!$A$2:$F$55,5)</f>
        <v>0.72458588542376468</v>
      </c>
      <c r="AB107" s="4">
        <f>VLOOKUP(U107+1,BG!$A$2:$F$55,4)</f>
        <v>17.019146983595888</v>
      </c>
      <c r="AC107" s="4">
        <f>VLOOKUP(U107+1,BG!$A$2:$F$55,5)</f>
        <v>0.81477424704928736</v>
      </c>
      <c r="AD107" s="3">
        <f>COUNTIF($U$2:U107,U107)</f>
        <v>17</v>
      </c>
      <c r="AE107" s="3">
        <f t="shared" si="10"/>
        <v>18</v>
      </c>
      <c r="AF107" s="3">
        <f t="shared" si="14"/>
        <v>1</v>
      </c>
      <c r="AG107" s="3">
        <f t="shared" si="15"/>
        <v>16</v>
      </c>
      <c r="AH107" s="81">
        <f t="shared" si="11"/>
        <v>16.877623612411146</v>
      </c>
      <c r="AI107" s="81">
        <f t="shared" si="12"/>
        <v>0.80946904930660946</v>
      </c>
      <c r="AJ107" s="83">
        <v>0.58948599999999995</v>
      </c>
      <c r="AK107" s="83">
        <v>313.85300000000001</v>
      </c>
      <c r="AL107" s="84">
        <f t="shared" si="16"/>
        <v>185.011949558</v>
      </c>
      <c r="AM107" s="84">
        <f t="shared" si="13"/>
        <v>188.46726947869615</v>
      </c>
      <c r="AN107" s="84">
        <f t="shared" si="17"/>
        <v>13.661913940093234</v>
      </c>
      <c r="AO107" s="84">
        <f t="shared" si="18"/>
        <v>174.80535553860292</v>
      </c>
      <c r="AP107" s="85">
        <f t="shared" si="19"/>
        <v>5.8388337061807655E-2</v>
      </c>
    </row>
    <row r="108" spans="1:42" x14ac:dyDescent="0.25">
      <c r="A108">
        <v>5</v>
      </c>
      <c r="B108" s="33">
        <v>18</v>
      </c>
      <c r="C108" s="34" t="s">
        <v>210</v>
      </c>
      <c r="D108" s="34">
        <v>-200</v>
      </c>
      <c r="E108" s="34">
        <v>-103.9375</v>
      </c>
      <c r="F108" s="34">
        <v>180</v>
      </c>
      <c r="G108" s="34">
        <v>0.33643600000000001</v>
      </c>
      <c r="H108" s="34">
        <v>0.18351400000000001</v>
      </c>
      <c r="I108" s="34">
        <v>46.978723000000002</v>
      </c>
      <c r="J108" s="34">
        <v>1.545636</v>
      </c>
      <c r="K108" s="34">
        <v>8.8741760000000003</v>
      </c>
      <c r="L108" s="34">
        <v>0.146008</v>
      </c>
      <c r="M108" s="35">
        <v>0.33643600000000001</v>
      </c>
      <c r="N108" s="34">
        <v>0.40620899999999999</v>
      </c>
      <c r="O108" s="34">
        <v>101126</v>
      </c>
      <c r="P108" s="34">
        <v>20.6</v>
      </c>
      <c r="Q108" s="34">
        <v>60</v>
      </c>
      <c r="R108" s="34">
        <v>1.1928000000000001</v>
      </c>
      <c r="S108" s="34" t="s">
        <v>245</v>
      </c>
      <c r="T108" s="34" t="s">
        <v>246</v>
      </c>
      <c r="U108" s="77">
        <v>1060</v>
      </c>
      <c r="V108" s="34">
        <v>210.43272782350053</v>
      </c>
      <c r="W108" s="2">
        <v>0.96417993685276981</v>
      </c>
      <c r="X108" s="2">
        <v>192.50735329097444</v>
      </c>
      <c r="Y108" s="2">
        <v>-18.750975073506176</v>
      </c>
      <c r="Z108" s="80">
        <f>VLOOKUP(U108,BG!$A$2:$F$55,4)</f>
        <v>14.613249673455245</v>
      </c>
      <c r="AA108" s="80">
        <f>VLOOKUP(U108,BG!$A$2:$F$55,5)</f>
        <v>0.72458588542376468</v>
      </c>
      <c r="AB108" s="4">
        <f>VLOOKUP(U108+1,BG!$A$2:$F$55,4)</f>
        <v>17.019146983595888</v>
      </c>
      <c r="AC108" s="4">
        <f>VLOOKUP(U108+1,BG!$A$2:$F$55,5)</f>
        <v>0.81477424704928736</v>
      </c>
      <c r="AD108" s="3">
        <f>COUNTIF($U$2:U108,U108)</f>
        <v>18</v>
      </c>
      <c r="AE108" s="3">
        <f t="shared" si="10"/>
        <v>18</v>
      </c>
      <c r="AF108" s="3">
        <f t="shared" si="14"/>
        <v>0</v>
      </c>
      <c r="AG108" s="3">
        <f t="shared" si="15"/>
        <v>17</v>
      </c>
      <c r="AH108" s="81">
        <f t="shared" si="11"/>
        <v>17.019146983595888</v>
      </c>
      <c r="AI108" s="81">
        <f t="shared" si="12"/>
        <v>0.81477424704928736</v>
      </c>
      <c r="AJ108" s="83">
        <v>0.96064300000000002</v>
      </c>
      <c r="AK108" s="83">
        <v>193.69</v>
      </c>
      <c r="AL108" s="84">
        <f t="shared" si="16"/>
        <v>186.06694267</v>
      </c>
      <c r="AM108" s="84">
        <f t="shared" si="13"/>
        <v>185.61172773978558</v>
      </c>
      <c r="AN108" s="84">
        <f t="shared" si="17"/>
        <v>13.86676266898049</v>
      </c>
      <c r="AO108" s="84">
        <f t="shared" si="18"/>
        <v>171.74496507080508</v>
      </c>
      <c r="AP108" s="85">
        <f t="shared" si="19"/>
        <v>8.3390960505249273E-2</v>
      </c>
    </row>
    <row r="109" spans="1:42" x14ac:dyDescent="0.25">
      <c r="A109">
        <v>5</v>
      </c>
      <c r="B109" s="36">
        <v>18</v>
      </c>
      <c r="C109" s="37" t="s">
        <v>210</v>
      </c>
      <c r="D109" s="37">
        <v>-199.96875</v>
      </c>
      <c r="E109" s="37">
        <v>-104</v>
      </c>
      <c r="F109" s="37">
        <v>180</v>
      </c>
      <c r="G109" s="37">
        <v>0.36232900000000001</v>
      </c>
      <c r="H109" s="37">
        <v>0.183895</v>
      </c>
      <c r="I109" s="37">
        <v>47.074224999999998</v>
      </c>
      <c r="J109" s="37">
        <v>1.645408</v>
      </c>
      <c r="K109" s="37">
        <v>8.8848310000000001</v>
      </c>
      <c r="L109" s="37">
        <v>0.15534999999999999</v>
      </c>
      <c r="M109" s="38">
        <v>0.36232900000000001</v>
      </c>
      <c r="N109" s="37">
        <v>0.43317800000000001</v>
      </c>
      <c r="O109" s="37">
        <v>101123</v>
      </c>
      <c r="P109" s="37">
        <v>20.7</v>
      </c>
      <c r="Q109" s="37">
        <v>60</v>
      </c>
      <c r="R109" s="37">
        <v>1.1922999999999999</v>
      </c>
      <c r="S109" s="37" t="s">
        <v>247</v>
      </c>
      <c r="T109" s="37" t="s">
        <v>248</v>
      </c>
      <c r="U109" s="77">
        <v>1070</v>
      </c>
      <c r="V109" s="34">
        <v>233.77117805408614</v>
      </c>
      <c r="W109" s="2">
        <v>0.59275677575809549</v>
      </c>
      <c r="X109" s="2">
        <v>302.82800033684163</v>
      </c>
      <c r="Y109" s="2">
        <v>-41.492845278037976</v>
      </c>
      <c r="Z109" s="80">
        <f>VLOOKUP(U109,BG!$A$2:$F$55,4)</f>
        <v>17.019146983595888</v>
      </c>
      <c r="AA109" s="80">
        <f>VLOOKUP(U109,BG!$A$2:$F$55,5)</f>
        <v>0.81477424704928736</v>
      </c>
      <c r="AB109" s="4">
        <f>VLOOKUP(U109+1,BG!$A$2:$F$55,4)</f>
        <v>20.250606934658986</v>
      </c>
      <c r="AC109" s="4">
        <f>VLOOKUP(U109+1,BG!$A$2:$F$55,5)</f>
        <v>0.74693211110539326</v>
      </c>
      <c r="AD109" s="3">
        <f>COUNTIF($U$2:U109,U109)</f>
        <v>1</v>
      </c>
      <c r="AE109" s="3">
        <f t="shared" si="10"/>
        <v>18</v>
      </c>
      <c r="AF109" s="3">
        <f t="shared" si="14"/>
        <v>17</v>
      </c>
      <c r="AG109" s="3">
        <f t="shared" si="15"/>
        <v>0</v>
      </c>
      <c r="AH109" s="81">
        <f t="shared" si="11"/>
        <v>17.019146983595888</v>
      </c>
      <c r="AI109" s="81">
        <f t="shared" si="12"/>
        <v>0.81477424704928736</v>
      </c>
      <c r="AJ109" s="83">
        <v>0.57910600000000001</v>
      </c>
      <c r="AK109" s="83">
        <v>304.08199999999999</v>
      </c>
      <c r="AL109" s="84">
        <f t="shared" si="16"/>
        <v>176.09571069200001</v>
      </c>
      <c r="AM109" s="84">
        <f t="shared" si="13"/>
        <v>179.50334908893771</v>
      </c>
      <c r="AN109" s="84">
        <f t="shared" si="17"/>
        <v>13.86676266898049</v>
      </c>
      <c r="AO109" s="84">
        <f t="shared" si="18"/>
        <v>165.63658641995721</v>
      </c>
      <c r="AP109" s="85">
        <f t="shared" si="19"/>
        <v>6.3145012210796214E-2</v>
      </c>
    </row>
    <row r="110" spans="1:42" x14ac:dyDescent="0.25">
      <c r="A110">
        <v>5</v>
      </c>
      <c r="B110" s="36">
        <v>19</v>
      </c>
      <c r="C110" s="37" t="s">
        <v>210</v>
      </c>
      <c r="D110" s="37">
        <v>-199.96875</v>
      </c>
      <c r="E110" s="37">
        <v>-104</v>
      </c>
      <c r="F110" s="37">
        <v>190</v>
      </c>
      <c r="G110" s="37">
        <v>0.33887699999999998</v>
      </c>
      <c r="H110" s="37">
        <v>0.183645</v>
      </c>
      <c r="I110" s="37">
        <v>47.011471</v>
      </c>
      <c r="J110" s="37">
        <v>1.6286</v>
      </c>
      <c r="K110" s="37">
        <v>8.8773129999999991</v>
      </c>
      <c r="L110" s="37">
        <v>0.15388099999999999</v>
      </c>
      <c r="M110" s="38">
        <v>0.33887699999999998</v>
      </c>
      <c r="N110" s="37">
        <v>0.43873899999999999</v>
      </c>
      <c r="O110" s="37">
        <v>101122</v>
      </c>
      <c r="P110" s="37">
        <v>20.6</v>
      </c>
      <c r="Q110" s="37">
        <v>60</v>
      </c>
      <c r="R110" s="37">
        <v>1.1927000000000001</v>
      </c>
      <c r="S110" s="37" t="s">
        <v>249</v>
      </c>
      <c r="T110" s="37" t="s">
        <v>250</v>
      </c>
      <c r="U110" s="77">
        <v>1070</v>
      </c>
      <c r="V110" s="34">
        <v>212.044770813225</v>
      </c>
      <c r="W110" s="2">
        <v>0.56535850952564559</v>
      </c>
      <c r="X110" s="2">
        <v>289.1249129543001</v>
      </c>
      <c r="Y110" s="2">
        <v>-42.367470049683973</v>
      </c>
      <c r="Z110" s="80">
        <f>VLOOKUP(U110,BG!$A$2:$F$55,4)</f>
        <v>17.019146983595888</v>
      </c>
      <c r="AA110" s="80">
        <f>VLOOKUP(U110,BG!$A$2:$F$55,5)</f>
        <v>0.81477424704928736</v>
      </c>
      <c r="AB110" s="4">
        <f>VLOOKUP(U110+1,BG!$A$2:$F$55,4)</f>
        <v>20.250606934658986</v>
      </c>
      <c r="AC110" s="4">
        <f>VLOOKUP(U110+1,BG!$A$2:$F$55,5)</f>
        <v>0.74693211110539326</v>
      </c>
      <c r="AD110" s="3">
        <f>COUNTIF($U$2:U110,U110)</f>
        <v>2</v>
      </c>
      <c r="AE110" s="3">
        <f t="shared" si="10"/>
        <v>18</v>
      </c>
      <c r="AF110" s="3">
        <f t="shared" si="14"/>
        <v>16</v>
      </c>
      <c r="AG110" s="3">
        <f t="shared" si="15"/>
        <v>1</v>
      </c>
      <c r="AH110" s="81">
        <f t="shared" si="11"/>
        <v>17.209232863070188</v>
      </c>
      <c r="AI110" s="81">
        <f t="shared" si="12"/>
        <v>0.81078353317023477</v>
      </c>
      <c r="AJ110" s="83">
        <v>0.55135000000000001</v>
      </c>
      <c r="AK110" s="83">
        <v>290.459</v>
      </c>
      <c r="AL110" s="84">
        <f t="shared" si="16"/>
        <v>160.14456964999999</v>
      </c>
      <c r="AM110" s="84">
        <f t="shared" si="13"/>
        <v>163.45922985457511</v>
      </c>
      <c r="AN110" s="84">
        <f t="shared" si="17"/>
        <v>13.952962623869363</v>
      </c>
      <c r="AO110" s="84">
        <f t="shared" si="18"/>
        <v>149.50626723070576</v>
      </c>
      <c r="AP110" s="85">
        <f t="shared" si="19"/>
        <v>7.1156230547031726E-2</v>
      </c>
    </row>
    <row r="111" spans="1:42" x14ac:dyDescent="0.25">
      <c r="A111">
        <v>5</v>
      </c>
      <c r="B111" s="36">
        <v>20</v>
      </c>
      <c r="C111" s="37" t="s">
        <v>210</v>
      </c>
      <c r="D111" s="37">
        <v>-199.96875</v>
      </c>
      <c r="E111" s="37">
        <v>-104</v>
      </c>
      <c r="F111" s="37">
        <v>200</v>
      </c>
      <c r="G111" s="37">
        <v>0.30256499999999997</v>
      </c>
      <c r="H111" s="37">
        <v>0.18355099999999999</v>
      </c>
      <c r="I111" s="37">
        <v>46.987867000000001</v>
      </c>
      <c r="J111" s="37">
        <v>1.6156429999999999</v>
      </c>
      <c r="K111" s="37">
        <v>8.8769419999999997</v>
      </c>
      <c r="L111" s="37">
        <v>0.15267700000000001</v>
      </c>
      <c r="M111" s="38">
        <v>0.30256499999999997</v>
      </c>
      <c r="N111" s="37">
        <v>0.37951400000000002</v>
      </c>
      <c r="O111" s="37">
        <v>101118</v>
      </c>
      <c r="P111" s="37">
        <v>20.7</v>
      </c>
      <c r="Q111" s="37">
        <v>60</v>
      </c>
      <c r="R111" s="37">
        <v>1.1921999999999999</v>
      </c>
      <c r="S111" s="37" t="s">
        <v>251</v>
      </c>
      <c r="T111" s="37" t="s">
        <v>252</v>
      </c>
      <c r="U111" s="77">
        <v>1070</v>
      </c>
      <c r="V111" s="34">
        <v>178.72601546827889</v>
      </c>
      <c r="W111" s="2">
        <v>0.53283719972847643</v>
      </c>
      <c r="X111" s="2">
        <v>260.78358304799735</v>
      </c>
      <c r="Y111" s="2">
        <v>-43.430005163884999</v>
      </c>
      <c r="Z111" s="80">
        <f>VLOOKUP(U111,BG!$A$2:$F$55,4)</f>
        <v>17.019146983595888</v>
      </c>
      <c r="AA111" s="80">
        <f>VLOOKUP(U111,BG!$A$2:$F$55,5)</f>
        <v>0.81477424704928736</v>
      </c>
      <c r="AB111" s="4">
        <f>VLOOKUP(U111+1,BG!$A$2:$F$55,4)</f>
        <v>20.250606934658986</v>
      </c>
      <c r="AC111" s="4">
        <f>VLOOKUP(U111+1,BG!$A$2:$F$55,5)</f>
        <v>0.74693211110539326</v>
      </c>
      <c r="AD111" s="3">
        <f>COUNTIF($U$2:U111,U111)</f>
        <v>3</v>
      </c>
      <c r="AE111" s="3">
        <f t="shared" si="10"/>
        <v>18</v>
      </c>
      <c r="AF111" s="3">
        <f t="shared" si="14"/>
        <v>15</v>
      </c>
      <c r="AG111" s="3">
        <f t="shared" si="15"/>
        <v>2</v>
      </c>
      <c r="AH111" s="81">
        <f t="shared" si="11"/>
        <v>17.399318742544487</v>
      </c>
      <c r="AI111" s="81">
        <f t="shared" si="12"/>
        <v>0.80679281929118218</v>
      </c>
      <c r="AJ111" s="83">
        <v>0.51865499999999998</v>
      </c>
      <c r="AK111" s="83">
        <v>262.18900000000002</v>
      </c>
      <c r="AL111" s="84">
        <f t="shared" si="16"/>
        <v>135.98563579500001</v>
      </c>
      <c r="AM111" s="84">
        <f t="shared" si="13"/>
        <v>138.95519412645348</v>
      </c>
      <c r="AN111" s="84">
        <f t="shared" si="17"/>
        <v>14.037645422043374</v>
      </c>
      <c r="AO111" s="84">
        <f t="shared" si="18"/>
        <v>124.91754870441011</v>
      </c>
      <c r="AP111" s="85">
        <f t="shared" si="19"/>
        <v>8.860314027439084E-2</v>
      </c>
    </row>
    <row r="112" spans="1:42" x14ac:dyDescent="0.25">
      <c r="A112">
        <v>5</v>
      </c>
      <c r="B112" s="36">
        <v>21</v>
      </c>
      <c r="C112" s="37" t="s">
        <v>210</v>
      </c>
      <c r="D112" s="37">
        <v>-199.96875</v>
      </c>
      <c r="E112" s="37">
        <v>-104</v>
      </c>
      <c r="F112" s="37">
        <v>210</v>
      </c>
      <c r="G112" s="37">
        <v>0.29069400000000001</v>
      </c>
      <c r="H112" s="37">
        <v>0.184003</v>
      </c>
      <c r="I112" s="37">
        <v>47.101289999999999</v>
      </c>
      <c r="J112" s="37">
        <v>1.617715</v>
      </c>
      <c r="K112" s="37">
        <v>8.8877849999999992</v>
      </c>
      <c r="L112" s="37">
        <v>0.15270700000000001</v>
      </c>
      <c r="M112" s="38">
        <v>0.29069400000000001</v>
      </c>
      <c r="N112" s="37">
        <v>0.391046</v>
      </c>
      <c r="O112" s="37">
        <v>101115</v>
      </c>
      <c r="P112" s="37">
        <v>20.7</v>
      </c>
      <c r="Q112" s="37">
        <v>60</v>
      </c>
      <c r="R112" s="37">
        <v>1.1921999999999999</v>
      </c>
      <c r="S112" s="37" t="s">
        <v>253</v>
      </c>
      <c r="T112" s="37" t="s">
        <v>254</v>
      </c>
      <c r="U112" s="77">
        <v>1070</v>
      </c>
      <c r="V112" s="34">
        <v>167.4369527043884</v>
      </c>
      <c r="W112" s="2">
        <v>0.51811957986167778</v>
      </c>
      <c r="X112" s="2">
        <v>251.58160674726213</v>
      </c>
      <c r="Y112" s="2">
        <v>-44.307206935203084</v>
      </c>
      <c r="Z112" s="80">
        <f>VLOOKUP(U112,BG!$A$2:$F$55,4)</f>
        <v>17.019146983595888</v>
      </c>
      <c r="AA112" s="80">
        <f>VLOOKUP(U112,BG!$A$2:$F$55,5)</f>
        <v>0.81477424704928736</v>
      </c>
      <c r="AB112" s="4">
        <f>VLOOKUP(U112+1,BG!$A$2:$F$55,4)</f>
        <v>20.250606934658986</v>
      </c>
      <c r="AC112" s="4">
        <f>VLOOKUP(U112+1,BG!$A$2:$F$55,5)</f>
        <v>0.74693211110539326</v>
      </c>
      <c r="AD112" s="3">
        <f>COUNTIF($U$2:U112,U112)</f>
        <v>4</v>
      </c>
      <c r="AE112" s="3">
        <f t="shared" si="10"/>
        <v>18</v>
      </c>
      <c r="AF112" s="3">
        <f t="shared" si="14"/>
        <v>14</v>
      </c>
      <c r="AG112" s="3">
        <f t="shared" si="15"/>
        <v>3</v>
      </c>
      <c r="AH112" s="81">
        <f t="shared" si="11"/>
        <v>17.589404622018787</v>
      </c>
      <c r="AI112" s="81">
        <f t="shared" si="12"/>
        <v>0.80280210541212949</v>
      </c>
      <c r="AJ112" s="83">
        <v>0.50371200000000005</v>
      </c>
      <c r="AK112" s="83">
        <v>253.03200000000001</v>
      </c>
      <c r="AL112" s="84">
        <f t="shared" si="16"/>
        <v>127.45525478400002</v>
      </c>
      <c r="AM112" s="84">
        <f t="shared" si="13"/>
        <v>130.34935638881728</v>
      </c>
      <c r="AN112" s="84">
        <f t="shared" si="17"/>
        <v>14.120811063502524</v>
      </c>
      <c r="AO112" s="84">
        <f t="shared" si="18"/>
        <v>116.22854532531476</v>
      </c>
      <c r="AP112" s="85">
        <f t="shared" si="19"/>
        <v>9.6591671411378061E-2</v>
      </c>
    </row>
    <row r="113" spans="1:42" x14ac:dyDescent="0.25">
      <c r="A113">
        <v>5</v>
      </c>
      <c r="B113" s="36">
        <v>22</v>
      </c>
      <c r="C113" s="37" t="s">
        <v>210</v>
      </c>
      <c r="D113" s="37">
        <v>-199.96875</v>
      </c>
      <c r="E113" s="37">
        <v>-104</v>
      </c>
      <c r="F113" s="37">
        <v>220</v>
      </c>
      <c r="G113" s="37">
        <v>0.27365600000000001</v>
      </c>
      <c r="H113" s="37">
        <v>0.18423400000000001</v>
      </c>
      <c r="I113" s="37">
        <v>47.159336000000003</v>
      </c>
      <c r="J113" s="37">
        <v>1.6114630000000001</v>
      </c>
      <c r="K113" s="37">
        <v>8.8933180000000007</v>
      </c>
      <c r="L113" s="37">
        <v>0.15195800000000001</v>
      </c>
      <c r="M113" s="38">
        <v>0.27365600000000001</v>
      </c>
      <c r="N113" s="37">
        <v>0.37034600000000001</v>
      </c>
      <c r="O113" s="37">
        <v>101114</v>
      </c>
      <c r="P113" s="37">
        <v>20.7</v>
      </c>
      <c r="Q113" s="37">
        <v>60</v>
      </c>
      <c r="R113" s="37">
        <v>1.1921999999999999</v>
      </c>
      <c r="S113" s="37" t="s">
        <v>255</v>
      </c>
      <c r="T113" s="37" t="s">
        <v>256</v>
      </c>
      <c r="U113" s="77">
        <v>1070</v>
      </c>
      <c r="V113" s="34">
        <v>151.48998195831419</v>
      </c>
      <c r="W113" s="2">
        <v>0.49990738310847177</v>
      </c>
      <c r="X113" s="2">
        <v>237.67472414253029</v>
      </c>
      <c r="Y113" s="2">
        <v>-44.78875309779734</v>
      </c>
      <c r="Z113" s="80">
        <f>VLOOKUP(U113,BG!$A$2:$F$55,4)</f>
        <v>17.019146983595888</v>
      </c>
      <c r="AA113" s="80">
        <f>VLOOKUP(U113,BG!$A$2:$F$55,5)</f>
        <v>0.81477424704928736</v>
      </c>
      <c r="AB113" s="4">
        <f>VLOOKUP(U113+1,BG!$A$2:$F$55,4)</f>
        <v>20.250606934658986</v>
      </c>
      <c r="AC113" s="4">
        <f>VLOOKUP(U113+1,BG!$A$2:$F$55,5)</f>
        <v>0.74693211110539326</v>
      </c>
      <c r="AD113" s="3">
        <f>COUNTIF($U$2:U113,U113)</f>
        <v>5</v>
      </c>
      <c r="AE113" s="3">
        <f t="shared" si="10"/>
        <v>18</v>
      </c>
      <c r="AF113" s="3">
        <f t="shared" si="14"/>
        <v>13</v>
      </c>
      <c r="AG113" s="3">
        <f t="shared" si="15"/>
        <v>4</v>
      </c>
      <c r="AH113" s="81">
        <f t="shared" si="11"/>
        <v>17.779490501493086</v>
      </c>
      <c r="AI113" s="81">
        <f t="shared" si="12"/>
        <v>0.7988113915330769</v>
      </c>
      <c r="AJ113" s="83">
        <v>0.48530200000000001</v>
      </c>
      <c r="AK113" s="83">
        <v>239.173</v>
      </c>
      <c r="AL113" s="84">
        <f t="shared" si="16"/>
        <v>116.071135246</v>
      </c>
      <c r="AM113" s="84">
        <f t="shared" si="13"/>
        <v>118.81534937712024</v>
      </c>
      <c r="AN113" s="84">
        <f t="shared" si="17"/>
        <v>14.202459548246816</v>
      </c>
      <c r="AO113" s="84">
        <f t="shared" si="18"/>
        <v>104.61288982887342</v>
      </c>
      <c r="AP113" s="85">
        <f t="shared" si="19"/>
        <v>0.10952995788444486</v>
      </c>
    </row>
    <row r="114" spans="1:42" x14ac:dyDescent="0.25">
      <c r="A114">
        <v>5</v>
      </c>
      <c r="B114" s="36">
        <v>23</v>
      </c>
      <c r="C114" s="37" t="s">
        <v>210</v>
      </c>
      <c r="D114" s="37">
        <v>-199.96875</v>
      </c>
      <c r="E114" s="37">
        <v>-104</v>
      </c>
      <c r="F114" s="37">
        <v>230</v>
      </c>
      <c r="G114" s="37">
        <v>0.257324</v>
      </c>
      <c r="H114" s="37">
        <v>0.18390300000000001</v>
      </c>
      <c r="I114" s="37">
        <v>47.076205999999999</v>
      </c>
      <c r="J114" s="37">
        <v>1.6106990000000001</v>
      </c>
      <c r="K114" s="37">
        <v>8.8855170000000001</v>
      </c>
      <c r="L114" s="37">
        <v>0.152032</v>
      </c>
      <c r="M114" s="38">
        <v>0.257324</v>
      </c>
      <c r="N114" s="37">
        <v>0.35281400000000002</v>
      </c>
      <c r="O114" s="37">
        <v>101113</v>
      </c>
      <c r="P114" s="37">
        <v>20.7</v>
      </c>
      <c r="Q114" s="37">
        <v>60</v>
      </c>
      <c r="R114" s="37">
        <v>1.1921999999999999</v>
      </c>
      <c r="S114" s="37" t="s">
        <v>257</v>
      </c>
      <c r="T114" s="37" t="s">
        <v>258</v>
      </c>
      <c r="U114" s="77">
        <v>1070</v>
      </c>
      <c r="V114" s="34">
        <v>136.17888942302068</v>
      </c>
      <c r="W114" s="2">
        <v>0.51249456501262114</v>
      </c>
      <c r="X114" s="2">
        <v>210.60139019773396</v>
      </c>
      <c r="Y114" s="2">
        <v>-45.070353241004291</v>
      </c>
      <c r="Z114" s="80">
        <f>VLOOKUP(U114,BG!$A$2:$F$55,4)</f>
        <v>17.019146983595888</v>
      </c>
      <c r="AA114" s="80">
        <f>VLOOKUP(U114,BG!$A$2:$F$55,5)</f>
        <v>0.81477424704928736</v>
      </c>
      <c r="AB114" s="4">
        <f>VLOOKUP(U114+1,BG!$A$2:$F$55,4)</f>
        <v>20.250606934658986</v>
      </c>
      <c r="AC114" s="4">
        <f>VLOOKUP(U114+1,BG!$A$2:$F$55,5)</f>
        <v>0.74693211110539326</v>
      </c>
      <c r="AD114" s="3">
        <f>COUNTIF($U$2:U114,U114)</f>
        <v>6</v>
      </c>
      <c r="AE114" s="3">
        <f t="shared" si="10"/>
        <v>18</v>
      </c>
      <c r="AF114" s="3">
        <f t="shared" si="14"/>
        <v>12</v>
      </c>
      <c r="AG114" s="3">
        <f t="shared" si="15"/>
        <v>5</v>
      </c>
      <c r="AH114" s="81">
        <f t="shared" si="11"/>
        <v>17.969576380967389</v>
      </c>
      <c r="AI114" s="81">
        <f t="shared" si="12"/>
        <v>0.79482067765402431</v>
      </c>
      <c r="AJ114" s="83">
        <v>0.49845899999999999</v>
      </c>
      <c r="AK114" s="83">
        <v>212.02199999999999</v>
      </c>
      <c r="AL114" s="84">
        <f t="shared" si="16"/>
        <v>105.68427409799999</v>
      </c>
      <c r="AM114" s="84">
        <f t="shared" si="13"/>
        <v>107.93206786044097</v>
      </c>
      <c r="AN114" s="84">
        <f t="shared" si="17"/>
        <v>14.282590876276251</v>
      </c>
      <c r="AO114" s="84">
        <f t="shared" si="18"/>
        <v>93.649476984164721</v>
      </c>
      <c r="AP114" s="85">
        <f t="shared" si="19"/>
        <v>0.12850896237114323</v>
      </c>
    </row>
    <row r="115" spans="1:42" x14ac:dyDescent="0.25">
      <c r="A115">
        <v>5</v>
      </c>
      <c r="B115" s="36">
        <v>24</v>
      </c>
      <c r="C115" s="37" t="s">
        <v>210</v>
      </c>
      <c r="D115" s="37">
        <v>-199.96875</v>
      </c>
      <c r="E115" s="37">
        <v>-104</v>
      </c>
      <c r="F115" s="37">
        <v>240</v>
      </c>
      <c r="G115" s="37">
        <v>0.23344500000000001</v>
      </c>
      <c r="H115" s="37">
        <v>0.183976</v>
      </c>
      <c r="I115" s="37">
        <v>47.094709000000002</v>
      </c>
      <c r="J115" s="37">
        <v>1.6994180000000001</v>
      </c>
      <c r="K115" s="37">
        <v>8.8871169999999999</v>
      </c>
      <c r="L115" s="37">
        <v>0.160411</v>
      </c>
      <c r="M115" s="38">
        <v>0.23344500000000001</v>
      </c>
      <c r="N115" s="37">
        <v>0.32153100000000001</v>
      </c>
      <c r="O115" s="37">
        <v>101113</v>
      </c>
      <c r="P115" s="37">
        <v>20.7</v>
      </c>
      <c r="Q115" s="37">
        <v>60</v>
      </c>
      <c r="R115" s="37">
        <v>1.1921999999999999</v>
      </c>
      <c r="S115" s="37" t="s">
        <v>259</v>
      </c>
      <c r="T115" s="37" t="s">
        <v>260</v>
      </c>
      <c r="U115" s="77">
        <v>1070</v>
      </c>
      <c r="V115" s="34">
        <v>114.06420065393888</v>
      </c>
      <c r="W115" s="2">
        <v>0.50290016225807388</v>
      </c>
      <c r="X115" s="2">
        <v>180.99477161931878</v>
      </c>
      <c r="Y115" s="2">
        <v>-46.532074768998037</v>
      </c>
      <c r="Z115" s="80">
        <f>VLOOKUP(U115,BG!$A$2:$F$55,4)</f>
        <v>17.019146983595888</v>
      </c>
      <c r="AA115" s="80">
        <f>VLOOKUP(U115,BG!$A$2:$F$55,5)</f>
        <v>0.81477424704928736</v>
      </c>
      <c r="AB115" s="4">
        <f>VLOOKUP(U115+1,BG!$A$2:$F$55,4)</f>
        <v>20.250606934658986</v>
      </c>
      <c r="AC115" s="4">
        <f>VLOOKUP(U115+1,BG!$A$2:$F$55,5)</f>
        <v>0.74693211110539326</v>
      </c>
      <c r="AD115" s="3">
        <f>COUNTIF($U$2:U115,U115)</f>
        <v>7</v>
      </c>
      <c r="AE115" s="3">
        <f t="shared" si="10"/>
        <v>18</v>
      </c>
      <c r="AF115" s="3">
        <f t="shared" si="14"/>
        <v>11</v>
      </c>
      <c r="AG115" s="3">
        <f t="shared" si="15"/>
        <v>6</v>
      </c>
      <c r="AH115" s="81">
        <f t="shared" si="11"/>
        <v>18.159662260441689</v>
      </c>
      <c r="AI115" s="81">
        <f t="shared" si="12"/>
        <v>0.79082996377497183</v>
      </c>
      <c r="AJ115" s="83">
        <v>0.48811700000000002</v>
      </c>
      <c r="AK115" s="83">
        <v>182.38</v>
      </c>
      <c r="AL115" s="84">
        <f t="shared" si="16"/>
        <v>89.022778459999998</v>
      </c>
      <c r="AM115" s="84">
        <f t="shared" si="13"/>
        <v>91.022300015218448</v>
      </c>
      <c r="AN115" s="84">
        <f t="shared" si="17"/>
        <v>14.361205047590824</v>
      </c>
      <c r="AO115" s="84">
        <f t="shared" si="18"/>
        <v>76.661094967627619</v>
      </c>
      <c r="AP115" s="85">
        <f t="shared" si="19"/>
        <v>0.16125106871474323</v>
      </c>
    </row>
    <row r="116" spans="1:42" x14ac:dyDescent="0.25">
      <c r="A116">
        <v>5</v>
      </c>
      <c r="B116" s="36">
        <v>25</v>
      </c>
      <c r="C116" s="37" t="s">
        <v>210</v>
      </c>
      <c r="D116" s="37">
        <v>-199.96875</v>
      </c>
      <c r="E116" s="37">
        <v>-104</v>
      </c>
      <c r="F116" s="37">
        <v>250</v>
      </c>
      <c r="G116" s="37">
        <v>0.221161</v>
      </c>
      <c r="H116" s="37">
        <v>0.18354899999999999</v>
      </c>
      <c r="I116" s="37">
        <v>46.987566000000001</v>
      </c>
      <c r="J116" s="37">
        <v>1.650863</v>
      </c>
      <c r="K116" s="37">
        <v>8.8772090000000006</v>
      </c>
      <c r="L116" s="37">
        <v>0.156031</v>
      </c>
      <c r="M116" s="38">
        <v>0.221161</v>
      </c>
      <c r="N116" s="37">
        <v>0.31157699999999999</v>
      </c>
      <c r="O116" s="37">
        <v>101110</v>
      </c>
      <c r="P116" s="37">
        <v>20.7</v>
      </c>
      <c r="Q116" s="37">
        <v>60</v>
      </c>
      <c r="R116" s="37">
        <v>1.1920999999999999</v>
      </c>
      <c r="S116" s="37" t="s">
        <v>261</v>
      </c>
      <c r="T116" s="37" t="s">
        <v>262</v>
      </c>
      <c r="U116" s="77">
        <v>1070</v>
      </c>
      <c r="V116" s="34">
        <v>102.40104602629398</v>
      </c>
      <c r="W116" s="2">
        <v>0.49375082365063439</v>
      </c>
      <c r="X116" s="2">
        <v>167.96929716216025</v>
      </c>
      <c r="Y116" s="2">
        <v>-46.617243248240129</v>
      </c>
      <c r="Z116" s="80">
        <f>VLOOKUP(U116,BG!$A$2:$F$55,4)</f>
        <v>17.019146983595888</v>
      </c>
      <c r="AA116" s="80">
        <f>VLOOKUP(U116,BG!$A$2:$F$55,5)</f>
        <v>0.81477424704928736</v>
      </c>
      <c r="AB116" s="4">
        <f>VLOOKUP(U116+1,BG!$A$2:$F$55,4)</f>
        <v>20.250606934658986</v>
      </c>
      <c r="AC116" s="4">
        <f>VLOOKUP(U116+1,BG!$A$2:$F$55,5)</f>
        <v>0.74693211110539326</v>
      </c>
      <c r="AD116" s="3">
        <f>COUNTIF($U$2:U116,U116)</f>
        <v>8</v>
      </c>
      <c r="AE116" s="3">
        <f t="shared" si="10"/>
        <v>18</v>
      </c>
      <c r="AF116" s="3">
        <f t="shared" si="14"/>
        <v>10</v>
      </c>
      <c r="AG116" s="3">
        <f t="shared" si="15"/>
        <v>7</v>
      </c>
      <c r="AH116" s="81">
        <f t="shared" si="11"/>
        <v>18.349748139915988</v>
      </c>
      <c r="AI116" s="81">
        <f t="shared" si="12"/>
        <v>0.78683924989591914</v>
      </c>
      <c r="AJ116" s="83">
        <v>0.47746100000000002</v>
      </c>
      <c r="AK116" s="83">
        <v>169.54</v>
      </c>
      <c r="AL116" s="84">
        <f t="shared" si="16"/>
        <v>80.948737940000001</v>
      </c>
      <c r="AM116" s="84">
        <f t="shared" si="13"/>
        <v>82.93497882183479</v>
      </c>
      <c r="AN116" s="84">
        <f t="shared" si="17"/>
        <v>14.438302062190534</v>
      </c>
      <c r="AO116" s="84">
        <f t="shared" si="18"/>
        <v>68.496676759644259</v>
      </c>
      <c r="AP116" s="85">
        <f t="shared" si="19"/>
        <v>0.18179073452059855</v>
      </c>
    </row>
    <row r="117" spans="1:42" x14ac:dyDescent="0.25">
      <c r="A117">
        <v>5</v>
      </c>
      <c r="B117" s="36">
        <v>26</v>
      </c>
      <c r="C117" s="37" t="s">
        <v>210</v>
      </c>
      <c r="D117" s="37">
        <v>-199.96875</v>
      </c>
      <c r="E117" s="37">
        <v>-104</v>
      </c>
      <c r="F117" s="37">
        <v>260</v>
      </c>
      <c r="G117" s="37">
        <v>0.20125399999999999</v>
      </c>
      <c r="H117" s="37">
        <v>0.18316299999999999</v>
      </c>
      <c r="I117" s="37">
        <v>46.890573000000003</v>
      </c>
      <c r="J117" s="37">
        <v>1.619332</v>
      </c>
      <c r="K117" s="37">
        <v>8.8679550000000003</v>
      </c>
      <c r="L117" s="37">
        <v>0.153226</v>
      </c>
      <c r="M117" s="38">
        <v>0.20125399999999999</v>
      </c>
      <c r="N117" s="37">
        <v>0.272897</v>
      </c>
      <c r="O117" s="37">
        <v>101113</v>
      </c>
      <c r="P117" s="37">
        <v>20.7</v>
      </c>
      <c r="Q117" s="37">
        <v>60</v>
      </c>
      <c r="R117" s="37">
        <v>1.1921999999999999</v>
      </c>
      <c r="S117" s="37" t="s">
        <v>263</v>
      </c>
      <c r="T117" s="37" t="s">
        <v>264</v>
      </c>
      <c r="U117" s="77">
        <v>1070</v>
      </c>
      <c r="V117" s="34">
        <v>83.865681048606177</v>
      </c>
      <c r="W117" s="2">
        <v>0.53538894697635264</v>
      </c>
      <c r="X117" s="2">
        <v>131.01841766889976</v>
      </c>
      <c r="Y117" s="2">
        <v>-46.505088427144557</v>
      </c>
      <c r="Z117" s="80">
        <f>VLOOKUP(U117,BG!$A$2:$F$55,4)</f>
        <v>17.019146983595888</v>
      </c>
      <c r="AA117" s="80">
        <f>VLOOKUP(U117,BG!$A$2:$F$55,5)</f>
        <v>0.81477424704928736</v>
      </c>
      <c r="AB117" s="4">
        <f>VLOOKUP(U117+1,BG!$A$2:$F$55,4)</f>
        <v>20.250606934658986</v>
      </c>
      <c r="AC117" s="4">
        <f>VLOOKUP(U117+1,BG!$A$2:$F$55,5)</f>
        <v>0.74693211110539326</v>
      </c>
      <c r="AD117" s="3">
        <f>COUNTIF($U$2:U117,U117)</f>
        <v>9</v>
      </c>
      <c r="AE117" s="3">
        <f t="shared" si="10"/>
        <v>18</v>
      </c>
      <c r="AF117" s="3">
        <f t="shared" si="14"/>
        <v>9</v>
      </c>
      <c r="AG117" s="3">
        <f t="shared" si="15"/>
        <v>8</v>
      </c>
      <c r="AH117" s="81">
        <f t="shared" si="11"/>
        <v>18.539834019390288</v>
      </c>
      <c r="AI117" s="81">
        <f t="shared" si="12"/>
        <v>0.78284853601686666</v>
      </c>
      <c r="AJ117" s="83">
        <v>0.47572799999999998</v>
      </c>
      <c r="AK117" s="83">
        <v>133.483</v>
      </c>
      <c r="AL117" s="84">
        <f t="shared" si="16"/>
        <v>63.501600623999998</v>
      </c>
      <c r="AM117" s="84">
        <f t="shared" si="13"/>
        <v>70.145812670260199</v>
      </c>
      <c r="AN117" s="84">
        <f t="shared" si="17"/>
        <v>14.513881920075388</v>
      </c>
      <c r="AO117" s="84">
        <f t="shared" si="18"/>
        <v>55.631930750184807</v>
      </c>
      <c r="AP117" s="85">
        <f t="shared" si="19"/>
        <v>0.14145958566769765</v>
      </c>
    </row>
    <row r="118" spans="1:42" x14ac:dyDescent="0.25">
      <c r="A118">
        <v>5</v>
      </c>
      <c r="B118" s="36">
        <v>27</v>
      </c>
      <c r="C118" s="37" t="s">
        <v>210</v>
      </c>
      <c r="D118" s="37">
        <v>-199.96875</v>
      </c>
      <c r="E118" s="37">
        <v>-104</v>
      </c>
      <c r="F118" s="37">
        <v>270</v>
      </c>
      <c r="G118" s="37">
        <v>0.18601100000000001</v>
      </c>
      <c r="H118" s="37">
        <v>0.183222</v>
      </c>
      <c r="I118" s="37">
        <v>46.905430000000003</v>
      </c>
      <c r="J118" s="37">
        <v>1.6163829999999999</v>
      </c>
      <c r="K118" s="37">
        <v>8.8694559999999996</v>
      </c>
      <c r="L118" s="37">
        <v>0.152835</v>
      </c>
      <c r="M118" s="38">
        <v>0.18601100000000001</v>
      </c>
      <c r="N118" s="37">
        <v>0.243837</v>
      </c>
      <c r="O118" s="37">
        <v>101111</v>
      </c>
      <c r="P118" s="37">
        <v>20.7</v>
      </c>
      <c r="Q118" s="37">
        <v>60</v>
      </c>
      <c r="R118" s="37">
        <v>1.1920999999999999</v>
      </c>
      <c r="S118" s="37" t="s">
        <v>265</v>
      </c>
      <c r="T118" s="37" t="s">
        <v>266</v>
      </c>
      <c r="U118" s="77">
        <v>1070</v>
      </c>
      <c r="V118" s="34">
        <v>69.534187975782089</v>
      </c>
      <c r="W118" s="2">
        <v>0.54176878751849822</v>
      </c>
      <c r="X118" s="2">
        <v>109.59023623695514</v>
      </c>
      <c r="Y118" s="2">
        <v>-47.377987569573591</v>
      </c>
      <c r="Z118" s="80">
        <f>VLOOKUP(U118,BG!$A$2:$F$55,4)</f>
        <v>17.019146983595888</v>
      </c>
      <c r="AA118" s="80">
        <f>VLOOKUP(U118,BG!$A$2:$F$55,5)</f>
        <v>0.81477424704928736</v>
      </c>
      <c r="AB118" s="4">
        <f>VLOOKUP(U118+1,BG!$A$2:$F$55,4)</f>
        <v>20.250606934658986</v>
      </c>
      <c r="AC118" s="4">
        <f>VLOOKUP(U118+1,BG!$A$2:$F$55,5)</f>
        <v>0.74693211110539326</v>
      </c>
      <c r="AD118" s="3">
        <f>COUNTIF($U$2:U118,U118)</f>
        <v>10</v>
      </c>
      <c r="AE118" s="3">
        <f t="shared" si="10"/>
        <v>18</v>
      </c>
      <c r="AF118" s="3">
        <f t="shared" si="14"/>
        <v>8</v>
      </c>
      <c r="AG118" s="3">
        <f t="shared" si="15"/>
        <v>9</v>
      </c>
      <c r="AH118" s="81">
        <f t="shared" si="11"/>
        <v>18.729919898864587</v>
      </c>
      <c r="AI118" s="81">
        <f t="shared" si="12"/>
        <v>0.77885782213781407</v>
      </c>
      <c r="AJ118" s="83">
        <v>0.44070799999999999</v>
      </c>
      <c r="AK118" s="83">
        <v>112.691</v>
      </c>
      <c r="AL118" s="84">
        <f t="shared" si="16"/>
        <v>49.663825228</v>
      </c>
      <c r="AM118" s="84">
        <f t="shared" si="13"/>
        <v>59.372569409960974</v>
      </c>
      <c r="AN118" s="84">
        <f t="shared" si="17"/>
        <v>14.587944621245379</v>
      </c>
      <c r="AO118" s="84">
        <f t="shared" si="18"/>
        <v>44.784624788715597</v>
      </c>
      <c r="AP118" s="85">
        <f t="shared" si="19"/>
        <v>0.10894811472248435</v>
      </c>
    </row>
    <row r="119" spans="1:42" x14ac:dyDescent="0.25">
      <c r="A119">
        <v>5</v>
      </c>
      <c r="B119" s="36">
        <v>28</v>
      </c>
      <c r="C119" s="37" t="s">
        <v>210</v>
      </c>
      <c r="D119" s="37">
        <v>-199.96875</v>
      </c>
      <c r="E119" s="37">
        <v>-104</v>
      </c>
      <c r="F119" s="37">
        <v>280</v>
      </c>
      <c r="G119" s="37">
        <v>0.16789899999999999</v>
      </c>
      <c r="H119" s="37">
        <v>0.183092</v>
      </c>
      <c r="I119" s="37">
        <v>46.872914999999999</v>
      </c>
      <c r="J119" s="37">
        <v>1.5915870000000001</v>
      </c>
      <c r="K119" s="37">
        <v>8.8664620000000003</v>
      </c>
      <c r="L119" s="37">
        <v>0.150612</v>
      </c>
      <c r="M119" s="38">
        <v>0.16789899999999999</v>
      </c>
      <c r="N119" s="37">
        <v>0.22447400000000001</v>
      </c>
      <c r="O119" s="37">
        <v>101110</v>
      </c>
      <c r="P119" s="37">
        <v>20.7</v>
      </c>
      <c r="Q119" s="37">
        <v>60</v>
      </c>
      <c r="R119" s="37">
        <v>1.1920999999999999</v>
      </c>
      <c r="S119" s="37" t="s">
        <v>267</v>
      </c>
      <c r="T119" s="37" t="s">
        <v>268</v>
      </c>
      <c r="U119" s="77">
        <v>1070</v>
      </c>
      <c r="V119" s="34">
        <v>52.615853278854715</v>
      </c>
      <c r="W119" s="2">
        <v>0.60168150599402292</v>
      </c>
      <c r="X119" s="2">
        <v>79.336094185110269</v>
      </c>
      <c r="Y119" s="2">
        <v>-47.273273946053941</v>
      </c>
      <c r="Z119" s="80">
        <f>VLOOKUP(U119,BG!$A$2:$F$55,4)</f>
        <v>17.019146983595888</v>
      </c>
      <c r="AA119" s="80">
        <f>VLOOKUP(U119,BG!$A$2:$F$55,5)</f>
        <v>0.81477424704928736</v>
      </c>
      <c r="AB119" s="4">
        <f>VLOOKUP(U119+1,BG!$A$2:$F$55,4)</f>
        <v>20.250606934658986</v>
      </c>
      <c r="AC119" s="4">
        <f>VLOOKUP(U119+1,BG!$A$2:$F$55,5)</f>
        <v>0.74693211110539326</v>
      </c>
      <c r="AD119" s="3">
        <f>COUNTIF($U$2:U119,U119)</f>
        <v>11</v>
      </c>
      <c r="AE119" s="3">
        <f t="shared" si="10"/>
        <v>18</v>
      </c>
      <c r="AF119" s="3">
        <f t="shared" si="14"/>
        <v>7</v>
      </c>
      <c r="AG119" s="3">
        <f t="shared" si="15"/>
        <v>10</v>
      </c>
      <c r="AH119" s="81">
        <f t="shared" si="11"/>
        <v>18.92000577833889</v>
      </c>
      <c r="AI119" s="81">
        <f t="shared" si="12"/>
        <v>0.77486710825876148</v>
      </c>
      <c r="AJ119" s="83">
        <v>0.46651900000000002</v>
      </c>
      <c r="AK119" s="83">
        <v>82.301500000000004</v>
      </c>
      <c r="AL119" s="84">
        <f t="shared" si="16"/>
        <v>38.395213478500004</v>
      </c>
      <c r="AM119" s="84">
        <f t="shared" si="13"/>
        <v>47.73506062898079</v>
      </c>
      <c r="AN119" s="84">
        <f t="shared" si="17"/>
        <v>14.660490165700514</v>
      </c>
      <c r="AO119" s="84">
        <f t="shared" si="18"/>
        <v>33.074570463280274</v>
      </c>
      <c r="AP119" s="85">
        <f t="shared" si="19"/>
        <v>0.1608680911253787</v>
      </c>
    </row>
    <row r="120" spans="1:42" x14ac:dyDescent="0.25">
      <c r="A120">
        <v>5</v>
      </c>
      <c r="B120" s="36">
        <v>29</v>
      </c>
      <c r="C120" s="37" t="s">
        <v>210</v>
      </c>
      <c r="D120" s="37">
        <v>-199.96875</v>
      </c>
      <c r="E120" s="37">
        <v>-104</v>
      </c>
      <c r="F120" s="37">
        <v>290</v>
      </c>
      <c r="G120" s="37">
        <v>0.168044</v>
      </c>
      <c r="H120" s="37">
        <v>0.18346499999999999</v>
      </c>
      <c r="I120" s="37">
        <v>46.966425999999998</v>
      </c>
      <c r="J120" s="37">
        <v>1.603</v>
      </c>
      <c r="K120" s="37">
        <v>8.8752890000000004</v>
      </c>
      <c r="L120" s="37">
        <v>0.151532</v>
      </c>
      <c r="M120" s="38">
        <v>0.168044</v>
      </c>
      <c r="N120" s="37">
        <v>0.219585</v>
      </c>
      <c r="O120" s="37">
        <v>101110</v>
      </c>
      <c r="P120" s="37">
        <v>20.7</v>
      </c>
      <c r="Q120" s="37">
        <v>60</v>
      </c>
      <c r="R120" s="37">
        <v>1.1920999999999999</v>
      </c>
      <c r="S120" s="37" t="s">
        <v>269</v>
      </c>
      <c r="T120" s="37" t="s">
        <v>270</v>
      </c>
      <c r="U120" s="77">
        <v>1070</v>
      </c>
      <c r="V120" s="34">
        <v>52.155726557666846</v>
      </c>
      <c r="W120" s="2">
        <v>0.60603513769118</v>
      </c>
      <c r="X120" s="2">
        <v>78.596316481672133</v>
      </c>
      <c r="Y120" s="2">
        <v>-47.360061361207258</v>
      </c>
      <c r="Z120" s="80">
        <f>VLOOKUP(U120,BG!$A$2:$F$55,4)</f>
        <v>17.019146983595888</v>
      </c>
      <c r="AA120" s="80">
        <f>VLOOKUP(U120,BG!$A$2:$F$55,5)</f>
        <v>0.81477424704928736</v>
      </c>
      <c r="AB120" s="4">
        <f>VLOOKUP(U120+1,BG!$A$2:$F$55,4)</f>
        <v>20.250606934658986</v>
      </c>
      <c r="AC120" s="4">
        <f>VLOOKUP(U120+1,BG!$A$2:$F$55,5)</f>
        <v>0.74693211110539326</v>
      </c>
      <c r="AD120" s="3">
        <f>COUNTIF($U$2:U120,U120)</f>
        <v>12</v>
      </c>
      <c r="AE120" s="3">
        <f t="shared" si="10"/>
        <v>18</v>
      </c>
      <c r="AF120" s="3">
        <f t="shared" si="14"/>
        <v>6</v>
      </c>
      <c r="AG120" s="3">
        <f t="shared" si="15"/>
        <v>11</v>
      </c>
      <c r="AH120" s="81">
        <f t="shared" si="11"/>
        <v>19.110091657813186</v>
      </c>
      <c r="AI120" s="81">
        <f t="shared" si="12"/>
        <v>0.77087639437970878</v>
      </c>
      <c r="AJ120" s="83">
        <v>0.47038799999999997</v>
      </c>
      <c r="AK120" s="83">
        <v>81.554000000000002</v>
      </c>
      <c r="AL120" s="84">
        <f t="shared" si="16"/>
        <v>38.362022951999997</v>
      </c>
      <c r="AM120" s="84">
        <f t="shared" si="13"/>
        <v>47.632129480989732</v>
      </c>
      <c r="AN120" s="84">
        <f t="shared" si="17"/>
        <v>14.731518553440781</v>
      </c>
      <c r="AO120" s="84">
        <f t="shared" si="18"/>
        <v>32.900610927548954</v>
      </c>
      <c r="AP120" s="85">
        <f t="shared" si="19"/>
        <v>0.16599728304370154</v>
      </c>
    </row>
    <row r="121" spans="1:42" x14ac:dyDescent="0.25">
      <c r="A121">
        <v>5</v>
      </c>
      <c r="B121" s="36">
        <v>30</v>
      </c>
      <c r="C121" s="37" t="s">
        <v>210</v>
      </c>
      <c r="D121" s="37">
        <v>-199.96875</v>
      </c>
      <c r="E121" s="37">
        <v>-104</v>
      </c>
      <c r="F121" s="37">
        <v>300</v>
      </c>
      <c r="G121" s="37">
        <v>0.159139</v>
      </c>
      <c r="H121" s="37">
        <v>0.183333</v>
      </c>
      <c r="I121" s="37">
        <v>46.933205999999998</v>
      </c>
      <c r="J121" s="37">
        <v>1.6241509999999999</v>
      </c>
      <c r="K121" s="37">
        <v>8.8739059999999998</v>
      </c>
      <c r="L121" s="37">
        <v>0.15359200000000001</v>
      </c>
      <c r="M121" s="38">
        <v>0.159139</v>
      </c>
      <c r="N121" s="37">
        <v>0.19628899999999999</v>
      </c>
      <c r="O121" s="37">
        <v>101107</v>
      </c>
      <c r="P121" s="37">
        <v>20.8</v>
      </c>
      <c r="Q121" s="37">
        <v>60</v>
      </c>
      <c r="R121" s="37">
        <v>1.1917</v>
      </c>
      <c r="S121" s="37" t="s">
        <v>271</v>
      </c>
      <c r="T121" s="37" t="s">
        <v>272</v>
      </c>
      <c r="U121" s="77">
        <v>1070</v>
      </c>
      <c r="V121" s="34">
        <v>43.536838964290943</v>
      </c>
      <c r="W121" s="2">
        <v>0.60893143625927659</v>
      </c>
      <c r="X121" s="2">
        <v>66.572371421379827</v>
      </c>
      <c r="Y121" s="2">
        <v>-48.621707355253093</v>
      </c>
      <c r="Z121" s="80">
        <f>VLOOKUP(U121,BG!$A$2:$F$55,4)</f>
        <v>17.019146983595888</v>
      </c>
      <c r="AA121" s="80">
        <f>VLOOKUP(U121,BG!$A$2:$F$55,5)</f>
        <v>0.81477424704928736</v>
      </c>
      <c r="AB121" s="4">
        <f>VLOOKUP(U121+1,BG!$A$2:$F$55,4)</f>
        <v>20.250606934658986</v>
      </c>
      <c r="AC121" s="4">
        <f>VLOOKUP(U121+1,BG!$A$2:$F$55,5)</f>
        <v>0.74693211110539326</v>
      </c>
      <c r="AD121" s="3">
        <f>COUNTIF($U$2:U121,U121)</f>
        <v>13</v>
      </c>
      <c r="AE121" s="3">
        <f t="shared" si="10"/>
        <v>18</v>
      </c>
      <c r="AF121" s="3">
        <f t="shared" si="14"/>
        <v>5</v>
      </c>
      <c r="AG121" s="3">
        <f t="shared" si="15"/>
        <v>12</v>
      </c>
      <c r="AH121" s="81">
        <f t="shared" si="11"/>
        <v>19.300177537287485</v>
      </c>
      <c r="AI121" s="81">
        <f t="shared" si="12"/>
        <v>0.76688568050065609</v>
      </c>
      <c r="AJ121" s="83">
        <v>0.44441599999999998</v>
      </c>
      <c r="AK121" s="83">
        <v>69.664100000000005</v>
      </c>
      <c r="AL121" s="84">
        <f t="shared" si="16"/>
        <v>30.959840665600002</v>
      </c>
      <c r="AM121" s="84">
        <f t="shared" si="13"/>
        <v>40.538009744806835</v>
      </c>
      <c r="AN121" s="84">
        <f t="shared" si="17"/>
        <v>14.80102978446619</v>
      </c>
      <c r="AO121" s="84">
        <f t="shared" si="18"/>
        <v>25.736979960340648</v>
      </c>
      <c r="AP121" s="85">
        <f t="shared" si="19"/>
        <v>0.20293215106463586</v>
      </c>
    </row>
    <row r="122" spans="1:42" x14ac:dyDescent="0.25">
      <c r="A122">
        <v>5</v>
      </c>
      <c r="B122" s="36">
        <v>31</v>
      </c>
      <c r="C122" s="37" t="s">
        <v>210</v>
      </c>
      <c r="D122" s="37">
        <v>-199.96875</v>
      </c>
      <c r="E122" s="37">
        <v>-104</v>
      </c>
      <c r="F122" s="37">
        <v>310</v>
      </c>
      <c r="G122" s="37">
        <v>0.145172</v>
      </c>
      <c r="H122" s="37">
        <v>0.18341399999999999</v>
      </c>
      <c r="I122" s="37">
        <v>46.953660999999997</v>
      </c>
      <c r="J122" s="37">
        <v>1.6097859999999999</v>
      </c>
      <c r="K122" s="37">
        <v>8.8743359999999996</v>
      </c>
      <c r="L122" s="37">
        <v>0.15221199999999999</v>
      </c>
      <c r="M122" s="38">
        <v>0.145172</v>
      </c>
      <c r="N122" s="37">
        <v>0.163131</v>
      </c>
      <c r="O122" s="37">
        <v>101104</v>
      </c>
      <c r="P122" s="37">
        <v>20.7</v>
      </c>
      <c r="Q122" s="37">
        <v>60</v>
      </c>
      <c r="R122" s="37">
        <v>1.1920999999999999</v>
      </c>
      <c r="S122" s="37" t="s">
        <v>273</v>
      </c>
      <c r="T122" s="37" t="s">
        <v>274</v>
      </c>
      <c r="U122" s="77">
        <v>1070</v>
      </c>
      <c r="V122" s="34">
        <v>30.354106439136849</v>
      </c>
      <c r="W122" s="2">
        <v>0.70331384653795626</v>
      </c>
      <c r="X122" s="2">
        <v>44.877538605505499</v>
      </c>
      <c r="Y122" s="2">
        <v>-48.515036383101126</v>
      </c>
      <c r="Z122" s="80">
        <f>VLOOKUP(U122,BG!$A$2:$F$55,4)</f>
        <v>17.019146983595888</v>
      </c>
      <c r="AA122" s="80">
        <f>VLOOKUP(U122,BG!$A$2:$F$55,5)</f>
        <v>0.81477424704928736</v>
      </c>
      <c r="AB122" s="4">
        <f>VLOOKUP(U122+1,BG!$A$2:$F$55,4)</f>
        <v>20.250606934658986</v>
      </c>
      <c r="AC122" s="4">
        <f>VLOOKUP(U122+1,BG!$A$2:$F$55,5)</f>
        <v>0.74693211110539326</v>
      </c>
      <c r="AD122" s="3">
        <f>COUNTIF($U$2:U122,U122)</f>
        <v>14</v>
      </c>
      <c r="AE122" s="3">
        <f t="shared" si="10"/>
        <v>18</v>
      </c>
      <c r="AF122" s="3">
        <f t="shared" si="14"/>
        <v>4</v>
      </c>
      <c r="AG122" s="3">
        <f t="shared" si="15"/>
        <v>13</v>
      </c>
      <c r="AH122" s="81">
        <f t="shared" si="11"/>
        <v>19.490263416761788</v>
      </c>
      <c r="AI122" s="81">
        <f t="shared" si="12"/>
        <v>0.76289496662160372</v>
      </c>
      <c r="AJ122" s="83">
        <v>0.40870099999999998</v>
      </c>
      <c r="AK122" s="83">
        <v>48.263500000000001</v>
      </c>
      <c r="AL122" s="84">
        <f t="shared" si="16"/>
        <v>19.7253407135</v>
      </c>
      <c r="AM122" s="84">
        <f t="shared" si="13"/>
        <v>31.562994299793701</v>
      </c>
      <c r="AN122" s="84">
        <f t="shared" si="17"/>
        <v>14.869023858776748</v>
      </c>
      <c r="AO122" s="84">
        <f t="shared" si="18"/>
        <v>16.693970441016951</v>
      </c>
      <c r="AP122" s="85">
        <f t="shared" si="19"/>
        <v>0.18158473942394171</v>
      </c>
    </row>
    <row r="123" spans="1:42" x14ac:dyDescent="0.25">
      <c r="A123">
        <v>5</v>
      </c>
      <c r="B123" s="36">
        <v>32</v>
      </c>
      <c r="C123" s="37" t="s">
        <v>210</v>
      </c>
      <c r="D123" s="37">
        <v>-199.96875</v>
      </c>
      <c r="E123" s="37">
        <v>-104</v>
      </c>
      <c r="F123" s="37">
        <v>320</v>
      </c>
      <c r="G123" s="37">
        <v>0.13953299999999999</v>
      </c>
      <c r="H123" s="37">
        <v>0.18327299999999999</v>
      </c>
      <c r="I123" s="37">
        <v>46.918348000000002</v>
      </c>
      <c r="J123" s="37">
        <v>1.6161270000000001</v>
      </c>
      <c r="K123" s="37">
        <v>8.8709849999999992</v>
      </c>
      <c r="L123" s="37">
        <v>0.152868</v>
      </c>
      <c r="M123" s="38">
        <v>0.13953299999999999</v>
      </c>
      <c r="N123" s="37">
        <v>0.14560100000000001</v>
      </c>
      <c r="O123" s="37">
        <v>101104</v>
      </c>
      <c r="P123" s="37">
        <v>20.7</v>
      </c>
      <c r="Q123" s="37">
        <v>60</v>
      </c>
      <c r="R123" s="37">
        <v>1.1920999999999999</v>
      </c>
      <c r="S123" s="37" t="s">
        <v>275</v>
      </c>
      <c r="T123" s="37" t="s">
        <v>276</v>
      </c>
      <c r="U123" s="77">
        <v>1070</v>
      </c>
      <c r="V123" s="34">
        <v>24.679037579367268</v>
      </c>
      <c r="W123" s="2">
        <v>0.89521802402680695</v>
      </c>
      <c r="X123" s="2">
        <v>33.401792905677723</v>
      </c>
      <c r="Y123" s="2">
        <v>-46.442341839351712</v>
      </c>
      <c r="Z123" s="80">
        <f>VLOOKUP(U123,BG!$A$2:$F$55,4)</f>
        <v>17.019146983595888</v>
      </c>
      <c r="AA123" s="80">
        <f>VLOOKUP(U123,BG!$A$2:$F$55,5)</f>
        <v>0.81477424704928736</v>
      </c>
      <c r="AB123" s="4">
        <f>VLOOKUP(U123+1,BG!$A$2:$F$55,4)</f>
        <v>20.250606934658986</v>
      </c>
      <c r="AC123" s="4">
        <f>VLOOKUP(U123+1,BG!$A$2:$F$55,5)</f>
        <v>0.74693211110539326</v>
      </c>
      <c r="AD123" s="3">
        <f>COUNTIF($U$2:U123,U123)</f>
        <v>15</v>
      </c>
      <c r="AE123" s="3">
        <f t="shared" si="10"/>
        <v>18</v>
      </c>
      <c r="AF123" s="3">
        <f t="shared" si="14"/>
        <v>3</v>
      </c>
      <c r="AG123" s="3">
        <f t="shared" si="15"/>
        <v>14</v>
      </c>
      <c r="AH123" s="81">
        <f t="shared" si="11"/>
        <v>19.680349296236088</v>
      </c>
      <c r="AI123" s="81">
        <f t="shared" si="12"/>
        <v>0.75890425274255102</v>
      </c>
      <c r="AJ123" s="83">
        <v>0.36762800000000001</v>
      </c>
      <c r="AK123" s="83">
        <v>38.682299999999998</v>
      </c>
      <c r="AL123" s="84">
        <f t="shared" si="16"/>
        <v>14.220696584399999</v>
      </c>
      <c r="AM123" s="84">
        <f t="shared" si="13"/>
        <v>29.901887043973431</v>
      </c>
      <c r="AN123" s="84">
        <f t="shared" si="17"/>
        <v>14.935500776372438</v>
      </c>
      <c r="AO123" s="84">
        <f t="shared" si="18"/>
        <v>14.966386267600994</v>
      </c>
      <c r="AP123" s="85">
        <f t="shared" si="19"/>
        <v>4.9824297587137162E-2</v>
      </c>
    </row>
    <row r="124" spans="1:42" x14ac:dyDescent="0.25">
      <c r="A124">
        <v>5</v>
      </c>
      <c r="B124" s="36">
        <v>33</v>
      </c>
      <c r="C124" s="37" t="s">
        <v>210</v>
      </c>
      <c r="D124" s="37">
        <v>-199.96875</v>
      </c>
      <c r="E124" s="37">
        <v>-104</v>
      </c>
      <c r="F124" s="37">
        <v>330</v>
      </c>
      <c r="G124" s="37">
        <v>0.131939</v>
      </c>
      <c r="H124" s="37">
        <v>0.18345800000000001</v>
      </c>
      <c r="I124" s="37">
        <v>46.964612000000002</v>
      </c>
      <c r="J124" s="37">
        <v>1.5928789999999999</v>
      </c>
      <c r="K124" s="37">
        <v>8.8769709999999993</v>
      </c>
      <c r="L124" s="37">
        <v>0.15059400000000001</v>
      </c>
      <c r="M124" s="38">
        <v>0.131939</v>
      </c>
      <c r="N124" s="37">
        <v>0.11758</v>
      </c>
      <c r="O124" s="37">
        <v>101106</v>
      </c>
      <c r="P124" s="37">
        <v>20.8</v>
      </c>
      <c r="Q124" s="37">
        <v>60</v>
      </c>
      <c r="R124" s="37">
        <v>1.1916</v>
      </c>
      <c r="S124" s="37" t="s">
        <v>277</v>
      </c>
      <c r="T124" s="37" t="s">
        <v>278</v>
      </c>
      <c r="U124" s="77">
        <v>1070</v>
      </c>
      <c r="V124" s="34">
        <v>17.241227337361082</v>
      </c>
      <c r="W124" s="2">
        <v>0.95063005999738059</v>
      </c>
      <c r="X124" s="2">
        <v>24.051787252187086</v>
      </c>
      <c r="Y124" s="2">
        <v>-48.497062484806108</v>
      </c>
      <c r="Z124" s="80">
        <f>VLOOKUP(U124,BG!$A$2:$F$55,4)</f>
        <v>17.019146983595888</v>
      </c>
      <c r="AA124" s="80">
        <f>VLOOKUP(U124,BG!$A$2:$F$55,5)</f>
        <v>0.81477424704928736</v>
      </c>
      <c r="AB124" s="4">
        <f>VLOOKUP(U124+1,BG!$A$2:$F$55,4)</f>
        <v>20.250606934658986</v>
      </c>
      <c r="AC124" s="4">
        <f>VLOOKUP(U124+1,BG!$A$2:$F$55,5)</f>
        <v>0.74693211110539326</v>
      </c>
      <c r="AD124" s="3">
        <f>COUNTIF($U$2:U124,U124)</f>
        <v>16</v>
      </c>
      <c r="AE124" s="3">
        <f t="shared" si="10"/>
        <v>18</v>
      </c>
      <c r="AF124" s="3">
        <f t="shared" si="14"/>
        <v>2</v>
      </c>
      <c r="AG124" s="3">
        <f t="shared" si="15"/>
        <v>15</v>
      </c>
      <c r="AH124" s="81">
        <f t="shared" si="11"/>
        <v>19.870435175710387</v>
      </c>
      <c r="AI124" s="81">
        <f t="shared" si="12"/>
        <v>0.75491353886349855</v>
      </c>
      <c r="AJ124" s="83">
        <v>0.36188199999999998</v>
      </c>
      <c r="AK124" s="83">
        <v>31.894500000000001</v>
      </c>
      <c r="AL124" s="84">
        <f t="shared" si="16"/>
        <v>11.542045449</v>
      </c>
      <c r="AM124" s="84">
        <f t="shared" si="13"/>
        <v>22.864351958590845</v>
      </c>
      <c r="AN124" s="84">
        <f t="shared" si="17"/>
        <v>15.000460537253272</v>
      </c>
      <c r="AO124" s="84">
        <f t="shared" si="18"/>
        <v>7.8638914213375735</v>
      </c>
      <c r="AP124" s="85">
        <f t="shared" si="19"/>
        <v>0.46772695992244601</v>
      </c>
    </row>
    <row r="125" spans="1:42" x14ac:dyDescent="0.25">
      <c r="A125">
        <v>5</v>
      </c>
      <c r="B125" s="36">
        <v>34</v>
      </c>
      <c r="C125" s="37" t="s">
        <v>210</v>
      </c>
      <c r="D125" s="37">
        <v>-199.96875</v>
      </c>
      <c r="E125" s="37">
        <v>-104</v>
      </c>
      <c r="F125" s="37">
        <v>340</v>
      </c>
      <c r="G125" s="37">
        <v>0.13015199999999999</v>
      </c>
      <c r="H125" s="37">
        <v>0.18312800000000001</v>
      </c>
      <c r="I125" s="37">
        <v>46.881956000000002</v>
      </c>
      <c r="J125" s="37">
        <v>1.6403719999999999</v>
      </c>
      <c r="K125" s="37">
        <v>8.8673699999999993</v>
      </c>
      <c r="L125" s="37">
        <v>0.15521499999999999</v>
      </c>
      <c r="M125" s="38">
        <v>0.13015199999999999</v>
      </c>
      <c r="N125" s="37">
        <v>0.10380200000000001</v>
      </c>
      <c r="O125" s="37">
        <v>101107</v>
      </c>
      <c r="P125" s="37">
        <v>20.7</v>
      </c>
      <c r="Q125" s="37">
        <v>60</v>
      </c>
      <c r="R125" s="37">
        <v>1.1920999999999999</v>
      </c>
      <c r="S125" s="37" t="s">
        <v>279</v>
      </c>
      <c r="T125" s="37" t="s">
        <v>280</v>
      </c>
      <c r="U125" s="77">
        <v>1070</v>
      </c>
      <c r="V125" s="34">
        <v>15.038636355062446</v>
      </c>
      <c r="W125" s="2">
        <v>1.1016734068812428</v>
      </c>
      <c r="X125" s="2">
        <v>20.602651535254179</v>
      </c>
      <c r="Y125" s="2">
        <v>-47.403762739208361</v>
      </c>
      <c r="Z125" s="80">
        <f>VLOOKUP(U125,BG!$A$2:$F$55,4)</f>
        <v>17.019146983595888</v>
      </c>
      <c r="AA125" s="80">
        <f>VLOOKUP(U125,BG!$A$2:$F$55,5)</f>
        <v>0.81477424704928736</v>
      </c>
      <c r="AB125" s="4">
        <f>VLOOKUP(U125+1,BG!$A$2:$F$55,4)</f>
        <v>20.250606934658986</v>
      </c>
      <c r="AC125" s="4">
        <f>VLOOKUP(U125+1,BG!$A$2:$F$55,5)</f>
        <v>0.74693211110539326</v>
      </c>
      <c r="AD125" s="3">
        <f>COUNTIF($U$2:U125,U125)</f>
        <v>17</v>
      </c>
      <c r="AE125" s="3">
        <f t="shared" si="10"/>
        <v>18</v>
      </c>
      <c r="AF125" s="3">
        <f t="shared" si="14"/>
        <v>1</v>
      </c>
      <c r="AG125" s="3">
        <f t="shared" si="15"/>
        <v>16</v>
      </c>
      <c r="AH125" s="81">
        <f t="shared" si="11"/>
        <v>20.060521055184687</v>
      </c>
      <c r="AI125" s="81">
        <f t="shared" si="12"/>
        <v>0.75092282498444585</v>
      </c>
      <c r="AJ125" s="83">
        <v>0.44704199999999999</v>
      </c>
      <c r="AK125" s="83">
        <v>25.728899999999999</v>
      </c>
      <c r="AL125" s="84">
        <f t="shared" si="16"/>
        <v>11.5018989138</v>
      </c>
      <c r="AM125" s="84">
        <f t="shared" si="13"/>
        <v>22.697393307630538</v>
      </c>
      <c r="AN125" s="84">
        <f t="shared" si="17"/>
        <v>15.063903141419241</v>
      </c>
      <c r="AO125" s="84">
        <f t="shared" si="18"/>
        <v>7.6334901662112973</v>
      </c>
      <c r="AP125" s="85">
        <f t="shared" si="19"/>
        <v>0.50676802659833597</v>
      </c>
    </row>
    <row r="126" spans="1:42" x14ac:dyDescent="0.25">
      <c r="A126">
        <v>5</v>
      </c>
      <c r="B126" s="36">
        <v>35</v>
      </c>
      <c r="C126" s="37" t="s">
        <v>210</v>
      </c>
      <c r="D126" s="37">
        <v>-199.96875</v>
      </c>
      <c r="E126" s="37">
        <v>-104</v>
      </c>
      <c r="F126" s="37">
        <v>350</v>
      </c>
      <c r="G126" s="37">
        <v>0.12842400000000001</v>
      </c>
      <c r="H126" s="37">
        <v>0.18340400000000001</v>
      </c>
      <c r="I126" s="37">
        <v>46.951073000000001</v>
      </c>
      <c r="J126" s="37">
        <v>1.6064560000000001</v>
      </c>
      <c r="K126" s="37">
        <v>8.8756249999999994</v>
      </c>
      <c r="L126" s="37">
        <v>0.15190000000000001</v>
      </c>
      <c r="M126" s="38">
        <v>0.12842400000000001</v>
      </c>
      <c r="N126" s="37">
        <v>0.11247500000000001</v>
      </c>
      <c r="O126" s="37">
        <v>101107</v>
      </c>
      <c r="P126" s="37">
        <v>20.8</v>
      </c>
      <c r="Q126" s="37">
        <v>60</v>
      </c>
      <c r="R126" s="37">
        <v>1.1917</v>
      </c>
      <c r="S126" s="37" t="s">
        <v>281</v>
      </c>
      <c r="T126" s="37" t="s">
        <v>282</v>
      </c>
      <c r="U126" s="77">
        <v>1070</v>
      </c>
      <c r="V126" s="34">
        <v>12.889167318849617</v>
      </c>
      <c r="W126" s="2">
        <v>1.0948133142462306</v>
      </c>
      <c r="X126" s="2">
        <v>18.28410968143535</v>
      </c>
      <c r="Y126" s="2">
        <v>-48.867238895635595</v>
      </c>
      <c r="Z126" s="80">
        <f>VLOOKUP(U126,BG!$A$2:$F$55,4)</f>
        <v>17.019146983595888</v>
      </c>
      <c r="AA126" s="80">
        <f>VLOOKUP(U126,BG!$A$2:$F$55,5)</f>
        <v>0.81477424704928736</v>
      </c>
      <c r="AB126" s="4">
        <f>VLOOKUP(U126+1,BG!$A$2:$F$55,4)</f>
        <v>20.250606934658986</v>
      </c>
      <c r="AC126" s="4">
        <f>VLOOKUP(U126+1,BG!$A$2:$F$55,5)</f>
        <v>0.74693211110539326</v>
      </c>
      <c r="AD126" s="3">
        <f>COUNTIF($U$2:U126,U126)</f>
        <v>18</v>
      </c>
      <c r="AE126" s="3">
        <f t="shared" si="10"/>
        <v>18</v>
      </c>
      <c r="AF126" s="3">
        <f t="shared" si="14"/>
        <v>0</v>
      </c>
      <c r="AG126" s="3">
        <f t="shared" si="15"/>
        <v>17</v>
      </c>
      <c r="AH126" s="81">
        <f t="shared" si="11"/>
        <v>20.250606934658986</v>
      </c>
      <c r="AI126" s="81">
        <f t="shared" si="12"/>
        <v>0.74693211110539326</v>
      </c>
      <c r="AJ126" s="83">
        <v>0.44015399999999999</v>
      </c>
      <c r="AK126" s="83">
        <v>22.890699999999999</v>
      </c>
      <c r="AL126" s="84">
        <f t="shared" si="16"/>
        <v>10.0754331678</v>
      </c>
      <c r="AM126" s="84">
        <f t="shared" si="13"/>
        <v>20.017686718373827</v>
      </c>
      <c r="AN126" s="84">
        <f t="shared" si="17"/>
        <v>15.125828588870354</v>
      </c>
      <c r="AO126" s="84">
        <f t="shared" si="18"/>
        <v>4.8918581295034738</v>
      </c>
      <c r="AP126" s="85">
        <f t="shared" si="19"/>
        <v>1.0596331498318947</v>
      </c>
    </row>
    <row r="127" spans="1:42" x14ac:dyDescent="0.25">
      <c r="A127">
        <v>6</v>
      </c>
      <c r="B127" s="7">
        <v>1</v>
      </c>
      <c r="C127" s="3" t="s">
        <v>283</v>
      </c>
      <c r="D127" s="3">
        <v>-800</v>
      </c>
      <c r="E127" s="3">
        <v>104</v>
      </c>
      <c r="F127" s="3">
        <v>10</v>
      </c>
      <c r="G127" s="3">
        <v>0.225495</v>
      </c>
      <c r="H127" s="3">
        <v>0.18821499999999999</v>
      </c>
      <c r="I127" s="3">
        <v>48.158146000000002</v>
      </c>
      <c r="J127" s="3">
        <v>1.547274</v>
      </c>
      <c r="K127" s="3">
        <v>9.0680010000000006</v>
      </c>
      <c r="L127" s="3">
        <v>0.145872</v>
      </c>
      <c r="M127" s="50">
        <v>0.225495</v>
      </c>
      <c r="N127" s="3">
        <v>8.4720000000000004E-2</v>
      </c>
      <c r="O127" s="3">
        <v>99700</v>
      </c>
      <c r="P127" s="3">
        <v>21.7</v>
      </c>
      <c r="Q127" s="3">
        <v>60</v>
      </c>
      <c r="R127" s="3">
        <v>1.171</v>
      </c>
      <c r="S127" s="3" t="s">
        <v>284</v>
      </c>
      <c r="T127" s="3" t="s">
        <v>285</v>
      </c>
      <c r="U127" s="77">
        <v>1080</v>
      </c>
      <c r="V127" s="34">
        <v>190.81825745125778</v>
      </c>
      <c r="W127" s="2">
        <v>4.5642146764366993</v>
      </c>
      <c r="X127" s="2">
        <v>28.106868535213163</v>
      </c>
      <c r="Y127" s="2">
        <v>-3.0812533971616336</v>
      </c>
      <c r="Z127" s="80">
        <f>VLOOKUP(U127,BG!$A$2:$F$55,4)</f>
        <v>15.069129644681414</v>
      </c>
      <c r="AA127" s="80">
        <f>VLOOKUP(U127,BG!$A$2:$F$55,5)</f>
        <v>0.97064031469867118</v>
      </c>
      <c r="AB127" s="4">
        <f>VLOOKUP(U127+1,BG!$A$2:$F$55,4)</f>
        <v>15.316755607420955</v>
      </c>
      <c r="AC127" s="4">
        <f>VLOOKUP(U127+1,BG!$A$2:$F$55,5)</f>
        <v>0.92646338453189148</v>
      </c>
      <c r="AD127" s="3">
        <f>COUNTIF($U$2:U127,U127)</f>
        <v>1</v>
      </c>
      <c r="AE127" s="3">
        <f t="shared" si="10"/>
        <v>17</v>
      </c>
      <c r="AF127" s="3">
        <f t="shared" si="14"/>
        <v>16</v>
      </c>
      <c r="AG127" s="3">
        <f t="shared" si="15"/>
        <v>0</v>
      </c>
      <c r="AH127" s="81">
        <f t="shared" si="11"/>
        <v>15.069129644681414</v>
      </c>
      <c r="AI127" s="81">
        <f t="shared" si="12"/>
        <v>0.97064031469867118</v>
      </c>
      <c r="AJ127" s="83">
        <v>3.4085000000000001</v>
      </c>
      <c r="AK127" s="83">
        <v>29.242999999999999</v>
      </c>
      <c r="AL127" s="84">
        <f t="shared" si="16"/>
        <v>99.674765499999992</v>
      </c>
      <c r="AM127" s="84">
        <f t="shared" si="13"/>
        <v>128.28578187709678</v>
      </c>
      <c r="AN127" s="84">
        <f t="shared" si="17"/>
        <v>14.626704740548643</v>
      </c>
      <c r="AO127" s="84">
        <f t="shared" si="18"/>
        <v>113.65907713654813</v>
      </c>
      <c r="AP127" s="85">
        <f t="shared" si="19"/>
        <v>0.12303734984358197</v>
      </c>
    </row>
    <row r="128" spans="1:42" x14ac:dyDescent="0.25">
      <c r="A128">
        <v>6</v>
      </c>
      <c r="B128" s="7">
        <v>2</v>
      </c>
      <c r="C128" s="3" t="s">
        <v>283</v>
      </c>
      <c r="D128" s="3">
        <v>-800</v>
      </c>
      <c r="E128" s="3">
        <v>104</v>
      </c>
      <c r="F128" s="3">
        <v>20</v>
      </c>
      <c r="G128" s="3">
        <v>0.232603</v>
      </c>
      <c r="H128" s="3">
        <v>0.188693</v>
      </c>
      <c r="I128" s="3">
        <v>48.278100999999999</v>
      </c>
      <c r="J128" s="3">
        <v>1.462583</v>
      </c>
      <c r="K128" s="3">
        <v>9.0794180000000004</v>
      </c>
      <c r="L128" s="3">
        <v>0.13769200000000001</v>
      </c>
      <c r="M128" s="50">
        <v>0.232603</v>
      </c>
      <c r="N128" s="3">
        <v>8.4138000000000004E-2</v>
      </c>
      <c r="O128" s="3">
        <v>99700</v>
      </c>
      <c r="P128" s="3">
        <v>21.7</v>
      </c>
      <c r="Q128" s="3">
        <v>60</v>
      </c>
      <c r="R128" s="3">
        <v>1.171</v>
      </c>
      <c r="S128" s="3" t="s">
        <v>286</v>
      </c>
      <c r="T128" s="3" t="s">
        <v>287</v>
      </c>
      <c r="U128" s="77">
        <v>1080</v>
      </c>
      <c r="V128" s="34">
        <v>192.58736531615924</v>
      </c>
      <c r="W128" s="2">
        <v>4.7359335444390052</v>
      </c>
      <c r="X128" s="2">
        <v>26.948410889099275</v>
      </c>
      <c r="Y128" s="2">
        <v>-8.3917278570215341</v>
      </c>
      <c r="Z128" s="80">
        <f>VLOOKUP(U128,BG!$A$2:$F$55,4)</f>
        <v>15.069129644681414</v>
      </c>
      <c r="AA128" s="80">
        <f>VLOOKUP(U128,BG!$A$2:$F$55,5)</f>
        <v>0.97064031469867118</v>
      </c>
      <c r="AB128" s="4">
        <f>VLOOKUP(U128+1,BG!$A$2:$F$55,4)</f>
        <v>15.316755607420955</v>
      </c>
      <c r="AC128" s="4">
        <f>VLOOKUP(U128+1,BG!$A$2:$F$55,5)</f>
        <v>0.92646338453189148</v>
      </c>
      <c r="AD128" s="3">
        <f>COUNTIF($U$2:U128,U128)</f>
        <v>2</v>
      </c>
      <c r="AE128" s="3">
        <f t="shared" si="10"/>
        <v>17</v>
      </c>
      <c r="AF128" s="3">
        <f t="shared" si="14"/>
        <v>15</v>
      </c>
      <c r="AG128" s="3">
        <f t="shared" si="15"/>
        <v>1</v>
      </c>
      <c r="AH128" s="81">
        <f t="shared" si="11"/>
        <v>15.084606267352635</v>
      </c>
      <c r="AI128" s="81">
        <f t="shared" si="12"/>
        <v>0.96787925656324736</v>
      </c>
      <c r="AJ128" s="83">
        <v>3.57518</v>
      </c>
      <c r="AK128" s="83">
        <v>28.1312</v>
      </c>
      <c r="AL128" s="84">
        <f t="shared" si="16"/>
        <v>100.574103616</v>
      </c>
      <c r="AM128" s="84">
        <f t="shared" si="13"/>
        <v>127.62588309901061</v>
      </c>
      <c r="AN128" s="84">
        <f t="shared" si="17"/>
        <v>14.600077499594571</v>
      </c>
      <c r="AO128" s="84">
        <f t="shared" si="18"/>
        <v>113.02580559941603</v>
      </c>
      <c r="AP128" s="85">
        <f t="shared" si="19"/>
        <v>0.11016689434222766</v>
      </c>
    </row>
    <row r="129" spans="1:42" x14ac:dyDescent="0.25">
      <c r="A129">
        <v>6</v>
      </c>
      <c r="B129" s="7">
        <v>3</v>
      </c>
      <c r="C129" s="3" t="s">
        <v>283</v>
      </c>
      <c r="D129" s="3">
        <v>-800</v>
      </c>
      <c r="E129" s="3">
        <v>104</v>
      </c>
      <c r="F129" s="3">
        <v>30</v>
      </c>
      <c r="G129" s="3">
        <v>0.242669</v>
      </c>
      <c r="H129" s="3">
        <v>0.18897600000000001</v>
      </c>
      <c r="I129" s="3">
        <v>48.349187999999998</v>
      </c>
      <c r="J129" s="3">
        <v>1.343615</v>
      </c>
      <c r="K129" s="3">
        <v>9.0862669999999994</v>
      </c>
      <c r="L129" s="3">
        <v>0.12628500000000001</v>
      </c>
      <c r="M129" s="50">
        <v>0.242669</v>
      </c>
      <c r="N129" s="3">
        <v>7.9072000000000003E-2</v>
      </c>
      <c r="O129" s="3">
        <v>99700</v>
      </c>
      <c r="P129" s="3">
        <v>21.7</v>
      </c>
      <c r="Q129" s="3">
        <v>60</v>
      </c>
      <c r="R129" s="3">
        <v>1.171</v>
      </c>
      <c r="S129" s="3" t="s">
        <v>288</v>
      </c>
      <c r="T129" s="3" t="s">
        <v>289</v>
      </c>
      <c r="U129" s="77">
        <v>1080</v>
      </c>
      <c r="V129" s="34">
        <v>197.1247495429071</v>
      </c>
      <c r="W129" s="2">
        <v>5.3325575306765529</v>
      </c>
      <c r="X129" s="2">
        <v>23.184871988468817</v>
      </c>
      <c r="Y129" s="2">
        <v>-18.969039853589042</v>
      </c>
      <c r="Z129" s="80">
        <f>VLOOKUP(U129,BG!$A$2:$F$55,4)</f>
        <v>15.069129644681414</v>
      </c>
      <c r="AA129" s="80">
        <f>VLOOKUP(U129,BG!$A$2:$F$55,5)</f>
        <v>0.97064031469867118</v>
      </c>
      <c r="AB129" s="4">
        <f>VLOOKUP(U129+1,BG!$A$2:$F$55,4)</f>
        <v>15.316755607420955</v>
      </c>
      <c r="AC129" s="4">
        <f>VLOOKUP(U129+1,BG!$A$2:$F$55,5)</f>
        <v>0.92646338453189148</v>
      </c>
      <c r="AD129" s="3">
        <f>COUNTIF($U$2:U129,U129)</f>
        <v>3</v>
      </c>
      <c r="AE129" s="3">
        <f t="shared" si="10"/>
        <v>17</v>
      </c>
      <c r="AF129" s="3">
        <f t="shared" si="14"/>
        <v>14</v>
      </c>
      <c r="AG129" s="3">
        <f t="shared" si="15"/>
        <v>2</v>
      </c>
      <c r="AH129" s="81">
        <f t="shared" si="11"/>
        <v>15.100082890023858</v>
      </c>
      <c r="AI129" s="81">
        <f t="shared" si="12"/>
        <v>0.96511819842782376</v>
      </c>
      <c r="AJ129" s="83">
        <v>4.1485300000000001</v>
      </c>
      <c r="AK129" s="83">
        <v>24.303799999999999</v>
      </c>
      <c r="AL129" s="84">
        <f t="shared" si="16"/>
        <v>100.82504341399999</v>
      </c>
      <c r="AM129" s="84">
        <f t="shared" si="13"/>
        <v>123.63466371988126</v>
      </c>
      <c r="AN129" s="84">
        <f t="shared" si="17"/>
        <v>14.573364794930631</v>
      </c>
      <c r="AO129" s="84">
        <f t="shared" si="18"/>
        <v>109.06129892495063</v>
      </c>
      <c r="AP129" s="85">
        <f t="shared" si="19"/>
        <v>7.5519506847413695E-2</v>
      </c>
    </row>
    <row r="130" spans="1:42" x14ac:dyDescent="0.25">
      <c r="A130">
        <v>6</v>
      </c>
      <c r="B130" s="7">
        <v>4</v>
      </c>
      <c r="C130" s="3" t="s">
        <v>283</v>
      </c>
      <c r="D130" s="3">
        <v>-800</v>
      </c>
      <c r="E130" s="3">
        <v>104</v>
      </c>
      <c r="F130" s="3">
        <v>40</v>
      </c>
      <c r="G130" s="3">
        <v>0.24751899999999999</v>
      </c>
      <c r="H130" s="3">
        <v>0.18940499999999999</v>
      </c>
      <c r="I130" s="3">
        <v>48.456612999999997</v>
      </c>
      <c r="J130" s="3">
        <v>1.533158</v>
      </c>
      <c r="K130" s="3">
        <v>9.0960929999999998</v>
      </c>
      <c r="L130" s="3">
        <v>0.14408199999999999</v>
      </c>
      <c r="M130" s="50">
        <v>0.24751899999999999</v>
      </c>
      <c r="N130" s="3">
        <v>7.6136999999999996E-2</v>
      </c>
      <c r="O130" s="3">
        <v>99700</v>
      </c>
      <c r="P130" s="3">
        <v>21.7</v>
      </c>
      <c r="Q130" s="3">
        <v>60</v>
      </c>
      <c r="R130" s="3">
        <v>1.171</v>
      </c>
      <c r="S130" s="3" t="s">
        <v>290</v>
      </c>
      <c r="T130" s="3" t="s">
        <v>291</v>
      </c>
      <c r="U130" s="77">
        <v>1080</v>
      </c>
      <c r="V130" s="34">
        <v>196.73888572328394</v>
      </c>
      <c r="W130" s="2">
        <v>5.496664485531257</v>
      </c>
      <c r="X130" s="2">
        <v>22.288082638182715</v>
      </c>
      <c r="Y130" s="2">
        <v>-23.15522515515682</v>
      </c>
      <c r="Z130" s="80">
        <f>VLOOKUP(U130,BG!$A$2:$F$55,4)</f>
        <v>15.069129644681414</v>
      </c>
      <c r="AA130" s="80">
        <f>VLOOKUP(U130,BG!$A$2:$F$55,5)</f>
        <v>0.97064031469867118</v>
      </c>
      <c r="AB130" s="4">
        <f>VLOOKUP(U130+1,BG!$A$2:$F$55,4)</f>
        <v>15.316755607420955</v>
      </c>
      <c r="AC130" s="4">
        <f>VLOOKUP(U130+1,BG!$A$2:$F$55,5)</f>
        <v>0.92646338453189148</v>
      </c>
      <c r="AD130" s="3">
        <f>COUNTIF($U$2:U130,U130)</f>
        <v>4</v>
      </c>
      <c r="AE130" s="3">
        <f t="shared" ref="AE130:AE193" si="20">COUNTIF($U$2:$U$437,U130)</f>
        <v>17</v>
      </c>
      <c r="AF130" s="3">
        <f t="shared" si="14"/>
        <v>13</v>
      </c>
      <c r="AG130" s="3">
        <f t="shared" si="15"/>
        <v>3</v>
      </c>
      <c r="AH130" s="81">
        <f t="shared" ref="AH130:AH193" si="21">(AF130*Z130+AG130*AB130)/(AE130-1)</f>
        <v>15.115559512695079</v>
      </c>
      <c r="AI130" s="81">
        <f t="shared" ref="AI130:AI193" si="22">(AF130*AA130+AG130*AC130)/(AE130-1)</f>
        <v>0.96235714029239994</v>
      </c>
      <c r="AJ130" s="83">
        <v>4.30077</v>
      </c>
      <c r="AK130" s="83">
        <v>23.308599999999998</v>
      </c>
      <c r="AL130" s="84">
        <f t="shared" si="16"/>
        <v>100.24492762199999</v>
      </c>
      <c r="AM130" s="84">
        <f t="shared" ref="AM130:AM193" si="23">W130*X130+IF(Y130&gt;0,Y130,0)</f>
        <v>122.51011228788474</v>
      </c>
      <c r="AN130" s="84">
        <f t="shared" si="17"/>
        <v>14.546566626556817</v>
      </c>
      <c r="AO130" s="84">
        <f t="shared" si="18"/>
        <v>107.96354566132791</v>
      </c>
      <c r="AP130" s="85">
        <f t="shared" si="19"/>
        <v>7.14928172472266E-2</v>
      </c>
    </row>
    <row r="131" spans="1:42" x14ac:dyDescent="0.25">
      <c r="A131">
        <v>6</v>
      </c>
      <c r="B131" s="7">
        <v>5</v>
      </c>
      <c r="C131" s="3" t="s">
        <v>283</v>
      </c>
      <c r="D131" s="3">
        <v>-800</v>
      </c>
      <c r="E131" s="3">
        <v>104</v>
      </c>
      <c r="F131" s="3">
        <v>50</v>
      </c>
      <c r="G131" s="3">
        <v>0.25478499999999998</v>
      </c>
      <c r="H131" s="3">
        <v>0.189997</v>
      </c>
      <c r="I131" s="3">
        <v>48.605218000000001</v>
      </c>
      <c r="J131" s="3">
        <v>1.552136</v>
      </c>
      <c r="K131" s="3">
        <v>9.1100089999999998</v>
      </c>
      <c r="L131" s="3">
        <v>0.145653</v>
      </c>
      <c r="M131" s="50">
        <v>0.25478499999999998</v>
      </c>
      <c r="N131" s="3">
        <v>7.0715E-2</v>
      </c>
      <c r="O131" s="3">
        <v>99700</v>
      </c>
      <c r="P131" s="3">
        <v>21.7</v>
      </c>
      <c r="Q131" s="3">
        <v>60</v>
      </c>
      <c r="R131" s="3">
        <v>1.171</v>
      </c>
      <c r="S131" s="3" t="s">
        <v>292</v>
      </c>
      <c r="T131" s="3" t="s">
        <v>293</v>
      </c>
      <c r="U131" s="77">
        <v>1080</v>
      </c>
      <c r="V131" s="34">
        <v>198.61062802722435</v>
      </c>
      <c r="W131" s="2">
        <v>6.4354081916620371</v>
      </c>
      <c r="X131" s="2">
        <v>18.766140011115326</v>
      </c>
      <c r="Y131" s="2">
        <v>-29.537246027964525</v>
      </c>
      <c r="Z131" s="80">
        <f>VLOOKUP(U131,BG!$A$2:$F$55,4)</f>
        <v>15.069129644681414</v>
      </c>
      <c r="AA131" s="80">
        <f>VLOOKUP(U131,BG!$A$2:$F$55,5)</f>
        <v>0.97064031469867118</v>
      </c>
      <c r="AB131" s="4">
        <f>VLOOKUP(U131+1,BG!$A$2:$F$55,4)</f>
        <v>15.316755607420955</v>
      </c>
      <c r="AC131" s="4">
        <f>VLOOKUP(U131+1,BG!$A$2:$F$55,5)</f>
        <v>0.92646338453189148</v>
      </c>
      <c r="AD131" s="3">
        <f>COUNTIF($U$2:U131,U131)</f>
        <v>5</v>
      </c>
      <c r="AE131" s="3">
        <f t="shared" si="20"/>
        <v>17</v>
      </c>
      <c r="AF131" s="3">
        <f t="shared" ref="AF131:AF194" si="24">AE131-AD131</f>
        <v>12</v>
      </c>
      <c r="AG131" s="3">
        <f t="shared" ref="AG131:AG194" si="25">AD131-1</f>
        <v>4</v>
      </c>
      <c r="AH131" s="81">
        <f t="shared" si="21"/>
        <v>15.131036135366301</v>
      </c>
      <c r="AI131" s="81">
        <f t="shared" si="22"/>
        <v>0.95959608215697623</v>
      </c>
      <c r="AJ131" s="83">
        <v>4.1247199999999999</v>
      </c>
      <c r="AK131" s="83">
        <v>18.575500000000002</v>
      </c>
      <c r="AL131" s="84">
        <f t="shared" ref="AL131:AL194" si="26">AJ131*AK131</f>
        <v>76.61873636</v>
      </c>
      <c r="AM131" s="84">
        <f t="shared" si="23"/>
        <v>120.76777115340828</v>
      </c>
      <c r="AN131" s="84">
        <f t="shared" ref="AN131:AN194" si="27">AH131*AI131</f>
        <v>14.519682994473138</v>
      </c>
      <c r="AO131" s="84">
        <f t="shared" ref="AO131:AO194" si="28">AM131-AN131</f>
        <v>106.24808815893513</v>
      </c>
      <c r="AP131" s="85">
        <f t="shared" ref="AP131:AP194" si="29">ABS((AL131-AO131)/AO131)</f>
        <v>0.27886950544101058</v>
      </c>
    </row>
    <row r="132" spans="1:42" x14ac:dyDescent="0.25">
      <c r="A132">
        <v>6</v>
      </c>
      <c r="B132" s="7">
        <v>6</v>
      </c>
      <c r="C132" s="3" t="s">
        <v>283</v>
      </c>
      <c r="D132" s="3">
        <v>-800</v>
      </c>
      <c r="E132" s="3">
        <v>104</v>
      </c>
      <c r="F132" s="3">
        <v>60</v>
      </c>
      <c r="G132" s="3">
        <v>0.25997599999999998</v>
      </c>
      <c r="H132" s="3">
        <v>0.19009100000000001</v>
      </c>
      <c r="I132" s="3">
        <v>48.628725000000003</v>
      </c>
      <c r="J132" s="3">
        <v>1.5283150000000001</v>
      </c>
      <c r="K132" s="3">
        <v>9.112247</v>
      </c>
      <c r="L132" s="3">
        <v>0.14344100000000001</v>
      </c>
      <c r="M132" s="50">
        <v>0.25997599999999998</v>
      </c>
      <c r="N132" s="3">
        <v>7.3678999999999994E-2</v>
      </c>
      <c r="O132" s="3">
        <v>99700</v>
      </c>
      <c r="P132" s="3">
        <v>21.7</v>
      </c>
      <c r="Q132" s="3">
        <v>60</v>
      </c>
      <c r="R132" s="3">
        <v>1.171</v>
      </c>
      <c r="S132" s="3" t="s">
        <v>294</v>
      </c>
      <c r="T132" s="3" t="s">
        <v>295</v>
      </c>
      <c r="U132" s="77">
        <v>1080</v>
      </c>
      <c r="V132" s="34">
        <v>198.53887015171509</v>
      </c>
      <c r="W132" s="2">
        <v>5.7923979080243182</v>
      </c>
      <c r="X132" s="2">
        <v>20.662837956845486</v>
      </c>
      <c r="Y132" s="2">
        <v>-33.840040388370454</v>
      </c>
      <c r="Z132" s="80">
        <f>VLOOKUP(U132,BG!$A$2:$F$55,4)</f>
        <v>15.069129644681414</v>
      </c>
      <c r="AA132" s="80">
        <f>VLOOKUP(U132,BG!$A$2:$F$55,5)</f>
        <v>0.97064031469867118</v>
      </c>
      <c r="AB132" s="4">
        <f>VLOOKUP(U132+1,BG!$A$2:$F$55,4)</f>
        <v>15.316755607420955</v>
      </c>
      <c r="AC132" s="4">
        <f>VLOOKUP(U132+1,BG!$A$2:$F$55,5)</f>
        <v>0.92646338453189148</v>
      </c>
      <c r="AD132" s="3">
        <f>COUNTIF($U$2:U132,U132)</f>
        <v>6</v>
      </c>
      <c r="AE132" s="3">
        <f t="shared" si="20"/>
        <v>17</v>
      </c>
      <c r="AF132" s="3">
        <f t="shared" si="24"/>
        <v>11</v>
      </c>
      <c r="AG132" s="3">
        <f t="shared" si="25"/>
        <v>5</v>
      </c>
      <c r="AH132" s="81">
        <f t="shared" si="21"/>
        <v>15.14651275803752</v>
      </c>
      <c r="AI132" s="81">
        <f t="shared" si="22"/>
        <v>0.95683502402155252</v>
      </c>
      <c r="AJ132" s="83">
        <v>4.2594200000000004</v>
      </c>
      <c r="AK132" s="83">
        <v>21.3049</v>
      </c>
      <c r="AL132" s="84">
        <f t="shared" si="26"/>
        <v>90.746517158000003</v>
      </c>
      <c r="AM132" s="84">
        <f t="shared" si="23"/>
        <v>119.68737935507727</v>
      </c>
      <c r="AN132" s="84">
        <f t="shared" si="27"/>
        <v>14.492713898679582</v>
      </c>
      <c r="AO132" s="84">
        <f t="shared" si="28"/>
        <v>105.19466545639769</v>
      </c>
      <c r="AP132" s="85">
        <f t="shared" si="29"/>
        <v>0.13734677738374784</v>
      </c>
    </row>
    <row r="133" spans="1:42" x14ac:dyDescent="0.25">
      <c r="A133">
        <v>6</v>
      </c>
      <c r="B133" s="7">
        <v>7</v>
      </c>
      <c r="C133" s="3" t="s">
        <v>283</v>
      </c>
      <c r="D133" s="3">
        <v>-800</v>
      </c>
      <c r="E133" s="3">
        <v>104</v>
      </c>
      <c r="F133" s="3">
        <v>70</v>
      </c>
      <c r="G133" s="3">
        <v>0.25545499999999999</v>
      </c>
      <c r="H133" s="3">
        <v>0.18989800000000001</v>
      </c>
      <c r="I133" s="3">
        <v>48.580433999999997</v>
      </c>
      <c r="J133" s="3">
        <v>1.573626</v>
      </c>
      <c r="K133" s="3">
        <v>9.1076519999999999</v>
      </c>
      <c r="L133" s="3">
        <v>0.14774200000000001</v>
      </c>
      <c r="M133" s="50">
        <v>0.25545499999999999</v>
      </c>
      <c r="N133" s="3">
        <v>7.3809E-2</v>
      </c>
      <c r="O133" s="3">
        <v>99700</v>
      </c>
      <c r="P133" s="3">
        <v>21.7</v>
      </c>
      <c r="Q133" s="3">
        <v>60</v>
      </c>
      <c r="R133" s="3">
        <v>1.171</v>
      </c>
      <c r="S133" s="3" t="s">
        <v>296</v>
      </c>
      <c r="T133" s="3" t="s">
        <v>297</v>
      </c>
      <c r="U133" s="77">
        <v>1080</v>
      </c>
      <c r="V133" s="34">
        <v>189.47654153377022</v>
      </c>
      <c r="W133" s="2">
        <v>5.1890408864994164</v>
      </c>
      <c r="X133" s="2">
        <v>22.050967418197359</v>
      </c>
      <c r="Y133" s="2">
        <v>-35.90233931130485</v>
      </c>
      <c r="Z133" s="80">
        <f>VLOOKUP(U133,BG!$A$2:$F$55,4)</f>
        <v>15.069129644681414</v>
      </c>
      <c r="AA133" s="80">
        <f>VLOOKUP(U133,BG!$A$2:$F$55,5)</f>
        <v>0.97064031469867118</v>
      </c>
      <c r="AB133" s="4">
        <f>VLOOKUP(U133+1,BG!$A$2:$F$55,4)</f>
        <v>15.316755607420955</v>
      </c>
      <c r="AC133" s="4">
        <f>VLOOKUP(U133+1,BG!$A$2:$F$55,5)</f>
        <v>0.92646338453189148</v>
      </c>
      <c r="AD133" s="3">
        <f>COUNTIF($U$2:U133,U133)</f>
        <v>7</v>
      </c>
      <c r="AE133" s="3">
        <f t="shared" si="20"/>
        <v>17</v>
      </c>
      <c r="AF133" s="3">
        <f t="shared" si="24"/>
        <v>10</v>
      </c>
      <c r="AG133" s="3">
        <f t="shared" si="25"/>
        <v>6</v>
      </c>
      <c r="AH133" s="81">
        <f t="shared" si="21"/>
        <v>15.161989380708741</v>
      </c>
      <c r="AI133" s="81">
        <f t="shared" si="22"/>
        <v>0.95407396588612881</v>
      </c>
      <c r="AJ133" s="83">
        <v>4.0014399999999997</v>
      </c>
      <c r="AK133" s="83">
        <v>23.183800000000002</v>
      </c>
      <c r="AL133" s="84">
        <f t="shared" si="26"/>
        <v>92.768584672000003</v>
      </c>
      <c r="AM133" s="84">
        <f t="shared" si="23"/>
        <v>114.42337151989257</v>
      </c>
      <c r="AN133" s="84">
        <f t="shared" si="27"/>
        <v>14.465659339176158</v>
      </c>
      <c r="AO133" s="84">
        <f t="shared" si="28"/>
        <v>99.957712180716413</v>
      </c>
      <c r="AP133" s="85">
        <f t="shared" si="29"/>
        <v>7.1921689201119174E-2</v>
      </c>
    </row>
    <row r="134" spans="1:42" x14ac:dyDescent="0.25">
      <c r="A134">
        <v>6</v>
      </c>
      <c r="B134" s="7">
        <v>8</v>
      </c>
      <c r="C134" s="3" t="s">
        <v>283</v>
      </c>
      <c r="D134" s="3">
        <v>-800</v>
      </c>
      <c r="E134" s="3">
        <v>104</v>
      </c>
      <c r="F134" s="3">
        <v>80</v>
      </c>
      <c r="G134" s="3">
        <v>0.264212</v>
      </c>
      <c r="H134" s="3">
        <v>0.190056</v>
      </c>
      <c r="I134" s="3">
        <v>48.619931999999999</v>
      </c>
      <c r="J134" s="3">
        <v>1.5403309999999999</v>
      </c>
      <c r="K134" s="3">
        <v>9.1114090000000001</v>
      </c>
      <c r="L134" s="3">
        <v>0.144316</v>
      </c>
      <c r="M134" s="50">
        <v>0.264212</v>
      </c>
      <c r="N134" s="3">
        <v>6.7764000000000005E-2</v>
      </c>
      <c r="O134" s="3">
        <v>99700</v>
      </c>
      <c r="P134" s="3">
        <v>21.7</v>
      </c>
      <c r="Q134" s="3">
        <v>60</v>
      </c>
      <c r="R134" s="3">
        <v>1.171</v>
      </c>
      <c r="S134" s="3" t="s">
        <v>298</v>
      </c>
      <c r="T134" s="3" t="s">
        <v>299</v>
      </c>
      <c r="U134" s="77">
        <v>1080</v>
      </c>
      <c r="V134" s="34">
        <v>192.72966824451944</v>
      </c>
      <c r="W134" s="2">
        <v>6.4233968169184186</v>
      </c>
      <c r="X134" s="2">
        <v>17.921851878175197</v>
      </c>
      <c r="Y134" s="2">
        <v>-40.752180652501529</v>
      </c>
      <c r="Z134" s="80">
        <f>VLOOKUP(U134,BG!$A$2:$F$55,4)</f>
        <v>15.069129644681414</v>
      </c>
      <c r="AA134" s="80">
        <f>VLOOKUP(U134,BG!$A$2:$F$55,5)</f>
        <v>0.97064031469867118</v>
      </c>
      <c r="AB134" s="4">
        <f>VLOOKUP(U134+1,BG!$A$2:$F$55,4)</f>
        <v>15.316755607420955</v>
      </c>
      <c r="AC134" s="4">
        <f>VLOOKUP(U134+1,BG!$A$2:$F$55,5)</f>
        <v>0.92646338453189148</v>
      </c>
      <c r="AD134" s="3">
        <f>COUNTIF($U$2:U134,U134)</f>
        <v>8</v>
      </c>
      <c r="AE134" s="3">
        <f t="shared" si="20"/>
        <v>17</v>
      </c>
      <c r="AF134" s="3">
        <f t="shared" si="24"/>
        <v>9</v>
      </c>
      <c r="AG134" s="3">
        <f t="shared" si="25"/>
        <v>7</v>
      </c>
      <c r="AH134" s="81">
        <f t="shared" si="21"/>
        <v>15.177466003379964</v>
      </c>
      <c r="AI134" s="81">
        <f t="shared" si="22"/>
        <v>0.95131290775070498</v>
      </c>
      <c r="AJ134" s="83">
        <v>3.9914399999999999</v>
      </c>
      <c r="AK134" s="83">
        <v>17.645900000000001</v>
      </c>
      <c r="AL134" s="84">
        <f t="shared" si="26"/>
        <v>70.432551095999997</v>
      </c>
      <c r="AM134" s="84">
        <f t="shared" si="23"/>
        <v>115.11916630755394</v>
      </c>
      <c r="AN134" s="84">
        <f t="shared" si="27"/>
        <v>14.438519315962864</v>
      </c>
      <c r="AO134" s="84">
        <f t="shared" si="28"/>
        <v>100.68064699159108</v>
      </c>
      <c r="AP134" s="85">
        <f t="shared" si="29"/>
        <v>0.30043605001979595</v>
      </c>
    </row>
    <row r="135" spans="1:42" x14ac:dyDescent="0.25">
      <c r="A135">
        <v>6</v>
      </c>
      <c r="B135" s="7">
        <v>9</v>
      </c>
      <c r="C135" s="3" t="s">
        <v>283</v>
      </c>
      <c r="D135" s="3">
        <v>-800</v>
      </c>
      <c r="E135" s="3">
        <v>104</v>
      </c>
      <c r="F135" s="3">
        <v>90</v>
      </c>
      <c r="G135" s="3">
        <v>0.26759500000000003</v>
      </c>
      <c r="H135" s="3">
        <v>0.19006600000000001</v>
      </c>
      <c r="I135" s="3">
        <v>48.622450999999998</v>
      </c>
      <c r="J135" s="3">
        <v>1.4868749999999999</v>
      </c>
      <c r="K135" s="3">
        <v>9.1117190000000008</v>
      </c>
      <c r="L135" s="3">
        <v>0.13956199999999999</v>
      </c>
      <c r="M135" s="50">
        <v>0.26759500000000003</v>
      </c>
      <c r="N135" s="3">
        <v>6.9890999999999995E-2</v>
      </c>
      <c r="O135" s="3">
        <v>99700</v>
      </c>
      <c r="P135" s="3">
        <v>21.7</v>
      </c>
      <c r="Q135" s="3">
        <v>60</v>
      </c>
      <c r="R135" s="3">
        <v>1.171</v>
      </c>
      <c r="S135" s="3" t="s">
        <v>300</v>
      </c>
      <c r="T135" s="3" t="s">
        <v>301</v>
      </c>
      <c r="U135" s="77">
        <v>1080</v>
      </c>
      <c r="V135" s="34">
        <v>191.02120086301471</v>
      </c>
      <c r="W135" s="2">
        <v>5.9490808290948634</v>
      </c>
      <c r="X135" s="2">
        <v>19.311966565279022</v>
      </c>
      <c r="Y135" s="2">
        <v>-42.967519154800357</v>
      </c>
      <c r="Z135" s="80">
        <f>VLOOKUP(U135,BG!$A$2:$F$55,4)</f>
        <v>15.069129644681414</v>
      </c>
      <c r="AA135" s="80">
        <f>VLOOKUP(U135,BG!$A$2:$F$55,5)</f>
        <v>0.97064031469867118</v>
      </c>
      <c r="AB135" s="4">
        <f>VLOOKUP(U135+1,BG!$A$2:$F$55,4)</f>
        <v>15.316755607420955</v>
      </c>
      <c r="AC135" s="4">
        <f>VLOOKUP(U135+1,BG!$A$2:$F$55,5)</f>
        <v>0.92646338453189148</v>
      </c>
      <c r="AD135" s="3">
        <f>COUNTIF($U$2:U135,U135)</f>
        <v>9</v>
      </c>
      <c r="AE135" s="3">
        <f t="shared" si="20"/>
        <v>17</v>
      </c>
      <c r="AF135" s="3">
        <f t="shared" si="24"/>
        <v>8</v>
      </c>
      <c r="AG135" s="3">
        <f t="shared" si="25"/>
        <v>8</v>
      </c>
      <c r="AH135" s="81">
        <f t="shared" si="21"/>
        <v>15.192942626051185</v>
      </c>
      <c r="AI135" s="81">
        <f t="shared" si="22"/>
        <v>0.94855184961528138</v>
      </c>
      <c r="AJ135" s="83">
        <v>4.0916800000000002</v>
      </c>
      <c r="AK135" s="83">
        <v>19.646000000000001</v>
      </c>
      <c r="AL135" s="84">
        <f t="shared" si="26"/>
        <v>80.385145280000003</v>
      </c>
      <c r="AM135" s="84">
        <f t="shared" si="23"/>
        <v>114.88845006562241</v>
      </c>
      <c r="AN135" s="84">
        <f t="shared" si="27"/>
        <v>14.411293829039701</v>
      </c>
      <c r="AO135" s="84">
        <f t="shared" si="28"/>
        <v>100.4771562365827</v>
      </c>
      <c r="AP135" s="85">
        <f t="shared" si="29"/>
        <v>0.19996595951893992</v>
      </c>
    </row>
    <row r="136" spans="1:42" x14ac:dyDescent="0.25">
      <c r="A136">
        <v>6</v>
      </c>
      <c r="B136" s="7">
        <v>10</v>
      </c>
      <c r="C136" s="3" t="s">
        <v>283</v>
      </c>
      <c r="D136" s="3">
        <v>-800</v>
      </c>
      <c r="E136" s="3">
        <v>104</v>
      </c>
      <c r="F136" s="3">
        <v>100</v>
      </c>
      <c r="G136" s="3">
        <v>0.27516200000000002</v>
      </c>
      <c r="H136" s="3">
        <v>0.19011700000000001</v>
      </c>
      <c r="I136" s="3">
        <v>48.635311000000002</v>
      </c>
      <c r="J136" s="3">
        <v>1.5104500000000001</v>
      </c>
      <c r="K136" s="3">
        <v>9.1128909999999994</v>
      </c>
      <c r="L136" s="3">
        <v>0.14174300000000001</v>
      </c>
      <c r="M136" s="50">
        <v>0.27516200000000002</v>
      </c>
      <c r="N136" s="3">
        <v>6.9505999999999998E-2</v>
      </c>
      <c r="O136" s="3">
        <v>99700</v>
      </c>
      <c r="P136" s="3">
        <v>21.7</v>
      </c>
      <c r="Q136" s="3">
        <v>60</v>
      </c>
      <c r="R136" s="3">
        <v>1.171</v>
      </c>
      <c r="S136" s="3" t="s">
        <v>302</v>
      </c>
      <c r="T136" s="3" t="s">
        <v>303</v>
      </c>
      <c r="U136" s="77">
        <v>1080</v>
      </c>
      <c r="V136" s="34">
        <v>193.1540856420614</v>
      </c>
      <c r="W136" s="2">
        <v>7.0351966950599314</v>
      </c>
      <c r="X136" s="2">
        <v>16.912152797196132</v>
      </c>
      <c r="Y136" s="2">
        <v>-43.565357335657318</v>
      </c>
      <c r="Z136" s="80">
        <f>VLOOKUP(U136,BG!$A$2:$F$55,4)</f>
        <v>15.069129644681414</v>
      </c>
      <c r="AA136" s="80">
        <f>VLOOKUP(U136,BG!$A$2:$F$55,5)</f>
        <v>0.97064031469867118</v>
      </c>
      <c r="AB136" s="4">
        <f>VLOOKUP(U136+1,BG!$A$2:$F$55,4)</f>
        <v>15.316755607420955</v>
      </c>
      <c r="AC136" s="4">
        <f>VLOOKUP(U136+1,BG!$A$2:$F$55,5)</f>
        <v>0.92646338453189148</v>
      </c>
      <c r="AD136" s="3">
        <f>COUNTIF($U$2:U136,U136)</f>
        <v>10</v>
      </c>
      <c r="AE136" s="3">
        <f t="shared" si="20"/>
        <v>17</v>
      </c>
      <c r="AF136" s="3">
        <f t="shared" si="24"/>
        <v>7</v>
      </c>
      <c r="AG136" s="3">
        <f t="shared" si="25"/>
        <v>9</v>
      </c>
      <c r="AH136" s="81">
        <f t="shared" si="21"/>
        <v>15.208419248722407</v>
      </c>
      <c r="AI136" s="81">
        <f t="shared" si="22"/>
        <v>0.94579079147985756</v>
      </c>
      <c r="AJ136" s="83">
        <v>3.9819499999999999</v>
      </c>
      <c r="AK136" s="83">
        <v>15.923299999999999</v>
      </c>
      <c r="AL136" s="84">
        <f t="shared" si="26"/>
        <v>63.405784434999994</v>
      </c>
      <c r="AM136" s="84">
        <f t="shared" si="23"/>
        <v>118.9803214651828</v>
      </c>
      <c r="AN136" s="84">
        <f t="shared" si="27"/>
        <v>14.383982878406666</v>
      </c>
      <c r="AO136" s="84">
        <f t="shared" si="28"/>
        <v>104.59633858677613</v>
      </c>
      <c r="AP136" s="85">
        <f t="shared" si="29"/>
        <v>0.39380493340694966</v>
      </c>
    </row>
    <row r="137" spans="1:42" x14ac:dyDescent="0.25">
      <c r="A137">
        <v>6</v>
      </c>
      <c r="B137" s="7">
        <v>11</v>
      </c>
      <c r="C137" s="3" t="s">
        <v>283</v>
      </c>
      <c r="D137" s="3">
        <v>-800</v>
      </c>
      <c r="E137" s="3">
        <v>104</v>
      </c>
      <c r="F137" s="3">
        <v>110</v>
      </c>
      <c r="G137" s="3">
        <v>0.28694700000000001</v>
      </c>
      <c r="H137" s="3">
        <v>0.19084300000000001</v>
      </c>
      <c r="I137" s="3">
        <v>48.817520000000002</v>
      </c>
      <c r="J137" s="3">
        <v>1.5122089999999999</v>
      </c>
      <c r="K137" s="3">
        <v>9.1299510000000001</v>
      </c>
      <c r="L137" s="3">
        <v>0.141654</v>
      </c>
      <c r="M137" s="50">
        <v>0.28694700000000001</v>
      </c>
      <c r="N137" s="3">
        <v>7.2464000000000001E-2</v>
      </c>
      <c r="O137" s="3">
        <v>99700</v>
      </c>
      <c r="P137" s="3">
        <v>21.7</v>
      </c>
      <c r="Q137" s="3">
        <v>60</v>
      </c>
      <c r="R137" s="3">
        <v>1.171</v>
      </c>
      <c r="S137" s="3" t="s">
        <v>304</v>
      </c>
      <c r="T137" s="3" t="s">
        <v>305</v>
      </c>
      <c r="U137" s="77">
        <v>1080</v>
      </c>
      <c r="V137" s="34">
        <v>199.11439638759995</v>
      </c>
      <c r="W137" s="2">
        <v>6.7257930864558295</v>
      </c>
      <c r="X137" s="2">
        <v>18.553384040853953</v>
      </c>
      <c r="Y137" s="2">
        <v>-45.167757008529726</v>
      </c>
      <c r="Z137" s="80">
        <f>VLOOKUP(U137,BG!$A$2:$F$55,4)</f>
        <v>15.069129644681414</v>
      </c>
      <c r="AA137" s="80">
        <f>VLOOKUP(U137,BG!$A$2:$F$55,5)</f>
        <v>0.97064031469867118</v>
      </c>
      <c r="AB137" s="4">
        <f>VLOOKUP(U137+1,BG!$A$2:$F$55,4)</f>
        <v>15.316755607420955</v>
      </c>
      <c r="AC137" s="4">
        <f>VLOOKUP(U137+1,BG!$A$2:$F$55,5)</f>
        <v>0.92646338453189148</v>
      </c>
      <c r="AD137" s="3">
        <f>COUNTIF($U$2:U137,U137)</f>
        <v>11</v>
      </c>
      <c r="AE137" s="3">
        <f t="shared" si="20"/>
        <v>17</v>
      </c>
      <c r="AF137" s="3">
        <f t="shared" si="24"/>
        <v>6</v>
      </c>
      <c r="AG137" s="3">
        <f t="shared" si="25"/>
        <v>10</v>
      </c>
      <c r="AH137" s="81">
        <f t="shared" si="21"/>
        <v>15.223895871393628</v>
      </c>
      <c r="AI137" s="81">
        <f t="shared" si="22"/>
        <v>0.94302973334443396</v>
      </c>
      <c r="AJ137" s="83">
        <v>4.1628600000000002</v>
      </c>
      <c r="AK137" s="83">
        <v>18.058700000000002</v>
      </c>
      <c r="AL137" s="84">
        <f t="shared" si="26"/>
        <v>75.175839882000005</v>
      </c>
      <c r="AM137" s="84">
        <f t="shared" si="23"/>
        <v>124.78622211233544</v>
      </c>
      <c r="AN137" s="84">
        <f t="shared" si="27"/>
        <v>14.356586464063762</v>
      </c>
      <c r="AO137" s="84">
        <f t="shared" si="28"/>
        <v>110.42963564827167</v>
      </c>
      <c r="AP137" s="85">
        <f t="shared" si="29"/>
        <v>0.31924216320479565</v>
      </c>
    </row>
    <row r="138" spans="1:42" x14ac:dyDescent="0.25">
      <c r="A138">
        <v>6</v>
      </c>
      <c r="B138" s="7">
        <v>12</v>
      </c>
      <c r="C138" s="3" t="s">
        <v>283</v>
      </c>
      <c r="D138" s="3">
        <v>-800</v>
      </c>
      <c r="E138" s="3">
        <v>104</v>
      </c>
      <c r="F138" s="3">
        <v>120</v>
      </c>
      <c r="G138" s="3">
        <v>0.27827099999999999</v>
      </c>
      <c r="H138" s="3">
        <v>0.190942</v>
      </c>
      <c r="I138" s="3">
        <v>48.842360999999997</v>
      </c>
      <c r="J138" s="3">
        <v>1.476677</v>
      </c>
      <c r="K138" s="3">
        <v>9.1323240000000006</v>
      </c>
      <c r="L138" s="3">
        <v>0.138401</v>
      </c>
      <c r="M138" s="50">
        <v>0.27827099999999999</v>
      </c>
      <c r="N138" s="3">
        <v>6.5907999999999994E-2</v>
      </c>
      <c r="O138" s="3">
        <v>99700</v>
      </c>
      <c r="P138" s="3">
        <v>21.7</v>
      </c>
      <c r="Q138" s="3">
        <v>60</v>
      </c>
      <c r="R138" s="3">
        <v>1.171</v>
      </c>
      <c r="S138" s="3" t="s">
        <v>306</v>
      </c>
      <c r="T138" s="3" t="s">
        <v>307</v>
      </c>
      <c r="U138" s="77">
        <v>1080</v>
      </c>
      <c r="V138" s="34">
        <v>186.45380203911344</v>
      </c>
      <c r="W138" s="2">
        <v>8.0471496308666293</v>
      </c>
      <c r="X138" s="2">
        <v>15.142315524489963</v>
      </c>
      <c r="Y138" s="2">
        <v>-42.194768391060911</v>
      </c>
      <c r="Z138" s="80">
        <f>VLOOKUP(U138,BG!$A$2:$F$55,4)</f>
        <v>15.069129644681414</v>
      </c>
      <c r="AA138" s="80">
        <f>VLOOKUP(U138,BG!$A$2:$F$55,5)</f>
        <v>0.97064031469867118</v>
      </c>
      <c r="AB138" s="4">
        <f>VLOOKUP(U138+1,BG!$A$2:$F$55,4)</f>
        <v>15.316755607420955</v>
      </c>
      <c r="AC138" s="4">
        <f>VLOOKUP(U138+1,BG!$A$2:$F$55,5)</f>
        <v>0.92646338453189148</v>
      </c>
      <c r="AD138" s="3">
        <f>COUNTIF($U$2:U138,U138)</f>
        <v>12</v>
      </c>
      <c r="AE138" s="3">
        <f t="shared" si="20"/>
        <v>17</v>
      </c>
      <c r="AF138" s="3">
        <f t="shared" si="24"/>
        <v>5</v>
      </c>
      <c r="AG138" s="3">
        <f t="shared" si="25"/>
        <v>11</v>
      </c>
      <c r="AH138" s="81">
        <f t="shared" si="21"/>
        <v>15.239372494064849</v>
      </c>
      <c r="AI138" s="81">
        <f t="shared" si="22"/>
        <v>0.94026867520901014</v>
      </c>
      <c r="AJ138" s="83">
        <v>3.96929</v>
      </c>
      <c r="AK138" s="83">
        <v>13.4488</v>
      </c>
      <c r="AL138" s="84">
        <f t="shared" si="26"/>
        <v>53.382187352000003</v>
      </c>
      <c r="AM138" s="84">
        <f t="shared" si="23"/>
        <v>121.85247878336543</v>
      </c>
      <c r="AN138" s="84">
        <f t="shared" si="27"/>
        <v>14.329104586010985</v>
      </c>
      <c r="AO138" s="84">
        <f t="shared" si="28"/>
        <v>107.52337419735444</v>
      </c>
      <c r="AP138" s="85">
        <f t="shared" si="29"/>
        <v>0.50352946277504895</v>
      </c>
    </row>
    <row r="139" spans="1:42" x14ac:dyDescent="0.25">
      <c r="A139">
        <v>6</v>
      </c>
      <c r="B139" s="7">
        <v>13</v>
      </c>
      <c r="C139" s="3" t="s">
        <v>283</v>
      </c>
      <c r="D139" s="3">
        <v>-800</v>
      </c>
      <c r="E139" s="3">
        <v>104</v>
      </c>
      <c r="F139" s="3">
        <v>130</v>
      </c>
      <c r="G139" s="3">
        <v>0.290599</v>
      </c>
      <c r="H139" s="3">
        <v>0.19176099999999999</v>
      </c>
      <c r="I139" s="3">
        <v>49.047719999999998</v>
      </c>
      <c r="J139" s="3">
        <v>1.466188</v>
      </c>
      <c r="K139" s="3">
        <v>9.1515310000000003</v>
      </c>
      <c r="L139" s="3">
        <v>0.13677700000000001</v>
      </c>
      <c r="M139" s="50">
        <v>0.290599</v>
      </c>
      <c r="N139" s="3">
        <v>7.4587000000000001E-2</v>
      </c>
      <c r="O139" s="3">
        <v>99700</v>
      </c>
      <c r="P139" s="3">
        <v>21.7</v>
      </c>
      <c r="Q139" s="3">
        <v>60</v>
      </c>
      <c r="R139" s="3">
        <v>1.171</v>
      </c>
      <c r="S139" s="3" t="s">
        <v>308</v>
      </c>
      <c r="T139" s="3" t="s">
        <v>309</v>
      </c>
      <c r="U139" s="77">
        <v>1080</v>
      </c>
      <c r="V139" s="34">
        <v>192.88495794674489</v>
      </c>
      <c r="W139" s="2">
        <v>6.9941082741787186</v>
      </c>
      <c r="X139" s="2">
        <v>17.619352866828397</v>
      </c>
      <c r="Y139" s="2">
        <v>-48.506747541885005</v>
      </c>
      <c r="Z139" s="80">
        <f>VLOOKUP(U139,BG!$A$2:$F$55,4)</f>
        <v>15.069129644681414</v>
      </c>
      <c r="AA139" s="80">
        <f>VLOOKUP(U139,BG!$A$2:$F$55,5)</f>
        <v>0.97064031469867118</v>
      </c>
      <c r="AB139" s="4">
        <f>VLOOKUP(U139+1,BG!$A$2:$F$55,4)</f>
        <v>15.316755607420955</v>
      </c>
      <c r="AC139" s="4">
        <f>VLOOKUP(U139+1,BG!$A$2:$F$55,5)</f>
        <v>0.92646338453189148</v>
      </c>
      <c r="AD139" s="3">
        <f>COUNTIF($U$2:U139,U139)</f>
        <v>13</v>
      </c>
      <c r="AE139" s="3">
        <f t="shared" si="20"/>
        <v>17</v>
      </c>
      <c r="AF139" s="3">
        <f t="shared" si="24"/>
        <v>4</v>
      </c>
      <c r="AG139" s="3">
        <f t="shared" si="25"/>
        <v>12</v>
      </c>
      <c r="AH139" s="81">
        <f t="shared" si="21"/>
        <v>15.254849116736068</v>
      </c>
      <c r="AI139" s="81">
        <f t="shared" si="22"/>
        <v>0.93750761707358632</v>
      </c>
      <c r="AJ139" s="83">
        <v>4.0826399999999996</v>
      </c>
      <c r="AK139" s="83">
        <v>16.754899999999999</v>
      </c>
      <c r="AL139" s="84">
        <f t="shared" si="26"/>
        <v>68.404224935999991</v>
      </c>
      <c r="AM139" s="84">
        <f t="shared" si="23"/>
        <v>123.23166167155901</v>
      </c>
      <c r="AN139" s="84">
        <f t="shared" si="27"/>
        <v>14.301537244248333</v>
      </c>
      <c r="AO139" s="84">
        <f t="shared" si="28"/>
        <v>108.93012442731067</v>
      </c>
      <c r="AP139" s="85">
        <f t="shared" si="29"/>
        <v>0.37203574038285164</v>
      </c>
    </row>
    <row r="140" spans="1:42" x14ac:dyDescent="0.25">
      <c r="A140">
        <v>6</v>
      </c>
      <c r="B140" s="7">
        <v>14</v>
      </c>
      <c r="C140" s="3" t="s">
        <v>283</v>
      </c>
      <c r="D140" s="3">
        <v>-800</v>
      </c>
      <c r="E140" s="3">
        <v>104</v>
      </c>
      <c r="F140" s="3">
        <v>140</v>
      </c>
      <c r="G140" s="3">
        <v>0.31128800000000001</v>
      </c>
      <c r="H140" s="3">
        <v>0.191825</v>
      </c>
      <c r="I140" s="3">
        <v>49.063889000000003</v>
      </c>
      <c r="J140" s="3">
        <v>1.512114</v>
      </c>
      <c r="K140" s="3">
        <v>9.1529710000000009</v>
      </c>
      <c r="L140" s="3">
        <v>0.14129700000000001</v>
      </c>
      <c r="M140" s="50">
        <v>0.31128800000000001</v>
      </c>
      <c r="N140" s="3">
        <v>9.5925999999999997E-2</v>
      </c>
      <c r="O140" s="3">
        <v>99700</v>
      </c>
      <c r="P140" s="3">
        <v>21.7</v>
      </c>
      <c r="Q140" s="3">
        <v>60</v>
      </c>
      <c r="R140" s="3">
        <v>1.171</v>
      </c>
      <c r="S140" s="3" t="s">
        <v>310</v>
      </c>
      <c r="T140" s="3" t="s">
        <v>311</v>
      </c>
      <c r="U140" s="77">
        <v>1080</v>
      </c>
      <c r="V140" s="34">
        <v>206.7982580192471</v>
      </c>
      <c r="W140" s="2">
        <v>6.0206883504720636</v>
      </c>
      <c r="X140" s="2">
        <v>22.856671718668355</v>
      </c>
      <c r="Y140" s="2">
        <v>-47.126037047851121</v>
      </c>
      <c r="Z140" s="80">
        <f>VLOOKUP(U140,BG!$A$2:$F$55,4)</f>
        <v>15.069129644681414</v>
      </c>
      <c r="AA140" s="80">
        <f>VLOOKUP(U140,BG!$A$2:$F$55,5)</f>
        <v>0.97064031469867118</v>
      </c>
      <c r="AB140" s="4">
        <f>VLOOKUP(U140+1,BG!$A$2:$F$55,4)</f>
        <v>15.316755607420955</v>
      </c>
      <c r="AC140" s="4">
        <f>VLOOKUP(U140+1,BG!$A$2:$F$55,5)</f>
        <v>0.92646338453189148</v>
      </c>
      <c r="AD140" s="3">
        <f>COUNTIF($U$2:U140,U140)</f>
        <v>14</v>
      </c>
      <c r="AE140" s="3">
        <f t="shared" si="20"/>
        <v>17</v>
      </c>
      <c r="AF140" s="3">
        <f t="shared" si="24"/>
        <v>3</v>
      </c>
      <c r="AG140" s="3">
        <f t="shared" si="25"/>
        <v>13</v>
      </c>
      <c r="AH140" s="81">
        <f t="shared" si="21"/>
        <v>15.270325739407291</v>
      </c>
      <c r="AI140" s="81">
        <f t="shared" si="22"/>
        <v>0.93474655893816272</v>
      </c>
      <c r="AJ140" s="83">
        <v>4.6635299999999997</v>
      </c>
      <c r="AK140" s="83">
        <v>23.477499999999999</v>
      </c>
      <c r="AL140" s="84">
        <f t="shared" si="26"/>
        <v>109.48802557499999</v>
      </c>
      <c r="AM140" s="84">
        <f t="shared" si="23"/>
        <v>137.61289714715085</v>
      </c>
      <c r="AN140" s="84">
        <f t="shared" si="27"/>
        <v>14.27388443877582</v>
      </c>
      <c r="AO140" s="84">
        <f t="shared" si="28"/>
        <v>123.33901270837502</v>
      </c>
      <c r="AP140" s="85">
        <f t="shared" si="29"/>
        <v>0.11230012977422278</v>
      </c>
    </row>
    <row r="141" spans="1:42" x14ac:dyDescent="0.25">
      <c r="A141">
        <v>6</v>
      </c>
      <c r="B141" s="7">
        <v>15</v>
      </c>
      <c r="C141" s="3" t="s">
        <v>283</v>
      </c>
      <c r="D141" s="3">
        <v>-800</v>
      </c>
      <c r="E141" s="3">
        <v>104</v>
      </c>
      <c r="F141" s="3">
        <v>150</v>
      </c>
      <c r="G141" s="3">
        <v>0.34468100000000002</v>
      </c>
      <c r="H141" s="3">
        <v>0.191356</v>
      </c>
      <c r="I141" s="3">
        <v>48.946078999999997</v>
      </c>
      <c r="J141" s="3">
        <v>1.554897</v>
      </c>
      <c r="K141" s="3">
        <v>9.1419139999999999</v>
      </c>
      <c r="L141" s="3">
        <v>0.14510000000000001</v>
      </c>
      <c r="M141" s="50">
        <v>0.34468100000000002</v>
      </c>
      <c r="N141" s="3">
        <v>0.15809599999999999</v>
      </c>
      <c r="O141" s="3">
        <v>99700</v>
      </c>
      <c r="P141" s="3">
        <v>21.7</v>
      </c>
      <c r="Q141" s="3">
        <v>60</v>
      </c>
      <c r="R141" s="3">
        <v>1.171</v>
      </c>
      <c r="S141" s="3" t="s">
        <v>312</v>
      </c>
      <c r="T141" s="3" t="s">
        <v>313</v>
      </c>
      <c r="U141" s="77">
        <v>1080</v>
      </c>
      <c r="V141" s="34">
        <v>232.0047814251094</v>
      </c>
      <c r="W141" s="2">
        <v>3.2757962244415784</v>
      </c>
      <c r="X141" s="2">
        <v>49.502228079103489</v>
      </c>
      <c r="Y141" s="2">
        <v>-43.598892086520287</v>
      </c>
      <c r="Z141" s="80">
        <f>VLOOKUP(U141,BG!$A$2:$F$55,4)</f>
        <v>15.069129644681414</v>
      </c>
      <c r="AA141" s="80">
        <f>VLOOKUP(U141,BG!$A$2:$F$55,5)</f>
        <v>0.97064031469867118</v>
      </c>
      <c r="AB141" s="4">
        <f>VLOOKUP(U141+1,BG!$A$2:$F$55,4)</f>
        <v>15.316755607420955</v>
      </c>
      <c r="AC141" s="4">
        <f>VLOOKUP(U141+1,BG!$A$2:$F$55,5)</f>
        <v>0.92646338453189148</v>
      </c>
      <c r="AD141" s="3">
        <f>COUNTIF($U$2:U141,U141)</f>
        <v>15</v>
      </c>
      <c r="AE141" s="3">
        <f t="shared" si="20"/>
        <v>17</v>
      </c>
      <c r="AF141" s="3">
        <f t="shared" si="24"/>
        <v>2</v>
      </c>
      <c r="AG141" s="3">
        <f t="shared" si="25"/>
        <v>14</v>
      </c>
      <c r="AH141" s="81">
        <f t="shared" si="21"/>
        <v>15.285802362078512</v>
      </c>
      <c r="AI141" s="81">
        <f t="shared" si="22"/>
        <v>0.9319855008027389</v>
      </c>
      <c r="AJ141" s="83">
        <v>2.4991300000000001</v>
      </c>
      <c r="AK141" s="83">
        <v>50.679499999999997</v>
      </c>
      <c r="AL141" s="84">
        <f t="shared" si="26"/>
        <v>126.65465883499999</v>
      </c>
      <c r="AM141" s="84">
        <f t="shared" si="23"/>
        <v>162.15921184297309</v>
      </c>
      <c r="AN141" s="84">
        <f t="shared" si="27"/>
        <v>14.24614616959343</v>
      </c>
      <c r="AO141" s="84">
        <f t="shared" si="28"/>
        <v>147.91306567337966</v>
      </c>
      <c r="AP141" s="85">
        <f t="shared" si="29"/>
        <v>0.14372230567732466</v>
      </c>
    </row>
    <row r="142" spans="1:42" x14ac:dyDescent="0.25">
      <c r="A142">
        <v>6</v>
      </c>
      <c r="B142" s="7">
        <v>16</v>
      </c>
      <c r="C142" s="3" t="s">
        <v>283</v>
      </c>
      <c r="D142" s="3">
        <v>-800</v>
      </c>
      <c r="E142" s="3">
        <v>104</v>
      </c>
      <c r="F142" s="3">
        <v>160</v>
      </c>
      <c r="G142" s="3">
        <v>0.36898900000000001</v>
      </c>
      <c r="H142" s="3">
        <v>0.19159999999999999</v>
      </c>
      <c r="I142" s="3">
        <v>49.007469</v>
      </c>
      <c r="J142" s="3">
        <v>1.5074369999999999</v>
      </c>
      <c r="K142" s="3">
        <v>9.1477120000000003</v>
      </c>
      <c r="L142" s="3">
        <v>0.14091600000000001</v>
      </c>
      <c r="M142" s="50">
        <v>0.36898900000000001</v>
      </c>
      <c r="N142" s="3">
        <v>0.214891</v>
      </c>
      <c r="O142" s="3">
        <v>99700</v>
      </c>
      <c r="P142" s="3">
        <v>21.7</v>
      </c>
      <c r="Q142" s="3">
        <v>60</v>
      </c>
      <c r="R142" s="3">
        <v>1.171</v>
      </c>
      <c r="S142" s="3" t="s">
        <v>314</v>
      </c>
      <c r="T142" s="3" t="s">
        <v>315</v>
      </c>
      <c r="U142" s="77">
        <v>1080</v>
      </c>
      <c r="V142" s="34">
        <v>248.89727814166764</v>
      </c>
      <c r="W142" s="2">
        <v>2.0038407841522896</v>
      </c>
      <c r="X142" s="2">
        <v>87.958326444742937</v>
      </c>
      <c r="Y142" s="2">
        <v>-44.577126261583778</v>
      </c>
      <c r="Z142" s="80">
        <f>VLOOKUP(U142,BG!$A$2:$F$55,4)</f>
        <v>15.069129644681414</v>
      </c>
      <c r="AA142" s="80">
        <f>VLOOKUP(U142,BG!$A$2:$F$55,5)</f>
        <v>0.97064031469867118</v>
      </c>
      <c r="AB142" s="4">
        <f>VLOOKUP(U142+1,BG!$A$2:$F$55,4)</f>
        <v>15.316755607420955</v>
      </c>
      <c r="AC142" s="4">
        <f>VLOOKUP(U142+1,BG!$A$2:$F$55,5)</f>
        <v>0.92646338453189148</v>
      </c>
      <c r="AD142" s="3">
        <f>COUNTIF($U$2:U142,U142)</f>
        <v>16</v>
      </c>
      <c r="AE142" s="3">
        <f t="shared" si="20"/>
        <v>17</v>
      </c>
      <c r="AF142" s="3">
        <f t="shared" si="24"/>
        <v>1</v>
      </c>
      <c r="AG142" s="3">
        <f t="shared" si="25"/>
        <v>15</v>
      </c>
      <c r="AH142" s="81">
        <f t="shared" si="21"/>
        <v>15.301278984749734</v>
      </c>
      <c r="AI142" s="81">
        <f t="shared" si="22"/>
        <v>0.9292244426673153</v>
      </c>
      <c r="AJ142" s="83">
        <v>1.70384</v>
      </c>
      <c r="AK142" s="83">
        <v>91.201800000000006</v>
      </c>
      <c r="AL142" s="84">
        <f t="shared" si="26"/>
        <v>155.39327491200001</v>
      </c>
      <c r="AM142" s="84">
        <f t="shared" si="23"/>
        <v>176.25448183575676</v>
      </c>
      <c r="AN142" s="84">
        <f t="shared" si="27"/>
        <v>14.218322436701175</v>
      </c>
      <c r="AO142" s="84">
        <f t="shared" si="28"/>
        <v>162.03615939905558</v>
      </c>
      <c r="AP142" s="85">
        <f t="shared" si="29"/>
        <v>4.0996309167608457E-2</v>
      </c>
    </row>
    <row r="143" spans="1:42" x14ac:dyDescent="0.25">
      <c r="A143">
        <v>6</v>
      </c>
      <c r="B143" s="7">
        <v>17</v>
      </c>
      <c r="C143" s="3" t="s">
        <v>283</v>
      </c>
      <c r="D143" s="3">
        <v>-800</v>
      </c>
      <c r="E143" s="3">
        <v>104</v>
      </c>
      <c r="F143" s="3">
        <v>170</v>
      </c>
      <c r="G143" s="3">
        <v>0.37601099999999998</v>
      </c>
      <c r="H143" s="3">
        <v>0.19222700000000001</v>
      </c>
      <c r="I143" s="3">
        <v>49.164777999999998</v>
      </c>
      <c r="J143" s="3">
        <v>1.501933</v>
      </c>
      <c r="K143" s="3">
        <v>9.1623979999999996</v>
      </c>
      <c r="L143" s="3">
        <v>0.140098</v>
      </c>
      <c r="M143" s="50">
        <v>0.37601099999999998</v>
      </c>
      <c r="N143" s="3">
        <v>0.23224800000000001</v>
      </c>
      <c r="O143" s="3">
        <v>99700</v>
      </c>
      <c r="P143" s="3">
        <v>21.7</v>
      </c>
      <c r="Q143" s="3">
        <v>60</v>
      </c>
      <c r="R143" s="3">
        <v>1.171</v>
      </c>
      <c r="S143" s="3" t="s">
        <v>316</v>
      </c>
      <c r="T143" s="3" t="s">
        <v>317</v>
      </c>
      <c r="U143" s="77">
        <v>1080</v>
      </c>
      <c r="V143" s="34">
        <v>250.26756942850582</v>
      </c>
      <c r="W143" s="2">
        <v>1.7033884614036527</v>
      </c>
      <c r="X143" s="2">
        <v>105.35540232027692</v>
      </c>
      <c r="Y143" s="2">
        <v>-45.350720042557626</v>
      </c>
      <c r="Z143" s="80">
        <f>VLOOKUP(U143,BG!$A$2:$F$55,4)</f>
        <v>15.069129644681414</v>
      </c>
      <c r="AA143" s="80">
        <f>VLOOKUP(U143,BG!$A$2:$F$55,5)</f>
        <v>0.97064031469867118</v>
      </c>
      <c r="AB143" s="4">
        <f>VLOOKUP(U143+1,BG!$A$2:$F$55,4)</f>
        <v>15.316755607420955</v>
      </c>
      <c r="AC143" s="4">
        <f>VLOOKUP(U143+1,BG!$A$2:$F$55,5)</f>
        <v>0.92646338453189148</v>
      </c>
      <c r="AD143" s="3">
        <f>COUNTIF($U$2:U143,U143)</f>
        <v>17</v>
      </c>
      <c r="AE143" s="3">
        <f t="shared" si="20"/>
        <v>17</v>
      </c>
      <c r="AF143" s="3">
        <f t="shared" si="24"/>
        <v>0</v>
      </c>
      <c r="AG143" s="3">
        <f t="shared" si="25"/>
        <v>16</v>
      </c>
      <c r="AH143" s="81">
        <f t="shared" si="21"/>
        <v>15.316755607420955</v>
      </c>
      <c r="AI143" s="81">
        <f t="shared" si="22"/>
        <v>0.92646338453189148</v>
      </c>
      <c r="AJ143" s="83">
        <v>1.39073</v>
      </c>
      <c r="AK143" s="83">
        <v>105.818</v>
      </c>
      <c r="AL143" s="84">
        <f t="shared" si="26"/>
        <v>147.16426713999999</v>
      </c>
      <c r="AM143" s="84">
        <f t="shared" si="23"/>
        <v>179.46117665889935</v>
      </c>
      <c r="AN143" s="84">
        <f t="shared" si="27"/>
        <v>14.190413240099046</v>
      </c>
      <c r="AO143" s="84">
        <f t="shared" si="28"/>
        <v>165.2707634188003</v>
      </c>
      <c r="AP143" s="85">
        <f t="shared" si="29"/>
        <v>0.10955655981885912</v>
      </c>
    </row>
    <row r="144" spans="1:42" x14ac:dyDescent="0.25">
      <c r="A144">
        <v>6</v>
      </c>
      <c r="B144" s="52">
        <v>17</v>
      </c>
      <c r="C144" s="5" t="s">
        <v>283</v>
      </c>
      <c r="D144" s="5">
        <v>-800.0625</v>
      </c>
      <c r="E144" s="5">
        <v>104.03125</v>
      </c>
      <c r="F144" s="5">
        <v>170</v>
      </c>
      <c r="G144" s="5">
        <v>0.36868200000000001</v>
      </c>
      <c r="H144" s="5">
        <v>0.19179399999999999</v>
      </c>
      <c r="I144" s="5">
        <v>49.056137999999997</v>
      </c>
      <c r="J144" s="5">
        <v>1.476477</v>
      </c>
      <c r="K144" s="5">
        <v>9.1523000000000003</v>
      </c>
      <c r="L144" s="5">
        <v>0.137876</v>
      </c>
      <c r="M144" s="53">
        <v>0.36868200000000001</v>
      </c>
      <c r="N144" s="5">
        <v>0.229184</v>
      </c>
      <c r="O144" s="5">
        <v>99700</v>
      </c>
      <c r="P144" s="5">
        <v>21.7</v>
      </c>
      <c r="Q144" s="5">
        <v>60</v>
      </c>
      <c r="R144" s="5">
        <v>1.171</v>
      </c>
      <c r="S144" s="5" t="s">
        <v>318</v>
      </c>
      <c r="T144" s="5" t="s">
        <v>319</v>
      </c>
      <c r="U144" s="77">
        <v>1090</v>
      </c>
      <c r="V144" s="34">
        <v>243.74094101445948</v>
      </c>
      <c r="W144" s="2">
        <v>1.6905125250595299</v>
      </c>
      <c r="X144" s="2">
        <v>106.50082725596728</v>
      </c>
      <c r="Y144" s="2">
        <v>-40.128727264956581</v>
      </c>
      <c r="Z144" s="80">
        <f>VLOOKUP(U144,BG!$A$2:$F$55,4)</f>
        <v>15.316755607420955</v>
      </c>
      <c r="AA144" s="80">
        <f>VLOOKUP(U144,BG!$A$2:$F$55,5)</f>
        <v>0.92646338453189148</v>
      </c>
      <c r="AB144" s="4">
        <f>VLOOKUP(U144+1,BG!$A$2:$F$55,4)</f>
        <v>15.080377795035311</v>
      </c>
      <c r="AC144" s="4">
        <f>VLOOKUP(U144+1,BG!$A$2:$F$55,5)</f>
        <v>1.1407859266793348</v>
      </c>
      <c r="AD144" s="3">
        <f>COUNTIF($U$2:U144,U144)</f>
        <v>1</v>
      </c>
      <c r="AE144" s="3">
        <f t="shared" si="20"/>
        <v>19</v>
      </c>
      <c r="AF144" s="3">
        <f t="shared" si="24"/>
        <v>18</v>
      </c>
      <c r="AG144" s="3">
        <f t="shared" si="25"/>
        <v>0</v>
      </c>
      <c r="AH144" s="81">
        <f t="shared" si="21"/>
        <v>15.316755607420955</v>
      </c>
      <c r="AI144" s="81">
        <f t="shared" si="22"/>
        <v>0.92646338453189137</v>
      </c>
      <c r="AJ144" s="83">
        <v>1.3876999999999999</v>
      </c>
      <c r="AK144" s="83">
        <v>106.485</v>
      </c>
      <c r="AL144" s="84">
        <f t="shared" si="26"/>
        <v>147.76923449999998</v>
      </c>
      <c r="AM144" s="84">
        <f t="shared" si="23"/>
        <v>180.04098240541404</v>
      </c>
      <c r="AN144" s="84">
        <f t="shared" si="27"/>
        <v>14.190413240099044</v>
      </c>
      <c r="AO144" s="84">
        <f t="shared" si="28"/>
        <v>165.85056916531499</v>
      </c>
      <c r="AP144" s="85">
        <f t="shared" si="29"/>
        <v>0.10902184271247249</v>
      </c>
    </row>
    <row r="145" spans="1:42" x14ac:dyDescent="0.25">
      <c r="A145">
        <v>6</v>
      </c>
      <c r="B145" s="52">
        <v>18</v>
      </c>
      <c r="C145" s="5" t="s">
        <v>283</v>
      </c>
      <c r="D145" s="5">
        <v>-800</v>
      </c>
      <c r="E145" s="5">
        <v>104.03125</v>
      </c>
      <c r="F145" s="5">
        <v>180</v>
      </c>
      <c r="G145" s="5">
        <v>0.37229000000000001</v>
      </c>
      <c r="H145" s="5">
        <v>0.19159300000000001</v>
      </c>
      <c r="I145" s="5">
        <v>49.005553999999997</v>
      </c>
      <c r="J145" s="5">
        <v>1.4660420000000001</v>
      </c>
      <c r="K145" s="5">
        <v>9.1475919999999995</v>
      </c>
      <c r="L145" s="5">
        <v>0.137045</v>
      </c>
      <c r="M145" s="53">
        <v>0.37229000000000001</v>
      </c>
      <c r="N145" s="5">
        <v>0.246113</v>
      </c>
      <c r="O145" s="5">
        <v>99700</v>
      </c>
      <c r="P145" s="5">
        <v>21.7</v>
      </c>
      <c r="Q145" s="5">
        <v>60</v>
      </c>
      <c r="R145" s="5">
        <v>1.171</v>
      </c>
      <c r="S145" s="5" t="s">
        <v>320</v>
      </c>
      <c r="T145" s="5" t="s">
        <v>321</v>
      </c>
      <c r="U145" s="77">
        <v>1090</v>
      </c>
      <c r="V145" s="34">
        <v>244.16306622872207</v>
      </c>
      <c r="W145" s="2">
        <v>1.5300211642935884</v>
      </c>
      <c r="X145" s="2">
        <v>118.61293211544829</v>
      </c>
      <c r="Y145" s="2">
        <v>-40.701388334959603</v>
      </c>
      <c r="Z145" s="80">
        <f>VLOOKUP(U145,BG!$A$2:$F$55,4)</f>
        <v>15.316755607420955</v>
      </c>
      <c r="AA145" s="80">
        <f>VLOOKUP(U145,BG!$A$2:$F$55,5)</f>
        <v>0.92646338453189148</v>
      </c>
      <c r="AB145" s="4">
        <f>VLOOKUP(U145+1,BG!$A$2:$F$55,4)</f>
        <v>15.080377795035311</v>
      </c>
      <c r="AC145" s="4">
        <f>VLOOKUP(U145+1,BG!$A$2:$F$55,5)</f>
        <v>1.1407859266793348</v>
      </c>
      <c r="AD145" s="3">
        <f>COUNTIF($U$2:U145,U145)</f>
        <v>2</v>
      </c>
      <c r="AE145" s="3">
        <f t="shared" si="20"/>
        <v>19</v>
      </c>
      <c r="AF145" s="3">
        <f t="shared" si="24"/>
        <v>17</v>
      </c>
      <c r="AG145" s="3">
        <f t="shared" si="25"/>
        <v>1</v>
      </c>
      <c r="AH145" s="81">
        <f t="shared" si="21"/>
        <v>15.303623506732862</v>
      </c>
      <c r="AI145" s="81">
        <f t="shared" si="22"/>
        <v>0.93837019242897157</v>
      </c>
      <c r="AJ145" s="83">
        <v>1.3122799999999999</v>
      </c>
      <c r="AK145" s="83">
        <v>118.039</v>
      </c>
      <c r="AL145" s="84">
        <f t="shared" si="26"/>
        <v>154.90021891999999</v>
      </c>
      <c r="AM145" s="84">
        <f t="shared" si="23"/>
        <v>181.48029649555454</v>
      </c>
      <c r="AN145" s="84">
        <f t="shared" si="27"/>
        <v>14.360464134873448</v>
      </c>
      <c r="AO145" s="84">
        <f t="shared" si="28"/>
        <v>167.1198323606811</v>
      </c>
      <c r="AP145" s="85">
        <f t="shared" si="29"/>
        <v>7.3118870860931218E-2</v>
      </c>
    </row>
    <row r="146" spans="1:42" x14ac:dyDescent="0.25">
      <c r="A146">
        <v>6</v>
      </c>
      <c r="B146" s="52">
        <v>19</v>
      </c>
      <c r="C146" s="5" t="s">
        <v>283</v>
      </c>
      <c r="D146" s="5">
        <v>-800</v>
      </c>
      <c r="E146" s="5">
        <v>104.03125</v>
      </c>
      <c r="F146" s="5">
        <v>190</v>
      </c>
      <c r="G146" s="5">
        <v>0.37403900000000001</v>
      </c>
      <c r="H146" s="5">
        <v>0.19155</v>
      </c>
      <c r="I146" s="5">
        <v>48.994959999999999</v>
      </c>
      <c r="J146" s="5">
        <v>1.4764919999999999</v>
      </c>
      <c r="K146" s="5">
        <v>9.1465879999999995</v>
      </c>
      <c r="L146" s="5">
        <v>0.13805600000000001</v>
      </c>
      <c r="M146" s="53">
        <v>0.37403900000000001</v>
      </c>
      <c r="N146" s="5">
        <v>0.246947</v>
      </c>
      <c r="O146" s="5">
        <v>99700</v>
      </c>
      <c r="P146" s="5">
        <v>21.7</v>
      </c>
      <c r="Q146" s="5">
        <v>60</v>
      </c>
      <c r="R146" s="5">
        <v>1.171</v>
      </c>
      <c r="S146" s="5" t="s">
        <v>322</v>
      </c>
      <c r="T146" s="5" t="s">
        <v>323</v>
      </c>
      <c r="U146" s="77">
        <v>1090</v>
      </c>
      <c r="V146" s="34">
        <v>242.92810972994113</v>
      </c>
      <c r="W146" s="2">
        <v>1.3692978828282332</v>
      </c>
      <c r="X146" s="2">
        <v>129.32475190607309</v>
      </c>
      <c r="Y146" s="2">
        <v>-45.932105180168591</v>
      </c>
      <c r="Z146" s="80">
        <f>VLOOKUP(U146,BG!$A$2:$F$55,4)</f>
        <v>15.316755607420955</v>
      </c>
      <c r="AA146" s="80">
        <f>VLOOKUP(U146,BG!$A$2:$F$55,5)</f>
        <v>0.92646338453189148</v>
      </c>
      <c r="AB146" s="4">
        <f>VLOOKUP(U146+1,BG!$A$2:$F$55,4)</f>
        <v>15.080377795035311</v>
      </c>
      <c r="AC146" s="4">
        <f>VLOOKUP(U146+1,BG!$A$2:$F$55,5)</f>
        <v>1.1407859266793348</v>
      </c>
      <c r="AD146" s="3">
        <f>COUNTIF($U$2:U146,U146)</f>
        <v>3</v>
      </c>
      <c r="AE146" s="3">
        <f t="shared" si="20"/>
        <v>19</v>
      </c>
      <c r="AF146" s="3">
        <f t="shared" si="24"/>
        <v>16</v>
      </c>
      <c r="AG146" s="3">
        <f t="shared" si="25"/>
        <v>2</v>
      </c>
      <c r="AH146" s="81">
        <f t="shared" si="21"/>
        <v>15.290491406044772</v>
      </c>
      <c r="AI146" s="81">
        <f t="shared" si="22"/>
        <v>0.95027700032605189</v>
      </c>
      <c r="AJ146" s="83">
        <v>1.248</v>
      </c>
      <c r="AK146" s="83">
        <v>132.25700000000001</v>
      </c>
      <c r="AL146" s="84">
        <f t="shared" si="26"/>
        <v>165.056736</v>
      </c>
      <c r="AM146" s="84">
        <f t="shared" si="23"/>
        <v>177.0841089822724</v>
      </c>
      <c r="AN146" s="84">
        <f t="shared" si="27"/>
        <v>14.530202306847501</v>
      </c>
      <c r="AO146" s="84">
        <f t="shared" si="28"/>
        <v>162.55390667542488</v>
      </c>
      <c r="AP146" s="85">
        <f t="shared" si="29"/>
        <v>1.5396918940696848E-2</v>
      </c>
    </row>
    <row r="147" spans="1:42" x14ac:dyDescent="0.25">
      <c r="A147">
        <v>6</v>
      </c>
      <c r="B147" s="52">
        <v>20</v>
      </c>
      <c r="C147" s="5" t="s">
        <v>283</v>
      </c>
      <c r="D147" s="5">
        <v>-800</v>
      </c>
      <c r="E147" s="5">
        <v>104.03125</v>
      </c>
      <c r="F147" s="5">
        <v>200</v>
      </c>
      <c r="G147" s="5">
        <v>0.349665</v>
      </c>
      <c r="H147" s="5">
        <v>0.19175</v>
      </c>
      <c r="I147" s="5">
        <v>49.045020000000001</v>
      </c>
      <c r="J147" s="5">
        <v>1.5024999999999999</v>
      </c>
      <c r="K147" s="5">
        <v>9.1512239999999991</v>
      </c>
      <c r="L147" s="5">
        <v>0.14041200000000001</v>
      </c>
      <c r="M147" s="53">
        <v>0.349665</v>
      </c>
      <c r="N147" s="5">
        <v>0.232934</v>
      </c>
      <c r="O147" s="5">
        <v>99700</v>
      </c>
      <c r="P147" s="5">
        <v>21.7</v>
      </c>
      <c r="Q147" s="5">
        <v>60</v>
      </c>
      <c r="R147" s="5">
        <v>1.171</v>
      </c>
      <c r="S147" s="5" t="s">
        <v>324</v>
      </c>
      <c r="T147" s="5" t="s">
        <v>325</v>
      </c>
      <c r="U147" s="77">
        <v>1090</v>
      </c>
      <c r="V147" s="34">
        <v>218.38307960334296</v>
      </c>
      <c r="W147" s="2">
        <v>1.2608350528044669</v>
      </c>
      <c r="X147" s="2">
        <v>126.70574465385553</v>
      </c>
      <c r="Y147" s="2">
        <v>-47.478368881869116</v>
      </c>
      <c r="Z147" s="80">
        <f>VLOOKUP(U147,BG!$A$2:$F$55,4)</f>
        <v>15.316755607420955</v>
      </c>
      <c r="AA147" s="80">
        <f>VLOOKUP(U147,BG!$A$2:$F$55,5)</f>
        <v>0.92646338453189148</v>
      </c>
      <c r="AB147" s="4">
        <f>VLOOKUP(U147+1,BG!$A$2:$F$55,4)</f>
        <v>15.080377795035311</v>
      </c>
      <c r="AC147" s="4">
        <f>VLOOKUP(U147+1,BG!$A$2:$F$55,5)</f>
        <v>1.1407859266793348</v>
      </c>
      <c r="AD147" s="3">
        <f>COUNTIF($U$2:U147,U147)</f>
        <v>4</v>
      </c>
      <c r="AE147" s="3">
        <f t="shared" si="20"/>
        <v>19</v>
      </c>
      <c r="AF147" s="3">
        <f t="shared" si="24"/>
        <v>15</v>
      </c>
      <c r="AG147" s="3">
        <f t="shared" si="25"/>
        <v>3</v>
      </c>
      <c r="AH147" s="81">
        <f t="shared" si="21"/>
        <v>15.277359305356681</v>
      </c>
      <c r="AI147" s="81">
        <f t="shared" si="22"/>
        <v>0.96218380822313199</v>
      </c>
      <c r="AJ147" s="83">
        <v>1.13615</v>
      </c>
      <c r="AK147" s="83">
        <v>129.76300000000001</v>
      </c>
      <c r="AL147" s="84">
        <f t="shared" si="26"/>
        <v>147.43023245000001</v>
      </c>
      <c r="AM147" s="84">
        <f t="shared" si="23"/>
        <v>159.75504425127323</v>
      </c>
      <c r="AN147" s="84">
        <f t="shared" si="27"/>
        <v>14.699627756021194</v>
      </c>
      <c r="AO147" s="84">
        <f t="shared" si="28"/>
        <v>145.05541649525205</v>
      </c>
      <c r="AP147" s="85">
        <f t="shared" si="29"/>
        <v>1.6371784054170023E-2</v>
      </c>
    </row>
    <row r="148" spans="1:42" x14ac:dyDescent="0.25">
      <c r="A148">
        <v>6</v>
      </c>
      <c r="B148" s="52">
        <v>21</v>
      </c>
      <c r="C148" s="5" t="s">
        <v>283</v>
      </c>
      <c r="D148" s="5">
        <v>-800</v>
      </c>
      <c r="E148" s="5">
        <v>104.03125</v>
      </c>
      <c r="F148" s="5">
        <v>210</v>
      </c>
      <c r="G148" s="5">
        <v>0.351053</v>
      </c>
      <c r="H148" s="5">
        <v>0.19192699999999999</v>
      </c>
      <c r="I148" s="5">
        <v>49.089517999999998</v>
      </c>
      <c r="J148" s="5">
        <v>1.5049570000000001</v>
      </c>
      <c r="K148" s="5">
        <v>9.1553740000000001</v>
      </c>
      <c r="L148" s="5">
        <v>0.14052600000000001</v>
      </c>
      <c r="M148" s="53">
        <v>0.351053</v>
      </c>
      <c r="N148" s="5">
        <v>0.24909200000000001</v>
      </c>
      <c r="O148" s="5">
        <v>99700</v>
      </c>
      <c r="P148" s="5">
        <v>21.7</v>
      </c>
      <c r="Q148" s="5">
        <v>60</v>
      </c>
      <c r="R148" s="5">
        <v>1.171</v>
      </c>
      <c r="S148" s="5" t="s">
        <v>326</v>
      </c>
      <c r="T148" s="5" t="s">
        <v>327</v>
      </c>
      <c r="U148" s="77">
        <v>1090</v>
      </c>
      <c r="V148" s="34">
        <v>216.80742399494954</v>
      </c>
      <c r="W148" s="2">
        <v>1.1152466116420954</v>
      </c>
      <c r="X148" s="2">
        <v>141.51895225302422</v>
      </c>
      <c r="Y148" s="2">
        <v>-50.006182406109332</v>
      </c>
      <c r="Z148" s="80">
        <f>VLOOKUP(U148,BG!$A$2:$F$55,4)</f>
        <v>15.316755607420955</v>
      </c>
      <c r="AA148" s="80">
        <f>VLOOKUP(U148,BG!$A$2:$F$55,5)</f>
        <v>0.92646338453189148</v>
      </c>
      <c r="AB148" s="4">
        <f>VLOOKUP(U148+1,BG!$A$2:$F$55,4)</f>
        <v>15.080377795035311</v>
      </c>
      <c r="AC148" s="4">
        <f>VLOOKUP(U148+1,BG!$A$2:$F$55,5)</f>
        <v>1.1407859266793348</v>
      </c>
      <c r="AD148" s="3">
        <f>COUNTIF($U$2:U148,U148)</f>
        <v>5</v>
      </c>
      <c r="AE148" s="3">
        <f t="shared" si="20"/>
        <v>19</v>
      </c>
      <c r="AF148" s="3">
        <f t="shared" si="24"/>
        <v>14</v>
      </c>
      <c r="AG148" s="3">
        <f t="shared" si="25"/>
        <v>4</v>
      </c>
      <c r="AH148" s="81">
        <f t="shared" si="21"/>
        <v>15.264227204668588</v>
      </c>
      <c r="AI148" s="81">
        <f t="shared" si="22"/>
        <v>0.97409061612021219</v>
      </c>
      <c r="AJ148" s="83">
        <v>1.01013</v>
      </c>
      <c r="AK148" s="83">
        <v>144.32599999999999</v>
      </c>
      <c r="AL148" s="84">
        <f t="shared" si="26"/>
        <v>145.78802238</v>
      </c>
      <c r="AM148" s="84">
        <f t="shared" si="23"/>
        <v>157.82853198332475</v>
      </c>
      <c r="AN148" s="84">
        <f t="shared" si="27"/>
        <v>14.868740482394529</v>
      </c>
      <c r="AO148" s="84">
        <f t="shared" si="28"/>
        <v>142.95979150093024</v>
      </c>
      <c r="AP148" s="85">
        <f t="shared" si="29"/>
        <v>1.9783400978528713E-2</v>
      </c>
    </row>
    <row r="149" spans="1:42" x14ac:dyDescent="0.25">
      <c r="A149">
        <v>6</v>
      </c>
      <c r="B149" s="52">
        <v>22</v>
      </c>
      <c r="C149" s="5" t="s">
        <v>283</v>
      </c>
      <c r="D149" s="5">
        <v>-800</v>
      </c>
      <c r="E149" s="5">
        <v>104.03125</v>
      </c>
      <c r="F149" s="5">
        <v>220</v>
      </c>
      <c r="G149" s="5">
        <v>0.33524999999999999</v>
      </c>
      <c r="H149" s="5">
        <v>0.19185099999999999</v>
      </c>
      <c r="I149" s="5">
        <v>49.070391000000001</v>
      </c>
      <c r="J149" s="5">
        <v>1.51441</v>
      </c>
      <c r="K149" s="5">
        <v>9.1535740000000008</v>
      </c>
      <c r="L149" s="5">
        <v>0.14153399999999999</v>
      </c>
      <c r="M149" s="53">
        <v>0.33524999999999999</v>
      </c>
      <c r="N149" s="5">
        <v>0.22939999999999999</v>
      </c>
      <c r="O149" s="5">
        <v>99700</v>
      </c>
      <c r="P149" s="5">
        <v>21.7</v>
      </c>
      <c r="Q149" s="5">
        <v>60</v>
      </c>
      <c r="R149" s="5">
        <v>1.171</v>
      </c>
      <c r="S149" s="5" t="s">
        <v>328</v>
      </c>
      <c r="T149" s="5" t="s">
        <v>329</v>
      </c>
      <c r="U149" s="77">
        <v>1090</v>
      </c>
      <c r="V149" s="34">
        <v>199.8709242742199</v>
      </c>
      <c r="W149" s="2">
        <v>1.0639282199453524</v>
      </c>
      <c r="X149" s="2">
        <v>137.33756683725443</v>
      </c>
      <c r="Y149" s="2">
        <v>-51.364486862422659</v>
      </c>
      <c r="Z149" s="80">
        <f>VLOOKUP(U149,BG!$A$2:$F$55,4)</f>
        <v>15.316755607420955</v>
      </c>
      <c r="AA149" s="80">
        <f>VLOOKUP(U149,BG!$A$2:$F$55,5)</f>
        <v>0.92646338453189148</v>
      </c>
      <c r="AB149" s="4">
        <f>VLOOKUP(U149+1,BG!$A$2:$F$55,4)</f>
        <v>15.080377795035311</v>
      </c>
      <c r="AC149" s="4">
        <f>VLOOKUP(U149+1,BG!$A$2:$F$55,5)</f>
        <v>1.1407859266793348</v>
      </c>
      <c r="AD149" s="3">
        <f>COUNTIF($U$2:U149,U149)</f>
        <v>6</v>
      </c>
      <c r="AE149" s="3">
        <f t="shared" si="20"/>
        <v>19</v>
      </c>
      <c r="AF149" s="3">
        <f t="shared" si="24"/>
        <v>13</v>
      </c>
      <c r="AG149" s="3">
        <f t="shared" si="25"/>
        <v>5</v>
      </c>
      <c r="AH149" s="81">
        <f t="shared" si="21"/>
        <v>15.251095103980497</v>
      </c>
      <c r="AI149" s="81">
        <f t="shared" si="22"/>
        <v>0.98599742401729251</v>
      </c>
      <c r="AJ149" s="83">
        <v>0.950569</v>
      </c>
      <c r="AK149" s="83">
        <v>140.273</v>
      </c>
      <c r="AL149" s="84">
        <f t="shared" si="26"/>
        <v>133.339165337</v>
      </c>
      <c r="AM149" s="84">
        <f t="shared" si="23"/>
        <v>146.11731301678597</v>
      </c>
      <c r="AN149" s="84">
        <f t="shared" si="27"/>
        <v>15.037540485967511</v>
      </c>
      <c r="AO149" s="84">
        <f t="shared" si="28"/>
        <v>131.07977253081845</v>
      </c>
      <c r="AP149" s="85">
        <f t="shared" si="29"/>
        <v>1.7236776983652006E-2</v>
      </c>
    </row>
    <row r="150" spans="1:42" x14ac:dyDescent="0.25">
      <c r="A150">
        <v>6</v>
      </c>
      <c r="B150" s="52">
        <v>23</v>
      </c>
      <c r="C150" s="5" t="s">
        <v>283</v>
      </c>
      <c r="D150" s="5">
        <v>-800</v>
      </c>
      <c r="E150" s="5">
        <v>104.03125</v>
      </c>
      <c r="F150" s="5">
        <v>230</v>
      </c>
      <c r="G150" s="5">
        <v>0.33784199999999998</v>
      </c>
      <c r="H150" s="5">
        <v>0.191694</v>
      </c>
      <c r="I150" s="5">
        <v>49.030878999999999</v>
      </c>
      <c r="J150" s="5">
        <v>1.5120420000000001</v>
      </c>
      <c r="K150" s="5">
        <v>9.1498910000000002</v>
      </c>
      <c r="L150" s="5">
        <v>0.14128499999999999</v>
      </c>
      <c r="M150" s="53">
        <v>0.33784199999999998</v>
      </c>
      <c r="N150" s="5">
        <v>0.24527199999999999</v>
      </c>
      <c r="O150" s="5">
        <v>99700</v>
      </c>
      <c r="P150" s="5">
        <v>21.7</v>
      </c>
      <c r="Q150" s="5">
        <v>60</v>
      </c>
      <c r="R150" s="5">
        <v>1.171</v>
      </c>
      <c r="S150" s="5" t="s">
        <v>330</v>
      </c>
      <c r="T150" s="5" t="s">
        <v>331</v>
      </c>
      <c r="U150" s="77">
        <v>1090</v>
      </c>
      <c r="V150" s="34">
        <v>199.35753157933894</v>
      </c>
      <c r="W150" s="2">
        <v>1.0187516736995434</v>
      </c>
      <c r="X150" s="2">
        <v>143.99691808068067</v>
      </c>
      <c r="Y150" s="2">
        <v>-52.145515249080226</v>
      </c>
      <c r="Z150" s="80">
        <f>VLOOKUP(U150,BG!$A$2:$F$55,4)</f>
        <v>15.316755607420955</v>
      </c>
      <c r="AA150" s="80">
        <f>VLOOKUP(U150,BG!$A$2:$F$55,5)</f>
        <v>0.92646338453189148</v>
      </c>
      <c r="AB150" s="4">
        <f>VLOOKUP(U150+1,BG!$A$2:$F$55,4)</f>
        <v>15.080377795035311</v>
      </c>
      <c r="AC150" s="4">
        <f>VLOOKUP(U150+1,BG!$A$2:$F$55,5)</f>
        <v>1.1407859266793348</v>
      </c>
      <c r="AD150" s="3">
        <f>COUNTIF($U$2:U150,U150)</f>
        <v>7</v>
      </c>
      <c r="AE150" s="3">
        <f t="shared" si="20"/>
        <v>19</v>
      </c>
      <c r="AF150" s="3">
        <f t="shared" si="24"/>
        <v>12</v>
      </c>
      <c r="AG150" s="3">
        <f t="shared" si="25"/>
        <v>6</v>
      </c>
      <c r="AH150" s="81">
        <f t="shared" si="21"/>
        <v>15.237963003292407</v>
      </c>
      <c r="AI150" s="81">
        <f t="shared" si="22"/>
        <v>0.9979042319143725</v>
      </c>
      <c r="AJ150" s="83">
        <v>0.91220400000000001</v>
      </c>
      <c r="AK150" s="83">
        <v>146.852</v>
      </c>
      <c r="AL150" s="84">
        <f t="shared" si="26"/>
        <v>133.958981808</v>
      </c>
      <c r="AM150" s="84">
        <f t="shared" si="23"/>
        <v>146.69710130226949</v>
      </c>
      <c r="AN150" s="84">
        <f t="shared" si="27"/>
        <v>15.206027766740133</v>
      </c>
      <c r="AO150" s="84">
        <f t="shared" si="28"/>
        <v>131.49107353552935</v>
      </c>
      <c r="AP150" s="85">
        <f t="shared" si="29"/>
        <v>1.8768637338745387E-2</v>
      </c>
    </row>
    <row r="151" spans="1:42" x14ac:dyDescent="0.25">
      <c r="A151">
        <v>6</v>
      </c>
      <c r="B151" s="52">
        <v>24</v>
      </c>
      <c r="C151" s="5" t="s">
        <v>283</v>
      </c>
      <c r="D151" s="5">
        <v>-800</v>
      </c>
      <c r="E151" s="5">
        <v>104.03125</v>
      </c>
      <c r="F151" s="5">
        <v>240</v>
      </c>
      <c r="G151" s="5">
        <v>0.32229200000000002</v>
      </c>
      <c r="H151" s="5">
        <v>0.19184699999999999</v>
      </c>
      <c r="I151" s="5">
        <v>49.069358000000001</v>
      </c>
      <c r="J151" s="5">
        <v>1.5095909999999999</v>
      </c>
      <c r="K151" s="5">
        <v>9.1534859999999991</v>
      </c>
      <c r="L151" s="5">
        <v>0.141014</v>
      </c>
      <c r="M151" s="53">
        <v>0.32229200000000002</v>
      </c>
      <c r="N151" s="5">
        <v>0.23034499999999999</v>
      </c>
      <c r="O151" s="5">
        <v>99700</v>
      </c>
      <c r="P151" s="5">
        <v>21.7</v>
      </c>
      <c r="Q151" s="5">
        <v>60</v>
      </c>
      <c r="R151" s="5">
        <v>1.171</v>
      </c>
      <c r="S151" s="5" t="s">
        <v>332</v>
      </c>
      <c r="T151" s="5" t="s">
        <v>333</v>
      </c>
      <c r="U151" s="77">
        <v>1090</v>
      </c>
      <c r="V151" s="34">
        <v>182.6138972716297</v>
      </c>
      <c r="W151" s="2">
        <v>0.94244317184100868</v>
      </c>
      <c r="X151" s="2">
        <v>142.96398019420025</v>
      </c>
      <c r="Y151" s="2">
        <v>-53.902582341948033</v>
      </c>
      <c r="Z151" s="80">
        <f>VLOOKUP(U151,BG!$A$2:$F$55,4)</f>
        <v>15.316755607420955</v>
      </c>
      <c r="AA151" s="80">
        <f>VLOOKUP(U151,BG!$A$2:$F$55,5)</f>
        <v>0.92646338453189148</v>
      </c>
      <c r="AB151" s="4">
        <f>VLOOKUP(U151+1,BG!$A$2:$F$55,4)</f>
        <v>15.080377795035311</v>
      </c>
      <c r="AC151" s="4">
        <f>VLOOKUP(U151+1,BG!$A$2:$F$55,5)</f>
        <v>1.1407859266793348</v>
      </c>
      <c r="AD151" s="3">
        <f>COUNTIF($U$2:U151,U151)</f>
        <v>8</v>
      </c>
      <c r="AE151" s="3">
        <f t="shared" si="20"/>
        <v>19</v>
      </c>
      <c r="AF151" s="3">
        <f t="shared" si="24"/>
        <v>11</v>
      </c>
      <c r="AG151" s="3">
        <f t="shared" si="25"/>
        <v>7</v>
      </c>
      <c r="AH151" s="81">
        <f t="shared" si="21"/>
        <v>15.224830902604317</v>
      </c>
      <c r="AI151" s="81">
        <f t="shared" si="22"/>
        <v>1.0098110398114528</v>
      </c>
      <c r="AJ151" s="83">
        <v>0.832256</v>
      </c>
      <c r="AK151" s="83">
        <v>145.88300000000001</v>
      </c>
      <c r="AL151" s="84">
        <f t="shared" si="26"/>
        <v>121.41200204800001</v>
      </c>
      <c r="AM151" s="84">
        <f t="shared" si="23"/>
        <v>134.73542695323724</v>
      </c>
      <c r="AN151" s="84">
        <f t="shared" si="27"/>
        <v>15.374202324712405</v>
      </c>
      <c r="AO151" s="84">
        <f t="shared" si="28"/>
        <v>119.36122462852484</v>
      </c>
      <c r="AP151" s="85">
        <f t="shared" si="29"/>
        <v>1.7181269929640742E-2</v>
      </c>
    </row>
    <row r="152" spans="1:42" x14ac:dyDescent="0.25">
      <c r="A152">
        <v>6</v>
      </c>
      <c r="B152" s="52">
        <v>25</v>
      </c>
      <c r="C152" s="5" t="s">
        <v>283</v>
      </c>
      <c r="D152" s="5">
        <v>-800</v>
      </c>
      <c r="E152" s="5">
        <v>104.03125</v>
      </c>
      <c r="F152" s="5">
        <v>250</v>
      </c>
      <c r="G152" s="5">
        <v>0.314193</v>
      </c>
      <c r="H152" s="5">
        <v>0.191938</v>
      </c>
      <c r="I152" s="5">
        <v>49.092292999999998</v>
      </c>
      <c r="J152" s="5">
        <v>1.501657</v>
      </c>
      <c r="K152" s="5">
        <v>9.1556370000000005</v>
      </c>
      <c r="L152" s="5">
        <v>0.140237</v>
      </c>
      <c r="M152" s="53">
        <v>0.314193</v>
      </c>
      <c r="N152" s="5">
        <v>0.22364999999999999</v>
      </c>
      <c r="O152" s="5">
        <v>99700</v>
      </c>
      <c r="P152" s="5">
        <v>21.7</v>
      </c>
      <c r="Q152" s="5">
        <v>60</v>
      </c>
      <c r="R152" s="5">
        <v>1.171</v>
      </c>
      <c r="S152" s="5" t="s">
        <v>334</v>
      </c>
      <c r="T152" s="5" t="s">
        <v>335</v>
      </c>
      <c r="U152" s="77">
        <v>1090</v>
      </c>
      <c r="V152" s="34">
        <v>172.51832000368483</v>
      </c>
      <c r="W152" s="2">
        <v>0.89472567708157058</v>
      </c>
      <c r="X152" s="2">
        <v>142.73356011835361</v>
      </c>
      <c r="Y152" s="2">
        <v>-55.45869496221993</v>
      </c>
      <c r="Z152" s="80">
        <f>VLOOKUP(U152,BG!$A$2:$F$55,4)</f>
        <v>15.316755607420955</v>
      </c>
      <c r="AA152" s="80">
        <f>VLOOKUP(U152,BG!$A$2:$F$55,5)</f>
        <v>0.92646338453189148</v>
      </c>
      <c r="AB152" s="4">
        <f>VLOOKUP(U152+1,BG!$A$2:$F$55,4)</f>
        <v>15.080377795035311</v>
      </c>
      <c r="AC152" s="4">
        <f>VLOOKUP(U152+1,BG!$A$2:$F$55,5)</f>
        <v>1.1407859266793348</v>
      </c>
      <c r="AD152" s="3">
        <f>COUNTIF($U$2:U152,U152)</f>
        <v>9</v>
      </c>
      <c r="AE152" s="3">
        <f t="shared" si="20"/>
        <v>19</v>
      </c>
      <c r="AF152" s="3">
        <f t="shared" si="24"/>
        <v>10</v>
      </c>
      <c r="AG152" s="3">
        <f t="shared" si="25"/>
        <v>8</v>
      </c>
      <c r="AH152" s="81">
        <f t="shared" si="21"/>
        <v>15.211698801916226</v>
      </c>
      <c r="AI152" s="81">
        <f t="shared" si="22"/>
        <v>1.0217178477085329</v>
      </c>
      <c r="AJ152" s="83">
        <v>0.78176800000000002</v>
      </c>
      <c r="AK152" s="83">
        <v>145.70500000000001</v>
      </c>
      <c r="AL152" s="84">
        <f t="shared" si="26"/>
        <v>113.90750644000001</v>
      </c>
      <c r="AM152" s="84">
        <f t="shared" si="23"/>
        <v>127.70738121915699</v>
      </c>
      <c r="AN152" s="84">
        <f t="shared" si="27"/>
        <v>15.542064159884315</v>
      </c>
      <c r="AO152" s="84">
        <f t="shared" si="28"/>
        <v>112.16531705927267</v>
      </c>
      <c r="AP152" s="85">
        <f t="shared" si="29"/>
        <v>1.5532335898508593E-2</v>
      </c>
    </row>
    <row r="153" spans="1:42" x14ac:dyDescent="0.25">
      <c r="A153">
        <v>6</v>
      </c>
      <c r="B153" s="52">
        <v>26</v>
      </c>
      <c r="C153" s="5" t="s">
        <v>283</v>
      </c>
      <c r="D153" s="5">
        <v>-800</v>
      </c>
      <c r="E153" s="5">
        <v>104.03125</v>
      </c>
      <c r="F153" s="5">
        <v>260</v>
      </c>
      <c r="G153" s="5">
        <v>0.29663600000000001</v>
      </c>
      <c r="H153" s="5">
        <v>0.19221199999999999</v>
      </c>
      <c r="I153" s="5">
        <v>49.160874999999997</v>
      </c>
      <c r="J153" s="5">
        <v>1.517822</v>
      </c>
      <c r="K153" s="5">
        <v>9.1620089999999994</v>
      </c>
      <c r="L153" s="5">
        <v>0.14169000000000001</v>
      </c>
      <c r="M153" s="53">
        <v>0.29663600000000001</v>
      </c>
      <c r="N153" s="5">
        <v>0.22062300000000001</v>
      </c>
      <c r="O153" s="5">
        <v>99700</v>
      </c>
      <c r="P153" s="5">
        <v>21.7</v>
      </c>
      <c r="Q153" s="5">
        <v>60</v>
      </c>
      <c r="R153" s="5">
        <v>1.171</v>
      </c>
      <c r="S153" s="5" t="s">
        <v>336</v>
      </c>
      <c r="T153" s="5" t="s">
        <v>337</v>
      </c>
      <c r="U153" s="77">
        <v>1090</v>
      </c>
      <c r="V153" s="34">
        <v>153.93752108368847</v>
      </c>
      <c r="W153" s="2">
        <v>0.84273574106348748</v>
      </c>
      <c r="X153" s="2">
        <v>136.48461304639363</v>
      </c>
      <c r="Y153" s="2">
        <v>-56.644878645726429</v>
      </c>
      <c r="Z153" s="80">
        <f>VLOOKUP(U153,BG!$A$2:$F$55,4)</f>
        <v>15.316755607420955</v>
      </c>
      <c r="AA153" s="80">
        <f>VLOOKUP(U153,BG!$A$2:$F$55,5)</f>
        <v>0.92646338453189148</v>
      </c>
      <c r="AB153" s="4">
        <f>VLOOKUP(U153+1,BG!$A$2:$F$55,4)</f>
        <v>15.080377795035311</v>
      </c>
      <c r="AC153" s="4">
        <f>VLOOKUP(U153+1,BG!$A$2:$F$55,5)</f>
        <v>1.1407859266793348</v>
      </c>
      <c r="AD153" s="3">
        <f>COUNTIF($U$2:U153,U153)</f>
        <v>10</v>
      </c>
      <c r="AE153" s="3">
        <f t="shared" si="20"/>
        <v>19</v>
      </c>
      <c r="AF153" s="3">
        <f t="shared" si="24"/>
        <v>9</v>
      </c>
      <c r="AG153" s="3">
        <f t="shared" si="25"/>
        <v>9</v>
      </c>
      <c r="AH153" s="81">
        <f t="shared" si="21"/>
        <v>15.198566701228133</v>
      </c>
      <c r="AI153" s="81">
        <f t="shared" si="22"/>
        <v>1.033624655605613</v>
      </c>
      <c r="AJ153" s="83">
        <v>0.71865599999999996</v>
      </c>
      <c r="AK153" s="83">
        <v>139.624</v>
      </c>
      <c r="AL153" s="84">
        <f t="shared" si="26"/>
        <v>100.34162534399999</v>
      </c>
      <c r="AM153" s="84">
        <f t="shared" si="23"/>
        <v>115.02046151941587</v>
      </c>
      <c r="AN153" s="84">
        <f t="shared" si="27"/>
        <v>15.709613272255867</v>
      </c>
      <c r="AO153" s="84">
        <f t="shared" si="28"/>
        <v>99.31084824716001</v>
      </c>
      <c r="AP153" s="85">
        <f t="shared" si="29"/>
        <v>1.0379300096950494E-2</v>
      </c>
    </row>
    <row r="154" spans="1:42" x14ac:dyDescent="0.25">
      <c r="A154">
        <v>6</v>
      </c>
      <c r="B154" s="52">
        <v>27</v>
      </c>
      <c r="C154" s="5" t="s">
        <v>283</v>
      </c>
      <c r="D154" s="5">
        <v>-800</v>
      </c>
      <c r="E154" s="5">
        <v>104.03125</v>
      </c>
      <c r="F154" s="5">
        <v>270</v>
      </c>
      <c r="G154" s="5">
        <v>0.28929199999999999</v>
      </c>
      <c r="H154" s="5">
        <v>0.192694</v>
      </c>
      <c r="I154" s="5">
        <v>49.281796</v>
      </c>
      <c r="J154" s="5">
        <v>1.513927</v>
      </c>
      <c r="K154" s="5">
        <v>9.1732820000000004</v>
      </c>
      <c r="L154" s="5">
        <v>0.14113200000000001</v>
      </c>
      <c r="M154" s="53">
        <v>0.28929199999999999</v>
      </c>
      <c r="N154" s="5">
        <v>0.22059000000000001</v>
      </c>
      <c r="O154" s="5">
        <v>99700</v>
      </c>
      <c r="P154" s="5">
        <v>21.7</v>
      </c>
      <c r="Q154" s="5">
        <v>60</v>
      </c>
      <c r="R154" s="5">
        <v>1.171</v>
      </c>
      <c r="S154" s="5" t="s">
        <v>338</v>
      </c>
      <c r="T154" s="5" t="s">
        <v>339</v>
      </c>
      <c r="U154" s="77">
        <v>1090</v>
      </c>
      <c r="V154" s="34">
        <v>144.48675353727901</v>
      </c>
      <c r="W154" s="2">
        <v>0.88219230478514921</v>
      </c>
      <c r="X154" s="2">
        <v>126.69148591474737</v>
      </c>
      <c r="Y154" s="2">
        <v>-54.887184366542265</v>
      </c>
      <c r="Z154" s="80">
        <f>VLOOKUP(U154,BG!$A$2:$F$55,4)</f>
        <v>15.316755607420955</v>
      </c>
      <c r="AA154" s="80">
        <f>VLOOKUP(U154,BG!$A$2:$F$55,5)</f>
        <v>0.92646338453189148</v>
      </c>
      <c r="AB154" s="4">
        <f>VLOOKUP(U154+1,BG!$A$2:$F$55,4)</f>
        <v>15.080377795035311</v>
      </c>
      <c r="AC154" s="4">
        <f>VLOOKUP(U154+1,BG!$A$2:$F$55,5)</f>
        <v>1.1407859266793348</v>
      </c>
      <c r="AD154" s="3">
        <f>COUNTIF($U$2:U154,U154)</f>
        <v>11</v>
      </c>
      <c r="AE154" s="3">
        <f t="shared" si="20"/>
        <v>19</v>
      </c>
      <c r="AF154" s="3">
        <f t="shared" si="24"/>
        <v>8</v>
      </c>
      <c r="AG154" s="3">
        <f t="shared" si="25"/>
        <v>10</v>
      </c>
      <c r="AH154" s="81">
        <f t="shared" si="21"/>
        <v>15.18543460054004</v>
      </c>
      <c r="AI154" s="81">
        <f t="shared" si="22"/>
        <v>1.0455314635026933</v>
      </c>
      <c r="AJ154" s="83">
        <v>0.74125399999999997</v>
      </c>
      <c r="AK154" s="83">
        <v>130.084</v>
      </c>
      <c r="AL154" s="84">
        <f t="shared" si="26"/>
        <v>96.425285336000002</v>
      </c>
      <c r="AM154" s="84">
        <f t="shared" si="23"/>
        <v>111.76625395578625</v>
      </c>
      <c r="AN154" s="84">
        <f t="shared" si="27"/>
        <v>15.876849661827064</v>
      </c>
      <c r="AO154" s="84">
        <f t="shared" si="28"/>
        <v>95.889404293959188</v>
      </c>
      <c r="AP154" s="85">
        <f t="shared" si="29"/>
        <v>5.5885323929848688E-3</v>
      </c>
    </row>
    <row r="155" spans="1:42" x14ac:dyDescent="0.25">
      <c r="A155">
        <v>6</v>
      </c>
      <c r="B155" s="52">
        <v>28</v>
      </c>
      <c r="C155" s="5" t="s">
        <v>283</v>
      </c>
      <c r="D155" s="5">
        <v>-800</v>
      </c>
      <c r="E155" s="5">
        <v>104.03125</v>
      </c>
      <c r="F155" s="5">
        <v>280</v>
      </c>
      <c r="G155" s="5">
        <v>0.28111000000000003</v>
      </c>
      <c r="H155" s="5">
        <v>0.19233800000000001</v>
      </c>
      <c r="I155" s="5">
        <v>49.192594999999997</v>
      </c>
      <c r="J155" s="5">
        <v>1.5190170000000001</v>
      </c>
      <c r="K155" s="5">
        <v>9.1649639999999994</v>
      </c>
      <c r="L155" s="5">
        <v>0.14180400000000001</v>
      </c>
      <c r="M155" s="53">
        <v>0.28111000000000003</v>
      </c>
      <c r="N155" s="5">
        <v>0.21329999999999999</v>
      </c>
      <c r="O155" s="5">
        <v>99700</v>
      </c>
      <c r="P155" s="5">
        <v>21.7</v>
      </c>
      <c r="Q155" s="5">
        <v>60</v>
      </c>
      <c r="R155" s="5">
        <v>1.171</v>
      </c>
      <c r="S155" s="5" t="s">
        <v>340</v>
      </c>
      <c r="T155" s="5" t="s">
        <v>341</v>
      </c>
      <c r="U155" s="77">
        <v>1090</v>
      </c>
      <c r="V155" s="34">
        <v>134.27200604065081</v>
      </c>
      <c r="W155" s="2">
        <v>0.85288332072656625</v>
      </c>
      <c r="X155" s="2">
        <v>123.85368814309</v>
      </c>
      <c r="Y155" s="2">
        <v>-55.475717315540876</v>
      </c>
      <c r="Z155" s="80">
        <f>VLOOKUP(U155,BG!$A$2:$F$55,4)</f>
        <v>15.316755607420955</v>
      </c>
      <c r="AA155" s="80">
        <f>VLOOKUP(U155,BG!$A$2:$F$55,5)</f>
        <v>0.92646338453189148</v>
      </c>
      <c r="AB155" s="4">
        <f>VLOOKUP(U155+1,BG!$A$2:$F$55,4)</f>
        <v>15.080377795035311</v>
      </c>
      <c r="AC155" s="4">
        <f>VLOOKUP(U155+1,BG!$A$2:$F$55,5)</f>
        <v>1.1407859266793348</v>
      </c>
      <c r="AD155" s="3">
        <f>COUNTIF($U$2:U155,U155)</f>
        <v>12</v>
      </c>
      <c r="AE155" s="3">
        <f t="shared" si="20"/>
        <v>19</v>
      </c>
      <c r="AF155" s="3">
        <f t="shared" si="24"/>
        <v>7</v>
      </c>
      <c r="AG155" s="3">
        <f t="shared" si="25"/>
        <v>11</v>
      </c>
      <c r="AH155" s="81">
        <f t="shared" si="21"/>
        <v>15.172302499851948</v>
      </c>
      <c r="AI155" s="81">
        <f t="shared" si="22"/>
        <v>1.0574382713997734</v>
      </c>
      <c r="AJ155" s="83">
        <v>0.70815499999999998</v>
      </c>
      <c r="AK155" s="83">
        <v>127.26900000000001</v>
      </c>
      <c r="AL155" s="84">
        <f t="shared" si="26"/>
        <v>90.126178695000007</v>
      </c>
      <c r="AM155" s="84">
        <f t="shared" si="23"/>
        <v>105.63274482771114</v>
      </c>
      <c r="AN155" s="84">
        <f t="shared" si="27"/>
        <v>16.043773328597904</v>
      </c>
      <c r="AO155" s="84">
        <f t="shared" si="28"/>
        <v>89.588971499113228</v>
      </c>
      <c r="AP155" s="85">
        <f t="shared" si="29"/>
        <v>5.996354092446486E-3</v>
      </c>
    </row>
    <row r="156" spans="1:42" x14ac:dyDescent="0.25">
      <c r="A156">
        <v>6</v>
      </c>
      <c r="B156" s="52">
        <v>29</v>
      </c>
      <c r="C156" s="5" t="s">
        <v>283</v>
      </c>
      <c r="D156" s="5">
        <v>-800</v>
      </c>
      <c r="E156" s="5">
        <v>104.03125</v>
      </c>
      <c r="F156" s="5">
        <v>290</v>
      </c>
      <c r="G156" s="5">
        <v>0.26844099999999999</v>
      </c>
      <c r="H156" s="5">
        <v>0.192241</v>
      </c>
      <c r="I156" s="5">
        <v>49.168320999999999</v>
      </c>
      <c r="J156" s="5">
        <v>1.534224</v>
      </c>
      <c r="K156" s="5">
        <v>9.1626790000000007</v>
      </c>
      <c r="L156" s="5">
        <v>0.143233</v>
      </c>
      <c r="M156" s="53">
        <v>0.26844099999999999</v>
      </c>
      <c r="N156" s="5">
        <v>0.198934</v>
      </c>
      <c r="O156" s="5">
        <v>99700</v>
      </c>
      <c r="P156" s="5">
        <v>21.7</v>
      </c>
      <c r="Q156" s="5">
        <v>60</v>
      </c>
      <c r="R156" s="5">
        <v>1.171</v>
      </c>
      <c r="S156" s="5" t="s">
        <v>342</v>
      </c>
      <c r="T156" s="5" t="s">
        <v>343</v>
      </c>
      <c r="U156" s="77">
        <v>1090</v>
      </c>
      <c r="V156" s="34">
        <v>120.01675910317421</v>
      </c>
      <c r="W156" s="2">
        <v>0.79657215911936241</v>
      </c>
      <c r="X156" s="2">
        <v>118.10961337326769</v>
      </c>
      <c r="Y156" s="2">
        <v>-58.612446584794483</v>
      </c>
      <c r="Z156" s="80">
        <f>VLOOKUP(U156,BG!$A$2:$F$55,4)</f>
        <v>15.316755607420955</v>
      </c>
      <c r="AA156" s="80">
        <f>VLOOKUP(U156,BG!$A$2:$F$55,5)</f>
        <v>0.92646338453189148</v>
      </c>
      <c r="AB156" s="4">
        <f>VLOOKUP(U156+1,BG!$A$2:$F$55,4)</f>
        <v>15.080377795035311</v>
      </c>
      <c r="AC156" s="4">
        <f>VLOOKUP(U156+1,BG!$A$2:$F$55,5)</f>
        <v>1.1407859266793348</v>
      </c>
      <c r="AD156" s="3">
        <f>COUNTIF($U$2:U156,U156)</f>
        <v>13</v>
      </c>
      <c r="AE156" s="3">
        <f t="shared" si="20"/>
        <v>19</v>
      </c>
      <c r="AF156" s="3">
        <f t="shared" si="24"/>
        <v>6</v>
      </c>
      <c r="AG156" s="3">
        <f t="shared" si="25"/>
        <v>12</v>
      </c>
      <c r="AH156" s="81">
        <f t="shared" si="21"/>
        <v>15.159170399163859</v>
      </c>
      <c r="AI156" s="81">
        <f t="shared" si="22"/>
        <v>1.0693450792968535</v>
      </c>
      <c r="AJ156" s="83">
        <v>0.64718799999999999</v>
      </c>
      <c r="AK156" s="83">
        <v>121.509</v>
      </c>
      <c r="AL156" s="84">
        <f t="shared" si="26"/>
        <v>78.639166692000003</v>
      </c>
      <c r="AM156" s="84">
        <f t="shared" si="23"/>
        <v>94.082829737496965</v>
      </c>
      <c r="AN156" s="84">
        <f t="shared" si="27"/>
        <v>16.21038427256839</v>
      </c>
      <c r="AO156" s="84">
        <f t="shared" si="28"/>
        <v>77.872445464928575</v>
      </c>
      <c r="AP156" s="85">
        <f t="shared" si="29"/>
        <v>9.845860400219961E-3</v>
      </c>
    </row>
    <row r="157" spans="1:42" x14ac:dyDescent="0.25">
      <c r="A157">
        <v>6</v>
      </c>
      <c r="B157" s="52">
        <v>30</v>
      </c>
      <c r="C157" s="5" t="s">
        <v>283</v>
      </c>
      <c r="D157" s="5">
        <v>-800</v>
      </c>
      <c r="E157" s="5">
        <v>104.03125</v>
      </c>
      <c r="F157" s="5">
        <v>300</v>
      </c>
      <c r="G157" s="5">
        <v>0.25747599999999998</v>
      </c>
      <c r="H157" s="5">
        <v>0.19202900000000001</v>
      </c>
      <c r="I157" s="5">
        <v>49.115037999999998</v>
      </c>
      <c r="J157" s="5">
        <v>1.4886630000000001</v>
      </c>
      <c r="K157" s="5">
        <v>9.1577760000000001</v>
      </c>
      <c r="L157" s="5">
        <v>0.13907</v>
      </c>
      <c r="M157" s="53">
        <v>0.25747599999999998</v>
      </c>
      <c r="N157" s="5">
        <v>0.18842800000000001</v>
      </c>
      <c r="O157" s="5">
        <v>99700</v>
      </c>
      <c r="P157" s="5">
        <v>21.7</v>
      </c>
      <c r="Q157" s="5">
        <v>60</v>
      </c>
      <c r="R157" s="5">
        <v>1.171</v>
      </c>
      <c r="S157" s="5" t="s">
        <v>344</v>
      </c>
      <c r="T157" s="5" t="s">
        <v>345</v>
      </c>
      <c r="U157" s="77">
        <v>1090</v>
      </c>
      <c r="V157" s="34">
        <v>107.27321012146074</v>
      </c>
      <c r="W157" s="2">
        <v>0.79895704858035399</v>
      </c>
      <c r="X157" s="2">
        <v>108.06947969293002</v>
      </c>
      <c r="Y157" s="2">
        <v>-58.999170092575696</v>
      </c>
      <c r="Z157" s="80">
        <f>VLOOKUP(U157,BG!$A$2:$F$55,4)</f>
        <v>15.316755607420955</v>
      </c>
      <c r="AA157" s="80">
        <f>VLOOKUP(U157,BG!$A$2:$F$55,5)</f>
        <v>0.92646338453189148</v>
      </c>
      <c r="AB157" s="4">
        <f>VLOOKUP(U157+1,BG!$A$2:$F$55,4)</f>
        <v>15.080377795035311</v>
      </c>
      <c r="AC157" s="4">
        <f>VLOOKUP(U157+1,BG!$A$2:$F$55,5)</f>
        <v>1.1407859266793348</v>
      </c>
      <c r="AD157" s="3">
        <f>COUNTIF($U$2:U157,U157)</f>
        <v>14</v>
      </c>
      <c r="AE157" s="3">
        <f t="shared" si="20"/>
        <v>19</v>
      </c>
      <c r="AF157" s="3">
        <f t="shared" si="24"/>
        <v>5</v>
      </c>
      <c r="AG157" s="3">
        <f t="shared" si="25"/>
        <v>13</v>
      </c>
      <c r="AH157" s="81">
        <f t="shared" si="21"/>
        <v>15.146038298475768</v>
      </c>
      <c r="AI157" s="81">
        <f t="shared" si="22"/>
        <v>1.0812518871939338</v>
      </c>
      <c r="AJ157" s="83">
        <v>0.64092499999999997</v>
      </c>
      <c r="AK157" s="83">
        <v>111.489</v>
      </c>
      <c r="AL157" s="84">
        <f t="shared" si="26"/>
        <v>71.456087324999999</v>
      </c>
      <c r="AM157" s="84">
        <f t="shared" si="23"/>
        <v>86.342872537077866</v>
      </c>
      <c r="AN157" s="84">
        <f t="shared" si="27"/>
        <v>16.376682493738521</v>
      </c>
      <c r="AO157" s="84">
        <f t="shared" si="28"/>
        <v>69.966190043339338</v>
      </c>
      <c r="AP157" s="85">
        <f t="shared" si="29"/>
        <v>2.1294532126699614E-2</v>
      </c>
    </row>
    <row r="158" spans="1:42" x14ac:dyDescent="0.25">
      <c r="A158">
        <v>6</v>
      </c>
      <c r="B158" s="52">
        <v>31</v>
      </c>
      <c r="C158" s="5" t="s">
        <v>283</v>
      </c>
      <c r="D158" s="5">
        <v>-800</v>
      </c>
      <c r="E158" s="5">
        <v>104.03125</v>
      </c>
      <c r="F158" s="5">
        <v>310</v>
      </c>
      <c r="G158" s="5">
        <v>0.24834500000000001</v>
      </c>
      <c r="H158" s="5">
        <v>0.192164</v>
      </c>
      <c r="I158" s="5">
        <v>49.148913999999998</v>
      </c>
      <c r="J158" s="5">
        <v>1.5033570000000001</v>
      </c>
      <c r="K158" s="5">
        <v>9.1609149999999993</v>
      </c>
      <c r="L158" s="5">
        <v>0.140377</v>
      </c>
      <c r="M158" s="53">
        <v>0.24834500000000001</v>
      </c>
      <c r="N158" s="5">
        <v>0.17943500000000001</v>
      </c>
      <c r="O158" s="5">
        <v>99700</v>
      </c>
      <c r="P158" s="5">
        <v>21.7</v>
      </c>
      <c r="Q158" s="5">
        <v>60</v>
      </c>
      <c r="R158" s="5">
        <v>1.171</v>
      </c>
      <c r="S158" s="5" t="s">
        <v>346</v>
      </c>
      <c r="T158" s="5" t="s">
        <v>347</v>
      </c>
      <c r="U158" s="77">
        <v>1090</v>
      </c>
      <c r="V158" s="34">
        <v>96.161159105506783</v>
      </c>
      <c r="W158" s="2">
        <v>0.7888447359844718</v>
      </c>
      <c r="X158" s="2">
        <v>100.62333969084061</v>
      </c>
      <c r="Y158" s="2">
        <v>-59.799637210238032</v>
      </c>
      <c r="Z158" s="80">
        <f>VLOOKUP(U158,BG!$A$2:$F$55,4)</f>
        <v>15.316755607420955</v>
      </c>
      <c r="AA158" s="80">
        <f>VLOOKUP(U158,BG!$A$2:$F$55,5)</f>
        <v>0.92646338453189148</v>
      </c>
      <c r="AB158" s="4">
        <f>VLOOKUP(U158+1,BG!$A$2:$F$55,4)</f>
        <v>15.080377795035311</v>
      </c>
      <c r="AC158" s="4">
        <f>VLOOKUP(U158+1,BG!$A$2:$F$55,5)</f>
        <v>1.1407859266793348</v>
      </c>
      <c r="AD158" s="3">
        <f>COUNTIF($U$2:U158,U158)</f>
        <v>15</v>
      </c>
      <c r="AE158" s="3">
        <f t="shared" si="20"/>
        <v>19</v>
      </c>
      <c r="AF158" s="3">
        <f t="shared" si="24"/>
        <v>4</v>
      </c>
      <c r="AG158" s="3">
        <f t="shared" si="25"/>
        <v>14</v>
      </c>
      <c r="AH158" s="81">
        <f t="shared" si="21"/>
        <v>15.132906197787678</v>
      </c>
      <c r="AI158" s="81">
        <f t="shared" si="22"/>
        <v>1.0931586950910139</v>
      </c>
      <c r="AJ158" s="83">
        <v>0.62401600000000002</v>
      </c>
      <c r="AK158" s="83">
        <v>104.07899999999999</v>
      </c>
      <c r="AL158" s="84">
        <f t="shared" si="26"/>
        <v>64.946961263999995</v>
      </c>
      <c r="AM158" s="84">
        <f t="shared" si="23"/>
        <v>79.376191832296982</v>
      </c>
      <c r="AN158" s="84">
        <f t="shared" si="27"/>
        <v>16.542667992108296</v>
      </c>
      <c r="AO158" s="84">
        <f t="shared" si="28"/>
        <v>62.83352384018869</v>
      </c>
      <c r="AP158" s="85">
        <f t="shared" si="29"/>
        <v>3.3635506886206791E-2</v>
      </c>
    </row>
    <row r="159" spans="1:42" x14ac:dyDescent="0.25">
      <c r="A159">
        <v>6</v>
      </c>
      <c r="B159" s="52">
        <v>32</v>
      </c>
      <c r="C159" s="5" t="s">
        <v>283</v>
      </c>
      <c r="D159" s="5">
        <v>-800</v>
      </c>
      <c r="E159" s="5">
        <v>104.03125</v>
      </c>
      <c r="F159" s="5">
        <v>320</v>
      </c>
      <c r="G159" s="5">
        <v>0.237178</v>
      </c>
      <c r="H159" s="5">
        <v>0.19222900000000001</v>
      </c>
      <c r="I159" s="5">
        <v>49.165109999999999</v>
      </c>
      <c r="J159" s="5">
        <v>1.540589</v>
      </c>
      <c r="K159" s="5">
        <v>9.1623710000000003</v>
      </c>
      <c r="L159" s="5">
        <v>0.14382200000000001</v>
      </c>
      <c r="M159" s="53">
        <v>0.237178</v>
      </c>
      <c r="N159" s="5">
        <v>0.172934</v>
      </c>
      <c r="O159" s="5">
        <v>99700</v>
      </c>
      <c r="P159" s="5">
        <v>21.7</v>
      </c>
      <c r="Q159" s="5">
        <v>60</v>
      </c>
      <c r="R159" s="5">
        <v>1.171</v>
      </c>
      <c r="S159" s="5" t="s">
        <v>348</v>
      </c>
      <c r="T159" s="5" t="s">
        <v>349</v>
      </c>
      <c r="U159" s="77">
        <v>1090</v>
      </c>
      <c r="V159" s="34">
        <v>83.203613979207546</v>
      </c>
      <c r="W159" s="2">
        <v>0.79961058444270627</v>
      </c>
      <c r="X159" s="2">
        <v>89.647149591033852</v>
      </c>
      <c r="Y159" s="2">
        <v>-59.998334376530728</v>
      </c>
      <c r="Z159" s="80">
        <f>VLOOKUP(U159,BG!$A$2:$F$55,4)</f>
        <v>15.316755607420955</v>
      </c>
      <c r="AA159" s="80">
        <f>VLOOKUP(U159,BG!$A$2:$F$55,5)</f>
        <v>0.92646338453189148</v>
      </c>
      <c r="AB159" s="4">
        <f>VLOOKUP(U159+1,BG!$A$2:$F$55,4)</f>
        <v>15.080377795035311</v>
      </c>
      <c r="AC159" s="4">
        <f>VLOOKUP(U159+1,BG!$A$2:$F$55,5)</f>
        <v>1.1407859266793348</v>
      </c>
      <c r="AD159" s="3">
        <f>COUNTIF($U$2:U159,U159)</f>
        <v>16</v>
      </c>
      <c r="AE159" s="3">
        <f t="shared" si="20"/>
        <v>19</v>
      </c>
      <c r="AF159" s="3">
        <f t="shared" si="24"/>
        <v>3</v>
      </c>
      <c r="AG159" s="3">
        <f t="shared" si="25"/>
        <v>15</v>
      </c>
      <c r="AH159" s="81">
        <f t="shared" si="21"/>
        <v>15.119774097099585</v>
      </c>
      <c r="AI159" s="81">
        <f t="shared" si="22"/>
        <v>1.1050655029880943</v>
      </c>
      <c r="AJ159" s="83">
        <v>0.62535300000000005</v>
      </c>
      <c r="AK159" s="83">
        <v>93.127399999999994</v>
      </c>
      <c r="AL159" s="84">
        <f t="shared" si="26"/>
        <v>58.237498972200001</v>
      </c>
      <c r="AM159" s="84">
        <f t="shared" si="23"/>
        <v>71.682809678109294</v>
      </c>
      <c r="AN159" s="84">
        <f t="shared" si="27"/>
        <v>16.708340767677711</v>
      </c>
      <c r="AO159" s="84">
        <f t="shared" si="28"/>
        <v>54.974468910431582</v>
      </c>
      <c r="AP159" s="85">
        <f t="shared" si="29"/>
        <v>5.9355372165300679E-2</v>
      </c>
    </row>
    <row r="160" spans="1:42" x14ac:dyDescent="0.25">
      <c r="A160">
        <v>6</v>
      </c>
      <c r="B160" s="52">
        <v>33</v>
      </c>
      <c r="C160" s="5" t="s">
        <v>283</v>
      </c>
      <c r="D160" s="5">
        <v>-800</v>
      </c>
      <c r="E160" s="5">
        <v>104.03125</v>
      </c>
      <c r="F160" s="5">
        <v>330</v>
      </c>
      <c r="G160" s="5">
        <v>0.23588799999999999</v>
      </c>
      <c r="H160" s="5">
        <v>0.19220999999999999</v>
      </c>
      <c r="I160" s="5">
        <v>49.160513000000002</v>
      </c>
      <c r="J160" s="5">
        <v>1.53609</v>
      </c>
      <c r="K160" s="5">
        <v>9.1619480000000006</v>
      </c>
      <c r="L160" s="5">
        <v>0.143455</v>
      </c>
      <c r="M160" s="53">
        <v>0.23588799999999999</v>
      </c>
      <c r="N160" s="5">
        <v>0.17602999999999999</v>
      </c>
      <c r="O160" s="5">
        <v>99700</v>
      </c>
      <c r="P160" s="5">
        <v>21.7</v>
      </c>
      <c r="Q160" s="5">
        <v>60</v>
      </c>
      <c r="R160" s="5">
        <v>1.171</v>
      </c>
      <c r="S160" s="5" t="s">
        <v>350</v>
      </c>
      <c r="T160" s="5" t="s">
        <v>351</v>
      </c>
      <c r="U160" s="77">
        <v>1090</v>
      </c>
      <c r="V160" s="34">
        <v>79.117051525668288</v>
      </c>
      <c r="W160" s="2">
        <v>0.79503499720220538</v>
      </c>
      <c r="X160" s="2">
        <v>88.195930546261948</v>
      </c>
      <c r="Y160" s="2">
        <v>-60.393028384800331</v>
      </c>
      <c r="Z160" s="80">
        <f>VLOOKUP(U160,BG!$A$2:$F$55,4)</f>
        <v>15.316755607420955</v>
      </c>
      <c r="AA160" s="80">
        <f>VLOOKUP(U160,BG!$A$2:$F$55,5)</f>
        <v>0.92646338453189148</v>
      </c>
      <c r="AB160" s="4">
        <f>VLOOKUP(U160+1,BG!$A$2:$F$55,4)</f>
        <v>15.080377795035311</v>
      </c>
      <c r="AC160" s="4">
        <f>VLOOKUP(U160+1,BG!$A$2:$F$55,5)</f>
        <v>1.1407859266793348</v>
      </c>
      <c r="AD160" s="3">
        <f>COUNTIF($U$2:U160,U160)</f>
        <v>17</v>
      </c>
      <c r="AE160" s="3">
        <f t="shared" si="20"/>
        <v>19</v>
      </c>
      <c r="AF160" s="3">
        <f t="shared" si="24"/>
        <v>2</v>
      </c>
      <c r="AG160" s="3">
        <f t="shared" si="25"/>
        <v>16</v>
      </c>
      <c r="AH160" s="81">
        <f t="shared" si="21"/>
        <v>15.106641996411494</v>
      </c>
      <c r="AI160" s="81">
        <f t="shared" si="22"/>
        <v>1.1169723108851743</v>
      </c>
      <c r="AJ160" s="83">
        <v>0.61783399999999999</v>
      </c>
      <c r="AK160" s="83">
        <v>91.712299999999999</v>
      </c>
      <c r="AL160" s="84">
        <f t="shared" si="26"/>
        <v>56.6629771582</v>
      </c>
      <c r="AM160" s="84">
        <f t="shared" si="23"/>
        <v>70.118851395093273</v>
      </c>
      <c r="AN160" s="84">
        <f t="shared" si="27"/>
        <v>16.873700820446771</v>
      </c>
      <c r="AO160" s="84">
        <f t="shared" si="28"/>
        <v>53.245150574646502</v>
      </c>
      <c r="AP160" s="85">
        <f t="shared" si="29"/>
        <v>6.4190382535624743E-2</v>
      </c>
    </row>
    <row r="161" spans="1:42" x14ac:dyDescent="0.25">
      <c r="A161">
        <v>6</v>
      </c>
      <c r="B161" s="52">
        <v>34</v>
      </c>
      <c r="C161" s="5" t="s">
        <v>283</v>
      </c>
      <c r="D161" s="5">
        <v>-800</v>
      </c>
      <c r="E161" s="5">
        <v>104.03125</v>
      </c>
      <c r="F161" s="5">
        <v>340</v>
      </c>
      <c r="G161" s="5">
        <v>0.22226099999999999</v>
      </c>
      <c r="H161" s="5">
        <v>0.19206599999999999</v>
      </c>
      <c r="I161" s="5">
        <v>49.124271</v>
      </c>
      <c r="J161" s="5">
        <v>1.5237229999999999</v>
      </c>
      <c r="K161" s="5">
        <v>9.1585870000000007</v>
      </c>
      <c r="L161" s="5">
        <v>0.14235400000000001</v>
      </c>
      <c r="M161" s="53">
        <v>0.22226099999999999</v>
      </c>
      <c r="N161" s="5">
        <v>0.15787899999999999</v>
      </c>
      <c r="O161" s="5">
        <v>99700</v>
      </c>
      <c r="P161" s="5">
        <v>21.7</v>
      </c>
      <c r="Q161" s="5">
        <v>60</v>
      </c>
      <c r="R161" s="5">
        <v>1.171</v>
      </c>
      <c r="S161" s="5" t="s">
        <v>352</v>
      </c>
      <c r="T161" s="5" t="s">
        <v>353</v>
      </c>
      <c r="U161" s="77">
        <v>1090</v>
      </c>
      <c r="V161" s="34">
        <v>63.91618713550637</v>
      </c>
      <c r="W161" s="2">
        <v>0.79943288602581331</v>
      </c>
      <c r="X161" s="2">
        <v>73.886812882892414</v>
      </c>
      <c r="Y161" s="2">
        <v>-62.363277977417773</v>
      </c>
      <c r="Z161" s="80">
        <f>VLOOKUP(U161,BG!$A$2:$F$55,4)</f>
        <v>15.316755607420955</v>
      </c>
      <c r="AA161" s="80">
        <f>VLOOKUP(U161,BG!$A$2:$F$55,5)</f>
        <v>0.92646338453189148</v>
      </c>
      <c r="AB161" s="4">
        <f>VLOOKUP(U161+1,BG!$A$2:$F$55,4)</f>
        <v>15.080377795035311</v>
      </c>
      <c r="AC161" s="4">
        <f>VLOOKUP(U161+1,BG!$A$2:$F$55,5)</f>
        <v>1.1407859266793348</v>
      </c>
      <c r="AD161" s="3">
        <f>COUNTIF($U$2:U161,U161)</f>
        <v>18</v>
      </c>
      <c r="AE161" s="3">
        <f t="shared" si="20"/>
        <v>19</v>
      </c>
      <c r="AF161" s="3">
        <f t="shared" si="24"/>
        <v>1</v>
      </c>
      <c r="AG161" s="3">
        <f t="shared" si="25"/>
        <v>17</v>
      </c>
      <c r="AH161" s="81">
        <f t="shared" si="21"/>
        <v>15.0935098957234</v>
      </c>
      <c r="AI161" s="81">
        <f t="shared" si="22"/>
        <v>1.1288791187822547</v>
      </c>
      <c r="AJ161" s="83">
        <v>0.59663299999999997</v>
      </c>
      <c r="AK161" s="83">
        <v>77.407300000000006</v>
      </c>
      <c r="AL161" s="84">
        <f t="shared" si="26"/>
        <v>46.183749620900002</v>
      </c>
      <c r="AM161" s="84">
        <f t="shared" si="23"/>
        <v>59.067548062219927</v>
      </c>
      <c r="AN161" s="84">
        <f t="shared" si="27"/>
        <v>17.038748150415472</v>
      </c>
      <c r="AO161" s="84">
        <f t="shared" si="28"/>
        <v>42.028799911804455</v>
      </c>
      <c r="AP161" s="85">
        <f t="shared" si="29"/>
        <v>9.8859584804099135E-2</v>
      </c>
    </row>
    <row r="162" spans="1:42" x14ac:dyDescent="0.25">
      <c r="A162">
        <v>6</v>
      </c>
      <c r="B162" s="52">
        <v>35</v>
      </c>
      <c r="C162" s="5" t="s">
        <v>283</v>
      </c>
      <c r="D162" s="5">
        <v>-800</v>
      </c>
      <c r="E162" s="5">
        <v>104.03125</v>
      </c>
      <c r="F162" s="5">
        <v>350</v>
      </c>
      <c r="G162" s="5">
        <v>0.21946099999999999</v>
      </c>
      <c r="H162" s="5">
        <v>0.192163</v>
      </c>
      <c r="I162" s="5">
        <v>49.148752000000002</v>
      </c>
      <c r="J162" s="5">
        <v>1.4829030000000001</v>
      </c>
      <c r="K162" s="5">
        <v>9.1609280000000002</v>
      </c>
      <c r="L162" s="5">
        <v>0.138493</v>
      </c>
      <c r="M162" s="53">
        <v>0.21946099999999999</v>
      </c>
      <c r="N162" s="5">
        <v>0.14644699999999999</v>
      </c>
      <c r="O162" s="5">
        <v>99700</v>
      </c>
      <c r="P162" s="5">
        <v>21.7</v>
      </c>
      <c r="Q162" s="5">
        <v>60</v>
      </c>
      <c r="R162" s="5">
        <v>1.171</v>
      </c>
      <c r="S162" s="5" t="s">
        <v>354</v>
      </c>
      <c r="T162" s="5" t="s">
        <v>355</v>
      </c>
      <c r="U162" s="77">
        <v>1090</v>
      </c>
      <c r="V162" s="34">
        <v>58.45100684257978</v>
      </c>
      <c r="W162" s="2">
        <v>0.90139129348071234</v>
      </c>
      <c r="X162" s="2">
        <v>64.010671990045438</v>
      </c>
      <c r="Y162" s="2">
        <v>-61.587904387050806</v>
      </c>
      <c r="Z162" s="80">
        <f>VLOOKUP(U162,BG!$A$2:$F$55,4)</f>
        <v>15.316755607420955</v>
      </c>
      <c r="AA162" s="80">
        <f>VLOOKUP(U162,BG!$A$2:$F$55,5)</f>
        <v>0.92646338453189148</v>
      </c>
      <c r="AB162" s="4">
        <f>VLOOKUP(U162+1,BG!$A$2:$F$55,4)</f>
        <v>15.080377795035311</v>
      </c>
      <c r="AC162" s="4">
        <f>VLOOKUP(U162+1,BG!$A$2:$F$55,5)</f>
        <v>1.1407859266793348</v>
      </c>
      <c r="AD162" s="3">
        <f>COUNTIF($U$2:U162,U162)</f>
        <v>19</v>
      </c>
      <c r="AE162" s="3">
        <f t="shared" si="20"/>
        <v>19</v>
      </c>
      <c r="AF162" s="3">
        <f t="shared" si="24"/>
        <v>0</v>
      </c>
      <c r="AG162" s="3">
        <f t="shared" si="25"/>
        <v>18</v>
      </c>
      <c r="AH162" s="81">
        <f t="shared" si="21"/>
        <v>15.080377795035311</v>
      </c>
      <c r="AI162" s="81">
        <f t="shared" si="22"/>
        <v>1.1407859266793348</v>
      </c>
      <c r="AJ162" s="83">
        <v>0.64199300000000004</v>
      </c>
      <c r="AK162" s="83">
        <v>62.492899999999999</v>
      </c>
      <c r="AL162" s="84">
        <f t="shared" si="26"/>
        <v>40.120004349700004</v>
      </c>
      <c r="AM162" s="84">
        <f t="shared" si="23"/>
        <v>57.698662421676659</v>
      </c>
      <c r="AN162" s="84">
        <f t="shared" si="27"/>
        <v>17.203482757583821</v>
      </c>
      <c r="AO162" s="84">
        <f t="shared" si="28"/>
        <v>40.495179664092838</v>
      </c>
      <c r="AP162" s="85">
        <f t="shared" si="29"/>
        <v>9.264690699113079E-3</v>
      </c>
    </row>
    <row r="163" spans="1:42" x14ac:dyDescent="0.25">
      <c r="A163">
        <v>7</v>
      </c>
      <c r="B163" s="20">
        <v>1</v>
      </c>
      <c r="C163" s="21" t="s">
        <v>356</v>
      </c>
      <c r="D163" s="21">
        <v>-800</v>
      </c>
      <c r="E163" s="21">
        <v>-103.96875</v>
      </c>
      <c r="F163" s="21">
        <v>10</v>
      </c>
      <c r="G163" s="21">
        <v>0.33293899999999998</v>
      </c>
      <c r="H163" s="21">
        <v>0.19240299999999999</v>
      </c>
      <c r="I163" s="21">
        <v>49.208837000000003</v>
      </c>
      <c r="J163" s="21">
        <v>1.486982</v>
      </c>
      <c r="K163" s="21">
        <v>9.1665240000000008</v>
      </c>
      <c r="L163" s="21">
        <v>0.138736</v>
      </c>
      <c r="M163" s="54">
        <v>0.33293899999999998</v>
      </c>
      <c r="N163" s="21">
        <v>0.106558</v>
      </c>
      <c r="O163" s="21">
        <v>99700</v>
      </c>
      <c r="P163" s="21">
        <v>21.7</v>
      </c>
      <c r="Q163" s="21">
        <v>60</v>
      </c>
      <c r="R163" s="21">
        <v>1.171</v>
      </c>
      <c r="S163" s="21" t="s">
        <v>357</v>
      </c>
      <c r="T163" s="21" t="s">
        <v>358</v>
      </c>
      <c r="U163" s="77">
        <v>1100</v>
      </c>
      <c r="V163" s="34">
        <v>183.90667256961711</v>
      </c>
      <c r="W163" s="2">
        <v>3.7255086721178814</v>
      </c>
      <c r="X163" s="2">
        <v>34.840069494328439</v>
      </c>
      <c r="Y163" s="2">
        <v>-62.370487153121132</v>
      </c>
      <c r="Z163" s="80">
        <f>VLOOKUP(U163,BG!$A$2:$F$55,4)</f>
        <v>18.368240798356048</v>
      </c>
      <c r="AA163" s="80">
        <f>VLOOKUP(U163,BG!$A$2:$F$55,5)</f>
        <v>1.0354711477153877</v>
      </c>
      <c r="AB163" s="4">
        <f>VLOOKUP(U163+1,BG!$A$2:$F$55,4)</f>
        <v>15.27721318011435</v>
      </c>
      <c r="AC163" s="4">
        <f>VLOOKUP(U163+1,BG!$A$2:$F$55,5)</f>
        <v>1.878864940931628</v>
      </c>
      <c r="AD163" s="3">
        <f>COUNTIF($U$2:U163,U163)</f>
        <v>1</v>
      </c>
      <c r="AE163" s="3">
        <f t="shared" si="20"/>
        <v>18</v>
      </c>
      <c r="AF163" s="3">
        <f t="shared" si="24"/>
        <v>17</v>
      </c>
      <c r="AG163" s="3">
        <f t="shared" si="25"/>
        <v>0</v>
      </c>
      <c r="AH163" s="81">
        <f t="shared" si="21"/>
        <v>18.368240798356048</v>
      </c>
      <c r="AI163" s="81">
        <f t="shared" si="22"/>
        <v>1.0354711477153877</v>
      </c>
      <c r="AJ163" s="83">
        <v>2.3033700000000001</v>
      </c>
      <c r="AK163" s="83">
        <v>37.587400000000002</v>
      </c>
      <c r="AL163" s="84">
        <f t="shared" si="26"/>
        <v>86.577689538000016</v>
      </c>
      <c r="AM163" s="84">
        <f t="shared" si="23"/>
        <v>129.79698103831026</v>
      </c>
      <c r="AN163" s="84">
        <f t="shared" si="27"/>
        <v>19.019783380986347</v>
      </c>
      <c r="AO163" s="84">
        <f t="shared" si="28"/>
        <v>110.77719765732391</v>
      </c>
      <c r="AP163" s="85">
        <f t="shared" si="29"/>
        <v>0.21845206984006038</v>
      </c>
    </row>
    <row r="164" spans="1:42" x14ac:dyDescent="0.25">
      <c r="A164">
        <v>7</v>
      </c>
      <c r="B164" s="20">
        <v>2</v>
      </c>
      <c r="C164" s="21" t="s">
        <v>356</v>
      </c>
      <c r="D164" s="21">
        <v>-800</v>
      </c>
      <c r="E164" s="21">
        <v>-103.96875</v>
      </c>
      <c r="F164" s="21">
        <v>20</v>
      </c>
      <c r="G164" s="21">
        <v>0.32700200000000001</v>
      </c>
      <c r="H164" s="21">
        <v>0.192468</v>
      </c>
      <c r="I164" s="21">
        <v>49.225239000000002</v>
      </c>
      <c r="J164" s="21">
        <v>1.4928220000000001</v>
      </c>
      <c r="K164" s="21">
        <v>9.1680430000000008</v>
      </c>
      <c r="L164" s="21">
        <v>0.13933100000000001</v>
      </c>
      <c r="M164" s="54">
        <v>0.32700200000000001</v>
      </c>
      <c r="N164" s="21">
        <v>8.9942999999999995E-2</v>
      </c>
      <c r="O164" s="21">
        <v>99700</v>
      </c>
      <c r="P164" s="21">
        <v>21.7</v>
      </c>
      <c r="Q164" s="21">
        <v>60</v>
      </c>
      <c r="R164" s="21">
        <v>1.171</v>
      </c>
      <c r="S164" s="21" t="s">
        <v>359</v>
      </c>
      <c r="T164" s="21" t="s">
        <v>360</v>
      </c>
      <c r="U164" s="77">
        <v>1100</v>
      </c>
      <c r="V164" s="34">
        <v>175.86034569699007</v>
      </c>
      <c r="W164" s="2">
        <v>4.4217721691322476</v>
      </c>
      <c r="X164" s="2">
        <v>27.595242156847519</v>
      </c>
      <c r="Y164" s="2">
        <v>-66.386942445414235</v>
      </c>
      <c r="Z164" s="80">
        <f>VLOOKUP(U164,BG!$A$2:$F$55,4)</f>
        <v>18.368240798356048</v>
      </c>
      <c r="AA164" s="80">
        <f>VLOOKUP(U164,BG!$A$2:$F$55,5)</f>
        <v>1.0354711477153877</v>
      </c>
      <c r="AB164" s="4">
        <f>VLOOKUP(U164+1,BG!$A$2:$F$55,4)</f>
        <v>15.27721318011435</v>
      </c>
      <c r="AC164" s="4">
        <f>VLOOKUP(U164+1,BG!$A$2:$F$55,5)</f>
        <v>1.878864940931628</v>
      </c>
      <c r="AD164" s="3">
        <f>COUNTIF($U$2:U164,U164)</f>
        <v>2</v>
      </c>
      <c r="AE164" s="3">
        <f t="shared" si="20"/>
        <v>18</v>
      </c>
      <c r="AF164" s="3">
        <f t="shared" si="24"/>
        <v>16</v>
      </c>
      <c r="AG164" s="3">
        <f t="shared" si="25"/>
        <v>1</v>
      </c>
      <c r="AH164" s="81">
        <f t="shared" si="21"/>
        <v>18.186415644341832</v>
      </c>
      <c r="AI164" s="81">
        <f t="shared" si="22"/>
        <v>1.085082547316343</v>
      </c>
      <c r="AJ164" s="83">
        <v>2.8243999999999998</v>
      </c>
      <c r="AK164" s="83">
        <v>30.606100000000001</v>
      </c>
      <c r="AL164" s="84">
        <f t="shared" si="26"/>
        <v>86.443868839999993</v>
      </c>
      <c r="AM164" s="84">
        <f t="shared" si="23"/>
        <v>122.0198737696133</v>
      </c>
      <c r="AN164" s="84">
        <f t="shared" si="27"/>
        <v>19.733762213916226</v>
      </c>
      <c r="AO164" s="84">
        <f t="shared" si="28"/>
        <v>102.28611155569708</v>
      </c>
      <c r="AP164" s="85">
        <f t="shared" si="29"/>
        <v>0.1548816596383237</v>
      </c>
    </row>
    <row r="165" spans="1:42" x14ac:dyDescent="0.25">
      <c r="A165">
        <v>7</v>
      </c>
      <c r="B165" s="20">
        <v>3</v>
      </c>
      <c r="C165" s="21" t="s">
        <v>356</v>
      </c>
      <c r="D165" s="21">
        <v>-800</v>
      </c>
      <c r="E165" s="21">
        <v>-103.96875</v>
      </c>
      <c r="F165" s="21">
        <v>30</v>
      </c>
      <c r="G165" s="21">
        <v>0.33302599999999999</v>
      </c>
      <c r="H165" s="21">
        <v>0.19258</v>
      </c>
      <c r="I165" s="21">
        <v>49.253202000000002</v>
      </c>
      <c r="J165" s="21">
        <v>1.481052</v>
      </c>
      <c r="K165" s="21">
        <v>9.1706660000000007</v>
      </c>
      <c r="L165" s="21">
        <v>0.13808899999999999</v>
      </c>
      <c r="M165" s="54">
        <v>0.33302599999999999</v>
      </c>
      <c r="N165" s="21">
        <v>9.9571999999999994E-2</v>
      </c>
      <c r="O165" s="21">
        <v>99700</v>
      </c>
      <c r="P165" s="21">
        <v>21.7</v>
      </c>
      <c r="Q165" s="21">
        <v>60</v>
      </c>
      <c r="R165" s="21">
        <v>1.171</v>
      </c>
      <c r="S165" s="21" t="s">
        <v>361</v>
      </c>
      <c r="T165" s="21" t="s">
        <v>362</v>
      </c>
      <c r="U165" s="77">
        <v>1100</v>
      </c>
      <c r="V165" s="34">
        <v>178.58951149971475</v>
      </c>
      <c r="W165" s="2">
        <v>4.2308727540523527</v>
      </c>
      <c r="X165" s="2">
        <v>29.188408158373012</v>
      </c>
      <c r="Y165" s="2">
        <v>-68.839622326483763</v>
      </c>
      <c r="Z165" s="80">
        <f>VLOOKUP(U165,BG!$A$2:$F$55,4)</f>
        <v>18.368240798356048</v>
      </c>
      <c r="AA165" s="80">
        <f>VLOOKUP(U165,BG!$A$2:$F$55,5)</f>
        <v>1.0354711477153877</v>
      </c>
      <c r="AB165" s="4">
        <f>VLOOKUP(U165+1,BG!$A$2:$F$55,4)</f>
        <v>15.27721318011435</v>
      </c>
      <c r="AC165" s="4">
        <f>VLOOKUP(U165+1,BG!$A$2:$F$55,5)</f>
        <v>1.878864940931628</v>
      </c>
      <c r="AD165" s="3">
        <f>COUNTIF($U$2:U165,U165)</f>
        <v>3</v>
      </c>
      <c r="AE165" s="3">
        <f t="shared" si="20"/>
        <v>18</v>
      </c>
      <c r="AF165" s="3">
        <f t="shared" si="24"/>
        <v>15</v>
      </c>
      <c r="AG165" s="3">
        <f t="shared" si="25"/>
        <v>2</v>
      </c>
      <c r="AH165" s="81">
        <f t="shared" si="21"/>
        <v>18.004590490327615</v>
      </c>
      <c r="AI165" s="81">
        <f t="shared" si="22"/>
        <v>1.1346939469172983</v>
      </c>
      <c r="AJ165" s="83">
        <v>2.6007400000000001</v>
      </c>
      <c r="AK165" s="83">
        <v>32.345999999999997</v>
      </c>
      <c r="AL165" s="84">
        <f t="shared" si="26"/>
        <v>84.123536039999991</v>
      </c>
      <c r="AM165" s="84">
        <f t="shared" si="23"/>
        <v>123.49244081141978</v>
      </c>
      <c r="AN165" s="84">
        <f t="shared" si="27"/>
        <v>20.429699846099496</v>
      </c>
      <c r="AO165" s="84">
        <f t="shared" si="28"/>
        <v>103.06274096532029</v>
      </c>
      <c r="AP165" s="85">
        <f t="shared" si="29"/>
        <v>0.18376383888036874</v>
      </c>
    </row>
    <row r="166" spans="1:42" x14ac:dyDescent="0.25">
      <c r="A166">
        <v>7</v>
      </c>
      <c r="B166" s="20">
        <v>4</v>
      </c>
      <c r="C166" s="21" t="s">
        <v>356</v>
      </c>
      <c r="D166" s="21">
        <v>-800</v>
      </c>
      <c r="E166" s="21">
        <v>-103.96875</v>
      </c>
      <c r="F166" s="21">
        <v>40</v>
      </c>
      <c r="G166" s="21">
        <v>0.35748200000000002</v>
      </c>
      <c r="H166" s="21">
        <v>0.19250900000000001</v>
      </c>
      <c r="I166" s="21">
        <v>49.235399999999998</v>
      </c>
      <c r="J166" s="21">
        <v>1.480362</v>
      </c>
      <c r="K166" s="21">
        <v>9.1690070000000006</v>
      </c>
      <c r="L166" s="21">
        <v>0.13811799999999999</v>
      </c>
      <c r="M166" s="54">
        <v>0.35748200000000002</v>
      </c>
      <c r="N166" s="21">
        <v>0.111224</v>
      </c>
      <c r="O166" s="21">
        <v>99700</v>
      </c>
      <c r="P166" s="21">
        <v>21.7</v>
      </c>
      <c r="Q166" s="21">
        <v>60</v>
      </c>
      <c r="R166" s="21">
        <v>1.171</v>
      </c>
      <c r="S166" s="21" t="s">
        <v>363</v>
      </c>
      <c r="T166" s="21" t="s">
        <v>364</v>
      </c>
      <c r="U166" s="77">
        <v>1100</v>
      </c>
      <c r="V166" s="34">
        <v>197.90710514791161</v>
      </c>
      <c r="W166" s="2">
        <v>3.5741874694737246</v>
      </c>
      <c r="X166" s="2">
        <v>34.984881088296653</v>
      </c>
      <c r="Y166" s="2">
        <v>-83.036144387501892</v>
      </c>
      <c r="Z166" s="80">
        <f>VLOOKUP(U166,BG!$A$2:$F$55,4)</f>
        <v>18.368240798356048</v>
      </c>
      <c r="AA166" s="80">
        <f>VLOOKUP(U166,BG!$A$2:$F$55,5)</f>
        <v>1.0354711477153877</v>
      </c>
      <c r="AB166" s="4">
        <f>VLOOKUP(U166+1,BG!$A$2:$F$55,4)</f>
        <v>15.27721318011435</v>
      </c>
      <c r="AC166" s="4">
        <f>VLOOKUP(U166+1,BG!$A$2:$F$55,5)</f>
        <v>1.878864940931628</v>
      </c>
      <c r="AD166" s="3">
        <f>COUNTIF($U$2:U166,U166)</f>
        <v>4</v>
      </c>
      <c r="AE166" s="3">
        <f t="shared" si="20"/>
        <v>18</v>
      </c>
      <c r="AF166" s="3">
        <f t="shared" si="24"/>
        <v>14</v>
      </c>
      <c r="AG166" s="3">
        <f t="shared" si="25"/>
        <v>3</v>
      </c>
      <c r="AH166" s="81">
        <f t="shared" si="21"/>
        <v>17.822765336313395</v>
      </c>
      <c r="AI166" s="81">
        <f t="shared" si="22"/>
        <v>1.1843053465182536</v>
      </c>
      <c r="AJ166" s="83">
        <v>1.9961599999999999</v>
      </c>
      <c r="AK166" s="83">
        <v>38.492199999999997</v>
      </c>
      <c r="AL166" s="84">
        <f t="shared" si="26"/>
        <v>76.836589951999997</v>
      </c>
      <c r="AM166" s="84">
        <f t="shared" si="23"/>
        <v>125.04252360681818</v>
      </c>
      <c r="AN166" s="84">
        <f t="shared" si="27"/>
        <v>21.107596277536153</v>
      </c>
      <c r="AO166" s="84">
        <f t="shared" si="28"/>
        <v>103.93492732928203</v>
      </c>
      <c r="AP166" s="85">
        <f t="shared" si="29"/>
        <v>0.2607240710471686</v>
      </c>
    </row>
    <row r="167" spans="1:42" x14ac:dyDescent="0.25">
      <c r="A167">
        <v>7</v>
      </c>
      <c r="B167" s="20">
        <v>5</v>
      </c>
      <c r="C167" s="21" t="s">
        <v>356</v>
      </c>
      <c r="D167" s="21">
        <v>-800</v>
      </c>
      <c r="E167" s="21">
        <v>-103.96875</v>
      </c>
      <c r="F167" s="21">
        <v>50</v>
      </c>
      <c r="G167" s="21">
        <v>0.37104300000000001</v>
      </c>
      <c r="H167" s="21">
        <v>0.19247400000000001</v>
      </c>
      <c r="I167" s="21">
        <v>49.226739000000002</v>
      </c>
      <c r="J167" s="21">
        <v>1.4968300000000001</v>
      </c>
      <c r="K167" s="21">
        <v>9.1681779999999993</v>
      </c>
      <c r="L167" s="21">
        <v>0.13961699999999999</v>
      </c>
      <c r="M167" s="54">
        <v>0.37104300000000001</v>
      </c>
      <c r="N167" s="21">
        <v>0.12684000000000001</v>
      </c>
      <c r="O167" s="21">
        <v>99700</v>
      </c>
      <c r="P167" s="21">
        <v>21.7</v>
      </c>
      <c r="Q167" s="21">
        <v>60</v>
      </c>
      <c r="R167" s="21">
        <v>1.171</v>
      </c>
      <c r="S167" s="21" t="s">
        <v>365</v>
      </c>
      <c r="T167" s="21" t="s">
        <v>366</v>
      </c>
      <c r="U167" s="77">
        <v>1100</v>
      </c>
      <c r="V167" s="34">
        <v>207.40800221853942</v>
      </c>
      <c r="W167" s="2">
        <v>3.7552166582502786</v>
      </c>
      <c r="X167" s="2">
        <v>38.000175466788718</v>
      </c>
      <c r="Y167" s="2">
        <v>-74.133442007303501</v>
      </c>
      <c r="Z167" s="80">
        <f>VLOOKUP(U167,BG!$A$2:$F$55,4)</f>
        <v>18.368240798356048</v>
      </c>
      <c r="AA167" s="80">
        <f>VLOOKUP(U167,BG!$A$2:$F$55,5)</f>
        <v>1.0354711477153877</v>
      </c>
      <c r="AB167" s="4">
        <f>VLOOKUP(U167+1,BG!$A$2:$F$55,4)</f>
        <v>15.27721318011435</v>
      </c>
      <c r="AC167" s="4">
        <f>VLOOKUP(U167+1,BG!$A$2:$F$55,5)</f>
        <v>1.878864940931628</v>
      </c>
      <c r="AD167" s="3">
        <f>COUNTIF($U$2:U167,U167)</f>
        <v>5</v>
      </c>
      <c r="AE167" s="3">
        <f t="shared" si="20"/>
        <v>18</v>
      </c>
      <c r="AF167" s="3">
        <f t="shared" si="24"/>
        <v>13</v>
      </c>
      <c r="AG167" s="3">
        <f t="shared" si="25"/>
        <v>4</v>
      </c>
      <c r="AH167" s="81">
        <f t="shared" si="21"/>
        <v>17.640940182299179</v>
      </c>
      <c r="AI167" s="81">
        <f t="shared" si="22"/>
        <v>1.2339167461192089</v>
      </c>
      <c r="AJ167" s="83">
        <v>2.1957599999999999</v>
      </c>
      <c r="AK167" s="83">
        <v>41.594299999999997</v>
      </c>
      <c r="AL167" s="84">
        <f t="shared" si="26"/>
        <v>91.331100167999992</v>
      </c>
      <c r="AM167" s="84">
        <f t="shared" si="23"/>
        <v>142.69889192931856</v>
      </c>
      <c r="AN167" s="84">
        <f t="shared" si="27"/>
        <v>21.767451508226205</v>
      </c>
      <c r="AO167" s="84">
        <f t="shared" si="28"/>
        <v>120.93144042109236</v>
      </c>
      <c r="AP167" s="85">
        <f t="shared" si="29"/>
        <v>0.24476959961794684</v>
      </c>
    </row>
    <row r="168" spans="1:42" x14ac:dyDescent="0.25">
      <c r="A168">
        <v>7</v>
      </c>
      <c r="B168" s="20">
        <v>6</v>
      </c>
      <c r="C168" s="21" t="s">
        <v>356</v>
      </c>
      <c r="D168" s="21">
        <v>-800</v>
      </c>
      <c r="E168" s="21">
        <v>-103.96875</v>
      </c>
      <c r="F168" s="21">
        <v>60</v>
      </c>
      <c r="G168" s="21">
        <v>0.40853099999999998</v>
      </c>
      <c r="H168" s="21">
        <v>0.19223899999999999</v>
      </c>
      <c r="I168" s="21">
        <v>49.167724</v>
      </c>
      <c r="J168" s="21">
        <v>1.5028570000000001</v>
      </c>
      <c r="K168" s="21">
        <v>9.1626689999999993</v>
      </c>
      <c r="L168" s="21">
        <v>0.140292</v>
      </c>
      <c r="M168" s="54">
        <v>0.40853099999999998</v>
      </c>
      <c r="N168" s="21">
        <v>0.167573</v>
      </c>
      <c r="O168" s="21">
        <v>99700</v>
      </c>
      <c r="P168" s="21">
        <v>21.7</v>
      </c>
      <c r="Q168" s="21">
        <v>60</v>
      </c>
      <c r="R168" s="21">
        <v>1.171</v>
      </c>
      <c r="S168" s="21" t="s">
        <v>367</v>
      </c>
      <c r="T168" s="21" t="s">
        <v>368</v>
      </c>
      <c r="U168" s="77">
        <v>1100</v>
      </c>
      <c r="V168" s="34">
        <v>238.42314115927726</v>
      </c>
      <c r="W168" s="2">
        <v>3.1448852586322729</v>
      </c>
      <c r="X168" s="2">
        <v>51.632719960322625</v>
      </c>
      <c r="Y168" s="2">
        <v>-78.525578284436989</v>
      </c>
      <c r="Z168" s="80">
        <f>VLOOKUP(U168,BG!$A$2:$F$55,4)</f>
        <v>18.368240798356048</v>
      </c>
      <c r="AA168" s="80">
        <f>VLOOKUP(U168,BG!$A$2:$F$55,5)</f>
        <v>1.0354711477153877</v>
      </c>
      <c r="AB168" s="4">
        <f>VLOOKUP(U168+1,BG!$A$2:$F$55,4)</f>
        <v>15.27721318011435</v>
      </c>
      <c r="AC168" s="4">
        <f>VLOOKUP(U168+1,BG!$A$2:$F$55,5)</f>
        <v>1.878864940931628</v>
      </c>
      <c r="AD168" s="3">
        <f>COUNTIF($U$2:U168,U168)</f>
        <v>6</v>
      </c>
      <c r="AE168" s="3">
        <f t="shared" si="20"/>
        <v>18</v>
      </c>
      <c r="AF168" s="3">
        <f t="shared" si="24"/>
        <v>12</v>
      </c>
      <c r="AG168" s="3">
        <f t="shared" si="25"/>
        <v>5</v>
      </c>
      <c r="AH168" s="81">
        <f t="shared" si="21"/>
        <v>17.459115028284963</v>
      </c>
      <c r="AI168" s="81">
        <f t="shared" si="22"/>
        <v>1.2835281457201642</v>
      </c>
      <c r="AJ168" s="83">
        <v>1.9313100000000001</v>
      </c>
      <c r="AK168" s="83">
        <v>54.6569</v>
      </c>
      <c r="AL168" s="84">
        <f t="shared" si="26"/>
        <v>105.55941753900001</v>
      </c>
      <c r="AM168" s="84">
        <f t="shared" si="23"/>
        <v>162.37897986630693</v>
      </c>
      <c r="AN168" s="84">
        <f t="shared" si="27"/>
        <v>22.409265538169649</v>
      </c>
      <c r="AO168" s="84">
        <f t="shared" si="28"/>
        <v>139.96971432813729</v>
      </c>
      <c r="AP168" s="85">
        <f t="shared" si="29"/>
        <v>0.24584101606771644</v>
      </c>
    </row>
    <row r="169" spans="1:42" x14ac:dyDescent="0.25">
      <c r="A169">
        <v>7</v>
      </c>
      <c r="B169" s="20">
        <v>7</v>
      </c>
      <c r="C169" s="21" t="s">
        <v>356</v>
      </c>
      <c r="D169" s="21">
        <v>-800</v>
      </c>
      <c r="E169" s="21">
        <v>-103.96875</v>
      </c>
      <c r="F169" s="21">
        <v>70</v>
      </c>
      <c r="G169" s="21">
        <v>0.41064699999999998</v>
      </c>
      <c r="H169" s="21">
        <v>0.192214</v>
      </c>
      <c r="I169" s="21">
        <v>49.161383999999998</v>
      </c>
      <c r="J169" s="21">
        <v>1.4957670000000001</v>
      </c>
      <c r="K169" s="21">
        <v>9.1620860000000004</v>
      </c>
      <c r="L169" s="21">
        <v>0.13978599999999999</v>
      </c>
      <c r="M169" s="54">
        <v>0.41064699999999998</v>
      </c>
      <c r="N169" s="21">
        <v>0.17208799999999999</v>
      </c>
      <c r="O169" s="21">
        <v>99700</v>
      </c>
      <c r="P169" s="21">
        <v>21.7</v>
      </c>
      <c r="Q169" s="21">
        <v>60</v>
      </c>
      <c r="R169" s="21">
        <v>1.171</v>
      </c>
      <c r="S169" s="21" t="s">
        <v>369</v>
      </c>
      <c r="T169" s="21" t="s">
        <v>370</v>
      </c>
      <c r="U169" s="77">
        <v>1100</v>
      </c>
      <c r="V169" s="34">
        <v>237.61237868132932</v>
      </c>
      <c r="W169" s="2">
        <v>3.1102770609128374</v>
      </c>
      <c r="X169" s="2">
        <v>54.385549698525232</v>
      </c>
      <c r="Y169" s="2">
        <v>-73.141702112993968</v>
      </c>
      <c r="Z169" s="80">
        <f>VLOOKUP(U169,BG!$A$2:$F$55,4)</f>
        <v>18.368240798356048</v>
      </c>
      <c r="AA169" s="80">
        <f>VLOOKUP(U169,BG!$A$2:$F$55,5)</f>
        <v>1.0354711477153877</v>
      </c>
      <c r="AB169" s="4">
        <f>VLOOKUP(U169+1,BG!$A$2:$F$55,4)</f>
        <v>15.27721318011435</v>
      </c>
      <c r="AC169" s="4">
        <f>VLOOKUP(U169+1,BG!$A$2:$F$55,5)</f>
        <v>1.878864940931628</v>
      </c>
      <c r="AD169" s="3">
        <f>COUNTIF($U$2:U169,U169)</f>
        <v>7</v>
      </c>
      <c r="AE169" s="3">
        <f t="shared" si="20"/>
        <v>18</v>
      </c>
      <c r="AF169" s="3">
        <f t="shared" si="24"/>
        <v>11</v>
      </c>
      <c r="AG169" s="3">
        <f t="shared" si="25"/>
        <v>6</v>
      </c>
      <c r="AH169" s="81">
        <f t="shared" si="21"/>
        <v>17.277289874270743</v>
      </c>
      <c r="AI169" s="81">
        <f t="shared" si="22"/>
        <v>1.3331395453211197</v>
      </c>
      <c r="AJ169" s="83">
        <v>1.99753</v>
      </c>
      <c r="AK169" s="83">
        <v>57.297899999999998</v>
      </c>
      <c r="AL169" s="84">
        <f t="shared" si="26"/>
        <v>114.454274187</v>
      </c>
      <c r="AM169" s="84">
        <f t="shared" si="23"/>
        <v>169.15412767245812</v>
      </c>
      <c r="AN169" s="84">
        <f t="shared" si="27"/>
        <v>23.033038367366483</v>
      </c>
      <c r="AO169" s="84">
        <f t="shared" si="28"/>
        <v>146.12108930509163</v>
      </c>
      <c r="AP169" s="85">
        <f t="shared" si="29"/>
        <v>0.21671625409233924</v>
      </c>
    </row>
    <row r="170" spans="1:42" x14ac:dyDescent="0.25">
      <c r="A170">
        <v>7</v>
      </c>
      <c r="B170" s="20">
        <v>8</v>
      </c>
      <c r="C170" s="21" t="s">
        <v>356</v>
      </c>
      <c r="D170" s="21">
        <v>-800</v>
      </c>
      <c r="E170" s="21">
        <v>-103.96875</v>
      </c>
      <c r="F170" s="21">
        <v>80</v>
      </c>
      <c r="G170" s="21">
        <v>0.44535400000000003</v>
      </c>
      <c r="H170" s="21">
        <v>0.192798</v>
      </c>
      <c r="I170" s="21">
        <v>49.307983</v>
      </c>
      <c r="J170" s="21">
        <v>1.4979899999999999</v>
      </c>
      <c r="K170" s="21">
        <v>9.1757419999999996</v>
      </c>
      <c r="L170" s="21">
        <v>0.139651</v>
      </c>
      <c r="M170" s="54">
        <v>0.44535400000000003</v>
      </c>
      <c r="N170" s="21">
        <v>0.18709400000000001</v>
      </c>
      <c r="O170" s="21">
        <v>99700</v>
      </c>
      <c r="P170" s="21">
        <v>21.7</v>
      </c>
      <c r="Q170" s="21">
        <v>60</v>
      </c>
      <c r="R170" s="21">
        <v>1.171</v>
      </c>
      <c r="S170" s="21" t="s">
        <v>371</v>
      </c>
      <c r="T170" s="21" t="s">
        <v>372</v>
      </c>
      <c r="U170" s="77">
        <v>1100</v>
      </c>
      <c r="V170" s="34">
        <v>266.09512896170548</v>
      </c>
      <c r="W170" s="2">
        <v>2.9998820280582823</v>
      </c>
      <c r="X170" s="2">
        <v>61.236908300731727</v>
      </c>
      <c r="Y170" s="2">
        <v>-80.871771537848886</v>
      </c>
      <c r="Z170" s="80">
        <f>VLOOKUP(U170,BG!$A$2:$F$55,4)</f>
        <v>18.368240798356048</v>
      </c>
      <c r="AA170" s="80">
        <f>VLOOKUP(U170,BG!$A$2:$F$55,5)</f>
        <v>1.0354711477153877</v>
      </c>
      <c r="AB170" s="4">
        <f>VLOOKUP(U170+1,BG!$A$2:$F$55,4)</f>
        <v>15.27721318011435</v>
      </c>
      <c r="AC170" s="4">
        <f>VLOOKUP(U170+1,BG!$A$2:$F$55,5)</f>
        <v>1.878864940931628</v>
      </c>
      <c r="AD170" s="3">
        <f>COUNTIF($U$2:U170,U170)</f>
        <v>8</v>
      </c>
      <c r="AE170" s="3">
        <f t="shared" si="20"/>
        <v>18</v>
      </c>
      <c r="AF170" s="3">
        <f t="shared" si="24"/>
        <v>10</v>
      </c>
      <c r="AG170" s="3">
        <f t="shared" si="25"/>
        <v>7</v>
      </c>
      <c r="AH170" s="81">
        <f t="shared" si="21"/>
        <v>17.095464720256526</v>
      </c>
      <c r="AI170" s="81">
        <f t="shared" si="22"/>
        <v>1.3827509449220747</v>
      </c>
      <c r="AJ170" s="83">
        <v>2.0005000000000002</v>
      </c>
      <c r="AK170" s="83">
        <v>63.989100000000001</v>
      </c>
      <c r="AL170" s="84">
        <f t="shared" si="26"/>
        <v>128.01019455000002</v>
      </c>
      <c r="AM170" s="84">
        <f t="shared" si="23"/>
        <v>183.70350066521814</v>
      </c>
      <c r="AN170" s="84">
        <f t="shared" si="27"/>
        <v>23.638769995816702</v>
      </c>
      <c r="AO170" s="84">
        <f t="shared" si="28"/>
        <v>160.06473066940146</v>
      </c>
      <c r="AP170" s="85">
        <f t="shared" si="29"/>
        <v>0.20025983229001923</v>
      </c>
    </row>
    <row r="171" spans="1:42" x14ac:dyDescent="0.25">
      <c r="A171">
        <v>7</v>
      </c>
      <c r="B171" s="20">
        <v>9</v>
      </c>
      <c r="C171" s="21" t="s">
        <v>356</v>
      </c>
      <c r="D171" s="21">
        <v>-800</v>
      </c>
      <c r="E171" s="21">
        <v>-103.96875</v>
      </c>
      <c r="F171" s="21">
        <v>90</v>
      </c>
      <c r="G171" s="21">
        <v>0.44245400000000001</v>
      </c>
      <c r="H171" s="21">
        <v>0.192632</v>
      </c>
      <c r="I171" s="21">
        <v>49.266449000000001</v>
      </c>
      <c r="J171" s="21">
        <v>1.4683569999999999</v>
      </c>
      <c r="K171" s="21">
        <v>9.1719159999999995</v>
      </c>
      <c r="L171" s="21">
        <v>0.13695099999999999</v>
      </c>
      <c r="M171" s="54">
        <v>0.44245400000000001</v>
      </c>
      <c r="N171" s="21">
        <v>0.18818499999999999</v>
      </c>
      <c r="O171" s="21">
        <v>99700</v>
      </c>
      <c r="P171" s="21">
        <v>21.7</v>
      </c>
      <c r="Q171" s="21">
        <v>60</v>
      </c>
      <c r="R171" s="21">
        <v>1.171</v>
      </c>
      <c r="S171" s="21" t="s">
        <v>373</v>
      </c>
      <c r="T171" s="21" t="s">
        <v>374</v>
      </c>
      <c r="U171" s="77">
        <v>1100</v>
      </c>
      <c r="V171" s="34">
        <v>260.76830225809124</v>
      </c>
      <c r="W171" s="2">
        <v>2.8334190613744012</v>
      </c>
      <c r="X171" s="2">
        <v>63.742325077037663</v>
      </c>
      <c r="Y171" s="2">
        <v>-82.128937847063099</v>
      </c>
      <c r="Z171" s="80">
        <f>VLOOKUP(U171,BG!$A$2:$F$55,4)</f>
        <v>18.368240798356048</v>
      </c>
      <c r="AA171" s="80">
        <f>VLOOKUP(U171,BG!$A$2:$F$55,5)</f>
        <v>1.0354711477153877</v>
      </c>
      <c r="AB171" s="4">
        <f>VLOOKUP(U171+1,BG!$A$2:$F$55,4)</f>
        <v>15.27721318011435</v>
      </c>
      <c r="AC171" s="4">
        <f>VLOOKUP(U171+1,BG!$A$2:$F$55,5)</f>
        <v>1.878864940931628</v>
      </c>
      <c r="AD171" s="3">
        <f>COUNTIF($U$2:U171,U171)</f>
        <v>9</v>
      </c>
      <c r="AE171" s="3">
        <f t="shared" si="20"/>
        <v>18</v>
      </c>
      <c r="AF171" s="3">
        <f t="shared" si="24"/>
        <v>9</v>
      </c>
      <c r="AG171" s="3">
        <f t="shared" si="25"/>
        <v>8</v>
      </c>
      <c r="AH171" s="81">
        <f t="shared" si="21"/>
        <v>16.91363956624231</v>
      </c>
      <c r="AI171" s="81">
        <f t="shared" si="22"/>
        <v>1.4323623445230302</v>
      </c>
      <c r="AJ171" s="83">
        <v>1.83884</v>
      </c>
      <c r="AK171" s="83">
        <v>66.472399999999993</v>
      </c>
      <c r="AL171" s="84">
        <f t="shared" si="26"/>
        <v>122.23210801599998</v>
      </c>
      <c r="AM171" s="84">
        <f t="shared" si="23"/>
        <v>180.60871888960202</v>
      </c>
      <c r="AN171" s="84">
        <f t="shared" si="27"/>
        <v>24.226460423520322</v>
      </c>
      <c r="AO171" s="84">
        <f t="shared" si="28"/>
        <v>156.38225846608168</v>
      </c>
      <c r="AP171" s="85">
        <f t="shared" si="29"/>
        <v>0.21837611750241251</v>
      </c>
    </row>
    <row r="172" spans="1:42" x14ac:dyDescent="0.25">
      <c r="A172">
        <v>7</v>
      </c>
      <c r="B172" s="20">
        <v>10</v>
      </c>
      <c r="C172" s="21" t="s">
        <v>356</v>
      </c>
      <c r="D172" s="21">
        <v>-800</v>
      </c>
      <c r="E172" s="21">
        <v>-103.96875</v>
      </c>
      <c r="F172" s="21">
        <v>100</v>
      </c>
      <c r="G172" s="21">
        <v>0.46545300000000001</v>
      </c>
      <c r="H172" s="21">
        <v>0.19250900000000001</v>
      </c>
      <c r="I172" s="21">
        <v>49.235398000000004</v>
      </c>
      <c r="J172" s="21">
        <v>1.476221</v>
      </c>
      <c r="K172" s="21">
        <v>9.1690140000000007</v>
      </c>
      <c r="L172" s="21">
        <v>0.137684</v>
      </c>
      <c r="M172" s="54">
        <v>0.46545300000000001</v>
      </c>
      <c r="N172" s="21">
        <v>0.21146699999999999</v>
      </c>
      <c r="O172" s="21">
        <v>99700</v>
      </c>
      <c r="P172" s="21">
        <v>21.7</v>
      </c>
      <c r="Q172" s="21">
        <v>60</v>
      </c>
      <c r="R172" s="21">
        <v>1.171</v>
      </c>
      <c r="S172" s="21" t="s">
        <v>375</v>
      </c>
      <c r="T172" s="21" t="s">
        <v>376</v>
      </c>
      <c r="U172" s="77">
        <v>1100</v>
      </c>
      <c r="V172" s="34">
        <v>278.70684838199179</v>
      </c>
      <c r="W172" s="2">
        <v>2.7358882057431315</v>
      </c>
      <c r="X172" s="2">
        <v>71.016332154051966</v>
      </c>
      <c r="Y172" s="2">
        <v>-83.207415575586325</v>
      </c>
      <c r="Z172" s="80">
        <f>VLOOKUP(U172,BG!$A$2:$F$55,4)</f>
        <v>18.368240798356048</v>
      </c>
      <c r="AA172" s="80">
        <f>VLOOKUP(U172,BG!$A$2:$F$55,5)</f>
        <v>1.0354711477153877</v>
      </c>
      <c r="AB172" s="4">
        <f>VLOOKUP(U172+1,BG!$A$2:$F$55,4)</f>
        <v>15.27721318011435</v>
      </c>
      <c r="AC172" s="4">
        <f>VLOOKUP(U172+1,BG!$A$2:$F$55,5)</f>
        <v>1.878864940931628</v>
      </c>
      <c r="AD172" s="3">
        <f>COUNTIF($U$2:U172,U172)</f>
        <v>10</v>
      </c>
      <c r="AE172" s="3">
        <f t="shared" si="20"/>
        <v>18</v>
      </c>
      <c r="AF172" s="3">
        <f t="shared" si="24"/>
        <v>8</v>
      </c>
      <c r="AG172" s="3">
        <f t="shared" si="25"/>
        <v>9</v>
      </c>
      <c r="AH172" s="81">
        <f t="shared" si="21"/>
        <v>16.73181441222809</v>
      </c>
      <c r="AI172" s="81">
        <f t="shared" si="22"/>
        <v>1.4819737441239855</v>
      </c>
      <c r="AJ172" s="83">
        <v>1.7470699999999999</v>
      </c>
      <c r="AK172" s="83">
        <v>73.766400000000004</v>
      </c>
      <c r="AL172" s="84">
        <f t="shared" si="26"/>
        <v>128.87506444799999</v>
      </c>
      <c r="AM172" s="84">
        <f t="shared" si="23"/>
        <v>194.29274555540749</v>
      </c>
      <c r="AN172" s="84">
        <f t="shared" si="27"/>
        <v>24.796109650477323</v>
      </c>
      <c r="AO172" s="84">
        <f t="shared" si="28"/>
        <v>169.49663590493017</v>
      </c>
      <c r="AP172" s="85">
        <f t="shared" si="29"/>
        <v>0.23966004540476321</v>
      </c>
    </row>
    <row r="173" spans="1:42" x14ac:dyDescent="0.25">
      <c r="A173">
        <v>7</v>
      </c>
      <c r="B173" s="20">
        <v>11</v>
      </c>
      <c r="C173" s="21" t="s">
        <v>356</v>
      </c>
      <c r="D173" s="21">
        <v>-800</v>
      </c>
      <c r="E173" s="21">
        <v>-103.96875</v>
      </c>
      <c r="F173" s="21">
        <v>110</v>
      </c>
      <c r="G173" s="21">
        <v>0.46254800000000001</v>
      </c>
      <c r="H173" s="21">
        <v>0.19237399999999999</v>
      </c>
      <c r="I173" s="21">
        <v>49.201560999999998</v>
      </c>
      <c r="J173" s="21">
        <v>1.489779</v>
      </c>
      <c r="K173" s="21">
        <v>9.1658419999999996</v>
      </c>
      <c r="L173" s="21">
        <v>0.13902700000000001</v>
      </c>
      <c r="M173" s="54">
        <v>0.46254800000000001</v>
      </c>
      <c r="N173" s="21">
        <v>0.21274599999999999</v>
      </c>
      <c r="O173" s="21">
        <v>99700</v>
      </c>
      <c r="P173" s="21">
        <v>21.7</v>
      </c>
      <c r="Q173" s="21">
        <v>60</v>
      </c>
      <c r="R173" s="21">
        <v>1.171</v>
      </c>
      <c r="S173" s="21" t="s">
        <v>377</v>
      </c>
      <c r="T173" s="21" t="s">
        <v>378</v>
      </c>
      <c r="U173" s="77">
        <v>1100</v>
      </c>
      <c r="V173" s="34">
        <v>273.37483658681981</v>
      </c>
      <c r="W173" s="2">
        <v>2.6376471536627353</v>
      </c>
      <c r="X173" s="2">
        <v>72.85650572465741</v>
      </c>
      <c r="Y173" s="2">
        <v>-83.493301769537325</v>
      </c>
      <c r="Z173" s="80">
        <f>VLOOKUP(U173,BG!$A$2:$F$55,4)</f>
        <v>18.368240798356048</v>
      </c>
      <c r="AA173" s="80">
        <f>VLOOKUP(U173,BG!$A$2:$F$55,5)</f>
        <v>1.0354711477153877</v>
      </c>
      <c r="AB173" s="4">
        <f>VLOOKUP(U173+1,BG!$A$2:$F$55,4)</f>
        <v>15.27721318011435</v>
      </c>
      <c r="AC173" s="4">
        <f>VLOOKUP(U173+1,BG!$A$2:$F$55,5)</f>
        <v>1.878864940931628</v>
      </c>
      <c r="AD173" s="3">
        <f>COUNTIF($U$2:U173,U173)</f>
        <v>11</v>
      </c>
      <c r="AE173" s="3">
        <f t="shared" si="20"/>
        <v>18</v>
      </c>
      <c r="AF173" s="3">
        <f t="shared" si="24"/>
        <v>7</v>
      </c>
      <c r="AG173" s="3">
        <f t="shared" si="25"/>
        <v>10</v>
      </c>
      <c r="AH173" s="81">
        <f t="shared" si="21"/>
        <v>16.549989258213873</v>
      </c>
      <c r="AI173" s="81">
        <f t="shared" si="22"/>
        <v>1.531585143724941</v>
      </c>
      <c r="AJ173" s="83">
        <v>1.6170800000000001</v>
      </c>
      <c r="AK173" s="83">
        <v>75.914400000000001</v>
      </c>
      <c r="AL173" s="84">
        <f t="shared" si="26"/>
        <v>122.75965795200001</v>
      </c>
      <c r="AM173" s="84">
        <f t="shared" si="23"/>
        <v>192.1697549504554</v>
      </c>
      <c r="AN173" s="84">
        <f t="shared" si="27"/>
        <v>25.347717676687726</v>
      </c>
      <c r="AO173" s="84">
        <f t="shared" si="28"/>
        <v>166.82203727376768</v>
      </c>
      <c r="AP173" s="85">
        <f t="shared" si="29"/>
        <v>0.26412804951816971</v>
      </c>
    </row>
    <row r="174" spans="1:42" x14ac:dyDescent="0.25">
      <c r="A174">
        <v>7</v>
      </c>
      <c r="B174" s="20">
        <v>12</v>
      </c>
      <c r="C174" s="21" t="s">
        <v>356</v>
      </c>
      <c r="D174" s="21">
        <v>-800</v>
      </c>
      <c r="E174" s="21">
        <v>-103.96875</v>
      </c>
      <c r="F174" s="21">
        <v>120</v>
      </c>
      <c r="G174" s="21">
        <v>0.47797699999999999</v>
      </c>
      <c r="H174" s="21">
        <v>0.19216900000000001</v>
      </c>
      <c r="I174" s="21">
        <v>49.150168999999998</v>
      </c>
      <c r="J174" s="21">
        <v>1.4916769999999999</v>
      </c>
      <c r="K174" s="21">
        <v>9.1610490000000002</v>
      </c>
      <c r="L174" s="21">
        <v>0.13924900000000001</v>
      </c>
      <c r="M174" s="54">
        <v>0.47797699999999999</v>
      </c>
      <c r="N174" s="21">
        <v>0.22650600000000001</v>
      </c>
      <c r="O174" s="21">
        <v>99700</v>
      </c>
      <c r="P174" s="21">
        <v>21.7</v>
      </c>
      <c r="Q174" s="21">
        <v>60</v>
      </c>
      <c r="R174" s="21">
        <v>1.171</v>
      </c>
      <c r="S174" s="21" t="s">
        <v>379</v>
      </c>
      <c r="T174" s="21" t="s">
        <v>380</v>
      </c>
      <c r="U174" s="77">
        <v>1100</v>
      </c>
      <c r="V174" s="34">
        <v>284.50187750287085</v>
      </c>
      <c r="W174" s="2">
        <v>2.7707166317496692</v>
      </c>
      <c r="X174" s="2">
        <v>74.023119755213088</v>
      </c>
      <c r="Y174" s="2">
        <v>-80.462529894056829</v>
      </c>
      <c r="Z174" s="80">
        <f>VLOOKUP(U174,BG!$A$2:$F$55,4)</f>
        <v>18.368240798356048</v>
      </c>
      <c r="AA174" s="80">
        <f>VLOOKUP(U174,BG!$A$2:$F$55,5)</f>
        <v>1.0354711477153877</v>
      </c>
      <c r="AB174" s="4">
        <f>VLOOKUP(U174+1,BG!$A$2:$F$55,4)</f>
        <v>15.27721318011435</v>
      </c>
      <c r="AC174" s="4">
        <f>VLOOKUP(U174+1,BG!$A$2:$F$55,5)</f>
        <v>1.878864940931628</v>
      </c>
      <c r="AD174" s="3">
        <f>COUNTIF($U$2:U174,U174)</f>
        <v>12</v>
      </c>
      <c r="AE174" s="3">
        <f t="shared" si="20"/>
        <v>18</v>
      </c>
      <c r="AF174" s="3">
        <f t="shared" si="24"/>
        <v>6</v>
      </c>
      <c r="AG174" s="3">
        <f t="shared" si="25"/>
        <v>11</v>
      </c>
      <c r="AH174" s="81">
        <f t="shared" si="21"/>
        <v>16.368164104199657</v>
      </c>
      <c r="AI174" s="81">
        <f t="shared" si="22"/>
        <v>1.5811965433258963</v>
      </c>
      <c r="AJ174" s="83">
        <v>1.7577100000000001</v>
      </c>
      <c r="AK174" s="83">
        <v>76.922399999999996</v>
      </c>
      <c r="AL174" s="84">
        <f t="shared" si="26"/>
        <v>135.20727170399999</v>
      </c>
      <c r="AM174" s="84">
        <f t="shared" si="23"/>
        <v>205.09708903976642</v>
      </c>
      <c r="AN174" s="84">
        <f t="shared" si="27"/>
        <v>25.881284502151512</v>
      </c>
      <c r="AO174" s="84">
        <f t="shared" si="28"/>
        <v>179.2158045376149</v>
      </c>
      <c r="AP174" s="85">
        <f t="shared" si="29"/>
        <v>0.24556167324170414</v>
      </c>
    </row>
    <row r="175" spans="1:42" x14ac:dyDescent="0.25">
      <c r="A175">
        <v>7</v>
      </c>
      <c r="B175" s="20">
        <v>13</v>
      </c>
      <c r="C175" s="21" t="s">
        <v>356</v>
      </c>
      <c r="D175" s="21">
        <v>-800</v>
      </c>
      <c r="E175" s="21">
        <v>-103.96875</v>
      </c>
      <c r="F175" s="21">
        <v>130</v>
      </c>
      <c r="G175" s="21">
        <v>0.48254900000000001</v>
      </c>
      <c r="H175" s="21">
        <v>0.19207299999999999</v>
      </c>
      <c r="I175" s="21">
        <v>49.126075</v>
      </c>
      <c r="J175" s="21">
        <v>1.4878530000000001</v>
      </c>
      <c r="K175" s="21">
        <v>9.1588080000000005</v>
      </c>
      <c r="L175" s="21">
        <v>0.13891500000000001</v>
      </c>
      <c r="M175" s="54">
        <v>0.48254900000000001</v>
      </c>
      <c r="N175" s="21">
        <v>0.22200400000000001</v>
      </c>
      <c r="O175" s="21">
        <v>99700</v>
      </c>
      <c r="P175" s="21">
        <v>21.7</v>
      </c>
      <c r="Q175" s="21">
        <v>60</v>
      </c>
      <c r="R175" s="21">
        <v>1.171</v>
      </c>
      <c r="S175" s="21" t="s">
        <v>381</v>
      </c>
      <c r="T175" s="21" t="s">
        <v>382</v>
      </c>
      <c r="U175" s="77">
        <v>1100</v>
      </c>
      <c r="V175" s="34">
        <v>285.88002273392476</v>
      </c>
      <c r="W175" s="2">
        <v>2.5745642784570895</v>
      </c>
      <c r="X175" s="2">
        <v>80.54322405295315</v>
      </c>
      <c r="Y175" s="2">
        <v>-81.143816046047547</v>
      </c>
      <c r="Z175" s="80">
        <f>VLOOKUP(U175,BG!$A$2:$F$55,4)</f>
        <v>18.368240798356048</v>
      </c>
      <c r="AA175" s="80">
        <f>VLOOKUP(U175,BG!$A$2:$F$55,5)</f>
        <v>1.0354711477153877</v>
      </c>
      <c r="AB175" s="4">
        <f>VLOOKUP(U175+1,BG!$A$2:$F$55,4)</f>
        <v>15.27721318011435</v>
      </c>
      <c r="AC175" s="4">
        <f>VLOOKUP(U175+1,BG!$A$2:$F$55,5)</f>
        <v>1.878864940931628</v>
      </c>
      <c r="AD175" s="3">
        <f>COUNTIF($U$2:U175,U175)</f>
        <v>13</v>
      </c>
      <c r="AE175" s="3">
        <f t="shared" si="20"/>
        <v>18</v>
      </c>
      <c r="AF175" s="3">
        <f t="shared" si="24"/>
        <v>5</v>
      </c>
      <c r="AG175" s="3">
        <f t="shared" si="25"/>
        <v>12</v>
      </c>
      <c r="AH175" s="81">
        <f t="shared" si="21"/>
        <v>16.186338950185441</v>
      </c>
      <c r="AI175" s="81">
        <f t="shared" si="22"/>
        <v>1.6308079429268516</v>
      </c>
      <c r="AJ175" s="83">
        <v>1.6798999999999999</v>
      </c>
      <c r="AK175" s="83">
        <v>83.566199999999995</v>
      </c>
      <c r="AL175" s="84">
        <f t="shared" si="26"/>
        <v>140.38285937999999</v>
      </c>
      <c r="AM175" s="84">
        <f t="shared" si="23"/>
        <v>207.36370751849901</v>
      </c>
      <c r="AN175" s="84">
        <f t="shared" si="27"/>
        <v>26.396810126868694</v>
      </c>
      <c r="AO175" s="84">
        <f t="shared" si="28"/>
        <v>180.96689739163031</v>
      </c>
      <c r="AP175" s="85">
        <f t="shared" si="29"/>
        <v>0.22426221920466727</v>
      </c>
    </row>
    <row r="176" spans="1:42" x14ac:dyDescent="0.25">
      <c r="A176">
        <v>7</v>
      </c>
      <c r="B176" s="20">
        <v>14</v>
      </c>
      <c r="C176" s="21" t="s">
        <v>356</v>
      </c>
      <c r="D176" s="21">
        <v>-800</v>
      </c>
      <c r="E176" s="21">
        <v>-103.96875</v>
      </c>
      <c r="F176" s="21">
        <v>140</v>
      </c>
      <c r="G176" s="21">
        <v>0.47061900000000001</v>
      </c>
      <c r="H176" s="21">
        <v>0.19228100000000001</v>
      </c>
      <c r="I176" s="21">
        <v>49.178355000000003</v>
      </c>
      <c r="J176" s="21">
        <v>1.479144</v>
      </c>
      <c r="K176" s="21">
        <v>9.1636939999999996</v>
      </c>
      <c r="L176" s="21">
        <v>0.13805400000000001</v>
      </c>
      <c r="M176" s="54">
        <v>0.47061900000000001</v>
      </c>
      <c r="N176" s="21">
        <v>0.211395</v>
      </c>
      <c r="O176" s="21">
        <v>99700</v>
      </c>
      <c r="P176" s="21">
        <v>21.7</v>
      </c>
      <c r="Q176" s="21">
        <v>60</v>
      </c>
      <c r="R176" s="21">
        <v>1.171</v>
      </c>
      <c r="S176" s="21" t="s">
        <v>383</v>
      </c>
      <c r="T176" s="21" t="s">
        <v>384</v>
      </c>
      <c r="U176" s="77">
        <v>1100</v>
      </c>
      <c r="V176" s="34">
        <v>272.45671099859504</v>
      </c>
      <c r="W176" s="2">
        <v>2.4625601613803445</v>
      </c>
      <c r="X176" s="2">
        <v>80.524722093170197</v>
      </c>
      <c r="Y176" s="2">
        <v>-82.594476178135153</v>
      </c>
      <c r="Z176" s="80">
        <f>VLOOKUP(U176,BG!$A$2:$F$55,4)</f>
        <v>18.368240798356048</v>
      </c>
      <c r="AA176" s="80">
        <f>VLOOKUP(U176,BG!$A$2:$F$55,5)</f>
        <v>1.0354711477153877</v>
      </c>
      <c r="AB176" s="4">
        <f>VLOOKUP(U176+1,BG!$A$2:$F$55,4)</f>
        <v>15.27721318011435</v>
      </c>
      <c r="AC176" s="4">
        <f>VLOOKUP(U176+1,BG!$A$2:$F$55,5)</f>
        <v>1.878864940931628</v>
      </c>
      <c r="AD176" s="3">
        <f>COUNTIF($U$2:U176,U176)</f>
        <v>14</v>
      </c>
      <c r="AE176" s="3">
        <f t="shared" si="20"/>
        <v>18</v>
      </c>
      <c r="AF176" s="3">
        <f t="shared" si="24"/>
        <v>4</v>
      </c>
      <c r="AG176" s="3">
        <f t="shared" si="25"/>
        <v>13</v>
      </c>
      <c r="AH176" s="81">
        <f t="shared" si="21"/>
        <v>16.004513796171221</v>
      </c>
      <c r="AI176" s="81">
        <f t="shared" si="22"/>
        <v>1.6804193425278069</v>
      </c>
      <c r="AJ176" s="83">
        <v>1.6131</v>
      </c>
      <c r="AK176" s="83">
        <v>83.721400000000003</v>
      </c>
      <c r="AL176" s="84">
        <f t="shared" si="26"/>
        <v>135.05099034</v>
      </c>
      <c r="AM176" s="84">
        <f t="shared" si="23"/>
        <v>198.29697263286459</v>
      </c>
      <c r="AN176" s="84">
        <f t="shared" si="27"/>
        <v>26.894294550839259</v>
      </c>
      <c r="AO176" s="84">
        <f t="shared" si="28"/>
        <v>171.40267808202535</v>
      </c>
      <c r="AP176" s="85">
        <f t="shared" si="29"/>
        <v>0.21208354588619158</v>
      </c>
    </row>
    <row r="177" spans="1:42" x14ac:dyDescent="0.25">
      <c r="A177">
        <v>7</v>
      </c>
      <c r="B177" s="20">
        <v>15</v>
      </c>
      <c r="C177" s="21" t="s">
        <v>356</v>
      </c>
      <c r="D177" s="21">
        <v>-800</v>
      </c>
      <c r="E177" s="21">
        <v>-103.96875</v>
      </c>
      <c r="F177" s="21">
        <v>150</v>
      </c>
      <c r="G177" s="21">
        <v>0.47629700000000003</v>
      </c>
      <c r="H177" s="21">
        <v>0.191889</v>
      </c>
      <c r="I177" s="21">
        <v>49.080027999999999</v>
      </c>
      <c r="J177" s="21">
        <v>1.498729</v>
      </c>
      <c r="K177" s="21">
        <v>9.1544950000000007</v>
      </c>
      <c r="L177" s="21">
        <v>0.14011999999999999</v>
      </c>
      <c r="M177" s="54">
        <v>0.47629700000000003</v>
      </c>
      <c r="N177" s="21">
        <v>0.21873500000000001</v>
      </c>
      <c r="O177" s="21">
        <v>99700</v>
      </c>
      <c r="P177" s="21">
        <v>21.7</v>
      </c>
      <c r="Q177" s="21">
        <v>60</v>
      </c>
      <c r="R177" s="21">
        <v>1.171</v>
      </c>
      <c r="S177" s="21" t="s">
        <v>385</v>
      </c>
      <c r="T177" s="21" t="s">
        <v>386</v>
      </c>
      <c r="U177" s="77">
        <v>1100</v>
      </c>
      <c r="V177" s="34">
        <v>274.82976093462162</v>
      </c>
      <c r="W177" s="2">
        <v>2.3430499563708818</v>
      </c>
      <c r="X177" s="2">
        <v>85.984808204939796</v>
      </c>
      <c r="Y177" s="2">
        <v>-83.081972796406433</v>
      </c>
      <c r="Z177" s="80">
        <f>VLOOKUP(U177,BG!$A$2:$F$55,4)</f>
        <v>18.368240798356048</v>
      </c>
      <c r="AA177" s="80">
        <f>VLOOKUP(U177,BG!$A$2:$F$55,5)</f>
        <v>1.0354711477153877</v>
      </c>
      <c r="AB177" s="4">
        <f>VLOOKUP(U177+1,BG!$A$2:$F$55,4)</f>
        <v>15.27721318011435</v>
      </c>
      <c r="AC177" s="4">
        <f>VLOOKUP(U177+1,BG!$A$2:$F$55,5)</f>
        <v>1.878864940931628</v>
      </c>
      <c r="AD177" s="3">
        <f>COUNTIF($U$2:U177,U177)</f>
        <v>15</v>
      </c>
      <c r="AE177" s="3">
        <f t="shared" si="20"/>
        <v>18</v>
      </c>
      <c r="AF177" s="3">
        <f t="shared" si="24"/>
        <v>3</v>
      </c>
      <c r="AG177" s="3">
        <f t="shared" si="25"/>
        <v>14</v>
      </c>
      <c r="AH177" s="81">
        <f t="shared" si="21"/>
        <v>15.822688642157004</v>
      </c>
      <c r="AI177" s="81">
        <f t="shared" si="22"/>
        <v>1.7300307421287622</v>
      </c>
      <c r="AJ177" s="83">
        <v>1.5203899999999999</v>
      </c>
      <c r="AK177" s="83">
        <v>90.449100000000001</v>
      </c>
      <c r="AL177" s="84">
        <f t="shared" si="26"/>
        <v>137.517907149</v>
      </c>
      <c r="AM177" s="84">
        <f t="shared" si="23"/>
        <v>201.46670111314282</v>
      </c>
      <c r="AN177" s="84">
        <f t="shared" si="27"/>
        <v>27.373737774063219</v>
      </c>
      <c r="AO177" s="84">
        <f t="shared" si="28"/>
        <v>174.0929633390796</v>
      </c>
      <c r="AP177" s="85">
        <f t="shared" si="29"/>
        <v>0.21008922755161927</v>
      </c>
    </row>
    <row r="178" spans="1:42" x14ac:dyDescent="0.25">
      <c r="A178">
        <v>7</v>
      </c>
      <c r="B178" s="20">
        <v>16</v>
      </c>
      <c r="C178" s="21" t="s">
        <v>356</v>
      </c>
      <c r="D178" s="21">
        <v>-800</v>
      </c>
      <c r="E178" s="21">
        <v>-103.96875</v>
      </c>
      <c r="F178" s="21">
        <v>160</v>
      </c>
      <c r="G178" s="21">
        <v>0.47977599999999998</v>
      </c>
      <c r="H178" s="21">
        <v>0.192078</v>
      </c>
      <c r="I178" s="21">
        <v>49.127366000000002</v>
      </c>
      <c r="J178" s="21">
        <v>1.4872829999999999</v>
      </c>
      <c r="K178" s="21">
        <v>9.1589290000000005</v>
      </c>
      <c r="L178" s="21">
        <v>0.13886200000000001</v>
      </c>
      <c r="M178" s="54">
        <v>0.47977599999999998</v>
      </c>
      <c r="N178" s="21">
        <v>0.236875</v>
      </c>
      <c r="O178" s="21">
        <v>99700</v>
      </c>
      <c r="P178" s="21">
        <v>21.7</v>
      </c>
      <c r="Q178" s="21">
        <v>60</v>
      </c>
      <c r="R178" s="21">
        <v>1.171</v>
      </c>
      <c r="S178" s="21" t="s">
        <v>387</v>
      </c>
      <c r="T178" s="21" t="s">
        <v>388</v>
      </c>
      <c r="U178" s="77">
        <v>1100</v>
      </c>
      <c r="V178" s="34">
        <v>275.23026544065107</v>
      </c>
      <c r="W178" s="2">
        <v>2.1767792180025891</v>
      </c>
      <c r="X178" s="2">
        <v>95.86969813973856</v>
      </c>
      <c r="Y178" s="2">
        <v>-78.104332367925949</v>
      </c>
      <c r="Z178" s="80">
        <f>VLOOKUP(U178,BG!$A$2:$F$55,4)</f>
        <v>18.368240798356048</v>
      </c>
      <c r="AA178" s="80">
        <f>VLOOKUP(U178,BG!$A$2:$F$55,5)</f>
        <v>1.0354711477153877</v>
      </c>
      <c r="AB178" s="4">
        <f>VLOOKUP(U178+1,BG!$A$2:$F$55,4)</f>
        <v>15.27721318011435</v>
      </c>
      <c r="AC178" s="4">
        <f>VLOOKUP(U178+1,BG!$A$2:$F$55,5)</f>
        <v>1.878864940931628</v>
      </c>
      <c r="AD178" s="3">
        <f>COUNTIF($U$2:U178,U178)</f>
        <v>16</v>
      </c>
      <c r="AE178" s="3">
        <f t="shared" si="20"/>
        <v>18</v>
      </c>
      <c r="AF178" s="3">
        <f t="shared" si="24"/>
        <v>2</v>
      </c>
      <c r="AG178" s="3">
        <f t="shared" si="25"/>
        <v>15</v>
      </c>
      <c r="AH178" s="81">
        <f t="shared" si="21"/>
        <v>15.640863488142784</v>
      </c>
      <c r="AI178" s="81">
        <f t="shared" si="22"/>
        <v>1.7796421417297175</v>
      </c>
      <c r="AJ178" s="83">
        <v>1.3385400000000001</v>
      </c>
      <c r="AK178" s="83">
        <v>102.271</v>
      </c>
      <c r="AL178" s="84">
        <f t="shared" si="26"/>
        <v>136.89382434000001</v>
      </c>
      <c r="AM178" s="84">
        <f t="shared" si="23"/>
        <v>208.68716654676439</v>
      </c>
      <c r="AN178" s="84">
        <f t="shared" si="27"/>
        <v>27.835139796540563</v>
      </c>
      <c r="AO178" s="84">
        <f t="shared" si="28"/>
        <v>180.85202675022381</v>
      </c>
      <c r="AP178" s="85">
        <f t="shared" si="29"/>
        <v>0.24306170740864758</v>
      </c>
    </row>
    <row r="179" spans="1:42" x14ac:dyDescent="0.25">
      <c r="A179">
        <v>7</v>
      </c>
      <c r="B179" s="20">
        <v>17</v>
      </c>
      <c r="C179" s="21" t="s">
        <v>356</v>
      </c>
      <c r="D179" s="21">
        <v>-800</v>
      </c>
      <c r="E179" s="21">
        <v>-103.96875</v>
      </c>
      <c r="F179" s="21">
        <v>170</v>
      </c>
      <c r="G179" s="21">
        <v>0.45333200000000001</v>
      </c>
      <c r="H179" s="21">
        <v>0.192047</v>
      </c>
      <c r="I179" s="21">
        <v>49.119683999999999</v>
      </c>
      <c r="J179" s="21">
        <v>1.474799</v>
      </c>
      <c r="K179" s="21">
        <v>9.1582299999999996</v>
      </c>
      <c r="L179" s="21">
        <v>0.137738</v>
      </c>
      <c r="M179" s="54">
        <v>0.45333200000000001</v>
      </c>
      <c r="N179" s="21">
        <v>0.21648999999999999</v>
      </c>
      <c r="O179" s="21">
        <v>99700</v>
      </c>
      <c r="P179" s="21">
        <v>21.7</v>
      </c>
      <c r="Q179" s="21">
        <v>60</v>
      </c>
      <c r="R179" s="21">
        <v>1.171</v>
      </c>
      <c r="S179" s="21" t="s">
        <v>389</v>
      </c>
      <c r="T179" s="21" t="s">
        <v>390</v>
      </c>
      <c r="U179" s="77">
        <v>1100</v>
      </c>
      <c r="V179" s="34">
        <v>248.82139889796966</v>
      </c>
      <c r="W179" s="2">
        <v>2.1407650635410507</v>
      </c>
      <c r="X179" s="2">
        <v>90.196830561574728</v>
      </c>
      <c r="Y179" s="2">
        <v>-76.836023776042666</v>
      </c>
      <c r="Z179" s="80">
        <f>VLOOKUP(U179,BG!$A$2:$F$55,4)</f>
        <v>18.368240798356048</v>
      </c>
      <c r="AA179" s="80">
        <f>VLOOKUP(U179,BG!$A$2:$F$55,5)</f>
        <v>1.0354711477153877</v>
      </c>
      <c r="AB179" s="4">
        <f>VLOOKUP(U179+1,BG!$A$2:$F$55,4)</f>
        <v>15.27721318011435</v>
      </c>
      <c r="AC179" s="4">
        <f>VLOOKUP(U179+1,BG!$A$2:$F$55,5)</f>
        <v>1.878864940931628</v>
      </c>
      <c r="AD179" s="3">
        <f>COUNTIF($U$2:U179,U179)</f>
        <v>17</v>
      </c>
      <c r="AE179" s="3">
        <f t="shared" si="20"/>
        <v>18</v>
      </c>
      <c r="AF179" s="3">
        <f t="shared" si="24"/>
        <v>1</v>
      </c>
      <c r="AG179" s="3">
        <f t="shared" si="25"/>
        <v>16</v>
      </c>
      <c r="AH179" s="81">
        <f t="shared" si="21"/>
        <v>15.459038334128566</v>
      </c>
      <c r="AI179" s="81">
        <f t="shared" si="22"/>
        <v>1.8292535413306727</v>
      </c>
      <c r="AJ179" s="83">
        <v>1.2733699999999999</v>
      </c>
      <c r="AK179" s="83">
        <v>96.612399999999994</v>
      </c>
      <c r="AL179" s="84">
        <f t="shared" si="26"/>
        <v>123.02333178799998</v>
      </c>
      <c r="AM179" s="84">
        <f t="shared" si="23"/>
        <v>193.09022370835089</v>
      </c>
      <c r="AN179" s="84">
        <f t="shared" si="27"/>
        <v>28.278500618271302</v>
      </c>
      <c r="AO179" s="84">
        <f t="shared" si="28"/>
        <v>164.8117230900796</v>
      </c>
      <c r="AP179" s="85">
        <f t="shared" si="29"/>
        <v>0.25355229906333621</v>
      </c>
    </row>
    <row r="180" spans="1:42" x14ac:dyDescent="0.25">
      <c r="A180">
        <v>7</v>
      </c>
      <c r="B180" s="20">
        <v>18</v>
      </c>
      <c r="C180" s="21" t="s">
        <v>356</v>
      </c>
      <c r="D180" s="21">
        <v>-800</v>
      </c>
      <c r="E180" s="21">
        <v>-103.96875</v>
      </c>
      <c r="F180" s="21">
        <v>180</v>
      </c>
      <c r="G180" s="21">
        <v>0.45722499999999999</v>
      </c>
      <c r="H180" s="21">
        <v>0.19200400000000001</v>
      </c>
      <c r="I180" s="21">
        <v>49.108663</v>
      </c>
      <c r="J180" s="21">
        <v>1.4683189999999999</v>
      </c>
      <c r="K180" s="21">
        <v>9.1572110000000002</v>
      </c>
      <c r="L180" s="21">
        <v>0.13710900000000001</v>
      </c>
      <c r="M180" s="54">
        <v>0.45722499999999999</v>
      </c>
      <c r="N180" s="21">
        <v>0.22330700000000001</v>
      </c>
      <c r="O180" s="21">
        <v>99700</v>
      </c>
      <c r="P180" s="21">
        <v>21.7</v>
      </c>
      <c r="Q180" s="21">
        <v>60</v>
      </c>
      <c r="R180" s="21">
        <v>1.171</v>
      </c>
      <c r="S180" s="21" t="s">
        <v>391</v>
      </c>
      <c r="T180" s="21" t="s">
        <v>392</v>
      </c>
      <c r="U180" s="77">
        <v>1100</v>
      </c>
      <c r="V180" s="34">
        <v>249.60162533465652</v>
      </c>
      <c r="W180" s="2">
        <v>2.1633494323560112</v>
      </c>
      <c r="X180" s="2">
        <v>92.17365776428025</v>
      </c>
      <c r="Y180" s="2">
        <v>-73.033592863486916</v>
      </c>
      <c r="Z180" s="80">
        <f>VLOOKUP(U180,BG!$A$2:$F$55,4)</f>
        <v>18.368240798356048</v>
      </c>
      <c r="AA180" s="80">
        <f>VLOOKUP(U180,BG!$A$2:$F$55,5)</f>
        <v>1.0354711477153877</v>
      </c>
      <c r="AB180" s="4">
        <f>VLOOKUP(U180+1,BG!$A$2:$F$55,4)</f>
        <v>15.27721318011435</v>
      </c>
      <c r="AC180" s="4">
        <f>VLOOKUP(U180+1,BG!$A$2:$F$55,5)</f>
        <v>1.878864940931628</v>
      </c>
      <c r="AD180" s="3">
        <f>COUNTIF($U$2:U180,U180)</f>
        <v>18</v>
      </c>
      <c r="AE180" s="3">
        <f t="shared" si="20"/>
        <v>18</v>
      </c>
      <c r="AF180" s="3">
        <f t="shared" si="24"/>
        <v>0</v>
      </c>
      <c r="AG180" s="3">
        <f t="shared" si="25"/>
        <v>17</v>
      </c>
      <c r="AH180" s="81">
        <f t="shared" si="21"/>
        <v>15.277213180114348</v>
      </c>
      <c r="AI180" s="81">
        <f t="shared" si="22"/>
        <v>1.878864940931628</v>
      </c>
      <c r="AJ180" s="83">
        <v>1.2922499999999999</v>
      </c>
      <c r="AK180" s="83">
        <v>98.651600000000002</v>
      </c>
      <c r="AL180" s="84">
        <f t="shared" si="26"/>
        <v>127.48253009999999</v>
      </c>
      <c r="AM180" s="84">
        <f t="shared" si="23"/>
        <v>199.40383020253293</v>
      </c>
      <c r="AN180" s="84">
        <f t="shared" si="27"/>
        <v>28.703820239255435</v>
      </c>
      <c r="AO180" s="84">
        <f t="shared" si="28"/>
        <v>170.70000996327749</v>
      </c>
      <c r="AP180" s="85">
        <f t="shared" si="29"/>
        <v>0.25317795747390309</v>
      </c>
    </row>
    <row r="181" spans="1:42" x14ac:dyDescent="0.25">
      <c r="A181">
        <v>7</v>
      </c>
      <c r="B181" s="24">
        <v>18</v>
      </c>
      <c r="C181" s="25" t="s">
        <v>356</v>
      </c>
      <c r="D181" s="25">
        <v>-800</v>
      </c>
      <c r="E181" s="25">
        <v>-103.9375</v>
      </c>
      <c r="F181" s="25">
        <v>180</v>
      </c>
      <c r="G181" s="25">
        <v>0.444218</v>
      </c>
      <c r="H181" s="25">
        <v>0.19223499999999999</v>
      </c>
      <c r="I181" s="25">
        <v>49.166724000000002</v>
      </c>
      <c r="J181" s="25">
        <v>1.4755199999999999</v>
      </c>
      <c r="K181" s="25">
        <v>9.1626169999999991</v>
      </c>
      <c r="L181" s="25">
        <v>0.13755999999999999</v>
      </c>
      <c r="M181" s="55">
        <v>0.444218</v>
      </c>
      <c r="N181" s="25">
        <v>0.23164299999999999</v>
      </c>
      <c r="O181" s="25">
        <v>99700</v>
      </c>
      <c r="P181" s="25">
        <v>21.7</v>
      </c>
      <c r="Q181" s="25">
        <v>60</v>
      </c>
      <c r="R181" s="25">
        <v>1.171</v>
      </c>
      <c r="S181" s="25" t="s">
        <v>393</v>
      </c>
      <c r="T181" s="25" t="s">
        <v>394</v>
      </c>
      <c r="U181" s="77">
        <v>1110</v>
      </c>
      <c r="V181" s="34">
        <v>254.81412321564233</v>
      </c>
      <c r="W181" s="2">
        <v>1.9297200437351576</v>
      </c>
      <c r="X181" s="2">
        <v>101.25063883040001</v>
      </c>
      <c r="Y181" s="2">
        <v>-68.753134493751844</v>
      </c>
      <c r="Z181" s="80">
        <f>VLOOKUP(U181,BG!$A$2:$F$55,4)</f>
        <v>14.903289597140027</v>
      </c>
      <c r="AA181" s="80">
        <f>VLOOKUP(U181,BG!$A$2:$F$55,5)</f>
        <v>1.6565452920433761</v>
      </c>
      <c r="AB181" s="4">
        <f>VLOOKUP(U181+1,BG!$A$2:$F$55,4)</f>
        <v>14.540271969019336</v>
      </c>
      <c r="AC181" s="4">
        <f>VLOOKUP(U181+1,BG!$A$2:$F$55,5)</f>
        <v>2.7438535310898708</v>
      </c>
      <c r="AD181" s="3">
        <f>COUNTIF($U$2:U181,U181)</f>
        <v>1</v>
      </c>
      <c r="AE181" s="3">
        <f t="shared" si="20"/>
        <v>18</v>
      </c>
      <c r="AF181" s="3">
        <f t="shared" si="24"/>
        <v>17</v>
      </c>
      <c r="AG181" s="3">
        <f t="shared" si="25"/>
        <v>0</v>
      </c>
      <c r="AH181" s="81">
        <f t="shared" si="21"/>
        <v>14.903289597140027</v>
      </c>
      <c r="AI181" s="81">
        <f t="shared" si="22"/>
        <v>1.6565452920433761</v>
      </c>
      <c r="AJ181" s="83">
        <v>1.26248</v>
      </c>
      <c r="AK181" s="83">
        <v>103.81</v>
      </c>
      <c r="AL181" s="84">
        <f t="shared" si="26"/>
        <v>131.05804879999999</v>
      </c>
      <c r="AM181" s="84">
        <f t="shared" si="23"/>
        <v>195.38538719201216</v>
      </c>
      <c r="AN181" s="84">
        <f t="shared" si="27"/>
        <v>24.687974218101335</v>
      </c>
      <c r="AO181" s="84">
        <f t="shared" si="28"/>
        <v>170.69741297391082</v>
      </c>
      <c r="AP181" s="85">
        <f t="shared" si="29"/>
        <v>0.23222006404964821</v>
      </c>
    </row>
    <row r="182" spans="1:42" x14ac:dyDescent="0.25">
      <c r="A182">
        <v>7</v>
      </c>
      <c r="B182" s="24">
        <v>18</v>
      </c>
      <c r="C182" s="25" t="s">
        <v>356</v>
      </c>
      <c r="D182" s="25">
        <v>-800</v>
      </c>
      <c r="E182" s="25">
        <v>-103.9375</v>
      </c>
      <c r="F182" s="25">
        <v>190</v>
      </c>
      <c r="G182" s="25">
        <v>0.431421</v>
      </c>
      <c r="H182" s="25">
        <v>0.19178400000000001</v>
      </c>
      <c r="I182" s="25">
        <v>49.053631000000003</v>
      </c>
      <c r="J182" s="25">
        <v>1.451884</v>
      </c>
      <c r="K182" s="25">
        <v>9.1520989999999998</v>
      </c>
      <c r="L182" s="25">
        <v>0.13570199999999999</v>
      </c>
      <c r="M182" s="55">
        <v>0.431421</v>
      </c>
      <c r="N182" s="25">
        <v>0.218719</v>
      </c>
      <c r="O182" s="25">
        <v>99700</v>
      </c>
      <c r="P182" s="25">
        <v>21.7</v>
      </c>
      <c r="Q182" s="25">
        <v>60</v>
      </c>
      <c r="R182" s="25">
        <v>1.171</v>
      </c>
      <c r="S182" s="25" t="s">
        <v>395</v>
      </c>
      <c r="T182" s="25" t="s">
        <v>396</v>
      </c>
      <c r="U182" s="77">
        <v>1110</v>
      </c>
      <c r="V182" s="34">
        <v>243.35289720482183</v>
      </c>
      <c r="W182" s="2">
        <v>1.9079718261320038</v>
      </c>
      <c r="X182" s="2">
        <v>98.021691161957278</v>
      </c>
      <c r="Y182" s="2">
        <v>-68.942495887629548</v>
      </c>
      <c r="Z182" s="80">
        <f>VLOOKUP(U182,BG!$A$2:$F$55,4)</f>
        <v>14.903289597140027</v>
      </c>
      <c r="AA182" s="80">
        <f>VLOOKUP(U182,BG!$A$2:$F$55,5)</f>
        <v>1.6565452920433761</v>
      </c>
      <c r="AB182" s="4">
        <f>VLOOKUP(U182+1,BG!$A$2:$F$55,4)</f>
        <v>14.540271969019336</v>
      </c>
      <c r="AC182" s="4">
        <f>VLOOKUP(U182+1,BG!$A$2:$F$55,5)</f>
        <v>2.7438535310898708</v>
      </c>
      <c r="AD182" s="3">
        <f>COUNTIF($U$2:U182,U182)</f>
        <v>2</v>
      </c>
      <c r="AE182" s="3">
        <f t="shared" si="20"/>
        <v>18</v>
      </c>
      <c r="AF182" s="3">
        <f t="shared" si="24"/>
        <v>16</v>
      </c>
      <c r="AG182" s="3">
        <f t="shared" si="25"/>
        <v>1</v>
      </c>
      <c r="AH182" s="81">
        <f t="shared" si="21"/>
        <v>14.88193561901528</v>
      </c>
      <c r="AI182" s="81">
        <f t="shared" si="22"/>
        <v>1.7205046002225817</v>
      </c>
      <c r="AJ182" s="83">
        <v>1.2073</v>
      </c>
      <c r="AK182" s="83">
        <v>100.779</v>
      </c>
      <c r="AL182" s="84">
        <f t="shared" si="26"/>
        <v>121.6704867</v>
      </c>
      <c r="AM182" s="84">
        <f t="shared" si="23"/>
        <v>187.02262508682693</v>
      </c>
      <c r="AN182" s="84">
        <f t="shared" si="27"/>
        <v>25.604438692732082</v>
      </c>
      <c r="AO182" s="84">
        <f t="shared" si="28"/>
        <v>161.41818639409485</v>
      </c>
      <c r="AP182" s="85">
        <f t="shared" si="29"/>
        <v>0.24624052953396913</v>
      </c>
    </row>
    <row r="183" spans="1:42" x14ac:dyDescent="0.25">
      <c r="A183">
        <v>7</v>
      </c>
      <c r="B183" s="24">
        <v>20</v>
      </c>
      <c r="C183" s="25" t="s">
        <v>356</v>
      </c>
      <c r="D183" s="25">
        <v>-800</v>
      </c>
      <c r="E183" s="25">
        <v>-103.9375</v>
      </c>
      <c r="F183" s="25">
        <v>200</v>
      </c>
      <c r="G183" s="25">
        <v>0.43049799999999999</v>
      </c>
      <c r="H183" s="25">
        <v>0.192107</v>
      </c>
      <c r="I183" s="25">
        <v>49.134526999999999</v>
      </c>
      <c r="J183" s="25">
        <v>1.480653</v>
      </c>
      <c r="K183" s="25">
        <v>9.1596060000000001</v>
      </c>
      <c r="L183" s="25">
        <v>0.138262</v>
      </c>
      <c r="M183" s="55">
        <v>0.43049799999999999</v>
      </c>
      <c r="N183" s="25">
        <v>0.231512</v>
      </c>
      <c r="O183" s="25">
        <v>99700</v>
      </c>
      <c r="P183" s="25">
        <v>21.7</v>
      </c>
      <c r="Q183" s="25">
        <v>60</v>
      </c>
      <c r="R183" s="25">
        <v>1.171</v>
      </c>
      <c r="S183" s="25" t="s">
        <v>397</v>
      </c>
      <c r="T183" s="25" t="s">
        <v>398</v>
      </c>
      <c r="U183" s="77">
        <v>1110</v>
      </c>
      <c r="V183" s="34">
        <v>237.3398230906997</v>
      </c>
      <c r="W183" s="2">
        <v>1.6623680947485506</v>
      </c>
      <c r="X183" s="2">
        <v>107.66129461119944</v>
      </c>
      <c r="Y183" s="2">
        <v>-77.29000976832387</v>
      </c>
      <c r="Z183" s="80">
        <f>VLOOKUP(U183,BG!$A$2:$F$55,4)</f>
        <v>14.903289597140027</v>
      </c>
      <c r="AA183" s="80">
        <f>VLOOKUP(U183,BG!$A$2:$F$55,5)</f>
        <v>1.6565452920433761</v>
      </c>
      <c r="AB183" s="4">
        <f>VLOOKUP(U183+1,BG!$A$2:$F$55,4)</f>
        <v>14.540271969019336</v>
      </c>
      <c r="AC183" s="4">
        <f>VLOOKUP(U183+1,BG!$A$2:$F$55,5)</f>
        <v>2.7438535310898708</v>
      </c>
      <c r="AD183" s="3">
        <f>COUNTIF($U$2:U183,U183)</f>
        <v>3</v>
      </c>
      <c r="AE183" s="3">
        <f t="shared" si="20"/>
        <v>18</v>
      </c>
      <c r="AF183" s="3">
        <f t="shared" si="24"/>
        <v>15</v>
      </c>
      <c r="AG183" s="3">
        <f t="shared" si="25"/>
        <v>2</v>
      </c>
      <c r="AH183" s="81">
        <f t="shared" si="21"/>
        <v>14.860581640890533</v>
      </c>
      <c r="AI183" s="81">
        <f t="shared" si="22"/>
        <v>1.7844639084017873</v>
      </c>
      <c r="AJ183" s="83">
        <v>1.22035</v>
      </c>
      <c r="AK183" s="83">
        <v>106.61499999999999</v>
      </c>
      <c r="AL183" s="84">
        <f t="shared" si="26"/>
        <v>130.10761525000001</v>
      </c>
      <c r="AM183" s="84">
        <f t="shared" si="23"/>
        <v>178.97270120098202</v>
      </c>
      <c r="AN183" s="84">
        <f t="shared" si="27"/>
        <v>26.518171596027365</v>
      </c>
      <c r="AO183" s="84">
        <f t="shared" si="28"/>
        <v>152.45452960495464</v>
      </c>
      <c r="AP183" s="85">
        <f t="shared" si="29"/>
        <v>0.14658084881348371</v>
      </c>
    </row>
    <row r="184" spans="1:42" x14ac:dyDescent="0.25">
      <c r="A184">
        <v>7</v>
      </c>
      <c r="B184" s="24">
        <v>21</v>
      </c>
      <c r="C184" s="25" t="s">
        <v>356</v>
      </c>
      <c r="D184" s="25">
        <v>-800</v>
      </c>
      <c r="E184" s="25">
        <v>-103.9375</v>
      </c>
      <c r="F184" s="25">
        <v>210</v>
      </c>
      <c r="G184" s="25">
        <v>0.44603599999999999</v>
      </c>
      <c r="H184" s="25">
        <v>0.19203000000000001</v>
      </c>
      <c r="I184" s="25">
        <v>49.115226</v>
      </c>
      <c r="J184" s="25">
        <v>1.4656149999999999</v>
      </c>
      <c r="K184" s="25">
        <v>9.1578269999999993</v>
      </c>
      <c r="L184" s="25">
        <v>0.13683699999999999</v>
      </c>
      <c r="M184" s="55">
        <v>0.44603599999999999</v>
      </c>
      <c r="N184" s="25">
        <v>0.24354899999999999</v>
      </c>
      <c r="O184" s="25">
        <v>99700</v>
      </c>
      <c r="P184" s="25">
        <v>21.7</v>
      </c>
      <c r="Q184" s="25">
        <v>60</v>
      </c>
      <c r="R184" s="25">
        <v>1.171</v>
      </c>
      <c r="S184" s="25" t="s">
        <v>399</v>
      </c>
      <c r="T184" s="25" t="s">
        <v>400</v>
      </c>
      <c r="U184" s="77">
        <v>1110</v>
      </c>
      <c r="V184" s="34">
        <v>248.62024581189374</v>
      </c>
      <c r="W184" s="2">
        <v>1.5732701963527049</v>
      </c>
      <c r="X184" s="2">
        <v>118.29484879097734</v>
      </c>
      <c r="Y184" s="2">
        <v>-80.478585906846348</v>
      </c>
      <c r="Z184" s="80">
        <f>VLOOKUP(U184,BG!$A$2:$F$55,4)</f>
        <v>14.903289597140027</v>
      </c>
      <c r="AA184" s="80">
        <f>VLOOKUP(U184,BG!$A$2:$F$55,5)</f>
        <v>1.6565452920433761</v>
      </c>
      <c r="AB184" s="4">
        <f>VLOOKUP(U184+1,BG!$A$2:$F$55,4)</f>
        <v>14.540271969019336</v>
      </c>
      <c r="AC184" s="4">
        <f>VLOOKUP(U184+1,BG!$A$2:$F$55,5)</f>
        <v>2.7438535310898708</v>
      </c>
      <c r="AD184" s="3">
        <f>COUNTIF($U$2:U184,U184)</f>
        <v>4</v>
      </c>
      <c r="AE184" s="3">
        <f t="shared" si="20"/>
        <v>18</v>
      </c>
      <c r="AF184" s="3">
        <f t="shared" si="24"/>
        <v>14</v>
      </c>
      <c r="AG184" s="3">
        <f t="shared" si="25"/>
        <v>3</v>
      </c>
      <c r="AH184" s="81">
        <f t="shared" si="21"/>
        <v>14.839227662765788</v>
      </c>
      <c r="AI184" s="81">
        <f t="shared" si="22"/>
        <v>1.8484232165809928</v>
      </c>
      <c r="AJ184" s="83">
        <v>1.1640600000000001</v>
      </c>
      <c r="AK184" s="83">
        <v>118.017</v>
      </c>
      <c r="AL184" s="84">
        <f t="shared" si="26"/>
        <v>137.37886902</v>
      </c>
      <c r="AM184" s="84">
        <f t="shared" si="23"/>
        <v>186.10975998489445</v>
      </c>
      <c r="AN184" s="84">
        <f t="shared" si="27"/>
        <v>27.429172927987185</v>
      </c>
      <c r="AO184" s="84">
        <f t="shared" si="28"/>
        <v>158.68058705690726</v>
      </c>
      <c r="AP184" s="85">
        <f t="shared" si="29"/>
        <v>0.13424274784960225</v>
      </c>
    </row>
    <row r="185" spans="1:42" x14ac:dyDescent="0.25">
      <c r="A185">
        <v>7</v>
      </c>
      <c r="B185" s="24">
        <v>22</v>
      </c>
      <c r="C185" s="25" t="s">
        <v>356</v>
      </c>
      <c r="D185" s="25">
        <v>-800</v>
      </c>
      <c r="E185" s="25">
        <v>-103.9375</v>
      </c>
      <c r="F185" s="25">
        <v>220</v>
      </c>
      <c r="G185" s="25">
        <v>0.43169099999999999</v>
      </c>
      <c r="H185" s="25">
        <v>0.191775</v>
      </c>
      <c r="I185" s="25">
        <v>49.051237999999998</v>
      </c>
      <c r="J185" s="25">
        <v>1.46801</v>
      </c>
      <c r="K185" s="25">
        <v>9.1518529999999991</v>
      </c>
      <c r="L185" s="25">
        <v>0.13720599999999999</v>
      </c>
      <c r="M185" s="55">
        <v>0.43169099999999999</v>
      </c>
      <c r="N185" s="25">
        <v>0.24200199999999999</v>
      </c>
      <c r="O185" s="25">
        <v>99700</v>
      </c>
      <c r="P185" s="25">
        <v>21.7</v>
      </c>
      <c r="Q185" s="25">
        <v>60</v>
      </c>
      <c r="R185" s="25">
        <v>1.171</v>
      </c>
      <c r="S185" s="25" t="s">
        <v>401</v>
      </c>
      <c r="T185" s="25" t="s">
        <v>402</v>
      </c>
      <c r="U185" s="77">
        <v>1110</v>
      </c>
      <c r="V185" s="34">
        <v>233.24245202692899</v>
      </c>
      <c r="W185" s="2">
        <v>1.4696926287929737</v>
      </c>
      <c r="X185" s="2">
        <v>119.21977516081405</v>
      </c>
      <c r="Y185" s="2">
        <v>-82.689078780312329</v>
      </c>
      <c r="Z185" s="80">
        <f>VLOOKUP(U185,BG!$A$2:$F$55,4)</f>
        <v>14.903289597140027</v>
      </c>
      <c r="AA185" s="80">
        <f>VLOOKUP(U185,BG!$A$2:$F$55,5)</f>
        <v>1.6565452920433761</v>
      </c>
      <c r="AB185" s="4">
        <f>VLOOKUP(U185+1,BG!$A$2:$F$55,4)</f>
        <v>14.540271969019336</v>
      </c>
      <c r="AC185" s="4">
        <f>VLOOKUP(U185+1,BG!$A$2:$F$55,5)</f>
        <v>2.7438535310898708</v>
      </c>
      <c r="AD185" s="3">
        <f>COUNTIF($U$2:U185,U185)</f>
        <v>5</v>
      </c>
      <c r="AE185" s="3">
        <f t="shared" si="20"/>
        <v>18</v>
      </c>
      <c r="AF185" s="3">
        <f t="shared" si="24"/>
        <v>13</v>
      </c>
      <c r="AG185" s="3">
        <f t="shared" si="25"/>
        <v>4</v>
      </c>
      <c r="AH185" s="81">
        <f t="shared" si="21"/>
        <v>14.817873684641041</v>
      </c>
      <c r="AI185" s="81">
        <f t="shared" si="22"/>
        <v>1.9123825247601984</v>
      </c>
      <c r="AJ185" s="83">
        <v>1.07589</v>
      </c>
      <c r="AK185" s="83">
        <v>121.82899999999999</v>
      </c>
      <c r="AL185" s="84">
        <f t="shared" si="26"/>
        <v>131.07460280999999</v>
      </c>
      <c r="AM185" s="84">
        <f t="shared" si="23"/>
        <v>175.21642476020406</v>
      </c>
      <c r="AN185" s="84">
        <f t="shared" si="27"/>
        <v>28.337442688611539</v>
      </c>
      <c r="AO185" s="84">
        <f t="shared" si="28"/>
        <v>146.87898207159253</v>
      </c>
      <c r="AP185" s="85">
        <f t="shared" si="29"/>
        <v>0.10760136704848001</v>
      </c>
    </row>
    <row r="186" spans="1:42" x14ac:dyDescent="0.25">
      <c r="A186">
        <v>7</v>
      </c>
      <c r="B186" s="24">
        <v>23</v>
      </c>
      <c r="C186" s="25" t="s">
        <v>356</v>
      </c>
      <c r="D186" s="25">
        <v>-800</v>
      </c>
      <c r="E186" s="25">
        <v>-103.9375</v>
      </c>
      <c r="F186" s="25">
        <v>230</v>
      </c>
      <c r="G186" s="25">
        <v>0.41830600000000001</v>
      </c>
      <c r="H186" s="25">
        <v>0.192132</v>
      </c>
      <c r="I186" s="25">
        <v>49.140877000000003</v>
      </c>
      <c r="J186" s="25">
        <v>1.4324440000000001</v>
      </c>
      <c r="K186" s="25">
        <v>9.1602650000000008</v>
      </c>
      <c r="L186" s="25">
        <v>0.133746</v>
      </c>
      <c r="M186" s="55">
        <v>0.41830600000000001</v>
      </c>
      <c r="N186" s="25">
        <v>0.23322100000000001</v>
      </c>
      <c r="O186" s="25">
        <v>99700</v>
      </c>
      <c r="P186" s="25">
        <v>21.7</v>
      </c>
      <c r="Q186" s="25">
        <v>60</v>
      </c>
      <c r="R186" s="25">
        <v>1.171</v>
      </c>
      <c r="S186" s="25" t="s">
        <v>403</v>
      </c>
      <c r="T186" s="25" t="s">
        <v>404</v>
      </c>
      <c r="U186" s="77">
        <v>1110</v>
      </c>
      <c r="V186" s="34">
        <v>218.75745752274389</v>
      </c>
      <c r="W186" s="2">
        <v>1.4131852619495286</v>
      </c>
      <c r="X186" s="2">
        <v>117.96097009545591</v>
      </c>
      <c r="Y186" s="2">
        <v>-83.152138654685473</v>
      </c>
      <c r="Z186" s="80">
        <f>VLOOKUP(U186,BG!$A$2:$F$55,4)</f>
        <v>14.903289597140027</v>
      </c>
      <c r="AA186" s="80">
        <f>VLOOKUP(U186,BG!$A$2:$F$55,5)</f>
        <v>1.6565452920433761</v>
      </c>
      <c r="AB186" s="4">
        <f>VLOOKUP(U186+1,BG!$A$2:$F$55,4)</f>
        <v>14.540271969019336</v>
      </c>
      <c r="AC186" s="4">
        <f>VLOOKUP(U186+1,BG!$A$2:$F$55,5)</f>
        <v>2.7438535310898708</v>
      </c>
      <c r="AD186" s="3">
        <f>COUNTIF($U$2:U186,U186)</f>
        <v>6</v>
      </c>
      <c r="AE186" s="3">
        <f t="shared" si="20"/>
        <v>18</v>
      </c>
      <c r="AF186" s="3">
        <f t="shared" si="24"/>
        <v>12</v>
      </c>
      <c r="AG186" s="3">
        <f t="shared" si="25"/>
        <v>5</v>
      </c>
      <c r="AH186" s="81">
        <f t="shared" si="21"/>
        <v>14.796519706516293</v>
      </c>
      <c r="AI186" s="81">
        <f t="shared" si="22"/>
        <v>1.9763418329394038</v>
      </c>
      <c r="AJ186" s="83">
        <v>1.0213399999999999</v>
      </c>
      <c r="AK186" s="83">
        <v>121.92400000000001</v>
      </c>
      <c r="AL186" s="84">
        <f t="shared" si="26"/>
        <v>124.52585816</v>
      </c>
      <c r="AM186" s="84">
        <f t="shared" si="23"/>
        <v>166.70070442416738</v>
      </c>
      <c r="AN186" s="84">
        <f t="shared" si="27"/>
        <v>29.242980877900418</v>
      </c>
      <c r="AO186" s="84">
        <f t="shared" si="28"/>
        <v>137.45772354626698</v>
      </c>
      <c r="AP186" s="85">
        <f t="shared" si="29"/>
        <v>9.407885604852341E-2</v>
      </c>
    </row>
    <row r="187" spans="1:42" x14ac:dyDescent="0.25">
      <c r="A187">
        <v>7</v>
      </c>
      <c r="B187" s="24">
        <v>24</v>
      </c>
      <c r="C187" s="25" t="s">
        <v>356</v>
      </c>
      <c r="D187" s="25">
        <v>-800</v>
      </c>
      <c r="E187" s="25">
        <v>-103.9375</v>
      </c>
      <c r="F187" s="25">
        <v>240</v>
      </c>
      <c r="G187" s="25">
        <v>0.40786499999999998</v>
      </c>
      <c r="H187" s="25">
        <v>0.19189300000000001</v>
      </c>
      <c r="I187" s="25">
        <v>49.080860000000001</v>
      </c>
      <c r="J187" s="25">
        <v>1.42649</v>
      </c>
      <c r="K187" s="25">
        <v>9.1546749999999992</v>
      </c>
      <c r="L187" s="25">
        <v>0.133247</v>
      </c>
      <c r="M187" s="55">
        <v>0.40786499999999998</v>
      </c>
      <c r="N187" s="25">
        <v>0.23247000000000001</v>
      </c>
      <c r="O187" s="25">
        <v>99700</v>
      </c>
      <c r="P187" s="25">
        <v>21.7</v>
      </c>
      <c r="Q187" s="25">
        <v>60</v>
      </c>
      <c r="R187" s="25">
        <v>1.171</v>
      </c>
      <c r="S187" s="25" t="s">
        <v>405</v>
      </c>
      <c r="T187" s="25" t="s">
        <v>406</v>
      </c>
      <c r="U187" s="77">
        <v>1110</v>
      </c>
      <c r="V187" s="34">
        <v>206.92554748683844</v>
      </c>
      <c r="W187" s="2">
        <v>1.5320921574875455</v>
      </c>
      <c r="X187" s="2">
        <v>108.26620193620215</v>
      </c>
      <c r="Y187" s="2">
        <v>-77.809677403666583</v>
      </c>
      <c r="Z187" s="80">
        <f>VLOOKUP(U187,BG!$A$2:$F$55,4)</f>
        <v>14.903289597140027</v>
      </c>
      <c r="AA187" s="80">
        <f>VLOOKUP(U187,BG!$A$2:$F$55,5)</f>
        <v>1.6565452920433761</v>
      </c>
      <c r="AB187" s="4">
        <f>VLOOKUP(U187+1,BG!$A$2:$F$55,4)</f>
        <v>14.540271969019336</v>
      </c>
      <c r="AC187" s="4">
        <f>VLOOKUP(U187+1,BG!$A$2:$F$55,5)</f>
        <v>2.7438535310898708</v>
      </c>
      <c r="AD187" s="3">
        <f>COUNTIF($U$2:U187,U187)</f>
        <v>7</v>
      </c>
      <c r="AE187" s="3">
        <f t="shared" si="20"/>
        <v>18</v>
      </c>
      <c r="AF187" s="3">
        <f t="shared" si="24"/>
        <v>11</v>
      </c>
      <c r="AG187" s="3">
        <f t="shared" si="25"/>
        <v>6</v>
      </c>
      <c r="AH187" s="81">
        <f t="shared" si="21"/>
        <v>14.775165728391547</v>
      </c>
      <c r="AI187" s="81">
        <f t="shared" si="22"/>
        <v>2.0403011411186092</v>
      </c>
      <c r="AJ187" s="83">
        <v>1.0377400000000001</v>
      </c>
      <c r="AK187" s="83">
        <v>108.973</v>
      </c>
      <c r="AL187" s="84">
        <f t="shared" si="26"/>
        <v>113.08564102000001</v>
      </c>
      <c r="AM187" s="84">
        <f t="shared" si="23"/>
        <v>165.87379890741823</v>
      </c>
      <c r="AN187" s="84">
        <f t="shared" si="27"/>
        <v>30.145787495853842</v>
      </c>
      <c r="AO187" s="84">
        <f t="shared" si="28"/>
        <v>135.72801141156438</v>
      </c>
      <c r="AP187" s="85">
        <f t="shared" si="29"/>
        <v>0.16682164688102977</v>
      </c>
    </row>
    <row r="188" spans="1:42" x14ac:dyDescent="0.25">
      <c r="A188">
        <v>7</v>
      </c>
      <c r="B188" s="24">
        <v>25</v>
      </c>
      <c r="C188" s="25" t="s">
        <v>356</v>
      </c>
      <c r="D188" s="25">
        <v>-800</v>
      </c>
      <c r="E188" s="25">
        <v>-103.9375</v>
      </c>
      <c r="F188" s="25">
        <v>250</v>
      </c>
      <c r="G188" s="25">
        <v>0.40756500000000001</v>
      </c>
      <c r="H188" s="25">
        <v>0.19164400000000001</v>
      </c>
      <c r="I188" s="25">
        <v>49.018543999999999</v>
      </c>
      <c r="J188" s="25">
        <v>1.4336040000000001</v>
      </c>
      <c r="K188" s="25">
        <v>9.1488510000000005</v>
      </c>
      <c r="L188" s="25">
        <v>0.13392499999999999</v>
      </c>
      <c r="M188" s="55">
        <v>0.40756500000000001</v>
      </c>
      <c r="N188" s="25">
        <v>0.23292399999999999</v>
      </c>
      <c r="O188" s="25">
        <v>99700</v>
      </c>
      <c r="P188" s="25">
        <v>21.7</v>
      </c>
      <c r="Q188" s="25">
        <v>60</v>
      </c>
      <c r="R188" s="25">
        <v>1.171</v>
      </c>
      <c r="S188" s="25" t="s">
        <v>407</v>
      </c>
      <c r="T188" s="25" t="s">
        <v>408</v>
      </c>
      <c r="U188" s="77">
        <v>1110</v>
      </c>
      <c r="V188" s="34">
        <v>204.12643168738492</v>
      </c>
      <c r="W188" s="2">
        <v>1.3366439744833551</v>
      </c>
      <c r="X188" s="2">
        <v>119.90169077637681</v>
      </c>
      <c r="Y188" s="2">
        <v>-83.685158751579451</v>
      </c>
      <c r="Z188" s="80">
        <f>VLOOKUP(U188,BG!$A$2:$F$55,4)</f>
        <v>14.903289597140027</v>
      </c>
      <c r="AA188" s="80">
        <f>VLOOKUP(U188,BG!$A$2:$F$55,5)</f>
        <v>1.6565452920433761</v>
      </c>
      <c r="AB188" s="4">
        <f>VLOOKUP(U188+1,BG!$A$2:$F$55,4)</f>
        <v>14.540271969019336</v>
      </c>
      <c r="AC188" s="4">
        <f>VLOOKUP(U188+1,BG!$A$2:$F$55,5)</f>
        <v>2.7438535310898708</v>
      </c>
      <c r="AD188" s="3">
        <f>COUNTIF($U$2:U188,U188)</f>
        <v>8</v>
      </c>
      <c r="AE188" s="3">
        <f t="shared" si="20"/>
        <v>18</v>
      </c>
      <c r="AF188" s="3">
        <f t="shared" si="24"/>
        <v>10</v>
      </c>
      <c r="AG188" s="3">
        <f t="shared" si="25"/>
        <v>7</v>
      </c>
      <c r="AH188" s="81">
        <f t="shared" si="21"/>
        <v>14.753811750266802</v>
      </c>
      <c r="AI188" s="81">
        <f t="shared" si="22"/>
        <v>2.104260449297815</v>
      </c>
      <c r="AJ188" s="83">
        <v>0.95189699999999999</v>
      </c>
      <c r="AK188" s="83">
        <v>126.583</v>
      </c>
      <c r="AL188" s="84">
        <f t="shared" si="26"/>
        <v>120.49397795099999</v>
      </c>
      <c r="AM188" s="84">
        <f t="shared" si="23"/>
        <v>160.26587250661055</v>
      </c>
      <c r="AN188" s="84">
        <f t="shared" si="27"/>
        <v>31.045862542471802</v>
      </c>
      <c r="AO188" s="84">
        <f t="shared" si="28"/>
        <v>129.22000996413874</v>
      </c>
      <c r="AP188" s="85">
        <f t="shared" si="29"/>
        <v>6.7528488935733752E-2</v>
      </c>
    </row>
    <row r="189" spans="1:42" x14ac:dyDescent="0.25">
      <c r="A189">
        <v>7</v>
      </c>
      <c r="B189" s="24">
        <v>26</v>
      </c>
      <c r="C189" s="25" t="s">
        <v>356</v>
      </c>
      <c r="D189" s="25">
        <v>-800</v>
      </c>
      <c r="E189" s="25">
        <v>-103.9375</v>
      </c>
      <c r="F189" s="25">
        <v>260</v>
      </c>
      <c r="G189" s="25">
        <v>0.396567</v>
      </c>
      <c r="H189" s="25">
        <v>0.191523</v>
      </c>
      <c r="I189" s="25">
        <v>48.988045</v>
      </c>
      <c r="J189" s="25">
        <v>1.4357569999999999</v>
      </c>
      <c r="K189" s="25">
        <v>9.1460000000000008</v>
      </c>
      <c r="L189" s="25">
        <v>0.13416600000000001</v>
      </c>
      <c r="M189" s="55">
        <v>0.396567</v>
      </c>
      <c r="N189" s="25">
        <v>0.24811900000000001</v>
      </c>
      <c r="O189" s="25">
        <v>99700</v>
      </c>
      <c r="P189" s="25">
        <v>21.7</v>
      </c>
      <c r="Q189" s="25">
        <v>60</v>
      </c>
      <c r="R189" s="25">
        <v>1.171</v>
      </c>
      <c r="S189" s="25" t="s">
        <v>409</v>
      </c>
      <c r="T189" s="25" t="s">
        <v>410</v>
      </c>
      <c r="U189" s="77">
        <v>1110</v>
      </c>
      <c r="V189" s="34">
        <v>191.84821894378024</v>
      </c>
      <c r="W189" s="2">
        <v>1.3311733348196038</v>
      </c>
      <c r="X189" s="2">
        <v>117.05247017024726</v>
      </c>
      <c r="Y189" s="2">
        <v>-81.637787683514375</v>
      </c>
      <c r="Z189" s="80">
        <f>VLOOKUP(U189,BG!$A$2:$F$55,4)</f>
        <v>14.903289597140027</v>
      </c>
      <c r="AA189" s="80">
        <f>VLOOKUP(U189,BG!$A$2:$F$55,5)</f>
        <v>1.6565452920433761</v>
      </c>
      <c r="AB189" s="4">
        <f>VLOOKUP(U189+1,BG!$A$2:$F$55,4)</f>
        <v>14.540271969019336</v>
      </c>
      <c r="AC189" s="4">
        <f>VLOOKUP(U189+1,BG!$A$2:$F$55,5)</f>
        <v>2.7438535310898708</v>
      </c>
      <c r="AD189" s="3">
        <f>COUNTIF($U$2:U189,U189)</f>
        <v>9</v>
      </c>
      <c r="AE189" s="3">
        <f t="shared" si="20"/>
        <v>18</v>
      </c>
      <c r="AF189" s="3">
        <f t="shared" si="24"/>
        <v>9</v>
      </c>
      <c r="AG189" s="3">
        <f t="shared" si="25"/>
        <v>8</v>
      </c>
      <c r="AH189" s="81">
        <f t="shared" si="21"/>
        <v>14.732457772142055</v>
      </c>
      <c r="AI189" s="81">
        <f t="shared" si="22"/>
        <v>2.1682197574770208</v>
      </c>
      <c r="AJ189" s="83">
        <v>0.92527199999999998</v>
      </c>
      <c r="AK189" s="83">
        <v>123.658</v>
      </c>
      <c r="AL189" s="84">
        <f t="shared" si="26"/>
        <v>114.417284976</v>
      </c>
      <c r="AM189" s="84">
        <f t="shared" si="23"/>
        <v>155.81712706540023</v>
      </c>
      <c r="AN189" s="84">
        <f t="shared" si="27"/>
        <v>31.943206017754296</v>
      </c>
      <c r="AO189" s="84">
        <f t="shared" si="28"/>
        <v>123.87392104764594</v>
      </c>
      <c r="AP189" s="85">
        <f t="shared" si="29"/>
        <v>7.634081485164744E-2</v>
      </c>
    </row>
    <row r="190" spans="1:42" x14ac:dyDescent="0.25">
      <c r="A190">
        <v>7</v>
      </c>
      <c r="B190" s="24">
        <v>27</v>
      </c>
      <c r="C190" s="25" t="s">
        <v>356</v>
      </c>
      <c r="D190" s="25">
        <v>-800</v>
      </c>
      <c r="E190" s="25">
        <v>-103.9375</v>
      </c>
      <c r="F190" s="25">
        <v>270</v>
      </c>
      <c r="G190" s="25">
        <v>0.39020300000000002</v>
      </c>
      <c r="H190" s="25">
        <v>0.191659</v>
      </c>
      <c r="I190" s="25">
        <v>49.022143</v>
      </c>
      <c r="J190" s="25">
        <v>1.4629909999999999</v>
      </c>
      <c r="K190" s="25">
        <v>9.1491439999999997</v>
      </c>
      <c r="L190" s="25">
        <v>0.13677900000000001</v>
      </c>
      <c r="M190" s="55">
        <v>0.39020300000000002</v>
      </c>
      <c r="N190" s="25">
        <v>0.236622</v>
      </c>
      <c r="O190" s="25">
        <v>99700</v>
      </c>
      <c r="P190" s="25">
        <v>21.7</v>
      </c>
      <c r="Q190" s="25">
        <v>60</v>
      </c>
      <c r="R190" s="25">
        <v>1.171</v>
      </c>
      <c r="S190" s="25" t="s">
        <v>411</v>
      </c>
      <c r="T190" s="25" t="s">
        <v>412</v>
      </c>
      <c r="U190" s="77">
        <v>1110</v>
      </c>
      <c r="V190" s="34">
        <v>183.70441630695544</v>
      </c>
      <c r="W190" s="2">
        <v>1.2376402108891975</v>
      </c>
      <c r="X190" s="2">
        <v>120.94123101114981</v>
      </c>
      <c r="Y190" s="2">
        <v>-84.222128323739526</v>
      </c>
      <c r="Z190" s="80">
        <f>VLOOKUP(U190,BG!$A$2:$F$55,4)</f>
        <v>14.903289597140027</v>
      </c>
      <c r="AA190" s="80">
        <f>VLOOKUP(U190,BG!$A$2:$F$55,5)</f>
        <v>1.6565452920433761</v>
      </c>
      <c r="AB190" s="4">
        <f>VLOOKUP(U190+1,BG!$A$2:$F$55,4)</f>
        <v>14.540271969019336</v>
      </c>
      <c r="AC190" s="4">
        <f>VLOOKUP(U190+1,BG!$A$2:$F$55,5)</f>
        <v>2.7438535310898708</v>
      </c>
      <c r="AD190" s="3">
        <f>COUNTIF($U$2:U190,U190)</f>
        <v>10</v>
      </c>
      <c r="AE190" s="3">
        <f t="shared" si="20"/>
        <v>18</v>
      </c>
      <c r="AF190" s="3">
        <f t="shared" si="24"/>
        <v>8</v>
      </c>
      <c r="AG190" s="3">
        <f t="shared" si="25"/>
        <v>9</v>
      </c>
      <c r="AH190" s="81">
        <f t="shared" si="21"/>
        <v>14.711103794017308</v>
      </c>
      <c r="AI190" s="81">
        <f t="shared" si="22"/>
        <v>2.2321790656562266</v>
      </c>
      <c r="AJ190" s="83">
        <v>0.84842099999999998</v>
      </c>
      <c r="AK190" s="83">
        <v>130.81399999999999</v>
      </c>
      <c r="AL190" s="84">
        <f t="shared" si="26"/>
        <v>110.98534469399999</v>
      </c>
      <c r="AM190" s="84">
        <f t="shared" si="23"/>
        <v>149.6817306538386</v>
      </c>
      <c r="AN190" s="84">
        <f t="shared" si="27"/>
        <v>32.837817921701323</v>
      </c>
      <c r="AO190" s="84">
        <f t="shared" si="28"/>
        <v>116.84391273213728</v>
      </c>
      <c r="AP190" s="85">
        <f t="shared" si="29"/>
        <v>5.0140121989649233E-2</v>
      </c>
    </row>
    <row r="191" spans="1:42" x14ac:dyDescent="0.25">
      <c r="A191">
        <v>7</v>
      </c>
      <c r="B191" s="24">
        <v>28</v>
      </c>
      <c r="C191" s="25" t="s">
        <v>356</v>
      </c>
      <c r="D191" s="25">
        <v>-800</v>
      </c>
      <c r="E191" s="25">
        <v>-103.9375</v>
      </c>
      <c r="F191" s="25">
        <v>280</v>
      </c>
      <c r="G191" s="25">
        <v>0.378492</v>
      </c>
      <c r="H191" s="25">
        <v>0.192277</v>
      </c>
      <c r="I191" s="25">
        <v>49.177387000000003</v>
      </c>
      <c r="J191" s="25">
        <v>1.43031</v>
      </c>
      <c r="K191" s="25">
        <v>9.1636710000000008</v>
      </c>
      <c r="L191" s="25">
        <v>0.13350500000000001</v>
      </c>
      <c r="M191" s="55">
        <v>0.378492</v>
      </c>
      <c r="N191" s="25">
        <v>0.234323</v>
      </c>
      <c r="O191" s="25">
        <v>99700</v>
      </c>
      <c r="P191" s="25">
        <v>21.7</v>
      </c>
      <c r="Q191" s="25">
        <v>60</v>
      </c>
      <c r="R191" s="25">
        <v>1.171</v>
      </c>
      <c r="S191" s="25" t="s">
        <v>413</v>
      </c>
      <c r="T191" s="25" t="s">
        <v>414</v>
      </c>
      <c r="U191" s="77">
        <v>1110</v>
      </c>
      <c r="V191" s="34">
        <v>170.8513096946792</v>
      </c>
      <c r="W191" s="2">
        <v>1.2577239417027932</v>
      </c>
      <c r="X191" s="2">
        <v>113.90954412843728</v>
      </c>
      <c r="Y191" s="2">
        <v>-83.721252924062838</v>
      </c>
      <c r="Z191" s="80">
        <f>VLOOKUP(U191,BG!$A$2:$F$55,4)</f>
        <v>14.903289597140027</v>
      </c>
      <c r="AA191" s="80">
        <f>VLOOKUP(U191,BG!$A$2:$F$55,5)</f>
        <v>1.6565452920433761</v>
      </c>
      <c r="AB191" s="4">
        <f>VLOOKUP(U191+1,BG!$A$2:$F$55,4)</f>
        <v>14.540271969019336</v>
      </c>
      <c r="AC191" s="4">
        <f>VLOOKUP(U191+1,BG!$A$2:$F$55,5)</f>
        <v>2.7438535310898708</v>
      </c>
      <c r="AD191" s="3">
        <f>COUNTIF($U$2:U191,U191)</f>
        <v>11</v>
      </c>
      <c r="AE191" s="3">
        <f t="shared" si="20"/>
        <v>18</v>
      </c>
      <c r="AF191" s="3">
        <f t="shared" si="24"/>
        <v>7</v>
      </c>
      <c r="AG191" s="3">
        <f t="shared" si="25"/>
        <v>10</v>
      </c>
      <c r="AH191" s="81">
        <f t="shared" si="21"/>
        <v>14.689749815892561</v>
      </c>
      <c r="AI191" s="81">
        <f t="shared" si="22"/>
        <v>2.296138373835432</v>
      </c>
      <c r="AJ191" s="83">
        <v>0.83643000000000001</v>
      </c>
      <c r="AK191" s="83">
        <v>122.2</v>
      </c>
      <c r="AL191" s="84">
        <f t="shared" si="26"/>
        <v>102.21174600000001</v>
      </c>
      <c r="AM191" s="84">
        <f t="shared" si="23"/>
        <v>143.26676083878638</v>
      </c>
      <c r="AN191" s="84">
        <f t="shared" si="27"/>
        <v>33.729698254312879</v>
      </c>
      <c r="AO191" s="84">
        <f t="shared" si="28"/>
        <v>109.5370625844735</v>
      </c>
      <c r="AP191" s="85">
        <f t="shared" si="29"/>
        <v>6.6875233018270072E-2</v>
      </c>
    </row>
    <row r="192" spans="1:42" x14ac:dyDescent="0.25">
      <c r="A192">
        <v>7</v>
      </c>
      <c r="B192" s="24">
        <v>29</v>
      </c>
      <c r="C192" s="25" t="s">
        <v>356</v>
      </c>
      <c r="D192" s="25">
        <v>-800</v>
      </c>
      <c r="E192" s="25">
        <v>-103.9375</v>
      </c>
      <c r="F192" s="25">
        <v>290</v>
      </c>
      <c r="G192" s="25">
        <v>0.367475</v>
      </c>
      <c r="H192" s="25">
        <v>0.19227900000000001</v>
      </c>
      <c r="I192" s="25">
        <v>49.177667</v>
      </c>
      <c r="J192" s="25">
        <v>1.4795750000000001</v>
      </c>
      <c r="K192" s="25">
        <v>9.1636310000000005</v>
      </c>
      <c r="L192" s="25">
        <v>0.13795399999999999</v>
      </c>
      <c r="M192" s="55">
        <v>0.367475</v>
      </c>
      <c r="N192" s="25">
        <v>0.244508</v>
      </c>
      <c r="O192" s="25">
        <v>99700</v>
      </c>
      <c r="P192" s="25">
        <v>21.7</v>
      </c>
      <c r="Q192" s="25">
        <v>60</v>
      </c>
      <c r="R192" s="25">
        <v>1.171</v>
      </c>
      <c r="S192" s="25" t="s">
        <v>415</v>
      </c>
      <c r="T192" s="25" t="s">
        <v>416</v>
      </c>
      <c r="U192" s="77">
        <v>1110</v>
      </c>
      <c r="V192" s="34">
        <v>158.64312721435331</v>
      </c>
      <c r="W192" s="2">
        <v>1.2551727048174246</v>
      </c>
      <c r="X192" s="2">
        <v>109.54540001007157</v>
      </c>
      <c r="Y192" s="2">
        <v>-83.023632086735446</v>
      </c>
      <c r="Z192" s="80">
        <f>VLOOKUP(U192,BG!$A$2:$F$55,4)</f>
        <v>14.903289597140027</v>
      </c>
      <c r="AA192" s="80">
        <f>VLOOKUP(U192,BG!$A$2:$F$55,5)</f>
        <v>1.6565452920433761</v>
      </c>
      <c r="AB192" s="4">
        <f>VLOOKUP(U192+1,BG!$A$2:$F$55,4)</f>
        <v>14.540271969019336</v>
      </c>
      <c r="AC192" s="4">
        <f>VLOOKUP(U192+1,BG!$A$2:$F$55,5)</f>
        <v>2.7438535310898708</v>
      </c>
      <c r="AD192" s="3">
        <f>COUNTIF($U$2:U192,U192)</f>
        <v>12</v>
      </c>
      <c r="AE192" s="3">
        <f t="shared" si="20"/>
        <v>18</v>
      </c>
      <c r="AF192" s="3">
        <f t="shared" si="24"/>
        <v>6</v>
      </c>
      <c r="AG192" s="3">
        <f t="shared" si="25"/>
        <v>11</v>
      </c>
      <c r="AH192" s="81">
        <f t="shared" si="21"/>
        <v>14.668395837767816</v>
      </c>
      <c r="AI192" s="81">
        <f t="shared" si="22"/>
        <v>2.3600976820146373</v>
      </c>
      <c r="AJ192" s="83">
        <v>0.80207700000000004</v>
      </c>
      <c r="AK192" s="83">
        <v>117.682</v>
      </c>
      <c r="AL192" s="84">
        <f t="shared" si="26"/>
        <v>94.390025514000001</v>
      </c>
      <c r="AM192" s="84">
        <f t="shared" si="23"/>
        <v>137.49839603094827</v>
      </c>
      <c r="AN192" s="84">
        <f t="shared" si="27"/>
        <v>34.618847015588976</v>
      </c>
      <c r="AO192" s="84">
        <f t="shared" si="28"/>
        <v>102.87954901535929</v>
      </c>
      <c r="AP192" s="85">
        <f t="shared" si="29"/>
        <v>8.2519058283312005E-2</v>
      </c>
    </row>
    <row r="193" spans="1:42" x14ac:dyDescent="0.25">
      <c r="A193">
        <v>7</v>
      </c>
      <c r="B193" s="24">
        <v>30</v>
      </c>
      <c r="C193" s="25" t="s">
        <v>356</v>
      </c>
      <c r="D193" s="25">
        <v>-800</v>
      </c>
      <c r="E193" s="25">
        <v>-103.9375</v>
      </c>
      <c r="F193" s="25">
        <v>300</v>
      </c>
      <c r="G193" s="25">
        <v>0.36157699999999998</v>
      </c>
      <c r="H193" s="25">
        <v>0.192298</v>
      </c>
      <c r="I193" s="25">
        <v>49.182605000000002</v>
      </c>
      <c r="J193" s="25">
        <v>1.4242619999999999</v>
      </c>
      <c r="K193" s="25">
        <v>9.1641659999999998</v>
      </c>
      <c r="L193" s="25">
        <v>0.13290099999999999</v>
      </c>
      <c r="M193" s="55">
        <v>0.36157699999999998</v>
      </c>
      <c r="N193" s="25">
        <v>0.24146000000000001</v>
      </c>
      <c r="O193" s="25">
        <v>99700</v>
      </c>
      <c r="P193" s="25">
        <v>21.7</v>
      </c>
      <c r="Q193" s="25">
        <v>60</v>
      </c>
      <c r="R193" s="25">
        <v>1.171</v>
      </c>
      <c r="S193" s="25" t="s">
        <v>417</v>
      </c>
      <c r="T193" s="25" t="s">
        <v>418</v>
      </c>
      <c r="U193" s="77">
        <v>1110</v>
      </c>
      <c r="V193" s="34">
        <v>150.98177029152168</v>
      </c>
      <c r="W193" s="2">
        <v>1.2061753975277869</v>
      </c>
      <c r="X193" s="2">
        <v>110.30237026260185</v>
      </c>
      <c r="Y193" s="2">
        <v>-84.243251061890689</v>
      </c>
      <c r="Z193" s="80">
        <f>VLOOKUP(U193,BG!$A$2:$F$55,4)</f>
        <v>14.903289597140027</v>
      </c>
      <c r="AA193" s="80">
        <f>VLOOKUP(U193,BG!$A$2:$F$55,5)</f>
        <v>1.6565452920433761</v>
      </c>
      <c r="AB193" s="4">
        <f>VLOOKUP(U193+1,BG!$A$2:$F$55,4)</f>
        <v>14.540271969019336</v>
      </c>
      <c r="AC193" s="4">
        <f>VLOOKUP(U193+1,BG!$A$2:$F$55,5)</f>
        <v>2.7438535310898708</v>
      </c>
      <c r="AD193" s="3">
        <f>COUNTIF($U$2:U193,U193)</f>
        <v>13</v>
      </c>
      <c r="AE193" s="3">
        <f t="shared" si="20"/>
        <v>18</v>
      </c>
      <c r="AF193" s="3">
        <f t="shared" si="24"/>
        <v>5</v>
      </c>
      <c r="AG193" s="3">
        <f t="shared" si="25"/>
        <v>12</v>
      </c>
      <c r="AH193" s="81">
        <f t="shared" si="21"/>
        <v>14.647041859643068</v>
      </c>
      <c r="AI193" s="81">
        <f t="shared" si="22"/>
        <v>2.4240569901938431</v>
      </c>
      <c r="AJ193" s="83">
        <v>0.76080099999999995</v>
      </c>
      <c r="AK193" s="83">
        <v>120.431</v>
      </c>
      <c r="AL193" s="84">
        <f t="shared" si="26"/>
        <v>91.62402523099999</v>
      </c>
      <c r="AM193" s="84">
        <f t="shared" si="23"/>
        <v>133.04400529975092</v>
      </c>
      <c r="AN193" s="84">
        <f t="shared" si="27"/>
        <v>35.505264205529606</v>
      </c>
      <c r="AO193" s="84">
        <f t="shared" si="28"/>
        <v>97.538741094221308</v>
      </c>
      <c r="AP193" s="85">
        <f t="shared" si="29"/>
        <v>6.0639657605461299E-2</v>
      </c>
    </row>
    <row r="194" spans="1:42" x14ac:dyDescent="0.25">
      <c r="A194">
        <v>7</v>
      </c>
      <c r="B194" s="24">
        <v>31</v>
      </c>
      <c r="C194" s="25" t="s">
        <v>356</v>
      </c>
      <c r="D194" s="25">
        <v>-800</v>
      </c>
      <c r="E194" s="25">
        <v>-103.9375</v>
      </c>
      <c r="F194" s="25">
        <v>310</v>
      </c>
      <c r="G194" s="25">
        <v>0.35036099999999998</v>
      </c>
      <c r="H194" s="25">
        <v>0.19187100000000001</v>
      </c>
      <c r="I194" s="25">
        <v>49.075412999999998</v>
      </c>
      <c r="J194" s="25">
        <v>1.432863</v>
      </c>
      <c r="K194" s="25">
        <v>9.1541569999999997</v>
      </c>
      <c r="L194" s="25">
        <v>0.13392999999999999</v>
      </c>
      <c r="M194" s="55">
        <v>0.35036099999999998</v>
      </c>
      <c r="N194" s="25">
        <v>0.21945100000000001</v>
      </c>
      <c r="O194" s="25">
        <v>99700</v>
      </c>
      <c r="P194" s="25">
        <v>21.7</v>
      </c>
      <c r="Q194" s="25">
        <v>60</v>
      </c>
      <c r="R194" s="25">
        <v>1.171</v>
      </c>
      <c r="S194" s="25" t="s">
        <v>419</v>
      </c>
      <c r="T194" s="25" t="s">
        <v>420</v>
      </c>
      <c r="U194" s="77">
        <v>1110</v>
      </c>
      <c r="V194" s="34">
        <v>138.65292443602598</v>
      </c>
      <c r="W194" s="2">
        <v>1.1703052394555746</v>
      </c>
      <c r="X194" s="2">
        <v>104.7407669910681</v>
      </c>
      <c r="Y194" s="2">
        <v>-88.159871769967253</v>
      </c>
      <c r="Z194" s="80">
        <f>VLOOKUP(U194,BG!$A$2:$F$55,4)</f>
        <v>14.903289597140027</v>
      </c>
      <c r="AA194" s="80">
        <f>VLOOKUP(U194,BG!$A$2:$F$55,5)</f>
        <v>1.6565452920433761</v>
      </c>
      <c r="AB194" s="4">
        <f>VLOOKUP(U194+1,BG!$A$2:$F$55,4)</f>
        <v>14.540271969019336</v>
      </c>
      <c r="AC194" s="4">
        <f>VLOOKUP(U194+1,BG!$A$2:$F$55,5)</f>
        <v>2.7438535310898708</v>
      </c>
      <c r="AD194" s="3">
        <f>COUNTIF($U$2:U194,U194)</f>
        <v>14</v>
      </c>
      <c r="AE194" s="3">
        <f t="shared" ref="AE194:AE257" si="30">COUNTIF($U$2:$U$437,U194)</f>
        <v>18</v>
      </c>
      <c r="AF194" s="3">
        <f t="shared" si="24"/>
        <v>4</v>
      </c>
      <c r="AG194" s="3">
        <f t="shared" si="25"/>
        <v>13</v>
      </c>
      <c r="AH194" s="81">
        <f t="shared" ref="AH194:AH257" si="31">(AF194*Z194+AG194*AB194)/(AE194-1)</f>
        <v>14.625687881518321</v>
      </c>
      <c r="AI194" s="81">
        <f t="shared" ref="AI194:AI257" si="32">(AF194*AA194+AG194*AC194)/(AE194-1)</f>
        <v>2.4880162983730485</v>
      </c>
      <c r="AJ194" s="83">
        <v>0.71455900000000006</v>
      </c>
      <c r="AK194" s="83">
        <v>115.598</v>
      </c>
      <c r="AL194" s="84">
        <f t="shared" si="26"/>
        <v>82.601591282000001</v>
      </c>
      <c r="AM194" s="84">
        <f t="shared" ref="AM194:AM257" si="33">W194*X194+IF(Y194&gt;0,Y194,0)</f>
        <v>122.5786683942425</v>
      </c>
      <c r="AN194" s="84">
        <f t="shared" si="27"/>
        <v>36.388949824134762</v>
      </c>
      <c r="AO194" s="84">
        <f t="shared" si="28"/>
        <v>86.189718570107743</v>
      </c>
      <c r="AP194" s="85">
        <f t="shared" si="29"/>
        <v>4.1630572040783687E-2</v>
      </c>
    </row>
    <row r="195" spans="1:42" x14ac:dyDescent="0.25">
      <c r="A195">
        <v>7</v>
      </c>
      <c r="B195" s="24">
        <v>32</v>
      </c>
      <c r="C195" s="25" t="s">
        <v>356</v>
      </c>
      <c r="D195" s="25">
        <v>-800</v>
      </c>
      <c r="E195" s="25">
        <v>-103.9375</v>
      </c>
      <c r="F195" s="25">
        <v>320</v>
      </c>
      <c r="G195" s="25">
        <v>0.33698</v>
      </c>
      <c r="H195" s="25">
        <v>0.19173100000000001</v>
      </c>
      <c r="I195" s="25">
        <v>49.040227000000002</v>
      </c>
      <c r="J195" s="25">
        <v>1.439235</v>
      </c>
      <c r="K195" s="25">
        <v>9.1508620000000001</v>
      </c>
      <c r="L195" s="25">
        <v>0.13475200000000001</v>
      </c>
      <c r="M195" s="55">
        <v>0.33698</v>
      </c>
      <c r="N195" s="25">
        <v>0.22007299999999999</v>
      </c>
      <c r="O195" s="25">
        <v>99700</v>
      </c>
      <c r="P195" s="25">
        <v>21.7</v>
      </c>
      <c r="Q195" s="25">
        <v>60</v>
      </c>
      <c r="R195" s="25">
        <v>1.171</v>
      </c>
      <c r="S195" s="25" t="s">
        <v>421</v>
      </c>
      <c r="T195" s="25" t="s">
        <v>422</v>
      </c>
      <c r="U195" s="77">
        <v>1110</v>
      </c>
      <c r="V195" s="34">
        <v>124.44897527131552</v>
      </c>
      <c r="W195" s="2">
        <v>1.1178562082040748</v>
      </c>
      <c r="X195" s="2">
        <v>100.81341030326021</v>
      </c>
      <c r="Y195" s="2">
        <v>-90.141347188871194</v>
      </c>
      <c r="Z195" s="80">
        <f>VLOOKUP(U195,BG!$A$2:$F$55,4)</f>
        <v>14.903289597140027</v>
      </c>
      <c r="AA195" s="80">
        <f>VLOOKUP(U195,BG!$A$2:$F$55,5)</f>
        <v>1.6565452920433761</v>
      </c>
      <c r="AB195" s="4">
        <f>VLOOKUP(U195+1,BG!$A$2:$F$55,4)</f>
        <v>14.540271969019336</v>
      </c>
      <c r="AC195" s="4">
        <f>VLOOKUP(U195+1,BG!$A$2:$F$55,5)</f>
        <v>2.7438535310898708</v>
      </c>
      <c r="AD195" s="3">
        <f>COUNTIF($U$2:U195,U195)</f>
        <v>15</v>
      </c>
      <c r="AE195" s="3">
        <f t="shared" si="30"/>
        <v>18</v>
      </c>
      <c r="AF195" s="3">
        <f t="shared" ref="AF195:AF258" si="34">AE195-AD195</f>
        <v>3</v>
      </c>
      <c r="AG195" s="3">
        <f t="shared" ref="AG195:AG258" si="35">AD195-1</f>
        <v>14</v>
      </c>
      <c r="AH195" s="81">
        <f t="shared" si="31"/>
        <v>14.604333903393577</v>
      </c>
      <c r="AI195" s="81">
        <f t="shared" si="32"/>
        <v>2.5519756065522539</v>
      </c>
      <c r="AJ195" s="83">
        <v>0.67009399999999997</v>
      </c>
      <c r="AK195" s="83">
        <v>112.616</v>
      </c>
      <c r="AL195" s="84">
        <f t="shared" ref="AL195:AL258" si="36">AJ195*AK195</f>
        <v>75.463305903999995</v>
      </c>
      <c r="AM195" s="84">
        <f t="shared" si="33"/>
        <v>112.69489657772407</v>
      </c>
      <c r="AN195" s="84">
        <f t="shared" ref="AN195:AN258" si="37">AH195*AI195</f>
        <v>37.269903871404466</v>
      </c>
      <c r="AO195" s="84">
        <f t="shared" ref="AO195:AO258" si="38">AM195-AN195</f>
        <v>75.4249927063196</v>
      </c>
      <c r="AP195" s="85">
        <f t="shared" ref="AP195:AP258" si="39">ABS((AL195-AO195)/AO195)</f>
        <v>5.0796422121741978E-4</v>
      </c>
    </row>
    <row r="196" spans="1:42" x14ac:dyDescent="0.25">
      <c r="A196">
        <v>7</v>
      </c>
      <c r="B196" s="24">
        <v>33</v>
      </c>
      <c r="C196" s="25" t="s">
        <v>356</v>
      </c>
      <c r="D196" s="25">
        <v>-800</v>
      </c>
      <c r="E196" s="25">
        <v>-103.9375</v>
      </c>
      <c r="F196" s="25">
        <v>330</v>
      </c>
      <c r="G196" s="25">
        <v>0.33011699999999999</v>
      </c>
      <c r="H196" s="25">
        <v>0.19137699999999999</v>
      </c>
      <c r="I196" s="25">
        <v>48.951433000000002</v>
      </c>
      <c r="J196" s="25">
        <v>1.427567</v>
      </c>
      <c r="K196" s="25">
        <v>9.1425900000000002</v>
      </c>
      <c r="L196" s="25">
        <v>0.13353599999999999</v>
      </c>
      <c r="M196" s="55">
        <v>0.33011699999999999</v>
      </c>
      <c r="N196" s="25">
        <v>0.21932699999999999</v>
      </c>
      <c r="O196" s="25">
        <v>99700</v>
      </c>
      <c r="P196" s="25">
        <v>21.7</v>
      </c>
      <c r="Q196" s="25">
        <v>60</v>
      </c>
      <c r="R196" s="25">
        <v>1.171</v>
      </c>
      <c r="S196" s="25" t="s">
        <v>423</v>
      </c>
      <c r="T196" s="25" t="s">
        <v>424</v>
      </c>
      <c r="U196" s="77">
        <v>1110</v>
      </c>
      <c r="V196" s="34">
        <v>116.00977422021697</v>
      </c>
      <c r="W196" s="2">
        <v>1.3851238294846737</v>
      </c>
      <c r="X196" s="2">
        <v>85.474944967364408</v>
      </c>
      <c r="Y196" s="2">
        <v>-80.637258272251259</v>
      </c>
      <c r="Z196" s="80">
        <f>VLOOKUP(U196,BG!$A$2:$F$55,4)</f>
        <v>14.903289597140027</v>
      </c>
      <c r="AA196" s="80">
        <f>VLOOKUP(U196,BG!$A$2:$F$55,5)</f>
        <v>1.6565452920433761</v>
      </c>
      <c r="AB196" s="4">
        <f>VLOOKUP(U196+1,BG!$A$2:$F$55,4)</f>
        <v>14.540271969019336</v>
      </c>
      <c r="AC196" s="4">
        <f>VLOOKUP(U196+1,BG!$A$2:$F$55,5)</f>
        <v>2.7438535310898708</v>
      </c>
      <c r="AD196" s="3">
        <f>COUNTIF($U$2:U196,U196)</f>
        <v>16</v>
      </c>
      <c r="AE196" s="3">
        <f t="shared" si="30"/>
        <v>18</v>
      </c>
      <c r="AF196" s="3">
        <f t="shared" si="34"/>
        <v>2</v>
      </c>
      <c r="AG196" s="3">
        <f t="shared" si="35"/>
        <v>15</v>
      </c>
      <c r="AH196" s="81">
        <f t="shared" si="31"/>
        <v>14.58297992526883</v>
      </c>
      <c r="AI196" s="81">
        <f t="shared" si="32"/>
        <v>2.6159349147314597</v>
      </c>
      <c r="AJ196" s="83">
        <v>0.71190399999999998</v>
      </c>
      <c r="AK196" s="83">
        <v>83.520799999999994</v>
      </c>
      <c r="AL196" s="84">
        <f t="shared" si="36"/>
        <v>59.458791603199991</v>
      </c>
      <c r="AM196" s="84">
        <f t="shared" si="33"/>
        <v>118.39338309818753</v>
      </c>
      <c r="AN196" s="84">
        <f t="shared" si="37"/>
        <v>38.148126347338703</v>
      </c>
      <c r="AO196" s="84">
        <f t="shared" si="38"/>
        <v>80.245256750848824</v>
      </c>
      <c r="AP196" s="85">
        <f t="shared" si="39"/>
        <v>0.25903668315484524</v>
      </c>
    </row>
    <row r="197" spans="1:42" x14ac:dyDescent="0.25">
      <c r="A197">
        <v>7</v>
      </c>
      <c r="B197" s="24">
        <v>34</v>
      </c>
      <c r="C197" s="25" t="s">
        <v>356</v>
      </c>
      <c r="D197" s="25">
        <v>-800</v>
      </c>
      <c r="E197" s="25">
        <v>-103.9375</v>
      </c>
      <c r="F197" s="25">
        <v>340</v>
      </c>
      <c r="G197" s="25">
        <v>0.32087399999999999</v>
      </c>
      <c r="H197" s="25">
        <v>0.19192600000000001</v>
      </c>
      <c r="I197" s="25">
        <v>49.089092000000001</v>
      </c>
      <c r="J197" s="25">
        <v>1.4518880000000001</v>
      </c>
      <c r="K197" s="25">
        <v>9.1554079999999995</v>
      </c>
      <c r="L197" s="25">
        <v>0.13562299999999999</v>
      </c>
      <c r="M197" s="55">
        <v>0.32087399999999999</v>
      </c>
      <c r="N197" s="25">
        <v>0.210836</v>
      </c>
      <c r="O197" s="25">
        <v>99700</v>
      </c>
      <c r="P197" s="25">
        <v>21.7</v>
      </c>
      <c r="Q197" s="25">
        <v>60</v>
      </c>
      <c r="R197" s="25">
        <v>1.171</v>
      </c>
      <c r="S197" s="25" t="s">
        <v>425</v>
      </c>
      <c r="T197" s="25" t="s">
        <v>426</v>
      </c>
      <c r="U197" s="77">
        <v>1110</v>
      </c>
      <c r="V197" s="34">
        <v>105.50174509374673</v>
      </c>
      <c r="W197" s="2">
        <v>1.1905288075905758</v>
      </c>
      <c r="X197" s="2">
        <v>87.246019391534603</v>
      </c>
      <c r="Y197" s="2">
        <v>-89.888230343579195</v>
      </c>
      <c r="Z197" s="80">
        <f>VLOOKUP(U197,BG!$A$2:$F$55,4)</f>
        <v>14.903289597140027</v>
      </c>
      <c r="AA197" s="80">
        <f>VLOOKUP(U197,BG!$A$2:$F$55,5)</f>
        <v>1.6565452920433761</v>
      </c>
      <c r="AB197" s="4">
        <f>VLOOKUP(U197+1,BG!$A$2:$F$55,4)</f>
        <v>14.540271969019336</v>
      </c>
      <c r="AC197" s="4">
        <f>VLOOKUP(U197+1,BG!$A$2:$F$55,5)</f>
        <v>2.7438535310898708</v>
      </c>
      <c r="AD197" s="3">
        <f>COUNTIF($U$2:U197,U197)</f>
        <v>17</v>
      </c>
      <c r="AE197" s="3">
        <f t="shared" si="30"/>
        <v>18</v>
      </c>
      <c r="AF197" s="3">
        <f t="shared" si="34"/>
        <v>1</v>
      </c>
      <c r="AG197" s="3">
        <f t="shared" si="35"/>
        <v>16</v>
      </c>
      <c r="AH197" s="81">
        <f t="shared" si="31"/>
        <v>14.561625947144083</v>
      </c>
      <c r="AI197" s="81">
        <f t="shared" si="32"/>
        <v>2.679894222910665</v>
      </c>
      <c r="AJ197" s="83">
        <v>0.66371899999999995</v>
      </c>
      <c r="AK197" s="83">
        <v>90.345299999999995</v>
      </c>
      <c r="AL197" s="84">
        <f t="shared" si="36"/>
        <v>59.963892170699992</v>
      </c>
      <c r="AM197" s="84">
        <f t="shared" si="33"/>
        <v>103.86889943322794</v>
      </c>
      <c r="AN197" s="84">
        <f t="shared" si="37"/>
        <v>39.023617251937473</v>
      </c>
      <c r="AO197" s="84">
        <f t="shared" si="38"/>
        <v>64.845282181290457</v>
      </c>
      <c r="AP197" s="85">
        <f t="shared" si="39"/>
        <v>7.5277488914974183E-2</v>
      </c>
    </row>
    <row r="198" spans="1:42" x14ac:dyDescent="0.25">
      <c r="A198">
        <v>7</v>
      </c>
      <c r="B198" s="24">
        <v>35</v>
      </c>
      <c r="C198" s="25" t="s">
        <v>356</v>
      </c>
      <c r="D198" s="25">
        <v>-800</v>
      </c>
      <c r="E198" s="25">
        <v>-103.9375</v>
      </c>
      <c r="F198" s="25">
        <v>350</v>
      </c>
      <c r="G198" s="25">
        <v>0.31483100000000003</v>
      </c>
      <c r="H198" s="25">
        <v>0.192053</v>
      </c>
      <c r="I198" s="25">
        <v>49.120967</v>
      </c>
      <c r="J198" s="25">
        <v>1.464744</v>
      </c>
      <c r="K198" s="25">
        <v>9.1583640000000006</v>
      </c>
      <c r="L198" s="25">
        <v>0.13677500000000001</v>
      </c>
      <c r="M198" s="55">
        <v>0.31483100000000003</v>
      </c>
      <c r="N198" s="25">
        <v>0.20230400000000001</v>
      </c>
      <c r="O198" s="25">
        <v>99700</v>
      </c>
      <c r="P198" s="25">
        <v>21.7</v>
      </c>
      <c r="Q198" s="25">
        <v>60</v>
      </c>
      <c r="R198" s="25">
        <v>1.171</v>
      </c>
      <c r="S198" s="25" t="s">
        <v>427</v>
      </c>
      <c r="T198" s="25" t="s">
        <v>428</v>
      </c>
      <c r="U198" s="77">
        <v>1110</v>
      </c>
      <c r="V198" s="34">
        <v>97.825640053930513</v>
      </c>
      <c r="W198" s="2">
        <v>1.1460209362307279</v>
      </c>
      <c r="X198" s="2">
        <v>84.231302525716202</v>
      </c>
      <c r="Y198" s="2">
        <v>-93.95152444368513</v>
      </c>
      <c r="Z198" s="80">
        <f>VLOOKUP(U198,BG!$A$2:$F$55,4)</f>
        <v>14.903289597140027</v>
      </c>
      <c r="AA198" s="80">
        <f>VLOOKUP(U198,BG!$A$2:$F$55,5)</f>
        <v>1.6565452920433761</v>
      </c>
      <c r="AB198" s="4">
        <f>VLOOKUP(U198+1,BG!$A$2:$F$55,4)</f>
        <v>14.540271969019336</v>
      </c>
      <c r="AC198" s="4">
        <f>VLOOKUP(U198+1,BG!$A$2:$F$55,5)</f>
        <v>2.7438535310898708</v>
      </c>
      <c r="AD198" s="3">
        <f>COUNTIF($U$2:U198,U198)</f>
        <v>18</v>
      </c>
      <c r="AE198" s="3">
        <f t="shared" si="30"/>
        <v>18</v>
      </c>
      <c r="AF198" s="3">
        <f t="shared" si="34"/>
        <v>0</v>
      </c>
      <c r="AG198" s="3">
        <f t="shared" si="35"/>
        <v>17</v>
      </c>
      <c r="AH198" s="81">
        <f t="shared" si="31"/>
        <v>14.540271969019336</v>
      </c>
      <c r="AI198" s="81">
        <f t="shared" si="32"/>
        <v>2.7438535310898708</v>
      </c>
      <c r="AJ198" s="83">
        <v>0.62649100000000002</v>
      </c>
      <c r="AK198" s="83">
        <v>88.4803</v>
      </c>
      <c r="AL198" s="84">
        <f t="shared" si="36"/>
        <v>55.432111627300003</v>
      </c>
      <c r="AM198" s="84">
        <f t="shared" si="33"/>
        <v>96.530836180454955</v>
      </c>
      <c r="AN198" s="84">
        <f t="shared" si="37"/>
        <v>39.896376585200777</v>
      </c>
      <c r="AO198" s="84">
        <f t="shared" si="38"/>
        <v>56.634459595254178</v>
      </c>
      <c r="AP198" s="85">
        <f t="shared" si="39"/>
        <v>2.1229971585266592E-2</v>
      </c>
    </row>
    <row r="199" spans="1:42" x14ac:dyDescent="0.25">
      <c r="A199">
        <v>8</v>
      </c>
      <c r="B199" s="27">
        <v>1</v>
      </c>
      <c r="C199" s="28" t="s">
        <v>429</v>
      </c>
      <c r="D199" s="28">
        <v>-800.03125</v>
      </c>
      <c r="E199" s="28">
        <v>-571.96875</v>
      </c>
      <c r="F199" s="28">
        <v>50</v>
      </c>
      <c r="G199" s="28">
        <v>0.12732299999999999</v>
      </c>
      <c r="H199" s="28">
        <v>0.191467</v>
      </c>
      <c r="I199" s="28">
        <v>48.974004000000001</v>
      </c>
      <c r="J199" s="28">
        <v>1.4273720000000001</v>
      </c>
      <c r="K199" s="28">
        <v>9.1446970000000007</v>
      </c>
      <c r="L199" s="28">
        <v>0.13356999999999999</v>
      </c>
      <c r="M199" s="56">
        <v>0.12732299999999999</v>
      </c>
      <c r="N199" s="28">
        <v>1.4966999999999999E-2</v>
      </c>
      <c r="O199" s="28">
        <v>99700</v>
      </c>
      <c r="P199" s="28">
        <v>21.7</v>
      </c>
      <c r="Q199" s="28">
        <v>60</v>
      </c>
      <c r="R199" s="28">
        <v>1.171</v>
      </c>
      <c r="S199" s="28" t="s">
        <v>430</v>
      </c>
      <c r="T199" s="28" t="s">
        <v>431</v>
      </c>
      <c r="U199" s="79">
        <v>1120</v>
      </c>
      <c r="V199" s="34">
        <v>14.635525309705262</v>
      </c>
      <c r="W199" s="2">
        <v>5.3957688832699748</v>
      </c>
      <c r="X199" s="2">
        <v>3.098410796563984</v>
      </c>
      <c r="Y199" s="2">
        <v>-56.568053233236441</v>
      </c>
      <c r="Z199" s="80">
        <f>VLOOKUP(U199,BG!$A$2:$F$55,4)</f>
        <v>13.523777013690172</v>
      </c>
      <c r="AA199" s="80">
        <f>VLOOKUP(U199,BG!$A$2:$F$55,5)</f>
        <v>0.72272757179171632</v>
      </c>
      <c r="AB199" s="4">
        <f>VLOOKUP(U199+1,BG!$A$2:$F$55,4)</f>
        <v>14.624277443164019</v>
      </c>
      <c r="AC199" s="4">
        <f>VLOOKUP(U199+1,BG!$A$2:$F$55,5)</f>
        <v>0.65273455056328211</v>
      </c>
      <c r="AD199" s="3">
        <f>COUNTIF($U$2:U199,U199)</f>
        <v>1</v>
      </c>
      <c r="AE199" s="3">
        <f t="shared" si="30"/>
        <v>19</v>
      </c>
      <c r="AF199" s="3">
        <f t="shared" si="34"/>
        <v>18</v>
      </c>
      <c r="AG199" s="3">
        <f t="shared" si="35"/>
        <v>0</v>
      </c>
      <c r="AH199" s="81">
        <f t="shared" si="31"/>
        <v>13.523777013690172</v>
      </c>
      <c r="AI199" s="81">
        <f t="shared" si="32"/>
        <v>0.72272757179171632</v>
      </c>
      <c r="AJ199" s="83">
        <v>1.0298499999999999</v>
      </c>
      <c r="AK199" s="83">
        <v>4.7342700000000004</v>
      </c>
      <c r="AL199" s="84">
        <f t="shared" si="36"/>
        <v>4.8755879594999998</v>
      </c>
      <c r="AM199" s="84">
        <f t="shared" si="33"/>
        <v>16.718308563687682</v>
      </c>
      <c r="AN199" s="84">
        <f t="shared" si="37"/>
        <v>9.7740065225569257</v>
      </c>
      <c r="AO199" s="84">
        <f t="shared" si="38"/>
        <v>6.9443020411307561</v>
      </c>
      <c r="AP199" s="85">
        <f t="shared" si="39"/>
        <v>0.29790093653442284</v>
      </c>
    </row>
    <row r="200" spans="1:42" x14ac:dyDescent="0.25">
      <c r="A200">
        <v>8</v>
      </c>
      <c r="B200" s="27">
        <v>2</v>
      </c>
      <c r="C200" s="28" t="s">
        <v>429</v>
      </c>
      <c r="D200" s="28">
        <v>-800.03125</v>
      </c>
      <c r="E200" s="28">
        <v>-520</v>
      </c>
      <c r="F200" s="28">
        <v>50</v>
      </c>
      <c r="G200" s="28">
        <v>0.14269799999999999</v>
      </c>
      <c r="H200" s="28">
        <v>0.19137799999999999</v>
      </c>
      <c r="I200" s="28">
        <v>48.951597999999997</v>
      </c>
      <c r="J200" s="28">
        <v>1.4303429999999999</v>
      </c>
      <c r="K200" s="28">
        <v>9.1425990000000006</v>
      </c>
      <c r="L200" s="28">
        <v>0.13394900000000001</v>
      </c>
      <c r="M200" s="56">
        <v>0.14269799999999999</v>
      </c>
      <c r="N200" s="28">
        <v>6.7613000000000006E-2</v>
      </c>
      <c r="O200" s="28">
        <v>99700</v>
      </c>
      <c r="P200" s="28">
        <v>21.7</v>
      </c>
      <c r="Q200" s="28">
        <v>60</v>
      </c>
      <c r="R200" s="28">
        <v>1.171</v>
      </c>
      <c r="S200" s="28" t="s">
        <v>432</v>
      </c>
      <c r="T200" s="28" t="s">
        <v>433</v>
      </c>
      <c r="U200" s="79">
        <v>1120</v>
      </c>
      <c r="V200" s="34">
        <v>24.929361117075889</v>
      </c>
      <c r="W200" s="2">
        <v>2.7841555956521589</v>
      </c>
      <c r="X200" s="2">
        <v>7.5311840193019695</v>
      </c>
      <c r="Y200" s="2">
        <v>-61.834110694287304</v>
      </c>
      <c r="Z200" s="80">
        <f>VLOOKUP(U200,BG!$A$2:$F$55,4)</f>
        <v>13.523777013690172</v>
      </c>
      <c r="AA200" s="80">
        <f>VLOOKUP(U200,BG!$A$2:$F$55,5)</f>
        <v>0.72272757179171632</v>
      </c>
      <c r="AB200" s="4">
        <f>VLOOKUP(U200+1,BG!$A$2:$F$55,4)</f>
        <v>14.624277443164019</v>
      </c>
      <c r="AC200" s="4">
        <f>VLOOKUP(U200+1,BG!$A$2:$F$55,5)</f>
        <v>0.65273455056328211</v>
      </c>
      <c r="AD200" s="3">
        <f>COUNTIF($U$2:U200,U200)</f>
        <v>2</v>
      </c>
      <c r="AE200" s="3">
        <f t="shared" si="30"/>
        <v>19</v>
      </c>
      <c r="AF200" s="3">
        <f t="shared" si="34"/>
        <v>17</v>
      </c>
      <c r="AG200" s="3">
        <f t="shared" si="35"/>
        <v>1</v>
      </c>
      <c r="AH200" s="81">
        <f t="shared" si="31"/>
        <v>13.584915926438718</v>
      </c>
      <c r="AI200" s="81">
        <f t="shared" si="32"/>
        <v>0.71883907061235897</v>
      </c>
      <c r="AJ200" s="83">
        <v>1.3704700000000001</v>
      </c>
      <c r="AK200" s="83">
        <v>11.176399999999999</v>
      </c>
      <c r="AL200" s="84">
        <f t="shared" si="36"/>
        <v>15.316920908</v>
      </c>
      <c r="AM200" s="84">
        <f t="shared" si="33"/>
        <v>20.967988129225695</v>
      </c>
      <c r="AN200" s="84">
        <f t="shared" si="37"/>
        <v>9.7653683389082424</v>
      </c>
      <c r="AO200" s="84">
        <f t="shared" si="38"/>
        <v>11.202619790317453</v>
      </c>
      <c r="AP200" s="85">
        <f t="shared" si="39"/>
        <v>0.36726240778416697</v>
      </c>
    </row>
    <row r="201" spans="1:42" x14ac:dyDescent="0.25">
      <c r="A201">
        <v>8</v>
      </c>
      <c r="B201" s="27">
        <v>3</v>
      </c>
      <c r="C201" s="28" t="s">
        <v>429</v>
      </c>
      <c r="D201" s="28">
        <v>-800.03125</v>
      </c>
      <c r="E201" s="28">
        <v>-468</v>
      </c>
      <c r="F201" s="28">
        <v>50</v>
      </c>
      <c r="G201" s="28">
        <v>0.15396599999999999</v>
      </c>
      <c r="H201" s="28">
        <v>0.19145899999999999</v>
      </c>
      <c r="I201" s="28">
        <v>48.972037999999998</v>
      </c>
      <c r="J201" s="28">
        <v>1.436569</v>
      </c>
      <c r="K201" s="28">
        <v>9.1445030000000003</v>
      </c>
      <c r="L201" s="28">
        <v>0.13434099999999999</v>
      </c>
      <c r="M201" s="56">
        <v>0.15396599999999999</v>
      </c>
      <c r="N201" s="28">
        <v>2.9009E-2</v>
      </c>
      <c r="O201" s="28">
        <v>99700</v>
      </c>
      <c r="P201" s="28">
        <v>21.7</v>
      </c>
      <c r="Q201" s="28">
        <v>60</v>
      </c>
      <c r="R201" s="28">
        <v>1.171</v>
      </c>
      <c r="S201" s="28" t="s">
        <v>434</v>
      </c>
      <c r="T201" s="28" t="s">
        <v>435</v>
      </c>
      <c r="U201" s="79">
        <v>1120</v>
      </c>
      <c r="V201" s="34">
        <v>31.608391493423444</v>
      </c>
      <c r="W201" s="2">
        <v>2.9413433723668372</v>
      </c>
      <c r="X201" s="2">
        <v>8.1523730881703251</v>
      </c>
      <c r="Y201" s="2">
        <v>-65.772494099417983</v>
      </c>
      <c r="Z201" s="80">
        <f>VLOOKUP(U201,BG!$A$2:$F$55,4)</f>
        <v>13.523777013690172</v>
      </c>
      <c r="AA201" s="80">
        <f>VLOOKUP(U201,BG!$A$2:$F$55,5)</f>
        <v>0.72272757179171632</v>
      </c>
      <c r="AB201" s="4">
        <f>VLOOKUP(U201+1,BG!$A$2:$F$55,4)</f>
        <v>14.624277443164019</v>
      </c>
      <c r="AC201" s="4">
        <f>VLOOKUP(U201+1,BG!$A$2:$F$55,5)</f>
        <v>0.65273455056328211</v>
      </c>
      <c r="AD201" s="3">
        <f>COUNTIF($U$2:U201,U201)</f>
        <v>3</v>
      </c>
      <c r="AE201" s="3">
        <f t="shared" si="30"/>
        <v>19</v>
      </c>
      <c r="AF201" s="3">
        <f t="shared" si="34"/>
        <v>16</v>
      </c>
      <c r="AG201" s="3">
        <f t="shared" si="35"/>
        <v>2</v>
      </c>
      <c r="AH201" s="81">
        <f t="shared" si="31"/>
        <v>13.646054839187265</v>
      </c>
      <c r="AI201" s="81">
        <f t="shared" si="32"/>
        <v>0.71495056943300139</v>
      </c>
      <c r="AJ201" s="83">
        <v>1.52522</v>
      </c>
      <c r="AK201" s="83">
        <v>11.0905</v>
      </c>
      <c r="AL201" s="84">
        <f t="shared" si="36"/>
        <v>16.91545241</v>
      </c>
      <c r="AM201" s="84">
        <f t="shared" si="33"/>
        <v>23.978928551951551</v>
      </c>
      <c r="AN201" s="84">
        <f t="shared" si="37"/>
        <v>9.7562546777908992</v>
      </c>
      <c r="AO201" s="84">
        <f t="shared" si="38"/>
        <v>14.222673874160652</v>
      </c>
      <c r="AP201" s="85">
        <f t="shared" si="39"/>
        <v>0.18932997829131917</v>
      </c>
    </row>
    <row r="202" spans="1:42" x14ac:dyDescent="0.25">
      <c r="A202">
        <v>8</v>
      </c>
      <c r="B202" s="27">
        <v>4</v>
      </c>
      <c r="C202" s="28" t="s">
        <v>429</v>
      </c>
      <c r="D202" s="28">
        <v>-800.03125</v>
      </c>
      <c r="E202" s="28">
        <v>-416</v>
      </c>
      <c r="F202" s="28">
        <v>50</v>
      </c>
      <c r="G202" s="28">
        <v>0.18277099999999999</v>
      </c>
      <c r="H202" s="28">
        <v>0.19125900000000001</v>
      </c>
      <c r="I202" s="28">
        <v>48.921959000000001</v>
      </c>
      <c r="J202" s="28">
        <v>1.5031140000000001</v>
      </c>
      <c r="K202" s="28">
        <v>9.1397279999999999</v>
      </c>
      <c r="L202" s="28">
        <v>0.14075399999999999</v>
      </c>
      <c r="M202" s="56">
        <v>0.18277099999999999</v>
      </c>
      <c r="N202" s="28">
        <v>4.5156000000000002E-2</v>
      </c>
      <c r="O202" s="28">
        <v>99700</v>
      </c>
      <c r="P202" s="28">
        <v>21.7</v>
      </c>
      <c r="Q202" s="28">
        <v>60</v>
      </c>
      <c r="R202" s="28">
        <v>1.171</v>
      </c>
      <c r="S202" s="28" t="s">
        <v>436</v>
      </c>
      <c r="T202" s="28" t="s">
        <v>437</v>
      </c>
      <c r="U202" s="79">
        <v>1120</v>
      </c>
      <c r="V202" s="34">
        <v>53.606355471524481</v>
      </c>
      <c r="W202" s="2">
        <v>2.3241352124080255</v>
      </c>
      <c r="X202" s="2">
        <v>15.822356717324141</v>
      </c>
      <c r="Y202" s="2">
        <v>-70.828312605966772</v>
      </c>
      <c r="Z202" s="80">
        <f>VLOOKUP(U202,BG!$A$2:$F$55,4)</f>
        <v>13.523777013690172</v>
      </c>
      <c r="AA202" s="80">
        <f>VLOOKUP(U202,BG!$A$2:$F$55,5)</f>
        <v>0.72272757179171632</v>
      </c>
      <c r="AB202" s="4">
        <f>VLOOKUP(U202+1,BG!$A$2:$F$55,4)</f>
        <v>14.624277443164019</v>
      </c>
      <c r="AC202" s="4">
        <f>VLOOKUP(U202+1,BG!$A$2:$F$55,5)</f>
        <v>0.65273455056328211</v>
      </c>
      <c r="AD202" s="3">
        <f>COUNTIF($U$2:U202,U202)</f>
        <v>4</v>
      </c>
      <c r="AE202" s="3">
        <f t="shared" si="30"/>
        <v>19</v>
      </c>
      <c r="AF202" s="3">
        <f t="shared" si="34"/>
        <v>15</v>
      </c>
      <c r="AG202" s="3">
        <f t="shared" si="35"/>
        <v>3</v>
      </c>
      <c r="AH202" s="81">
        <f t="shared" si="31"/>
        <v>13.707193751935812</v>
      </c>
      <c r="AI202" s="81">
        <f t="shared" si="32"/>
        <v>0.71106206825364393</v>
      </c>
      <c r="AJ202" s="83">
        <v>1.4810399999999999</v>
      </c>
      <c r="AK202" s="83">
        <v>15.648199999999999</v>
      </c>
      <c r="AL202" s="84">
        <f t="shared" si="36"/>
        <v>23.175610127999999</v>
      </c>
      <c r="AM202" s="84">
        <f t="shared" si="33"/>
        <v>36.773296390013691</v>
      </c>
      <c r="AN202" s="84">
        <f t="shared" si="37"/>
        <v>9.7466655392049031</v>
      </c>
      <c r="AO202" s="84">
        <f t="shared" si="38"/>
        <v>27.026630850808786</v>
      </c>
      <c r="AP202" s="85">
        <f t="shared" si="39"/>
        <v>0.14248985543433149</v>
      </c>
    </row>
    <row r="203" spans="1:42" x14ac:dyDescent="0.25">
      <c r="A203">
        <v>8</v>
      </c>
      <c r="B203" s="27">
        <v>5</v>
      </c>
      <c r="C203" s="28" t="s">
        <v>429</v>
      </c>
      <c r="D203" s="28">
        <v>-800.03125</v>
      </c>
      <c r="E203" s="28">
        <v>-364</v>
      </c>
      <c r="F203" s="28">
        <v>50</v>
      </c>
      <c r="G203" s="28">
        <v>0.20507400000000001</v>
      </c>
      <c r="H203" s="28">
        <v>0.19120000000000001</v>
      </c>
      <c r="I203" s="28">
        <v>48.907077000000001</v>
      </c>
      <c r="J203" s="28">
        <v>1.4385589999999999</v>
      </c>
      <c r="K203" s="28">
        <v>9.1384279999999993</v>
      </c>
      <c r="L203" s="28">
        <v>0.13475999999999999</v>
      </c>
      <c r="M203" s="56">
        <v>0.20507400000000001</v>
      </c>
      <c r="N203" s="28">
        <v>5.1399E-2</v>
      </c>
      <c r="O203" s="28">
        <v>99700</v>
      </c>
      <c r="P203" s="28">
        <v>21.7</v>
      </c>
      <c r="Q203" s="28">
        <v>60</v>
      </c>
      <c r="R203" s="28">
        <v>1.171</v>
      </c>
      <c r="S203" s="28" t="s">
        <v>438</v>
      </c>
      <c r="T203" s="28" t="s">
        <v>439</v>
      </c>
      <c r="U203" s="79">
        <v>1120</v>
      </c>
      <c r="V203" s="34">
        <v>69.881580496778838</v>
      </c>
      <c r="W203" s="2">
        <v>2.7194816194129237</v>
      </c>
      <c r="X203" s="2">
        <v>17.287477077099179</v>
      </c>
      <c r="Y203" s="2">
        <v>-74.362503046667712</v>
      </c>
      <c r="Z203" s="80">
        <f>VLOOKUP(U203,BG!$A$2:$F$55,4)</f>
        <v>13.523777013690172</v>
      </c>
      <c r="AA203" s="80">
        <f>VLOOKUP(U203,BG!$A$2:$F$55,5)</f>
        <v>0.72272757179171632</v>
      </c>
      <c r="AB203" s="4">
        <f>VLOOKUP(U203+1,BG!$A$2:$F$55,4)</f>
        <v>14.624277443164019</v>
      </c>
      <c r="AC203" s="4">
        <f>VLOOKUP(U203+1,BG!$A$2:$F$55,5)</f>
        <v>0.65273455056328211</v>
      </c>
      <c r="AD203" s="3">
        <f>COUNTIF($U$2:U203,U203)</f>
        <v>5</v>
      </c>
      <c r="AE203" s="3">
        <f t="shared" si="30"/>
        <v>19</v>
      </c>
      <c r="AF203" s="3">
        <f t="shared" si="34"/>
        <v>14</v>
      </c>
      <c r="AG203" s="3">
        <f t="shared" si="35"/>
        <v>4</v>
      </c>
      <c r="AH203" s="81">
        <f t="shared" si="31"/>
        <v>13.76833266468436</v>
      </c>
      <c r="AI203" s="81">
        <f t="shared" si="32"/>
        <v>0.70717356707428658</v>
      </c>
      <c r="AJ203" s="83">
        <v>1.8363799999999999</v>
      </c>
      <c r="AK203" s="83">
        <v>16.950099999999999</v>
      </c>
      <c r="AL203" s="84">
        <f t="shared" si="36"/>
        <v>31.126824637999995</v>
      </c>
      <c r="AM203" s="84">
        <f t="shared" si="33"/>
        <v>47.012976157193471</v>
      </c>
      <c r="AN203" s="84">
        <f t="shared" si="37"/>
        <v>9.7366009231502559</v>
      </c>
      <c r="AO203" s="84">
        <f t="shared" si="38"/>
        <v>37.276375234043215</v>
      </c>
      <c r="AP203" s="85">
        <f t="shared" si="39"/>
        <v>0.16497179667906792</v>
      </c>
    </row>
    <row r="204" spans="1:42" x14ac:dyDescent="0.25">
      <c r="A204">
        <v>8</v>
      </c>
      <c r="B204" s="27">
        <v>6</v>
      </c>
      <c r="C204" s="28" t="s">
        <v>429</v>
      </c>
      <c r="D204" s="28">
        <v>-800.03125</v>
      </c>
      <c r="E204" s="28">
        <v>-312</v>
      </c>
      <c r="F204" s="28">
        <v>50</v>
      </c>
      <c r="G204" s="28">
        <v>0.23114699999999999</v>
      </c>
      <c r="H204" s="28">
        <v>0.19119900000000001</v>
      </c>
      <c r="I204" s="28">
        <v>48.906689</v>
      </c>
      <c r="J204" s="28">
        <v>1.414819</v>
      </c>
      <c r="K204" s="28">
        <v>9.1384249999999998</v>
      </c>
      <c r="L204" s="28">
        <v>0.13250600000000001</v>
      </c>
      <c r="M204" s="56">
        <v>0.23114699999999999</v>
      </c>
      <c r="N204" s="28">
        <v>7.1429999999999993E-2</v>
      </c>
      <c r="O204" s="28">
        <v>99700</v>
      </c>
      <c r="P204" s="28">
        <v>21.7</v>
      </c>
      <c r="Q204" s="28">
        <v>60</v>
      </c>
      <c r="R204" s="28">
        <v>1.171</v>
      </c>
      <c r="S204" s="28" t="s">
        <v>440</v>
      </c>
      <c r="T204" s="28" t="s">
        <v>441</v>
      </c>
      <c r="U204" s="79">
        <v>1120</v>
      </c>
      <c r="V204" s="34">
        <v>89.413885335178662</v>
      </c>
      <c r="W204" s="2">
        <v>2.1416897284282914</v>
      </c>
      <c r="X204" s="2">
        <v>27.197348814542302</v>
      </c>
      <c r="Y204" s="2">
        <v>-79.212791386403822</v>
      </c>
      <c r="Z204" s="80">
        <f>VLOOKUP(U204,BG!$A$2:$F$55,4)</f>
        <v>13.523777013690172</v>
      </c>
      <c r="AA204" s="80">
        <f>VLOOKUP(U204,BG!$A$2:$F$55,5)</f>
        <v>0.72272757179171632</v>
      </c>
      <c r="AB204" s="4">
        <f>VLOOKUP(U204+1,BG!$A$2:$F$55,4)</f>
        <v>14.624277443164019</v>
      </c>
      <c r="AC204" s="4">
        <f>VLOOKUP(U204+1,BG!$A$2:$F$55,5)</f>
        <v>0.65273455056328211</v>
      </c>
      <c r="AD204" s="3">
        <f>COUNTIF($U$2:U204,U204)</f>
        <v>6</v>
      </c>
      <c r="AE204" s="3">
        <f t="shared" si="30"/>
        <v>19</v>
      </c>
      <c r="AF204" s="3">
        <f t="shared" si="34"/>
        <v>13</v>
      </c>
      <c r="AG204" s="3">
        <f t="shared" si="35"/>
        <v>5</v>
      </c>
      <c r="AH204" s="81">
        <f t="shared" si="31"/>
        <v>13.829471577432905</v>
      </c>
      <c r="AI204" s="81">
        <f t="shared" si="32"/>
        <v>0.70328506589492912</v>
      </c>
      <c r="AJ204" s="83">
        <v>1.5838000000000001</v>
      </c>
      <c r="AK204" s="83">
        <v>27.341000000000001</v>
      </c>
      <c r="AL204" s="84">
        <f t="shared" si="36"/>
        <v>43.302675800000003</v>
      </c>
      <c r="AM204" s="84">
        <f t="shared" si="33"/>
        <v>58.248282596586613</v>
      </c>
      <c r="AN204" s="84">
        <f t="shared" si="37"/>
        <v>9.7260608296269506</v>
      </c>
      <c r="AO204" s="84">
        <f t="shared" si="38"/>
        <v>48.52222176695966</v>
      </c>
      <c r="AP204" s="85">
        <f t="shared" si="39"/>
        <v>0.10757021786899737</v>
      </c>
    </row>
    <row r="205" spans="1:42" x14ac:dyDescent="0.25">
      <c r="A205">
        <v>8</v>
      </c>
      <c r="B205" s="27">
        <v>7</v>
      </c>
      <c r="C205" s="28" t="s">
        <v>429</v>
      </c>
      <c r="D205" s="28">
        <v>-800.03125</v>
      </c>
      <c r="E205" s="28">
        <v>-260</v>
      </c>
      <c r="F205" s="28">
        <v>50</v>
      </c>
      <c r="G205" s="28">
        <v>0.27518199999999998</v>
      </c>
      <c r="H205" s="28">
        <v>0.19112599999999999</v>
      </c>
      <c r="I205" s="28">
        <v>48.888415000000002</v>
      </c>
      <c r="J205" s="28">
        <v>1.442537</v>
      </c>
      <c r="K205" s="28">
        <v>9.1366790000000009</v>
      </c>
      <c r="L205" s="28">
        <v>0.135072</v>
      </c>
      <c r="M205" s="56">
        <v>0.27518199999999998</v>
      </c>
      <c r="N205" s="28">
        <v>8.7290000000000006E-2</v>
      </c>
      <c r="O205" s="28">
        <v>99700</v>
      </c>
      <c r="P205" s="28">
        <v>21.7</v>
      </c>
      <c r="Q205" s="28">
        <v>60</v>
      </c>
      <c r="R205" s="28">
        <v>1.171</v>
      </c>
      <c r="S205" s="28" t="s">
        <v>442</v>
      </c>
      <c r="T205" s="28" t="s">
        <v>443</v>
      </c>
      <c r="U205" s="79">
        <v>1120</v>
      </c>
      <c r="V205" s="34">
        <v>124.56433147088961</v>
      </c>
      <c r="W205" s="2">
        <v>2.2950461197505532</v>
      </c>
      <c r="X205" s="2">
        <v>35.872287675649432</v>
      </c>
      <c r="Y205" s="2">
        <v>-82.347428691696891</v>
      </c>
      <c r="Z205" s="80">
        <f>VLOOKUP(U205,BG!$A$2:$F$55,4)</f>
        <v>13.523777013690172</v>
      </c>
      <c r="AA205" s="80">
        <f>VLOOKUP(U205,BG!$A$2:$F$55,5)</f>
        <v>0.72272757179171632</v>
      </c>
      <c r="AB205" s="4">
        <f>VLOOKUP(U205+1,BG!$A$2:$F$55,4)</f>
        <v>14.624277443164019</v>
      </c>
      <c r="AC205" s="4">
        <f>VLOOKUP(U205+1,BG!$A$2:$F$55,5)</f>
        <v>0.65273455056328211</v>
      </c>
      <c r="AD205" s="3">
        <f>COUNTIF($U$2:U205,U205)</f>
        <v>7</v>
      </c>
      <c r="AE205" s="3">
        <f t="shared" si="30"/>
        <v>19</v>
      </c>
      <c r="AF205" s="3">
        <f t="shared" si="34"/>
        <v>12</v>
      </c>
      <c r="AG205" s="3">
        <f t="shared" si="35"/>
        <v>6</v>
      </c>
      <c r="AH205" s="81">
        <f t="shared" si="31"/>
        <v>13.890610490181453</v>
      </c>
      <c r="AI205" s="81">
        <f t="shared" si="32"/>
        <v>0.69939656471557166</v>
      </c>
      <c r="AJ205" s="83">
        <v>1.86609</v>
      </c>
      <c r="AK205" s="83">
        <v>35.123800000000003</v>
      </c>
      <c r="AL205" s="84">
        <f t="shared" si="36"/>
        <v>65.544171942000006</v>
      </c>
      <c r="AM205" s="84">
        <f t="shared" si="33"/>
        <v>82.328554636574822</v>
      </c>
      <c r="AN205" s="84">
        <f t="shared" si="37"/>
        <v>9.7150452586349907</v>
      </c>
      <c r="AO205" s="84">
        <f t="shared" si="38"/>
        <v>72.613509377939835</v>
      </c>
      <c r="AP205" s="85">
        <f t="shared" si="39"/>
        <v>9.7355677979220651E-2</v>
      </c>
    </row>
    <row r="206" spans="1:42" x14ac:dyDescent="0.25">
      <c r="A206">
        <v>8</v>
      </c>
      <c r="B206" s="27">
        <v>8</v>
      </c>
      <c r="C206" s="28" t="s">
        <v>429</v>
      </c>
      <c r="D206" s="28">
        <v>-800.03125</v>
      </c>
      <c r="E206" s="28">
        <v>-208</v>
      </c>
      <c r="F206" s="28">
        <v>50</v>
      </c>
      <c r="G206" s="28">
        <v>0.32740900000000001</v>
      </c>
      <c r="H206" s="28">
        <v>0.19122800000000001</v>
      </c>
      <c r="I206" s="28">
        <v>48.914020000000001</v>
      </c>
      <c r="J206" s="28">
        <v>1.398687</v>
      </c>
      <c r="K206" s="28">
        <v>9.1391329999999993</v>
      </c>
      <c r="L206" s="28">
        <v>0.13089999999999999</v>
      </c>
      <c r="M206" s="56">
        <v>0.32740900000000001</v>
      </c>
      <c r="N206" s="28">
        <v>0.103341</v>
      </c>
      <c r="O206" s="28">
        <v>99700</v>
      </c>
      <c r="P206" s="28">
        <v>21.7</v>
      </c>
      <c r="Q206" s="28">
        <v>60</v>
      </c>
      <c r="R206" s="28">
        <v>1.171</v>
      </c>
      <c r="S206" s="28" t="s">
        <v>444</v>
      </c>
      <c r="T206" s="28" t="s">
        <v>445</v>
      </c>
      <c r="U206" s="79">
        <v>1120</v>
      </c>
      <c r="V206" s="34">
        <v>166.77859725046318</v>
      </c>
      <c r="W206" s="2">
        <v>2.9853495332507589</v>
      </c>
      <c r="X206" s="2">
        <v>36.949993774435356</v>
      </c>
      <c r="Y206" s="2">
        <v>-86.622686395991934</v>
      </c>
      <c r="Z206" s="80">
        <f>VLOOKUP(U206,BG!$A$2:$F$55,4)</f>
        <v>13.523777013690172</v>
      </c>
      <c r="AA206" s="80">
        <f>VLOOKUP(U206,BG!$A$2:$F$55,5)</f>
        <v>0.72272757179171632</v>
      </c>
      <c r="AB206" s="4">
        <f>VLOOKUP(U206+1,BG!$A$2:$F$55,4)</f>
        <v>14.624277443164019</v>
      </c>
      <c r="AC206" s="4">
        <f>VLOOKUP(U206+1,BG!$A$2:$F$55,5)</f>
        <v>0.65273455056328211</v>
      </c>
      <c r="AD206" s="3">
        <f>COUNTIF($U$2:U206,U206)</f>
        <v>8</v>
      </c>
      <c r="AE206" s="3">
        <f t="shared" si="30"/>
        <v>19</v>
      </c>
      <c r="AF206" s="3">
        <f t="shared" si="34"/>
        <v>11</v>
      </c>
      <c r="AG206" s="3">
        <f t="shared" si="35"/>
        <v>7</v>
      </c>
      <c r="AH206" s="81">
        <f t="shared" si="31"/>
        <v>13.951749402930002</v>
      </c>
      <c r="AI206" s="81">
        <f t="shared" si="32"/>
        <v>0.69550806353621419</v>
      </c>
      <c r="AJ206" s="83">
        <v>2.4632900000000002</v>
      </c>
      <c r="AK206" s="83">
        <v>37.121699999999997</v>
      </c>
      <c r="AL206" s="84">
        <f t="shared" si="36"/>
        <v>91.441512392999996</v>
      </c>
      <c r="AM206" s="84">
        <f t="shared" si="33"/>
        <v>110.30864666812904</v>
      </c>
      <c r="AN206" s="84">
        <f t="shared" si="37"/>
        <v>9.7035542101743779</v>
      </c>
      <c r="AO206" s="84">
        <f t="shared" si="38"/>
        <v>100.60509245795467</v>
      </c>
      <c r="AP206" s="85">
        <f t="shared" si="39"/>
        <v>9.1084654276167548E-2</v>
      </c>
    </row>
    <row r="207" spans="1:42" x14ac:dyDescent="0.25">
      <c r="A207">
        <v>8</v>
      </c>
      <c r="B207" s="27">
        <v>9</v>
      </c>
      <c r="C207" s="28" t="s">
        <v>429</v>
      </c>
      <c r="D207" s="28">
        <v>-800.03125</v>
      </c>
      <c r="E207" s="28">
        <v>-156</v>
      </c>
      <c r="F207" s="28">
        <v>50</v>
      </c>
      <c r="G207" s="28">
        <v>0.36535499999999999</v>
      </c>
      <c r="H207" s="28">
        <v>0.19165499999999999</v>
      </c>
      <c r="I207" s="28">
        <v>49.021284000000001</v>
      </c>
      <c r="J207" s="28">
        <v>1.4834849999999999</v>
      </c>
      <c r="K207" s="28">
        <v>9.1490390000000001</v>
      </c>
      <c r="L207" s="28">
        <v>0.13847799999999999</v>
      </c>
      <c r="M207" s="56">
        <v>0.36535499999999999</v>
      </c>
      <c r="N207" s="28">
        <v>0.13284199999999999</v>
      </c>
      <c r="O207" s="28">
        <v>99700</v>
      </c>
      <c r="P207" s="28">
        <v>21.7</v>
      </c>
      <c r="Q207" s="28">
        <v>60</v>
      </c>
      <c r="R207" s="28">
        <v>1.171</v>
      </c>
      <c r="S207" s="28" t="s">
        <v>446</v>
      </c>
      <c r="T207" s="28" t="s">
        <v>447</v>
      </c>
      <c r="U207" s="79">
        <v>1120</v>
      </c>
      <c r="V207" s="34">
        <v>196.48543380231908</v>
      </c>
      <c r="W207" s="2">
        <v>3.2153336344753933</v>
      </c>
      <c r="X207" s="2">
        <v>41.178733821296156</v>
      </c>
      <c r="Y207" s="2">
        <v>-87.853506455657154</v>
      </c>
      <c r="Z207" s="80">
        <f>VLOOKUP(U207,BG!$A$2:$F$55,4)</f>
        <v>13.523777013690172</v>
      </c>
      <c r="AA207" s="80">
        <f>VLOOKUP(U207,BG!$A$2:$F$55,5)</f>
        <v>0.72272757179171632</v>
      </c>
      <c r="AB207" s="4">
        <f>VLOOKUP(U207+1,BG!$A$2:$F$55,4)</f>
        <v>14.624277443164019</v>
      </c>
      <c r="AC207" s="4">
        <f>VLOOKUP(U207+1,BG!$A$2:$F$55,5)</f>
        <v>0.65273455056328211</v>
      </c>
      <c r="AD207" s="3">
        <f>COUNTIF($U$2:U207,U207)</f>
        <v>9</v>
      </c>
      <c r="AE207" s="3">
        <f t="shared" si="30"/>
        <v>19</v>
      </c>
      <c r="AF207" s="3">
        <f t="shared" si="34"/>
        <v>10</v>
      </c>
      <c r="AG207" s="3">
        <f t="shared" si="35"/>
        <v>8</v>
      </c>
      <c r="AH207" s="81">
        <f t="shared" si="31"/>
        <v>14.012888315678547</v>
      </c>
      <c r="AI207" s="81">
        <f t="shared" si="32"/>
        <v>0.69161956235685673</v>
      </c>
      <c r="AJ207" s="83">
        <v>2.7073299999999998</v>
      </c>
      <c r="AK207" s="83">
        <v>41.300800000000002</v>
      </c>
      <c r="AL207" s="84">
        <f t="shared" si="36"/>
        <v>111.814894864</v>
      </c>
      <c r="AM207" s="84">
        <f t="shared" si="33"/>
        <v>132.40336788072298</v>
      </c>
      <c r="AN207" s="84">
        <f t="shared" si="37"/>
        <v>9.691587684245107</v>
      </c>
      <c r="AO207" s="84">
        <f t="shared" si="38"/>
        <v>122.71178019647787</v>
      </c>
      <c r="AP207" s="85">
        <f t="shared" si="39"/>
        <v>8.8800645830665298E-2</v>
      </c>
    </row>
    <row r="208" spans="1:42" x14ac:dyDescent="0.25">
      <c r="A208">
        <v>8</v>
      </c>
      <c r="B208" s="27">
        <v>10</v>
      </c>
      <c r="C208" s="28" t="s">
        <v>429</v>
      </c>
      <c r="D208" s="28">
        <v>-800.03125</v>
      </c>
      <c r="E208" s="28">
        <v>-104</v>
      </c>
      <c r="F208" s="28">
        <v>50</v>
      </c>
      <c r="G208" s="28">
        <v>0.38524799999999998</v>
      </c>
      <c r="H208" s="28">
        <v>0.19128800000000001</v>
      </c>
      <c r="I208" s="28">
        <v>48.929240999999998</v>
      </c>
      <c r="J208" s="28">
        <v>1.43937</v>
      </c>
      <c r="K208" s="28">
        <v>9.1404990000000002</v>
      </c>
      <c r="L208" s="28">
        <v>0.13473299999999999</v>
      </c>
      <c r="M208" s="56">
        <v>0.38524799999999998</v>
      </c>
      <c r="N208" s="28">
        <v>0.13633500000000001</v>
      </c>
      <c r="O208" s="28">
        <v>99700</v>
      </c>
      <c r="P208" s="28">
        <v>21.7</v>
      </c>
      <c r="Q208" s="28">
        <v>60</v>
      </c>
      <c r="R208" s="28">
        <v>1.171</v>
      </c>
      <c r="S208" s="28" t="s">
        <v>448</v>
      </c>
      <c r="T208" s="28" t="s">
        <v>449</v>
      </c>
      <c r="U208" s="79">
        <v>1120</v>
      </c>
      <c r="V208" s="34">
        <v>210.44386704864385</v>
      </c>
      <c r="W208" s="2">
        <v>3.8028564794015547</v>
      </c>
      <c r="X208" s="2">
        <v>37.775082389724332</v>
      </c>
      <c r="Y208" s="2">
        <v>-88.708999162315934</v>
      </c>
      <c r="Z208" s="80">
        <f>VLOOKUP(U208,BG!$A$2:$F$55,4)</f>
        <v>13.523777013690172</v>
      </c>
      <c r="AA208" s="80">
        <f>VLOOKUP(U208,BG!$A$2:$F$55,5)</f>
        <v>0.72272757179171632</v>
      </c>
      <c r="AB208" s="4">
        <f>VLOOKUP(U208+1,BG!$A$2:$F$55,4)</f>
        <v>14.624277443164019</v>
      </c>
      <c r="AC208" s="4">
        <f>VLOOKUP(U208+1,BG!$A$2:$F$55,5)</f>
        <v>0.65273455056328211</v>
      </c>
      <c r="AD208" s="3">
        <f>COUNTIF($U$2:U208,U208)</f>
        <v>10</v>
      </c>
      <c r="AE208" s="3">
        <f t="shared" si="30"/>
        <v>19</v>
      </c>
      <c r="AF208" s="3">
        <f t="shared" si="34"/>
        <v>9</v>
      </c>
      <c r="AG208" s="3">
        <f t="shared" si="35"/>
        <v>9</v>
      </c>
      <c r="AH208" s="81">
        <f t="shared" si="31"/>
        <v>14.074027228427095</v>
      </c>
      <c r="AI208" s="81">
        <f t="shared" si="32"/>
        <v>0.68773106117749927</v>
      </c>
      <c r="AJ208" s="83">
        <v>3.19042</v>
      </c>
      <c r="AK208" s="83">
        <v>37.557400000000001</v>
      </c>
      <c r="AL208" s="84">
        <f t="shared" si="36"/>
        <v>119.82388010800001</v>
      </c>
      <c r="AM208" s="84">
        <f t="shared" si="33"/>
        <v>143.65321682569075</v>
      </c>
      <c r="AN208" s="84">
        <f t="shared" si="37"/>
        <v>9.679145680847185</v>
      </c>
      <c r="AO208" s="84">
        <f t="shared" si="38"/>
        <v>133.97407114484355</v>
      </c>
      <c r="AP208" s="85">
        <f t="shared" si="39"/>
        <v>0.10561887771213076</v>
      </c>
    </row>
    <row r="209" spans="1:42" x14ac:dyDescent="0.25">
      <c r="A209">
        <v>8</v>
      </c>
      <c r="B209" s="27">
        <v>11</v>
      </c>
      <c r="C209" s="28" t="s">
        <v>429</v>
      </c>
      <c r="D209" s="28">
        <v>-800.03125</v>
      </c>
      <c r="E209" s="28">
        <v>-52</v>
      </c>
      <c r="F209" s="28">
        <v>50</v>
      </c>
      <c r="G209" s="28">
        <v>0.38199499999999997</v>
      </c>
      <c r="H209" s="28">
        <v>0.191167</v>
      </c>
      <c r="I209" s="28">
        <v>48.898876999999999</v>
      </c>
      <c r="J209" s="28">
        <v>1.401211</v>
      </c>
      <c r="K209" s="28">
        <v>9.137715</v>
      </c>
      <c r="L209" s="28">
        <v>0.131104</v>
      </c>
      <c r="M209" s="56">
        <v>0.38199499999999997</v>
      </c>
      <c r="N209" s="28">
        <v>0.12653200000000001</v>
      </c>
      <c r="O209" s="28">
        <v>99700</v>
      </c>
      <c r="P209" s="28">
        <v>21.7</v>
      </c>
      <c r="Q209" s="28">
        <v>60</v>
      </c>
      <c r="R209" s="28">
        <v>1.171</v>
      </c>
      <c r="S209" s="28" t="s">
        <v>450</v>
      </c>
      <c r="T209" s="28" t="s">
        <v>451</v>
      </c>
      <c r="U209" s="79">
        <v>1120</v>
      </c>
      <c r="V209" s="34">
        <v>204.27884351644471</v>
      </c>
      <c r="W209" s="2">
        <v>3.5389301896007943</v>
      </c>
      <c r="X209" s="2">
        <v>37.368608102639932</v>
      </c>
      <c r="Y209" s="2">
        <v>-97.860142985283005</v>
      </c>
      <c r="Z209" s="80">
        <f>VLOOKUP(U209,BG!$A$2:$F$55,4)</f>
        <v>13.523777013690172</v>
      </c>
      <c r="AA209" s="80">
        <f>VLOOKUP(U209,BG!$A$2:$F$55,5)</f>
        <v>0.72272757179171632</v>
      </c>
      <c r="AB209" s="4">
        <f>VLOOKUP(U209+1,BG!$A$2:$F$55,4)</f>
        <v>14.624277443164019</v>
      </c>
      <c r="AC209" s="4">
        <f>VLOOKUP(U209+1,BG!$A$2:$F$55,5)</f>
        <v>0.65273455056328211</v>
      </c>
      <c r="AD209" s="3">
        <f>COUNTIF($U$2:U209,U209)</f>
        <v>11</v>
      </c>
      <c r="AE209" s="3">
        <f t="shared" si="30"/>
        <v>19</v>
      </c>
      <c r="AF209" s="3">
        <f t="shared" si="34"/>
        <v>8</v>
      </c>
      <c r="AG209" s="3">
        <f t="shared" si="35"/>
        <v>10</v>
      </c>
      <c r="AH209" s="81">
        <f t="shared" si="31"/>
        <v>14.135166141175642</v>
      </c>
      <c r="AI209" s="81">
        <f t="shared" si="32"/>
        <v>0.68384255999814181</v>
      </c>
      <c r="AJ209" s="83">
        <v>2.9229500000000002</v>
      </c>
      <c r="AK209" s="83">
        <v>37.289700000000003</v>
      </c>
      <c r="AL209" s="84">
        <f t="shared" si="36"/>
        <v>108.99592861500001</v>
      </c>
      <c r="AM209" s="84">
        <f t="shared" si="33"/>
        <v>132.24489535779333</v>
      </c>
      <c r="AN209" s="84">
        <f t="shared" si="37"/>
        <v>9.6662281999806066</v>
      </c>
      <c r="AO209" s="84">
        <f t="shared" si="38"/>
        <v>122.57866715781272</v>
      </c>
      <c r="AP209" s="85">
        <f t="shared" si="39"/>
        <v>0.11080833931181305</v>
      </c>
    </row>
    <row r="210" spans="1:42" x14ac:dyDescent="0.25">
      <c r="A210">
        <v>8</v>
      </c>
      <c r="B210" s="27">
        <v>12</v>
      </c>
      <c r="C210" s="28" t="s">
        <v>429</v>
      </c>
      <c r="D210" s="28">
        <v>-800.03125</v>
      </c>
      <c r="E210" s="28">
        <v>0</v>
      </c>
      <c r="F210" s="28">
        <v>50</v>
      </c>
      <c r="G210" s="28">
        <v>0.35807099999999997</v>
      </c>
      <c r="H210" s="28">
        <v>0.19100300000000001</v>
      </c>
      <c r="I210" s="28">
        <v>48.857635999999999</v>
      </c>
      <c r="J210" s="28">
        <v>1.497709</v>
      </c>
      <c r="K210" s="28">
        <v>9.1337270000000004</v>
      </c>
      <c r="L210" s="28">
        <v>0.14007800000000001</v>
      </c>
      <c r="M210" s="56">
        <v>0.35807099999999997</v>
      </c>
      <c r="N210" s="28">
        <v>9.3150999999999998E-2</v>
      </c>
      <c r="O210" s="28">
        <v>99700</v>
      </c>
      <c r="P210" s="28">
        <v>21.7</v>
      </c>
      <c r="Q210" s="28">
        <v>60</v>
      </c>
      <c r="R210" s="28">
        <v>1.171</v>
      </c>
      <c r="S210" s="28" t="s">
        <v>452</v>
      </c>
      <c r="T210" s="28" t="s">
        <v>453</v>
      </c>
      <c r="U210" s="79">
        <v>1120</v>
      </c>
      <c r="V210" s="34">
        <v>180.19680848468997</v>
      </c>
      <c r="W210" s="2">
        <v>4.8036046786057316</v>
      </c>
      <c r="X210" s="2">
        <v>25.052783138426911</v>
      </c>
      <c r="Y210" s="2">
        <v>-94.745506505831756</v>
      </c>
      <c r="Z210" s="80">
        <f>VLOOKUP(U210,BG!$A$2:$F$55,4)</f>
        <v>13.523777013690172</v>
      </c>
      <c r="AA210" s="80">
        <f>VLOOKUP(U210,BG!$A$2:$F$55,5)</f>
        <v>0.72272757179171632</v>
      </c>
      <c r="AB210" s="4">
        <f>VLOOKUP(U210+1,BG!$A$2:$F$55,4)</f>
        <v>14.624277443164019</v>
      </c>
      <c r="AC210" s="4">
        <f>VLOOKUP(U210+1,BG!$A$2:$F$55,5)</f>
        <v>0.65273455056328211</v>
      </c>
      <c r="AD210" s="3">
        <f>COUNTIF($U$2:U210,U210)</f>
        <v>12</v>
      </c>
      <c r="AE210" s="3">
        <f t="shared" si="30"/>
        <v>19</v>
      </c>
      <c r="AF210" s="3">
        <f t="shared" si="34"/>
        <v>7</v>
      </c>
      <c r="AG210" s="3">
        <f t="shared" si="35"/>
        <v>11</v>
      </c>
      <c r="AH210" s="81">
        <f t="shared" si="31"/>
        <v>14.196305053924188</v>
      </c>
      <c r="AI210" s="81">
        <f t="shared" si="32"/>
        <v>0.67995405881878435</v>
      </c>
      <c r="AJ210" s="83">
        <v>4.0625999999999998</v>
      </c>
      <c r="AK210" s="83">
        <v>24.8658</v>
      </c>
      <c r="AL210" s="84">
        <f t="shared" si="36"/>
        <v>101.01979908</v>
      </c>
      <c r="AM210" s="84">
        <f t="shared" si="33"/>
        <v>120.3436662958423</v>
      </c>
      <c r="AN210" s="84">
        <f t="shared" si="37"/>
        <v>9.6528352416453735</v>
      </c>
      <c r="AO210" s="84">
        <f t="shared" si="38"/>
        <v>110.69083105419692</v>
      </c>
      <c r="AP210" s="85">
        <f t="shared" si="39"/>
        <v>8.7369765698676063E-2</v>
      </c>
    </row>
    <row r="211" spans="1:42" x14ac:dyDescent="0.25">
      <c r="A211">
        <v>8</v>
      </c>
      <c r="B211" s="27">
        <v>13</v>
      </c>
      <c r="C211" s="28" t="s">
        <v>429</v>
      </c>
      <c r="D211" s="28">
        <v>-800.03125</v>
      </c>
      <c r="E211" s="28">
        <v>52</v>
      </c>
      <c r="F211" s="28">
        <v>50</v>
      </c>
      <c r="G211" s="28">
        <v>0.32405400000000001</v>
      </c>
      <c r="H211" s="28">
        <v>0.19132099999999999</v>
      </c>
      <c r="I211" s="28">
        <v>48.937497999999998</v>
      </c>
      <c r="J211" s="28">
        <v>1.4912259999999999</v>
      </c>
      <c r="K211" s="28">
        <v>9.1411960000000008</v>
      </c>
      <c r="L211" s="28">
        <v>0.13968700000000001</v>
      </c>
      <c r="M211" s="56">
        <v>0.32405400000000001</v>
      </c>
      <c r="N211" s="28">
        <v>8.1889000000000003E-2</v>
      </c>
      <c r="O211" s="28">
        <v>99700</v>
      </c>
      <c r="P211" s="28">
        <v>21.7</v>
      </c>
      <c r="Q211" s="28">
        <v>60</v>
      </c>
      <c r="R211" s="28">
        <v>1.171</v>
      </c>
      <c r="S211" s="28" t="s">
        <v>454</v>
      </c>
      <c r="T211" s="28" t="s">
        <v>455</v>
      </c>
      <c r="U211" s="79">
        <v>1120</v>
      </c>
      <c r="V211" s="34">
        <v>147.41676015075845</v>
      </c>
      <c r="W211" s="2">
        <v>3.8015454080180606</v>
      </c>
      <c r="X211" s="2">
        <v>26.049038714213371</v>
      </c>
      <c r="Y211" s="2">
        <v>-94.827673314461478</v>
      </c>
      <c r="Z211" s="80">
        <f>VLOOKUP(U211,BG!$A$2:$F$55,4)</f>
        <v>13.523777013690172</v>
      </c>
      <c r="AA211" s="80">
        <f>VLOOKUP(U211,BG!$A$2:$F$55,5)</f>
        <v>0.72272757179171632</v>
      </c>
      <c r="AB211" s="4">
        <f>VLOOKUP(U211+1,BG!$A$2:$F$55,4)</f>
        <v>14.624277443164019</v>
      </c>
      <c r="AC211" s="4">
        <f>VLOOKUP(U211+1,BG!$A$2:$F$55,5)</f>
        <v>0.65273455056328211</v>
      </c>
      <c r="AD211" s="3">
        <f>COUNTIF($U$2:U211,U211)</f>
        <v>13</v>
      </c>
      <c r="AE211" s="3">
        <f t="shared" si="30"/>
        <v>19</v>
      </c>
      <c r="AF211" s="3">
        <f t="shared" si="34"/>
        <v>6</v>
      </c>
      <c r="AG211" s="3">
        <f t="shared" si="35"/>
        <v>12</v>
      </c>
      <c r="AH211" s="81">
        <f t="shared" si="31"/>
        <v>14.257443966672737</v>
      </c>
      <c r="AI211" s="81">
        <f t="shared" si="32"/>
        <v>0.67606555763942688</v>
      </c>
      <c r="AJ211" s="83">
        <v>3.0700400000000001</v>
      </c>
      <c r="AK211" s="83">
        <v>25.346299999999999</v>
      </c>
      <c r="AL211" s="84">
        <f t="shared" si="36"/>
        <v>77.814154852000001</v>
      </c>
      <c r="AM211" s="84">
        <f t="shared" si="33"/>
        <v>99.026603507302525</v>
      </c>
      <c r="AN211" s="84">
        <f t="shared" si="37"/>
        <v>9.6389668058414859</v>
      </c>
      <c r="AO211" s="84">
        <f t="shared" si="38"/>
        <v>89.387636701461034</v>
      </c>
      <c r="AP211" s="85">
        <f t="shared" si="39"/>
        <v>0.12947519675583799</v>
      </c>
    </row>
    <row r="212" spans="1:42" x14ac:dyDescent="0.25">
      <c r="A212">
        <v>8</v>
      </c>
      <c r="B212" s="27">
        <v>14</v>
      </c>
      <c r="C212" s="28" t="s">
        <v>429</v>
      </c>
      <c r="D212" s="28">
        <v>-800.03125</v>
      </c>
      <c r="E212" s="28">
        <v>104</v>
      </c>
      <c r="F212" s="28">
        <v>50</v>
      </c>
      <c r="G212" s="28">
        <v>0.31778699999999999</v>
      </c>
      <c r="H212" s="28">
        <v>0.191274</v>
      </c>
      <c r="I212" s="28">
        <v>48.925521000000003</v>
      </c>
      <c r="J212" s="28">
        <v>1.436995</v>
      </c>
      <c r="K212" s="28">
        <v>9.1401540000000008</v>
      </c>
      <c r="L212" s="28">
        <v>0.134552</v>
      </c>
      <c r="M212" s="56">
        <v>0.31778699999999999</v>
      </c>
      <c r="N212" s="28">
        <v>8.2286999999999999E-2</v>
      </c>
      <c r="O212" s="28">
        <v>99700</v>
      </c>
      <c r="P212" s="28">
        <v>21.7</v>
      </c>
      <c r="Q212" s="28">
        <v>60</v>
      </c>
      <c r="R212" s="28">
        <v>1.171</v>
      </c>
      <c r="S212" s="28" t="s">
        <v>456</v>
      </c>
      <c r="T212" s="28" t="s">
        <v>457</v>
      </c>
      <c r="U212" s="79">
        <v>1120</v>
      </c>
      <c r="V212" s="34">
        <v>138.72316974287418</v>
      </c>
      <c r="W212" s="2">
        <v>3.4042765913426134</v>
      </c>
      <c r="X212" s="2">
        <v>27.647988529637313</v>
      </c>
      <c r="Y212" s="2">
        <v>-95.673308096938484</v>
      </c>
      <c r="Z212" s="80">
        <f>VLOOKUP(U212,BG!$A$2:$F$55,4)</f>
        <v>13.523777013690172</v>
      </c>
      <c r="AA212" s="80">
        <f>VLOOKUP(U212,BG!$A$2:$F$55,5)</f>
        <v>0.72272757179171632</v>
      </c>
      <c r="AB212" s="4">
        <f>VLOOKUP(U212+1,BG!$A$2:$F$55,4)</f>
        <v>14.624277443164019</v>
      </c>
      <c r="AC212" s="4">
        <f>VLOOKUP(U212+1,BG!$A$2:$F$55,5)</f>
        <v>0.65273455056328211</v>
      </c>
      <c r="AD212" s="3">
        <f>COUNTIF($U$2:U212,U212)</f>
        <v>14</v>
      </c>
      <c r="AE212" s="3">
        <f t="shared" si="30"/>
        <v>19</v>
      </c>
      <c r="AF212" s="3">
        <f t="shared" si="34"/>
        <v>5</v>
      </c>
      <c r="AG212" s="3">
        <f t="shared" si="35"/>
        <v>13</v>
      </c>
      <c r="AH212" s="81">
        <f t="shared" si="31"/>
        <v>14.318582879421285</v>
      </c>
      <c r="AI212" s="81">
        <f t="shared" si="32"/>
        <v>0.67217705646006942</v>
      </c>
      <c r="AJ212" s="83">
        <v>2.7291400000000001</v>
      </c>
      <c r="AK212" s="83">
        <v>26.8537</v>
      </c>
      <c r="AL212" s="84">
        <f t="shared" si="36"/>
        <v>73.287506817999997</v>
      </c>
      <c r="AM212" s="84">
        <f t="shared" si="33"/>
        <v>94.121400149153388</v>
      </c>
      <c r="AN212" s="84">
        <f t="shared" si="37"/>
        <v>9.6246228925689454</v>
      </c>
      <c r="AO212" s="84">
        <f t="shared" si="38"/>
        <v>84.496777256584437</v>
      </c>
      <c r="AP212" s="85">
        <f t="shared" si="39"/>
        <v>0.13265914751453972</v>
      </c>
    </row>
    <row r="213" spans="1:42" x14ac:dyDescent="0.25">
      <c r="A213">
        <v>8</v>
      </c>
      <c r="B213" s="27">
        <v>15</v>
      </c>
      <c r="C213" s="28" t="s">
        <v>429</v>
      </c>
      <c r="D213" s="28">
        <v>-800.03125</v>
      </c>
      <c r="E213" s="28">
        <v>156</v>
      </c>
      <c r="F213" s="28">
        <v>50</v>
      </c>
      <c r="G213" s="28">
        <v>0.28059800000000001</v>
      </c>
      <c r="H213" s="28">
        <v>0.19075</v>
      </c>
      <c r="I213" s="28">
        <v>48.794204999999998</v>
      </c>
      <c r="J213" s="28">
        <v>1.450037</v>
      </c>
      <c r="K213" s="28">
        <v>9.1278579999999998</v>
      </c>
      <c r="L213" s="28">
        <v>0.13585</v>
      </c>
      <c r="M213" s="56">
        <v>0.28059800000000001</v>
      </c>
      <c r="N213" s="28">
        <v>6.8325999999999998E-2</v>
      </c>
      <c r="O213" s="28">
        <v>99700</v>
      </c>
      <c r="P213" s="28">
        <v>21.7</v>
      </c>
      <c r="Q213" s="28">
        <v>60</v>
      </c>
      <c r="R213" s="28">
        <v>1.171</v>
      </c>
      <c r="S213" s="28" t="s">
        <v>458</v>
      </c>
      <c r="T213" s="28" t="s">
        <v>459</v>
      </c>
      <c r="U213" s="79">
        <v>1120</v>
      </c>
      <c r="V213" s="34">
        <v>103.30557672137553</v>
      </c>
      <c r="W213" s="2">
        <v>3.2127750425011596</v>
      </c>
      <c r="X213" s="2">
        <v>22.718192586627161</v>
      </c>
      <c r="Y213" s="2">
        <v>-93.687729505399162</v>
      </c>
      <c r="Z213" s="80">
        <f>VLOOKUP(U213,BG!$A$2:$F$55,4)</f>
        <v>13.523777013690172</v>
      </c>
      <c r="AA213" s="80">
        <f>VLOOKUP(U213,BG!$A$2:$F$55,5)</f>
        <v>0.72272757179171632</v>
      </c>
      <c r="AB213" s="4">
        <f>VLOOKUP(U213+1,BG!$A$2:$F$55,4)</f>
        <v>14.624277443164019</v>
      </c>
      <c r="AC213" s="4">
        <f>VLOOKUP(U213+1,BG!$A$2:$F$55,5)</f>
        <v>0.65273455056328211</v>
      </c>
      <c r="AD213" s="3">
        <f>COUNTIF($U$2:U213,U213)</f>
        <v>15</v>
      </c>
      <c r="AE213" s="3">
        <f t="shared" si="30"/>
        <v>19</v>
      </c>
      <c r="AF213" s="3">
        <f t="shared" si="34"/>
        <v>4</v>
      </c>
      <c r="AG213" s="3">
        <f t="shared" si="35"/>
        <v>14</v>
      </c>
      <c r="AH213" s="81">
        <f t="shared" si="31"/>
        <v>14.37972179216983</v>
      </c>
      <c r="AI213" s="81">
        <f t="shared" si="32"/>
        <v>0.66828855528071196</v>
      </c>
      <c r="AJ213" s="83">
        <v>2.4352499999999999</v>
      </c>
      <c r="AK213" s="83">
        <v>22.177299999999999</v>
      </c>
      <c r="AL213" s="84">
        <f t="shared" si="36"/>
        <v>54.007269824999995</v>
      </c>
      <c r="AM213" s="84">
        <f t="shared" si="33"/>
        <v>72.988442153050613</v>
      </c>
      <c r="AN213" s="84">
        <f t="shared" si="37"/>
        <v>9.6098035018277468</v>
      </c>
      <c r="AO213" s="84">
        <f t="shared" si="38"/>
        <v>63.378638651222865</v>
      </c>
      <c r="AP213" s="85">
        <f t="shared" si="39"/>
        <v>0.14786320794604277</v>
      </c>
    </row>
    <row r="214" spans="1:42" x14ac:dyDescent="0.25">
      <c r="A214">
        <v>8</v>
      </c>
      <c r="B214" s="27">
        <v>16</v>
      </c>
      <c r="C214" s="28" t="s">
        <v>429</v>
      </c>
      <c r="D214" s="28">
        <v>-800.03125</v>
      </c>
      <c r="E214" s="28">
        <v>208</v>
      </c>
      <c r="F214" s="28">
        <v>50</v>
      </c>
      <c r="G214" s="28">
        <v>0.260847</v>
      </c>
      <c r="H214" s="28">
        <v>0.19101399999999999</v>
      </c>
      <c r="I214" s="28">
        <v>48.860489999999999</v>
      </c>
      <c r="J214" s="28">
        <v>1.436445</v>
      </c>
      <c r="K214" s="28">
        <v>9.1340769999999996</v>
      </c>
      <c r="L214" s="28">
        <v>0.13450799999999999</v>
      </c>
      <c r="M214" s="56">
        <v>0.260847</v>
      </c>
      <c r="N214" s="28">
        <v>6.3346E-2</v>
      </c>
      <c r="O214" s="28">
        <v>99700</v>
      </c>
      <c r="P214" s="28">
        <v>21.7</v>
      </c>
      <c r="Q214" s="28">
        <v>60</v>
      </c>
      <c r="R214" s="28">
        <v>1.171</v>
      </c>
      <c r="S214" s="28" t="s">
        <v>460</v>
      </c>
      <c r="T214" s="28" t="s">
        <v>461</v>
      </c>
      <c r="U214" s="79">
        <v>1120</v>
      </c>
      <c r="V214" s="34">
        <v>83.023202056667841</v>
      </c>
      <c r="W214" s="2">
        <v>2.4119038031914788</v>
      </c>
      <c r="X214" s="2">
        <v>24.877603460116962</v>
      </c>
      <c r="Y214" s="2">
        <v>-94.336471231069353</v>
      </c>
      <c r="Z214" s="80">
        <f>VLOOKUP(U214,BG!$A$2:$F$55,4)</f>
        <v>13.523777013690172</v>
      </c>
      <c r="AA214" s="80">
        <f>VLOOKUP(U214,BG!$A$2:$F$55,5)</f>
        <v>0.72272757179171632</v>
      </c>
      <c r="AB214" s="4">
        <f>VLOOKUP(U214+1,BG!$A$2:$F$55,4)</f>
        <v>14.624277443164019</v>
      </c>
      <c r="AC214" s="4">
        <f>VLOOKUP(U214+1,BG!$A$2:$F$55,5)</f>
        <v>0.65273455056328211</v>
      </c>
      <c r="AD214" s="3">
        <f>COUNTIF($U$2:U214,U214)</f>
        <v>16</v>
      </c>
      <c r="AE214" s="3">
        <f t="shared" si="30"/>
        <v>19</v>
      </c>
      <c r="AF214" s="3">
        <f t="shared" si="34"/>
        <v>3</v>
      </c>
      <c r="AG214" s="3">
        <f t="shared" si="35"/>
        <v>15</v>
      </c>
      <c r="AH214" s="81">
        <f t="shared" si="31"/>
        <v>14.440860704918375</v>
      </c>
      <c r="AI214" s="81">
        <f t="shared" si="32"/>
        <v>0.6644000541013545</v>
      </c>
      <c r="AJ214" s="83">
        <v>1.8197300000000001</v>
      </c>
      <c r="AK214" s="83">
        <v>24.885100000000001</v>
      </c>
      <c r="AL214" s="84">
        <f t="shared" si="36"/>
        <v>45.284163023000005</v>
      </c>
      <c r="AM214" s="84">
        <f t="shared" si="33"/>
        <v>60.002386399745596</v>
      </c>
      <c r="AN214" s="84">
        <f t="shared" si="37"/>
        <v>9.5945086336178917</v>
      </c>
      <c r="AO214" s="84">
        <f t="shared" si="38"/>
        <v>50.407877766127704</v>
      </c>
      <c r="AP214" s="85">
        <f t="shared" si="39"/>
        <v>0.10164511917957897</v>
      </c>
    </row>
    <row r="215" spans="1:42" x14ac:dyDescent="0.25">
      <c r="A215">
        <v>8</v>
      </c>
      <c r="B215" s="27">
        <v>17</v>
      </c>
      <c r="C215" s="28" t="s">
        <v>429</v>
      </c>
      <c r="D215" s="28">
        <v>-800.03125</v>
      </c>
      <c r="E215" s="28">
        <v>260</v>
      </c>
      <c r="F215" s="28">
        <v>50</v>
      </c>
      <c r="G215" s="28">
        <v>0.22250600000000001</v>
      </c>
      <c r="H215" s="28">
        <v>0.190752</v>
      </c>
      <c r="I215" s="28">
        <v>48.794643999999998</v>
      </c>
      <c r="J215" s="28">
        <v>1.4226449999999999</v>
      </c>
      <c r="K215" s="28">
        <v>9.1279369999999993</v>
      </c>
      <c r="L215" s="28">
        <v>0.13331599999999999</v>
      </c>
      <c r="M215" s="56">
        <v>0.22250600000000001</v>
      </c>
      <c r="N215" s="28">
        <v>4.8410000000000002E-2</v>
      </c>
      <c r="O215" s="28">
        <v>99700</v>
      </c>
      <c r="P215" s="28">
        <v>21.7</v>
      </c>
      <c r="Q215" s="28">
        <v>60</v>
      </c>
      <c r="R215" s="28">
        <v>1.171</v>
      </c>
      <c r="S215" s="28" t="s">
        <v>462</v>
      </c>
      <c r="T215" s="28" t="s">
        <v>463</v>
      </c>
      <c r="U215" s="79">
        <v>1120</v>
      </c>
      <c r="V215" s="34">
        <v>46.735900409298928</v>
      </c>
      <c r="W215" s="2">
        <v>1.9374288605230423</v>
      </c>
      <c r="X215" s="2">
        <v>18.28150065364445</v>
      </c>
      <c r="Y215" s="2">
        <v>-95.174402870819861</v>
      </c>
      <c r="Z215" s="80">
        <f>VLOOKUP(U215,BG!$A$2:$F$55,4)</f>
        <v>13.523777013690172</v>
      </c>
      <c r="AA215" s="80">
        <f>VLOOKUP(U215,BG!$A$2:$F$55,5)</f>
        <v>0.72272757179171632</v>
      </c>
      <c r="AB215" s="4">
        <f>VLOOKUP(U215+1,BG!$A$2:$F$55,4)</f>
        <v>14.624277443164019</v>
      </c>
      <c r="AC215" s="4">
        <f>VLOOKUP(U215+1,BG!$A$2:$F$55,5)</f>
        <v>0.65273455056328211</v>
      </c>
      <c r="AD215" s="3">
        <f>COUNTIF($U$2:U215,U215)</f>
        <v>17</v>
      </c>
      <c r="AE215" s="3">
        <f t="shared" si="30"/>
        <v>19</v>
      </c>
      <c r="AF215" s="3">
        <f t="shared" si="34"/>
        <v>2</v>
      </c>
      <c r="AG215" s="3">
        <f t="shared" si="35"/>
        <v>16</v>
      </c>
      <c r="AH215" s="81">
        <f t="shared" si="31"/>
        <v>14.501999617666923</v>
      </c>
      <c r="AI215" s="81">
        <f t="shared" si="32"/>
        <v>0.66051155292199704</v>
      </c>
      <c r="AJ215" s="83">
        <v>1.30423</v>
      </c>
      <c r="AK215" s="83">
        <v>18.5626</v>
      </c>
      <c r="AL215" s="84">
        <f t="shared" si="36"/>
        <v>24.209899797999999</v>
      </c>
      <c r="AM215" s="84">
        <f t="shared" si="33"/>
        <v>35.419106980041619</v>
      </c>
      <c r="AN215" s="84">
        <f t="shared" si="37"/>
        <v>9.5787382879393874</v>
      </c>
      <c r="AO215" s="84">
        <f t="shared" si="38"/>
        <v>25.840368692102231</v>
      </c>
      <c r="AP215" s="85">
        <f t="shared" si="39"/>
        <v>6.3097741117005196E-2</v>
      </c>
    </row>
    <row r="216" spans="1:42" x14ac:dyDescent="0.25">
      <c r="A216">
        <v>8</v>
      </c>
      <c r="B216" s="27">
        <v>18</v>
      </c>
      <c r="C216" s="28" t="s">
        <v>429</v>
      </c>
      <c r="D216" s="28">
        <v>-800.03125</v>
      </c>
      <c r="E216" s="28">
        <v>312</v>
      </c>
      <c r="F216" s="28">
        <v>50</v>
      </c>
      <c r="G216" s="28">
        <v>0.218276</v>
      </c>
      <c r="H216" s="28">
        <v>0.19071099999999999</v>
      </c>
      <c r="I216" s="28">
        <v>48.784363999999997</v>
      </c>
      <c r="J216" s="28">
        <v>1.4520439999999999</v>
      </c>
      <c r="K216" s="28">
        <v>9.1269329999999993</v>
      </c>
      <c r="L216" s="28">
        <v>0.13616700000000001</v>
      </c>
      <c r="M216" s="56">
        <v>0.218276</v>
      </c>
      <c r="N216" s="28">
        <v>5.1948000000000001E-2</v>
      </c>
      <c r="O216" s="28">
        <v>99700</v>
      </c>
      <c r="P216" s="28">
        <v>21.7</v>
      </c>
      <c r="Q216" s="28">
        <v>60</v>
      </c>
      <c r="R216" s="28">
        <v>1.171</v>
      </c>
      <c r="S216" s="28" t="s">
        <v>464</v>
      </c>
      <c r="T216" s="28" t="s">
        <v>465</v>
      </c>
      <c r="U216" s="79">
        <v>1120</v>
      </c>
      <c r="V216" s="34">
        <v>39.931920103593107</v>
      </c>
      <c r="W216" s="2">
        <v>1.8269960267911682</v>
      </c>
      <c r="X216" s="2">
        <v>18.04782778069729</v>
      </c>
      <c r="Y216" s="2">
        <v>-94.889801799167969</v>
      </c>
      <c r="Z216" s="80">
        <f>VLOOKUP(U216,BG!$A$2:$F$55,4)</f>
        <v>13.523777013690172</v>
      </c>
      <c r="AA216" s="80">
        <f>VLOOKUP(U216,BG!$A$2:$F$55,5)</f>
        <v>0.72272757179171632</v>
      </c>
      <c r="AB216" s="4">
        <f>VLOOKUP(U216+1,BG!$A$2:$F$55,4)</f>
        <v>14.624277443164019</v>
      </c>
      <c r="AC216" s="4">
        <f>VLOOKUP(U216+1,BG!$A$2:$F$55,5)</f>
        <v>0.65273455056328211</v>
      </c>
      <c r="AD216" s="3">
        <f>COUNTIF($U$2:U216,U216)</f>
        <v>18</v>
      </c>
      <c r="AE216" s="3">
        <f t="shared" si="30"/>
        <v>19</v>
      </c>
      <c r="AF216" s="3">
        <f t="shared" si="34"/>
        <v>1</v>
      </c>
      <c r="AG216" s="3">
        <f t="shared" si="35"/>
        <v>17</v>
      </c>
      <c r="AH216" s="81">
        <f t="shared" si="31"/>
        <v>14.563138530415472</v>
      </c>
      <c r="AI216" s="81">
        <f t="shared" si="32"/>
        <v>0.65662305174263969</v>
      </c>
      <c r="AJ216" s="83">
        <v>1.21662</v>
      </c>
      <c r="AK216" s="83">
        <v>18.534800000000001</v>
      </c>
      <c r="AL216" s="84">
        <f t="shared" si="36"/>
        <v>22.549808376000001</v>
      </c>
      <c r="AM216" s="84">
        <f t="shared" si="33"/>
        <v>32.973309647545214</v>
      </c>
      <c r="AN216" s="84">
        <f t="shared" si="37"/>
        <v>9.5624924647922285</v>
      </c>
      <c r="AO216" s="84">
        <f t="shared" si="38"/>
        <v>23.410817182752986</v>
      </c>
      <c r="AP216" s="85">
        <f t="shared" si="39"/>
        <v>3.6778246570021461E-2</v>
      </c>
    </row>
    <row r="217" spans="1:42" x14ac:dyDescent="0.25">
      <c r="A217">
        <v>8</v>
      </c>
      <c r="B217" s="27">
        <v>19</v>
      </c>
      <c r="C217" s="28" t="s">
        <v>429</v>
      </c>
      <c r="D217" s="28">
        <v>-800.03125</v>
      </c>
      <c r="E217" s="28">
        <v>364</v>
      </c>
      <c r="F217" s="28">
        <v>50</v>
      </c>
      <c r="G217" s="28">
        <v>0.205817</v>
      </c>
      <c r="H217" s="28">
        <v>0.190944</v>
      </c>
      <c r="I217" s="28">
        <v>48.842725000000002</v>
      </c>
      <c r="J217" s="28">
        <v>1.4419390000000001</v>
      </c>
      <c r="K217" s="28">
        <v>9.1324070000000006</v>
      </c>
      <c r="L217" s="28">
        <v>0.13511100000000001</v>
      </c>
      <c r="M217" s="56">
        <v>0.205817</v>
      </c>
      <c r="N217" s="28">
        <v>3.4826000000000003E-2</v>
      </c>
      <c r="O217" s="28">
        <v>99700</v>
      </c>
      <c r="P217" s="28">
        <v>21.7</v>
      </c>
      <c r="Q217" s="28">
        <v>60</v>
      </c>
      <c r="R217" s="28">
        <v>1.171</v>
      </c>
      <c r="S217" s="28" t="s">
        <v>466</v>
      </c>
      <c r="T217" s="28" t="s">
        <v>467</v>
      </c>
      <c r="U217" s="79">
        <v>1120</v>
      </c>
      <c r="V217" s="34">
        <v>26.052891072431414</v>
      </c>
      <c r="W217" s="2">
        <v>2.348963425353773</v>
      </c>
      <c r="X217" s="2">
        <v>10.607867901935077</v>
      </c>
      <c r="Y217" s="2">
        <v>-95.164679987336285</v>
      </c>
      <c r="Z217" s="80">
        <f>VLOOKUP(U217,BG!$A$2:$F$55,4)</f>
        <v>13.523777013690172</v>
      </c>
      <c r="AA217" s="80">
        <f>VLOOKUP(U217,BG!$A$2:$F$55,5)</f>
        <v>0.72272757179171632</v>
      </c>
      <c r="AB217" s="4">
        <f>VLOOKUP(U217+1,BG!$A$2:$F$55,4)</f>
        <v>14.624277443164019</v>
      </c>
      <c r="AC217" s="4">
        <f>VLOOKUP(U217+1,BG!$A$2:$F$55,5)</f>
        <v>0.65273455056328211</v>
      </c>
      <c r="AD217" s="3">
        <f>COUNTIF($U$2:U217,U217)</f>
        <v>19</v>
      </c>
      <c r="AE217" s="3">
        <f t="shared" si="30"/>
        <v>19</v>
      </c>
      <c r="AF217" s="3">
        <f t="shared" si="34"/>
        <v>0</v>
      </c>
      <c r="AG217" s="3">
        <f t="shared" si="35"/>
        <v>18</v>
      </c>
      <c r="AH217" s="81">
        <f t="shared" si="31"/>
        <v>14.62427744316402</v>
      </c>
      <c r="AI217" s="81">
        <f t="shared" si="32"/>
        <v>0.65273455056328211</v>
      </c>
      <c r="AJ217" s="83">
        <v>1.2565900000000001</v>
      </c>
      <c r="AK217" s="83">
        <v>12.273099999999999</v>
      </c>
      <c r="AL217" s="84">
        <f t="shared" si="36"/>
        <v>15.422254729</v>
      </c>
      <c r="AM217" s="84">
        <f t="shared" si="33"/>
        <v>24.917493722629757</v>
      </c>
      <c r="AN217" s="84">
        <f t="shared" si="37"/>
        <v>9.5457711641764114</v>
      </c>
      <c r="AO217" s="84">
        <f t="shared" si="38"/>
        <v>15.371722558453346</v>
      </c>
      <c r="AP217" s="85">
        <f t="shared" si="39"/>
        <v>3.2873459922593729E-3</v>
      </c>
    </row>
    <row r="218" spans="1:42" x14ac:dyDescent="0.25">
      <c r="A218">
        <v>9</v>
      </c>
      <c r="B218" s="30">
        <v>1</v>
      </c>
      <c r="C218" s="31" t="s">
        <v>429</v>
      </c>
      <c r="D218" s="31">
        <v>-800</v>
      </c>
      <c r="E218" s="31">
        <v>-572</v>
      </c>
      <c r="F218" s="31">
        <v>120</v>
      </c>
      <c r="G218" s="31">
        <v>0.15967899999999999</v>
      </c>
      <c r="H218" s="31">
        <v>0.19234599999999999</v>
      </c>
      <c r="I218" s="31">
        <v>49.194609999999997</v>
      </c>
      <c r="J218" s="31">
        <v>1.4648699999999999</v>
      </c>
      <c r="K218" s="31">
        <v>9.1652319999999996</v>
      </c>
      <c r="L218" s="31">
        <v>0.136518</v>
      </c>
      <c r="M218" s="57">
        <v>0.15967899999999999</v>
      </c>
      <c r="N218" s="31">
        <v>1.6693E-2</v>
      </c>
      <c r="O218" s="31">
        <v>99700</v>
      </c>
      <c r="P218" s="31">
        <v>21.7</v>
      </c>
      <c r="Q218" s="31">
        <v>60</v>
      </c>
      <c r="R218" s="31">
        <v>1.171</v>
      </c>
      <c r="S218" s="31" t="s">
        <v>468</v>
      </c>
      <c r="T218" s="31" t="s">
        <v>469</v>
      </c>
      <c r="U218" s="77">
        <v>1130</v>
      </c>
      <c r="V218" s="34">
        <v>4.5826212764203973</v>
      </c>
      <c r="W218" s="2">
        <v>9.8278142607068677</v>
      </c>
      <c r="X218" s="2">
        <v>1.7115691770958734</v>
      </c>
      <c r="Y218" s="2">
        <v>-74.928594645528477</v>
      </c>
      <c r="Z218" s="80">
        <f>VLOOKUP(U218,BG!$A$2:$F$55,4)</f>
        <v>32.744260072672837</v>
      </c>
      <c r="AA218" s="80">
        <f>VLOOKUP(U218,BG!$A$2:$F$55,5)</f>
        <v>0.42391844719064559</v>
      </c>
      <c r="AB218" s="4">
        <f>VLOOKUP(U218+1,BG!$A$2:$F$55,4)</f>
        <v>30.162090090437076</v>
      </c>
      <c r="AC218" s="4">
        <f>VLOOKUP(U218+1,BG!$A$2:$F$55,5)</f>
        <v>0.46376937354159786</v>
      </c>
      <c r="AD218" s="3">
        <f>COUNTIF($U$2:U218,U218)</f>
        <v>1</v>
      </c>
      <c r="AE218" s="3">
        <f t="shared" si="30"/>
        <v>19</v>
      </c>
      <c r="AF218" s="3">
        <f t="shared" si="34"/>
        <v>18</v>
      </c>
      <c r="AG218" s="3">
        <f t="shared" si="35"/>
        <v>0</v>
      </c>
      <c r="AH218" s="81">
        <f t="shared" si="31"/>
        <v>32.744260072672837</v>
      </c>
      <c r="AI218" s="81">
        <f t="shared" si="32"/>
        <v>0.42391844719064559</v>
      </c>
      <c r="AJ218" s="83">
        <v>3.3589699999999998</v>
      </c>
      <c r="AK218" s="83">
        <v>1.4946900000000001</v>
      </c>
      <c r="AL218" s="84">
        <f t="shared" si="36"/>
        <v>5.0206188692999998</v>
      </c>
      <c r="AM218" s="84">
        <f t="shared" si="33"/>
        <v>16.820983966849145</v>
      </c>
      <c r="AN218" s="84">
        <f t="shared" si="37"/>
        <v>13.880895884414125</v>
      </c>
      <c r="AO218" s="84">
        <f t="shared" si="38"/>
        <v>2.94008808243502</v>
      </c>
      <c r="AP218" s="85">
        <f t="shared" si="39"/>
        <v>0.70764233197457693</v>
      </c>
    </row>
    <row r="219" spans="1:42" x14ac:dyDescent="0.25">
      <c r="A219">
        <v>9</v>
      </c>
      <c r="B219" s="30">
        <v>2</v>
      </c>
      <c r="C219" s="31" t="s">
        <v>429</v>
      </c>
      <c r="D219" s="31">
        <v>-800</v>
      </c>
      <c r="E219" s="31">
        <v>-519.96875</v>
      </c>
      <c r="F219" s="31">
        <v>120</v>
      </c>
      <c r="G219" s="31">
        <v>0.166682</v>
      </c>
      <c r="H219" s="31">
        <v>0.19203700000000001</v>
      </c>
      <c r="I219" s="31">
        <v>49.117047999999997</v>
      </c>
      <c r="J219" s="31">
        <v>1.4256470000000001</v>
      </c>
      <c r="K219" s="31">
        <v>9.1580519999999996</v>
      </c>
      <c r="L219" s="31">
        <v>0.133158</v>
      </c>
      <c r="M219" s="57">
        <v>0.166682</v>
      </c>
      <c r="N219" s="31">
        <v>2.5378999999999999E-2</v>
      </c>
      <c r="O219" s="31">
        <v>99700</v>
      </c>
      <c r="P219" s="31">
        <v>21.7</v>
      </c>
      <c r="Q219" s="31">
        <v>60</v>
      </c>
      <c r="R219" s="31">
        <v>1.171</v>
      </c>
      <c r="S219" s="31" t="s">
        <v>470</v>
      </c>
      <c r="T219" s="31" t="s">
        <v>471</v>
      </c>
      <c r="U219" s="77">
        <v>1130</v>
      </c>
      <c r="V219" s="34">
        <v>8.2237347967413097</v>
      </c>
      <c r="W219" s="2">
        <v>4.817630233749016</v>
      </c>
      <c r="X219" s="2">
        <v>2.8650555610564243</v>
      </c>
      <c r="Y219" s="2">
        <v>-82.216510984086625</v>
      </c>
      <c r="Z219" s="80">
        <f>VLOOKUP(U219,BG!$A$2:$F$55,4)</f>
        <v>32.744260072672837</v>
      </c>
      <c r="AA219" s="80">
        <f>VLOOKUP(U219,BG!$A$2:$F$55,5)</f>
        <v>0.42391844719064559</v>
      </c>
      <c r="AB219" s="4">
        <f>VLOOKUP(U219+1,BG!$A$2:$F$55,4)</f>
        <v>30.162090090437076</v>
      </c>
      <c r="AC219" s="4">
        <f>VLOOKUP(U219+1,BG!$A$2:$F$55,5)</f>
        <v>0.46376937354159786</v>
      </c>
      <c r="AD219" s="3">
        <f>COUNTIF($U$2:U219,U219)</f>
        <v>2</v>
      </c>
      <c r="AE219" s="3">
        <f t="shared" si="30"/>
        <v>19</v>
      </c>
      <c r="AF219" s="3">
        <f t="shared" si="34"/>
        <v>17</v>
      </c>
      <c r="AG219" s="3">
        <f t="shared" si="35"/>
        <v>1</v>
      </c>
      <c r="AH219" s="81">
        <f t="shared" si="31"/>
        <v>32.600806184770853</v>
      </c>
      <c r="AI219" s="81">
        <f t="shared" si="32"/>
        <v>0.42613238754347627</v>
      </c>
      <c r="AJ219" s="83">
        <v>1.8208599999999999</v>
      </c>
      <c r="AK219" s="83">
        <v>3.9631599999999998</v>
      </c>
      <c r="AL219" s="84">
        <f t="shared" si="36"/>
        <v>7.2163595175999991</v>
      </c>
      <c r="AM219" s="84">
        <f t="shared" si="33"/>
        <v>13.80277829231618</v>
      </c>
      <c r="AN219" s="84">
        <f t="shared" si="37"/>
        <v>13.892259375358531</v>
      </c>
      <c r="AO219" s="84">
        <f t="shared" si="38"/>
        <v>-8.9481083042350917E-2</v>
      </c>
      <c r="AP219" s="85">
        <f t="shared" si="39"/>
        <v>81.646760993991705</v>
      </c>
    </row>
    <row r="220" spans="1:42" x14ac:dyDescent="0.25">
      <c r="A220">
        <v>9</v>
      </c>
      <c r="B220" s="30">
        <v>3</v>
      </c>
      <c r="C220" s="31" t="s">
        <v>429</v>
      </c>
      <c r="D220" s="31">
        <v>-800</v>
      </c>
      <c r="E220" s="31">
        <v>-467.96875</v>
      </c>
      <c r="F220" s="31">
        <v>120</v>
      </c>
      <c r="G220" s="31">
        <v>0.17552899999999999</v>
      </c>
      <c r="H220" s="31">
        <v>0.192055</v>
      </c>
      <c r="I220" s="31">
        <v>49.121493999999998</v>
      </c>
      <c r="J220" s="31">
        <v>1.4310149999999999</v>
      </c>
      <c r="K220" s="31">
        <v>9.1584579999999995</v>
      </c>
      <c r="L220" s="31">
        <v>0.133715</v>
      </c>
      <c r="M220" s="57">
        <v>0.17552899999999999</v>
      </c>
      <c r="N220" s="31">
        <v>3.8302000000000003E-2</v>
      </c>
      <c r="O220" s="31">
        <v>99700</v>
      </c>
      <c r="P220" s="31">
        <v>21.7</v>
      </c>
      <c r="Q220" s="31">
        <v>60</v>
      </c>
      <c r="R220" s="31">
        <v>1.171</v>
      </c>
      <c r="S220" s="31" t="s">
        <v>472</v>
      </c>
      <c r="T220" s="31" t="s">
        <v>473</v>
      </c>
      <c r="U220" s="77">
        <v>1130</v>
      </c>
      <c r="V220" s="34">
        <v>13.444143259661789</v>
      </c>
      <c r="W220" s="2">
        <v>2.5516891480085686</v>
      </c>
      <c r="X220" s="2">
        <v>5.9906136370696261</v>
      </c>
      <c r="Y220" s="2">
        <v>-86.121346804158378</v>
      </c>
      <c r="Z220" s="80">
        <f>VLOOKUP(U220,BG!$A$2:$F$55,4)</f>
        <v>32.744260072672837</v>
      </c>
      <c r="AA220" s="80">
        <f>VLOOKUP(U220,BG!$A$2:$F$55,5)</f>
        <v>0.42391844719064559</v>
      </c>
      <c r="AB220" s="4">
        <f>VLOOKUP(U220+1,BG!$A$2:$F$55,4)</f>
        <v>30.162090090437076</v>
      </c>
      <c r="AC220" s="4">
        <f>VLOOKUP(U220+1,BG!$A$2:$F$55,5)</f>
        <v>0.46376937354159786</v>
      </c>
      <c r="AD220" s="3">
        <f>COUNTIF($U$2:U220,U220)</f>
        <v>3</v>
      </c>
      <c r="AE220" s="3">
        <f t="shared" si="30"/>
        <v>19</v>
      </c>
      <c r="AF220" s="3">
        <f t="shared" si="34"/>
        <v>16</v>
      </c>
      <c r="AG220" s="3">
        <f t="shared" si="35"/>
        <v>2</v>
      </c>
      <c r="AH220" s="81">
        <f t="shared" si="31"/>
        <v>32.457352296868862</v>
      </c>
      <c r="AI220" s="81">
        <f t="shared" si="32"/>
        <v>0.42834632789630694</v>
      </c>
      <c r="AJ220" s="83">
        <v>1.67364</v>
      </c>
      <c r="AK220" s="83">
        <v>8.7651500000000002</v>
      </c>
      <c r="AL220" s="84">
        <f t="shared" si="36"/>
        <v>14.669705646000001</v>
      </c>
      <c r="AM220" s="84">
        <f t="shared" si="33"/>
        <v>15.286183807622706</v>
      </c>
      <c r="AN220" s="84">
        <f t="shared" si="37"/>
        <v>13.902987669600542</v>
      </c>
      <c r="AO220" s="84">
        <f t="shared" si="38"/>
        <v>1.3831961380221642</v>
      </c>
      <c r="AP220" s="85">
        <f t="shared" si="39"/>
        <v>9.6056583319963948</v>
      </c>
    </row>
    <row r="221" spans="1:42" x14ac:dyDescent="0.25">
      <c r="A221">
        <v>9</v>
      </c>
      <c r="B221" s="30">
        <v>4</v>
      </c>
      <c r="C221" s="31" t="s">
        <v>429</v>
      </c>
      <c r="D221" s="31">
        <v>-800</v>
      </c>
      <c r="E221" s="31">
        <v>-415.96875</v>
      </c>
      <c r="F221" s="31">
        <v>120</v>
      </c>
      <c r="G221" s="31">
        <v>0.19833999999999999</v>
      </c>
      <c r="H221" s="31">
        <v>0.19248699999999999</v>
      </c>
      <c r="I221" s="31">
        <v>49.229843000000002</v>
      </c>
      <c r="J221" s="31">
        <v>1.4467669999999999</v>
      </c>
      <c r="K221" s="31">
        <v>9.1685350000000003</v>
      </c>
      <c r="L221" s="31">
        <v>0.135072</v>
      </c>
      <c r="M221" s="57">
        <v>0.19833999999999999</v>
      </c>
      <c r="N221" s="31">
        <v>3.8586000000000002E-2</v>
      </c>
      <c r="O221" s="31">
        <v>99700</v>
      </c>
      <c r="P221" s="31">
        <v>21.7</v>
      </c>
      <c r="Q221" s="31">
        <v>60</v>
      </c>
      <c r="R221" s="31">
        <v>1.171</v>
      </c>
      <c r="S221" s="31" t="s">
        <v>474</v>
      </c>
      <c r="T221" s="31" t="s">
        <v>475</v>
      </c>
      <c r="U221" s="77">
        <v>1130</v>
      </c>
      <c r="V221" s="34">
        <v>30.652548397499636</v>
      </c>
      <c r="W221" s="2">
        <v>2.9088170020650317</v>
      </c>
      <c r="X221" s="2">
        <v>10.181315862654335</v>
      </c>
      <c r="Y221" s="2">
        <v>-85.720721523368681</v>
      </c>
      <c r="Z221" s="80">
        <f>VLOOKUP(U221,BG!$A$2:$F$55,4)</f>
        <v>32.744260072672837</v>
      </c>
      <c r="AA221" s="80">
        <f>VLOOKUP(U221,BG!$A$2:$F$55,5)</f>
        <v>0.42391844719064559</v>
      </c>
      <c r="AB221" s="4">
        <f>VLOOKUP(U221+1,BG!$A$2:$F$55,4)</f>
        <v>30.162090090437076</v>
      </c>
      <c r="AC221" s="4">
        <f>VLOOKUP(U221+1,BG!$A$2:$F$55,5)</f>
        <v>0.46376937354159786</v>
      </c>
      <c r="AD221" s="3">
        <f>COUNTIF($U$2:U221,U221)</f>
        <v>4</v>
      </c>
      <c r="AE221" s="3">
        <f t="shared" si="30"/>
        <v>19</v>
      </c>
      <c r="AF221" s="3">
        <f t="shared" si="34"/>
        <v>15</v>
      </c>
      <c r="AG221" s="3">
        <f t="shared" si="35"/>
        <v>3</v>
      </c>
      <c r="AH221" s="81">
        <f t="shared" si="31"/>
        <v>32.313898408966878</v>
      </c>
      <c r="AI221" s="81">
        <f t="shared" si="32"/>
        <v>0.43056026824913762</v>
      </c>
      <c r="AJ221" s="83">
        <v>2.1559699999999999</v>
      </c>
      <c r="AK221" s="83">
        <v>10.7102</v>
      </c>
      <c r="AL221" s="84">
        <f t="shared" si="36"/>
        <v>23.090869894000001</v>
      </c>
      <c r="AM221" s="84">
        <f t="shared" si="33"/>
        <v>29.615584684683334</v>
      </c>
      <c r="AN221" s="84">
        <f t="shared" si="37"/>
        <v>13.91308076714016</v>
      </c>
      <c r="AO221" s="84">
        <f t="shared" si="38"/>
        <v>15.702503917543174</v>
      </c>
      <c r="AP221" s="85">
        <f t="shared" si="39"/>
        <v>0.47052151779452106</v>
      </c>
    </row>
    <row r="222" spans="1:42" x14ac:dyDescent="0.25">
      <c r="A222">
        <v>9</v>
      </c>
      <c r="B222" s="30">
        <v>5</v>
      </c>
      <c r="C222" s="31" t="s">
        <v>429</v>
      </c>
      <c r="D222" s="31">
        <v>-800</v>
      </c>
      <c r="E222" s="31">
        <v>-363.96875</v>
      </c>
      <c r="F222" s="31">
        <v>120</v>
      </c>
      <c r="G222" s="31">
        <v>0.247034</v>
      </c>
      <c r="H222" s="31">
        <v>0.19228700000000001</v>
      </c>
      <c r="I222" s="31">
        <v>49.179755999999998</v>
      </c>
      <c r="J222" s="31">
        <v>1.4287859999999999</v>
      </c>
      <c r="K222" s="31">
        <v>9.1638940000000009</v>
      </c>
      <c r="L222" s="31">
        <v>0.13336799999999999</v>
      </c>
      <c r="M222" s="57">
        <v>0.247034</v>
      </c>
      <c r="N222" s="31">
        <v>5.6674000000000002E-2</v>
      </c>
      <c r="O222" s="31">
        <v>99700</v>
      </c>
      <c r="P222" s="31">
        <v>21.7</v>
      </c>
      <c r="Q222" s="31">
        <v>60</v>
      </c>
      <c r="R222" s="31">
        <v>1.171</v>
      </c>
      <c r="S222" s="31" t="s">
        <v>476</v>
      </c>
      <c r="T222" s="31" t="s">
        <v>477</v>
      </c>
      <c r="U222" s="77">
        <v>1130</v>
      </c>
      <c r="V222" s="34">
        <v>70.04888337644654</v>
      </c>
      <c r="W222" s="2">
        <v>2.4268646050587321</v>
      </c>
      <c r="X222" s="2">
        <v>20.161393331928529</v>
      </c>
      <c r="Y222" s="2">
        <v>-96.147912955401424</v>
      </c>
      <c r="Z222" s="80">
        <f>VLOOKUP(U222,BG!$A$2:$F$55,4)</f>
        <v>32.744260072672837</v>
      </c>
      <c r="AA222" s="80">
        <f>VLOOKUP(U222,BG!$A$2:$F$55,5)</f>
        <v>0.42391844719064559</v>
      </c>
      <c r="AB222" s="4">
        <f>VLOOKUP(U222+1,BG!$A$2:$F$55,4)</f>
        <v>30.162090090437076</v>
      </c>
      <c r="AC222" s="4">
        <f>VLOOKUP(U222+1,BG!$A$2:$F$55,5)</f>
        <v>0.46376937354159786</v>
      </c>
      <c r="AD222" s="3">
        <f>COUNTIF($U$2:U222,U222)</f>
        <v>5</v>
      </c>
      <c r="AE222" s="3">
        <f t="shared" si="30"/>
        <v>19</v>
      </c>
      <c r="AF222" s="3">
        <f t="shared" si="34"/>
        <v>14</v>
      </c>
      <c r="AG222" s="3">
        <f t="shared" si="35"/>
        <v>4</v>
      </c>
      <c r="AH222" s="81">
        <f t="shared" si="31"/>
        <v>32.170444521064887</v>
      </c>
      <c r="AI222" s="81">
        <f t="shared" si="32"/>
        <v>0.4327742086019683</v>
      </c>
      <c r="AJ222" s="83">
        <v>1.9194500000000001</v>
      </c>
      <c r="AK222" s="83">
        <v>20.400200000000002</v>
      </c>
      <c r="AL222" s="84">
        <f t="shared" si="36"/>
        <v>39.157163890000007</v>
      </c>
      <c r="AM222" s="84">
        <f t="shared" si="33"/>
        <v>48.928971865924488</v>
      </c>
      <c r="AN222" s="84">
        <f t="shared" si="37"/>
        <v>13.922538667977383</v>
      </c>
      <c r="AO222" s="84">
        <f t="shared" si="38"/>
        <v>35.006433197947104</v>
      </c>
      <c r="AP222" s="85">
        <f t="shared" si="39"/>
        <v>0.11857051155661058</v>
      </c>
    </row>
    <row r="223" spans="1:42" x14ac:dyDescent="0.25">
      <c r="A223">
        <v>9</v>
      </c>
      <c r="B223" s="30">
        <v>6</v>
      </c>
      <c r="C223" s="31" t="s">
        <v>429</v>
      </c>
      <c r="D223" s="31">
        <v>-800</v>
      </c>
      <c r="E223" s="31">
        <v>-311.96875</v>
      </c>
      <c r="F223" s="31">
        <v>120</v>
      </c>
      <c r="G223" s="31">
        <v>0.28673599999999999</v>
      </c>
      <c r="H223" s="31">
        <v>0.19225700000000001</v>
      </c>
      <c r="I223" s="31">
        <v>49.172199999999997</v>
      </c>
      <c r="J223" s="31">
        <v>1.437398</v>
      </c>
      <c r="K223" s="31">
        <v>9.1631780000000003</v>
      </c>
      <c r="L223" s="31">
        <v>0.13414699999999999</v>
      </c>
      <c r="M223" s="57">
        <v>0.28673599999999999</v>
      </c>
      <c r="N223" s="31">
        <v>7.9544000000000004E-2</v>
      </c>
      <c r="O223" s="31">
        <v>99700</v>
      </c>
      <c r="P223" s="31">
        <v>21.7</v>
      </c>
      <c r="Q223" s="31">
        <v>60</v>
      </c>
      <c r="R223" s="31">
        <v>1.171</v>
      </c>
      <c r="S223" s="31" t="s">
        <v>478</v>
      </c>
      <c r="T223" s="31" t="s">
        <v>479</v>
      </c>
      <c r="U223" s="77">
        <v>1130</v>
      </c>
      <c r="V223" s="34">
        <v>101.66472080914323</v>
      </c>
      <c r="W223" s="2">
        <v>2.5041502296699343</v>
      </c>
      <c r="X223" s="2">
        <v>28.246365440266789</v>
      </c>
      <c r="Y223" s="2">
        <v>-98.531145735432546</v>
      </c>
      <c r="Z223" s="80">
        <f>VLOOKUP(U223,BG!$A$2:$F$55,4)</f>
        <v>32.744260072672837</v>
      </c>
      <c r="AA223" s="80">
        <f>VLOOKUP(U223,BG!$A$2:$F$55,5)</f>
        <v>0.42391844719064559</v>
      </c>
      <c r="AB223" s="4">
        <f>VLOOKUP(U223+1,BG!$A$2:$F$55,4)</f>
        <v>30.162090090437076</v>
      </c>
      <c r="AC223" s="4">
        <f>VLOOKUP(U223+1,BG!$A$2:$F$55,5)</f>
        <v>0.46376937354159786</v>
      </c>
      <c r="AD223" s="3">
        <f>COUNTIF($U$2:U223,U223)</f>
        <v>6</v>
      </c>
      <c r="AE223" s="3">
        <f t="shared" si="30"/>
        <v>19</v>
      </c>
      <c r="AF223" s="3">
        <f t="shared" si="34"/>
        <v>13</v>
      </c>
      <c r="AG223" s="3">
        <f t="shared" si="35"/>
        <v>5</v>
      </c>
      <c r="AH223" s="81">
        <f t="shared" si="31"/>
        <v>32.02699063316291</v>
      </c>
      <c r="AI223" s="81">
        <f t="shared" si="32"/>
        <v>0.43498814895479904</v>
      </c>
      <c r="AJ223" s="83">
        <v>2.2560500000000001</v>
      </c>
      <c r="AK223" s="83">
        <v>28.3093</v>
      </c>
      <c r="AL223" s="84">
        <f t="shared" si="36"/>
        <v>63.867196265000004</v>
      </c>
      <c r="AM223" s="84">
        <f t="shared" si="33"/>
        <v>70.733142504584976</v>
      </c>
      <c r="AN223" s="84">
        <f t="shared" si="37"/>
        <v>13.931361372112221</v>
      </c>
      <c r="AO223" s="84">
        <f t="shared" si="38"/>
        <v>56.801781132472755</v>
      </c>
      <c r="AP223" s="85">
        <f t="shared" si="39"/>
        <v>0.12438721095821507</v>
      </c>
    </row>
    <row r="224" spans="1:42" x14ac:dyDescent="0.25">
      <c r="A224">
        <v>9</v>
      </c>
      <c r="B224" s="30">
        <v>7</v>
      </c>
      <c r="C224" s="31" t="s">
        <v>429</v>
      </c>
      <c r="D224" s="31">
        <v>-800</v>
      </c>
      <c r="E224" s="31">
        <v>-259.96875</v>
      </c>
      <c r="F224" s="31">
        <v>120</v>
      </c>
      <c r="G224" s="31">
        <v>0.33243899999999998</v>
      </c>
      <c r="H224" s="31">
        <v>0.192299</v>
      </c>
      <c r="I224" s="31">
        <v>49.182906000000003</v>
      </c>
      <c r="J224" s="31">
        <v>1.419324</v>
      </c>
      <c r="K224" s="31">
        <v>9.1641999999999992</v>
      </c>
      <c r="L224" s="31">
        <v>0.132517</v>
      </c>
      <c r="M224" s="57">
        <v>0.33243899999999998</v>
      </c>
      <c r="N224" s="31">
        <v>8.9122000000000007E-2</v>
      </c>
      <c r="O224" s="31">
        <v>99700</v>
      </c>
      <c r="P224" s="31">
        <v>21.7</v>
      </c>
      <c r="Q224" s="31">
        <v>60</v>
      </c>
      <c r="R224" s="31">
        <v>1.171</v>
      </c>
      <c r="S224" s="31" t="s">
        <v>480</v>
      </c>
      <c r="T224" s="31" t="s">
        <v>481</v>
      </c>
      <c r="U224" s="77">
        <v>1130</v>
      </c>
      <c r="V224" s="34">
        <v>138.36791765605849</v>
      </c>
      <c r="W224" s="2">
        <v>3.3241540537097172</v>
      </c>
      <c r="X224" s="2">
        <v>28.368203673266077</v>
      </c>
      <c r="Y224" s="2">
        <v>-102.78128282979213</v>
      </c>
      <c r="Z224" s="80">
        <f>VLOOKUP(U224,BG!$A$2:$F$55,4)</f>
        <v>32.744260072672837</v>
      </c>
      <c r="AA224" s="80">
        <f>VLOOKUP(U224,BG!$A$2:$F$55,5)</f>
        <v>0.42391844719064559</v>
      </c>
      <c r="AB224" s="4">
        <f>VLOOKUP(U224+1,BG!$A$2:$F$55,4)</f>
        <v>30.162090090437076</v>
      </c>
      <c r="AC224" s="4">
        <f>VLOOKUP(U224+1,BG!$A$2:$F$55,5)</f>
        <v>0.46376937354159786</v>
      </c>
      <c r="AD224" s="3">
        <f>COUNTIF($U$2:U224,U224)</f>
        <v>7</v>
      </c>
      <c r="AE224" s="3">
        <f t="shared" si="30"/>
        <v>19</v>
      </c>
      <c r="AF224" s="3">
        <f t="shared" si="34"/>
        <v>12</v>
      </c>
      <c r="AG224" s="3">
        <f t="shared" si="35"/>
        <v>6</v>
      </c>
      <c r="AH224" s="81">
        <f t="shared" si="31"/>
        <v>31.883536745260919</v>
      </c>
      <c r="AI224" s="81">
        <f t="shared" si="32"/>
        <v>0.43720208930762966</v>
      </c>
      <c r="AJ224" s="83">
        <v>2.8687399999999998</v>
      </c>
      <c r="AK224" s="83">
        <v>28.713699999999999</v>
      </c>
      <c r="AL224" s="84">
        <f t="shared" si="36"/>
        <v>82.372139737999987</v>
      </c>
      <c r="AM224" s="84">
        <f t="shared" si="33"/>
        <v>94.300279236950317</v>
      </c>
      <c r="AN224" s="84">
        <f t="shared" si="37"/>
        <v>13.939548879544656</v>
      </c>
      <c r="AO224" s="84">
        <f t="shared" si="38"/>
        <v>80.360730357405657</v>
      </c>
      <c r="AP224" s="85">
        <f t="shared" si="39"/>
        <v>2.5029754852258734E-2</v>
      </c>
    </row>
    <row r="225" spans="1:42" x14ac:dyDescent="0.25">
      <c r="A225">
        <v>9</v>
      </c>
      <c r="B225" s="30">
        <v>8</v>
      </c>
      <c r="C225" s="31" t="s">
        <v>429</v>
      </c>
      <c r="D225" s="31">
        <v>-800</v>
      </c>
      <c r="E225" s="31">
        <v>-207.96875</v>
      </c>
      <c r="F225" s="31">
        <v>120</v>
      </c>
      <c r="G225" s="31">
        <v>0.43094100000000002</v>
      </c>
      <c r="H225" s="31">
        <v>0.19212799999999999</v>
      </c>
      <c r="I225" s="31">
        <v>49.139912000000002</v>
      </c>
      <c r="J225" s="31">
        <v>1.423292</v>
      </c>
      <c r="K225" s="31">
        <v>9.1601870000000005</v>
      </c>
      <c r="L225" s="31">
        <v>0.13291</v>
      </c>
      <c r="M225" s="57">
        <v>0.43094100000000002</v>
      </c>
      <c r="N225" s="31">
        <v>0.17447099999999999</v>
      </c>
      <c r="O225" s="31">
        <v>99700</v>
      </c>
      <c r="P225" s="31">
        <v>21.7</v>
      </c>
      <c r="Q225" s="31">
        <v>60</v>
      </c>
      <c r="R225" s="31">
        <v>1.171</v>
      </c>
      <c r="S225" s="31" t="s">
        <v>482</v>
      </c>
      <c r="T225" s="31" t="s">
        <v>483</v>
      </c>
      <c r="U225" s="77">
        <v>1130</v>
      </c>
      <c r="V225" s="34">
        <v>220.21187339483819</v>
      </c>
      <c r="W225" s="2">
        <v>2.5177966575142028</v>
      </c>
      <c r="X225" s="2">
        <v>59.669226822110581</v>
      </c>
      <c r="Y225" s="2">
        <v>-106.84430302811556</v>
      </c>
      <c r="Z225" s="80">
        <f>VLOOKUP(U225,BG!$A$2:$F$55,4)</f>
        <v>32.744260072672837</v>
      </c>
      <c r="AA225" s="80">
        <f>VLOOKUP(U225,BG!$A$2:$F$55,5)</f>
        <v>0.42391844719064559</v>
      </c>
      <c r="AB225" s="4">
        <f>VLOOKUP(U225+1,BG!$A$2:$F$55,4)</f>
        <v>30.162090090437076</v>
      </c>
      <c r="AC225" s="4">
        <f>VLOOKUP(U225+1,BG!$A$2:$F$55,5)</f>
        <v>0.46376937354159786</v>
      </c>
      <c r="AD225" s="3">
        <f>COUNTIF($U$2:U225,U225)</f>
        <v>8</v>
      </c>
      <c r="AE225" s="3">
        <f t="shared" si="30"/>
        <v>19</v>
      </c>
      <c r="AF225" s="3">
        <f t="shared" si="34"/>
        <v>11</v>
      </c>
      <c r="AG225" s="3">
        <f t="shared" si="35"/>
        <v>7</v>
      </c>
      <c r="AH225" s="81">
        <f t="shared" si="31"/>
        <v>31.740082857358932</v>
      </c>
      <c r="AI225" s="81">
        <f t="shared" si="32"/>
        <v>0.43941602966046039</v>
      </c>
      <c r="AJ225" s="83">
        <v>2.4060899999999998</v>
      </c>
      <c r="AK225" s="83">
        <v>59.890900000000002</v>
      </c>
      <c r="AL225" s="84">
        <f t="shared" si="36"/>
        <v>144.10289558099998</v>
      </c>
      <c r="AM225" s="84">
        <f t="shared" si="33"/>
        <v>150.23497984916685</v>
      </c>
      <c r="AN225" s="84">
        <f t="shared" si="37"/>
        <v>13.947101190274703</v>
      </c>
      <c r="AO225" s="84">
        <f t="shared" si="38"/>
        <v>136.28787865889214</v>
      </c>
      <c r="AP225" s="85">
        <f t="shared" si="39"/>
        <v>5.734198080570059E-2</v>
      </c>
    </row>
    <row r="226" spans="1:42" x14ac:dyDescent="0.25">
      <c r="A226">
        <v>9</v>
      </c>
      <c r="B226" s="30">
        <v>9</v>
      </c>
      <c r="C226" s="31" t="s">
        <v>429</v>
      </c>
      <c r="D226" s="31">
        <v>-800</v>
      </c>
      <c r="E226" s="31">
        <v>-155.96875</v>
      </c>
      <c r="F226" s="31">
        <v>120</v>
      </c>
      <c r="G226" s="31">
        <v>0.475136</v>
      </c>
      <c r="H226" s="31">
        <v>0.192166</v>
      </c>
      <c r="I226" s="31">
        <v>49.149538999999997</v>
      </c>
      <c r="J226" s="31">
        <v>1.4222619999999999</v>
      </c>
      <c r="K226" s="31">
        <v>9.1610870000000002</v>
      </c>
      <c r="L226" s="31">
        <v>0.13272999999999999</v>
      </c>
      <c r="M226" s="57">
        <v>0.475136</v>
      </c>
      <c r="N226" s="31">
        <v>0.20888000000000001</v>
      </c>
      <c r="O226" s="31">
        <v>99700</v>
      </c>
      <c r="P226" s="31">
        <v>21.7</v>
      </c>
      <c r="Q226" s="31">
        <v>60</v>
      </c>
      <c r="R226" s="31">
        <v>1.171</v>
      </c>
      <c r="S226" s="31" t="s">
        <v>484</v>
      </c>
      <c r="T226" s="31" t="s">
        <v>485</v>
      </c>
      <c r="U226" s="77">
        <v>1130</v>
      </c>
      <c r="V226" s="34">
        <v>255.45863865653001</v>
      </c>
      <c r="W226" s="2">
        <v>2.2371754472532355</v>
      </c>
      <c r="X226" s="2">
        <v>80.13965925613816</v>
      </c>
      <c r="Y226" s="2">
        <v>-104.55553451463571</v>
      </c>
      <c r="Z226" s="80">
        <f>VLOOKUP(U226,BG!$A$2:$F$55,4)</f>
        <v>32.744260072672837</v>
      </c>
      <c r="AA226" s="80">
        <f>VLOOKUP(U226,BG!$A$2:$F$55,5)</f>
        <v>0.42391844719064559</v>
      </c>
      <c r="AB226" s="4">
        <f>VLOOKUP(U226+1,BG!$A$2:$F$55,4)</f>
        <v>30.162090090437076</v>
      </c>
      <c r="AC226" s="4">
        <f>VLOOKUP(U226+1,BG!$A$2:$F$55,5)</f>
        <v>0.46376937354159786</v>
      </c>
      <c r="AD226" s="3">
        <f>COUNTIF($U$2:U226,U226)</f>
        <v>9</v>
      </c>
      <c r="AE226" s="3">
        <f t="shared" si="30"/>
        <v>19</v>
      </c>
      <c r="AF226" s="3">
        <f t="shared" si="34"/>
        <v>10</v>
      </c>
      <c r="AG226" s="3">
        <f t="shared" si="35"/>
        <v>8</v>
      </c>
      <c r="AH226" s="81">
        <f t="shared" si="31"/>
        <v>31.59662896945694</v>
      </c>
      <c r="AI226" s="81">
        <f t="shared" si="32"/>
        <v>0.44162997001329107</v>
      </c>
      <c r="AJ226" s="83">
        <v>2.2032400000000001</v>
      </c>
      <c r="AK226" s="83">
        <v>80.064599999999999</v>
      </c>
      <c r="AL226" s="84">
        <f t="shared" si="36"/>
        <v>176.40152930400001</v>
      </c>
      <c r="AM226" s="84">
        <f t="shared" si="33"/>
        <v>179.28647803907279</v>
      </c>
      <c r="AN226" s="84">
        <f t="shared" si="37"/>
        <v>13.954018304302352</v>
      </c>
      <c r="AO226" s="84">
        <f t="shared" si="38"/>
        <v>165.33245973477045</v>
      </c>
      <c r="AP226" s="85">
        <f t="shared" si="39"/>
        <v>6.6950371312365226E-2</v>
      </c>
    </row>
    <row r="227" spans="1:42" x14ac:dyDescent="0.25">
      <c r="A227">
        <v>9</v>
      </c>
      <c r="B227" s="30">
        <v>10</v>
      </c>
      <c r="C227" s="31" t="s">
        <v>429</v>
      </c>
      <c r="D227" s="31">
        <v>-800</v>
      </c>
      <c r="E227" s="31">
        <v>-103.96875</v>
      </c>
      <c r="F227" s="31">
        <v>120</v>
      </c>
      <c r="G227" s="31">
        <v>0.48918600000000001</v>
      </c>
      <c r="H227" s="31">
        <v>0.19178100000000001</v>
      </c>
      <c r="I227" s="31">
        <v>49.052911000000002</v>
      </c>
      <c r="J227" s="31">
        <v>1.4397549999999999</v>
      </c>
      <c r="K227" s="31">
        <v>9.1520489999999999</v>
      </c>
      <c r="L227" s="31">
        <v>0.13455600000000001</v>
      </c>
      <c r="M227" s="57">
        <v>0.48918600000000001</v>
      </c>
      <c r="N227" s="31">
        <v>0.21957699999999999</v>
      </c>
      <c r="O227" s="31">
        <v>99700</v>
      </c>
      <c r="P227" s="31">
        <v>21.7</v>
      </c>
      <c r="Q227" s="31">
        <v>60</v>
      </c>
      <c r="R227" s="31">
        <v>1.171</v>
      </c>
      <c r="S227" s="31" t="s">
        <v>486</v>
      </c>
      <c r="T227" s="31" t="s">
        <v>487</v>
      </c>
      <c r="U227" s="77">
        <v>1130</v>
      </c>
      <c r="V227" s="34">
        <v>264.88006093765216</v>
      </c>
      <c r="W227" s="2">
        <v>2.6044976708699727</v>
      </c>
      <c r="X227" s="2">
        <v>72.35027523618497</v>
      </c>
      <c r="Y227" s="2">
        <v>-103.77600447512337</v>
      </c>
      <c r="Z227" s="80">
        <f>VLOOKUP(U227,BG!$A$2:$F$55,4)</f>
        <v>32.744260072672837</v>
      </c>
      <c r="AA227" s="80">
        <f>VLOOKUP(U227,BG!$A$2:$F$55,5)</f>
        <v>0.42391844719064559</v>
      </c>
      <c r="AB227" s="4">
        <f>VLOOKUP(U227+1,BG!$A$2:$F$55,4)</f>
        <v>30.162090090437076</v>
      </c>
      <c r="AC227" s="4">
        <f>VLOOKUP(U227+1,BG!$A$2:$F$55,5)</f>
        <v>0.46376937354159786</v>
      </c>
      <c r="AD227" s="3">
        <f>COUNTIF($U$2:U227,U227)</f>
        <v>10</v>
      </c>
      <c r="AE227" s="3">
        <f t="shared" si="30"/>
        <v>19</v>
      </c>
      <c r="AF227" s="3">
        <f t="shared" si="34"/>
        <v>9</v>
      </c>
      <c r="AG227" s="3">
        <f t="shared" si="35"/>
        <v>9</v>
      </c>
      <c r="AH227" s="81">
        <f t="shared" si="31"/>
        <v>31.45317508155496</v>
      </c>
      <c r="AI227" s="81">
        <f t="shared" si="32"/>
        <v>0.4438439103661217</v>
      </c>
      <c r="AJ227" s="83">
        <v>2.4858500000000001</v>
      </c>
      <c r="AK227" s="83">
        <v>72.470399999999998</v>
      </c>
      <c r="AL227" s="84">
        <f t="shared" si="36"/>
        <v>180.15054384000001</v>
      </c>
      <c r="AM227" s="84">
        <f t="shared" si="33"/>
        <v>188.43612333944523</v>
      </c>
      <c r="AN227" s="84">
        <f t="shared" si="37"/>
        <v>13.960300221627612</v>
      </c>
      <c r="AO227" s="84">
        <f t="shared" si="38"/>
        <v>174.47582311781761</v>
      </c>
      <c r="AP227" s="85">
        <f t="shared" si="39"/>
        <v>3.252439576313363E-2</v>
      </c>
    </row>
    <row r="228" spans="1:42" x14ac:dyDescent="0.25">
      <c r="A228">
        <v>9</v>
      </c>
      <c r="B228" s="30">
        <v>11</v>
      </c>
      <c r="C228" s="31" t="s">
        <v>429</v>
      </c>
      <c r="D228" s="31">
        <v>-800</v>
      </c>
      <c r="E228" s="31">
        <v>-51.96875</v>
      </c>
      <c r="F228" s="31">
        <v>120</v>
      </c>
      <c r="G228" s="31">
        <v>0.499334</v>
      </c>
      <c r="H228" s="31">
        <v>0.191743</v>
      </c>
      <c r="I228" s="31">
        <v>49.043202000000001</v>
      </c>
      <c r="J228" s="31">
        <v>1.4634039999999999</v>
      </c>
      <c r="K228" s="31">
        <v>9.1511110000000002</v>
      </c>
      <c r="L228" s="31">
        <v>0.13671700000000001</v>
      </c>
      <c r="M228" s="57">
        <v>0.499334</v>
      </c>
      <c r="N228" s="31">
        <v>0.217721</v>
      </c>
      <c r="O228" s="31">
        <v>99700</v>
      </c>
      <c r="P228" s="31">
        <v>21.7</v>
      </c>
      <c r="Q228" s="31">
        <v>60</v>
      </c>
      <c r="R228" s="31">
        <v>1.171</v>
      </c>
      <c r="S228" s="31" t="s">
        <v>488</v>
      </c>
      <c r="T228" s="31" t="s">
        <v>489</v>
      </c>
      <c r="U228" s="77">
        <v>1130</v>
      </c>
      <c r="V228" s="34">
        <v>270.953105148448</v>
      </c>
      <c r="W228" s="2">
        <v>2.7015180979745002</v>
      </c>
      <c r="X228" s="2">
        <v>71.290807923983223</v>
      </c>
      <c r="Y228" s="2">
        <v>-105.58917428837434</v>
      </c>
      <c r="Z228" s="80">
        <f>VLOOKUP(U228,BG!$A$2:$F$55,4)</f>
        <v>32.744260072672837</v>
      </c>
      <c r="AA228" s="80">
        <f>VLOOKUP(U228,BG!$A$2:$F$55,5)</f>
        <v>0.42391844719064559</v>
      </c>
      <c r="AB228" s="4">
        <f>VLOOKUP(U228+1,BG!$A$2:$F$55,4)</f>
        <v>30.162090090437076</v>
      </c>
      <c r="AC228" s="4">
        <f>VLOOKUP(U228+1,BG!$A$2:$F$55,5)</f>
        <v>0.46376937354159786</v>
      </c>
      <c r="AD228" s="3">
        <f>COUNTIF($U$2:U228,U228)</f>
        <v>11</v>
      </c>
      <c r="AE228" s="3">
        <f t="shared" si="30"/>
        <v>19</v>
      </c>
      <c r="AF228" s="3">
        <f t="shared" si="34"/>
        <v>8</v>
      </c>
      <c r="AG228" s="3">
        <f t="shared" si="35"/>
        <v>10</v>
      </c>
      <c r="AH228" s="81">
        <f t="shared" si="31"/>
        <v>31.309721193652965</v>
      </c>
      <c r="AI228" s="81">
        <f t="shared" si="32"/>
        <v>0.44605785071895238</v>
      </c>
      <c r="AJ228" s="83">
        <v>2.5697800000000002</v>
      </c>
      <c r="AK228" s="83">
        <v>71.4649</v>
      </c>
      <c r="AL228" s="84">
        <f t="shared" si="36"/>
        <v>183.649070722</v>
      </c>
      <c r="AM228" s="84">
        <f t="shared" si="33"/>
        <v>192.59340782586457</v>
      </c>
      <c r="AN228" s="84">
        <f t="shared" si="37"/>
        <v>13.965946942250474</v>
      </c>
      <c r="AO228" s="84">
        <f t="shared" si="38"/>
        <v>178.62746088361411</v>
      </c>
      <c r="AP228" s="85">
        <f t="shared" si="39"/>
        <v>2.8112194024063085E-2</v>
      </c>
    </row>
    <row r="229" spans="1:42" x14ac:dyDescent="0.25">
      <c r="A229">
        <v>9</v>
      </c>
      <c r="B229" s="30">
        <v>12</v>
      </c>
      <c r="C229" s="31" t="s">
        <v>429</v>
      </c>
      <c r="D229" s="31">
        <v>-800</v>
      </c>
      <c r="E229" s="31">
        <v>3.125E-2</v>
      </c>
      <c r="F229" s="31">
        <v>120</v>
      </c>
      <c r="G229" s="31">
        <v>0.45900200000000002</v>
      </c>
      <c r="H229" s="31">
        <v>0.19145000000000001</v>
      </c>
      <c r="I229" s="31">
        <v>48.969726999999999</v>
      </c>
      <c r="J229" s="31">
        <v>1.4338340000000001</v>
      </c>
      <c r="K229" s="31">
        <v>9.1442890000000006</v>
      </c>
      <c r="L229" s="31">
        <v>0.13420599999999999</v>
      </c>
      <c r="M229" s="57">
        <v>0.45900200000000002</v>
      </c>
      <c r="N229" s="31">
        <v>0.167043</v>
      </c>
      <c r="O229" s="31">
        <v>99700</v>
      </c>
      <c r="P229" s="31">
        <v>21.7</v>
      </c>
      <c r="Q229" s="31">
        <v>60</v>
      </c>
      <c r="R229" s="31">
        <v>1.171</v>
      </c>
      <c r="S229" s="31" t="s">
        <v>490</v>
      </c>
      <c r="T229" s="31" t="s">
        <v>491</v>
      </c>
      <c r="U229" s="77">
        <v>1130</v>
      </c>
      <c r="V229" s="34">
        <v>233.94613802027854</v>
      </c>
      <c r="W229" s="2">
        <v>3.4219331121909748</v>
      </c>
      <c r="X229" s="2">
        <v>47.05940049595813</v>
      </c>
      <c r="Y229" s="2">
        <v>-112.40487788199734</v>
      </c>
      <c r="Z229" s="80">
        <f>VLOOKUP(U229,BG!$A$2:$F$55,4)</f>
        <v>32.744260072672837</v>
      </c>
      <c r="AA229" s="80">
        <f>VLOOKUP(U229,BG!$A$2:$F$55,5)</f>
        <v>0.42391844719064559</v>
      </c>
      <c r="AB229" s="4">
        <f>VLOOKUP(U229+1,BG!$A$2:$F$55,4)</f>
        <v>30.162090090437076</v>
      </c>
      <c r="AC229" s="4">
        <f>VLOOKUP(U229+1,BG!$A$2:$F$55,5)</f>
        <v>0.46376937354159786</v>
      </c>
      <c r="AD229" s="3">
        <f>COUNTIF($U$2:U229,U229)</f>
        <v>12</v>
      </c>
      <c r="AE229" s="3">
        <f t="shared" si="30"/>
        <v>19</v>
      </c>
      <c r="AF229" s="3">
        <f t="shared" si="34"/>
        <v>7</v>
      </c>
      <c r="AG229" s="3">
        <f t="shared" si="35"/>
        <v>11</v>
      </c>
      <c r="AH229" s="81">
        <f t="shared" si="31"/>
        <v>31.166267305750985</v>
      </c>
      <c r="AI229" s="81">
        <f t="shared" si="32"/>
        <v>0.44827179107178305</v>
      </c>
      <c r="AJ229" s="83">
        <v>3.2273200000000002</v>
      </c>
      <c r="AK229" s="83">
        <v>46.874899999999997</v>
      </c>
      <c r="AL229" s="84">
        <f t="shared" si="36"/>
        <v>151.28030226799999</v>
      </c>
      <c r="AM229" s="84">
        <f t="shared" si="33"/>
        <v>161.03412079697551</v>
      </c>
      <c r="AN229" s="84">
        <f t="shared" si="37"/>
        <v>13.970958466170948</v>
      </c>
      <c r="AO229" s="84">
        <f t="shared" si="38"/>
        <v>147.06316233080457</v>
      </c>
      <c r="AP229" s="85">
        <f t="shared" si="39"/>
        <v>2.8675705529229392E-2</v>
      </c>
    </row>
    <row r="230" spans="1:42" x14ac:dyDescent="0.25">
      <c r="A230">
        <v>9</v>
      </c>
      <c r="B230" s="30">
        <v>13</v>
      </c>
      <c r="C230" s="31" t="s">
        <v>429</v>
      </c>
      <c r="D230" s="31">
        <v>-800</v>
      </c>
      <c r="E230" s="31">
        <v>52.03125</v>
      </c>
      <c r="F230" s="31">
        <v>120</v>
      </c>
      <c r="G230" s="31">
        <v>0.38347799999999999</v>
      </c>
      <c r="H230" s="31">
        <v>0.19141900000000001</v>
      </c>
      <c r="I230" s="31">
        <v>48.961928</v>
      </c>
      <c r="J230" s="31">
        <v>1.4347810000000001</v>
      </c>
      <c r="K230" s="31">
        <v>9.143561</v>
      </c>
      <c r="L230" s="31">
        <v>0.13417399999999999</v>
      </c>
      <c r="M230" s="57">
        <v>0.38347799999999999</v>
      </c>
      <c r="N230" s="31">
        <v>9.3836000000000003E-2</v>
      </c>
      <c r="O230" s="31">
        <v>99700</v>
      </c>
      <c r="P230" s="31">
        <v>21.7</v>
      </c>
      <c r="Q230" s="31">
        <v>60</v>
      </c>
      <c r="R230" s="31">
        <v>1.171</v>
      </c>
      <c r="S230" s="31" t="s">
        <v>492</v>
      </c>
      <c r="T230" s="31" t="s">
        <v>493</v>
      </c>
      <c r="U230" s="77">
        <v>1130</v>
      </c>
      <c r="V230" s="34">
        <v>167.00328763277318</v>
      </c>
      <c r="W230" s="2">
        <v>4.6236985894926894</v>
      </c>
      <c r="X230" s="2">
        <v>24.792876091639183</v>
      </c>
      <c r="Y230" s="2">
        <v>-112.73290598090107</v>
      </c>
      <c r="Z230" s="80">
        <f>VLOOKUP(U230,BG!$A$2:$F$55,4)</f>
        <v>32.744260072672837</v>
      </c>
      <c r="AA230" s="80">
        <f>VLOOKUP(U230,BG!$A$2:$F$55,5)</f>
        <v>0.42391844719064559</v>
      </c>
      <c r="AB230" s="4">
        <f>VLOOKUP(U230+1,BG!$A$2:$F$55,4)</f>
        <v>30.162090090437076</v>
      </c>
      <c r="AC230" s="4">
        <f>VLOOKUP(U230+1,BG!$A$2:$F$55,5)</f>
        <v>0.46376937354159786</v>
      </c>
      <c r="AD230" s="3">
        <f>COUNTIF($U$2:U230,U230)</f>
        <v>13</v>
      </c>
      <c r="AE230" s="3">
        <f t="shared" si="30"/>
        <v>19</v>
      </c>
      <c r="AF230" s="3">
        <f t="shared" si="34"/>
        <v>6</v>
      </c>
      <c r="AG230" s="3">
        <f t="shared" si="35"/>
        <v>12</v>
      </c>
      <c r="AH230" s="81">
        <f t="shared" si="31"/>
        <v>31.022813417848997</v>
      </c>
      <c r="AI230" s="81">
        <f t="shared" si="32"/>
        <v>0.45048573142461379</v>
      </c>
      <c r="AJ230" s="83">
        <v>4.0391199999999996</v>
      </c>
      <c r="AK230" s="83">
        <v>25.2804</v>
      </c>
      <c r="AL230" s="84">
        <f t="shared" si="36"/>
        <v>102.11056924799999</v>
      </c>
      <c r="AM230" s="84">
        <f t="shared" si="33"/>
        <v>114.63478621437912</v>
      </c>
      <c r="AN230" s="84">
        <f t="shared" si="37"/>
        <v>13.975334793389028</v>
      </c>
      <c r="AO230" s="84">
        <f t="shared" si="38"/>
        <v>100.6594514209901</v>
      </c>
      <c r="AP230" s="85">
        <f t="shared" si="39"/>
        <v>1.4416111021118675E-2</v>
      </c>
    </row>
    <row r="231" spans="1:42" x14ac:dyDescent="0.25">
      <c r="A231">
        <v>9</v>
      </c>
      <c r="B231" s="30">
        <v>14</v>
      </c>
      <c r="C231" s="31" t="s">
        <v>429</v>
      </c>
      <c r="D231" s="31">
        <v>-800</v>
      </c>
      <c r="E231" s="31">
        <v>104.03125</v>
      </c>
      <c r="F231" s="31">
        <v>120</v>
      </c>
      <c r="G231" s="31">
        <v>0.34966900000000001</v>
      </c>
      <c r="H231" s="31">
        <v>0.19126499999999999</v>
      </c>
      <c r="I231" s="31">
        <v>48.923412999999996</v>
      </c>
      <c r="J231" s="31">
        <v>1.4413640000000001</v>
      </c>
      <c r="K231" s="31">
        <v>9.1399539999999995</v>
      </c>
      <c r="L231" s="31">
        <v>0.13475599999999999</v>
      </c>
      <c r="M231" s="57">
        <v>0.34966900000000001</v>
      </c>
      <c r="N231" s="31">
        <v>8.2596000000000003E-2</v>
      </c>
      <c r="O231" s="31">
        <v>99700</v>
      </c>
      <c r="P231" s="31">
        <v>21.7</v>
      </c>
      <c r="Q231" s="31">
        <v>60</v>
      </c>
      <c r="R231" s="31">
        <v>1.171</v>
      </c>
      <c r="S231" s="31" t="s">
        <v>494</v>
      </c>
      <c r="T231" s="31" t="s">
        <v>495</v>
      </c>
      <c r="U231" s="77">
        <v>1130</v>
      </c>
      <c r="V231" s="34">
        <v>135.70579096327279</v>
      </c>
      <c r="W231" s="2">
        <v>3.8115279994273079</v>
      </c>
      <c r="X231" s="2">
        <v>25.491429794972074</v>
      </c>
      <c r="Y231" s="2">
        <v>-109.52396481588426</v>
      </c>
      <c r="Z231" s="80">
        <f>VLOOKUP(U231,BG!$A$2:$F$55,4)</f>
        <v>32.744260072672837</v>
      </c>
      <c r="AA231" s="80">
        <f>VLOOKUP(U231,BG!$A$2:$F$55,5)</f>
        <v>0.42391844719064559</v>
      </c>
      <c r="AB231" s="4">
        <f>VLOOKUP(U231+1,BG!$A$2:$F$55,4)</f>
        <v>30.162090090437076</v>
      </c>
      <c r="AC231" s="4">
        <f>VLOOKUP(U231+1,BG!$A$2:$F$55,5)</f>
        <v>0.46376937354159786</v>
      </c>
      <c r="AD231" s="3">
        <f>COUNTIF($U$2:U231,U231)</f>
        <v>14</v>
      </c>
      <c r="AE231" s="3">
        <f t="shared" si="30"/>
        <v>19</v>
      </c>
      <c r="AF231" s="3">
        <f t="shared" si="34"/>
        <v>5</v>
      </c>
      <c r="AG231" s="3">
        <f t="shared" si="35"/>
        <v>13</v>
      </c>
      <c r="AH231" s="81">
        <f t="shared" si="31"/>
        <v>30.87935952994701</v>
      </c>
      <c r="AI231" s="81">
        <f t="shared" si="32"/>
        <v>0.45269967177744452</v>
      </c>
      <c r="AJ231" s="83">
        <v>3.2033399999999999</v>
      </c>
      <c r="AK231" s="83">
        <v>25.948399999999999</v>
      </c>
      <c r="AL231" s="84">
        <f t="shared" si="36"/>
        <v>83.12154765599999</v>
      </c>
      <c r="AM231" s="84">
        <f t="shared" si="33"/>
        <v>97.161298408971575</v>
      </c>
      <c r="AN231" s="84">
        <f t="shared" si="37"/>
        <v>13.979075923904714</v>
      </c>
      <c r="AO231" s="84">
        <f t="shared" si="38"/>
        <v>83.182222485066859</v>
      </c>
      <c r="AP231" s="85">
        <f t="shared" si="39"/>
        <v>7.2942062924276384E-4</v>
      </c>
    </row>
    <row r="232" spans="1:42" x14ac:dyDescent="0.25">
      <c r="A232">
        <v>9</v>
      </c>
      <c r="B232" s="30">
        <v>15</v>
      </c>
      <c r="C232" s="31" t="s">
        <v>429</v>
      </c>
      <c r="D232" s="31">
        <v>-800</v>
      </c>
      <c r="E232" s="31">
        <v>156.03125</v>
      </c>
      <c r="F232" s="31">
        <v>120</v>
      </c>
      <c r="G232" s="31">
        <v>0.32189200000000001</v>
      </c>
      <c r="H232" s="31">
        <v>0.19123399999999999</v>
      </c>
      <c r="I232" s="31">
        <v>48.915534999999998</v>
      </c>
      <c r="J232" s="31">
        <v>1.4259059999999999</v>
      </c>
      <c r="K232" s="31">
        <v>9.1392369999999996</v>
      </c>
      <c r="L232" s="31">
        <v>0.133493</v>
      </c>
      <c r="M232" s="57">
        <v>0.32189200000000001</v>
      </c>
      <c r="N232" s="31">
        <v>7.7202999999999994E-2</v>
      </c>
      <c r="O232" s="31">
        <v>99700</v>
      </c>
      <c r="P232" s="31">
        <v>21.7</v>
      </c>
      <c r="Q232" s="31">
        <v>60</v>
      </c>
      <c r="R232" s="31">
        <v>1.171</v>
      </c>
      <c r="S232" s="31" t="s">
        <v>496</v>
      </c>
      <c r="T232" s="31" t="s">
        <v>497</v>
      </c>
      <c r="U232" s="77">
        <v>1130</v>
      </c>
      <c r="V232" s="34">
        <v>109.59547405232185</v>
      </c>
      <c r="W232" s="2">
        <v>3.0188185971487469</v>
      </c>
      <c r="X232" s="2">
        <v>25.902002963379125</v>
      </c>
      <c r="Y232" s="2">
        <v>-111.52160272282551</v>
      </c>
      <c r="Z232" s="80">
        <f>VLOOKUP(U232,BG!$A$2:$F$55,4)</f>
        <v>32.744260072672837</v>
      </c>
      <c r="AA232" s="80">
        <f>VLOOKUP(U232,BG!$A$2:$F$55,5)</f>
        <v>0.42391844719064559</v>
      </c>
      <c r="AB232" s="4">
        <f>VLOOKUP(U232+1,BG!$A$2:$F$55,4)</f>
        <v>30.162090090437076</v>
      </c>
      <c r="AC232" s="4">
        <f>VLOOKUP(U232+1,BG!$A$2:$F$55,5)</f>
        <v>0.46376937354159786</v>
      </c>
      <c r="AD232" s="3">
        <f>COUNTIF($U$2:U232,U232)</f>
        <v>15</v>
      </c>
      <c r="AE232" s="3">
        <f t="shared" si="30"/>
        <v>19</v>
      </c>
      <c r="AF232" s="3">
        <f t="shared" si="34"/>
        <v>4</v>
      </c>
      <c r="AG232" s="3">
        <f t="shared" si="35"/>
        <v>14</v>
      </c>
      <c r="AH232" s="81">
        <f t="shared" si="31"/>
        <v>30.735905642045022</v>
      </c>
      <c r="AI232" s="81">
        <f t="shared" si="32"/>
        <v>0.45491361213027509</v>
      </c>
      <c r="AJ232" s="83">
        <v>2.5253199999999998</v>
      </c>
      <c r="AK232" s="83">
        <v>26.301400000000001</v>
      </c>
      <c r="AL232" s="84">
        <f t="shared" si="36"/>
        <v>66.419451448000004</v>
      </c>
      <c r="AM232" s="84">
        <f t="shared" si="33"/>
        <v>78.193448249250849</v>
      </c>
      <c r="AN232" s="84">
        <f t="shared" si="37"/>
        <v>13.982181857718004</v>
      </c>
      <c r="AO232" s="84">
        <f t="shared" si="38"/>
        <v>64.211266391532845</v>
      </c>
      <c r="AP232" s="85">
        <f t="shared" si="39"/>
        <v>3.4389370908877427E-2</v>
      </c>
    </row>
    <row r="233" spans="1:42" x14ac:dyDescent="0.25">
      <c r="A233">
        <v>9</v>
      </c>
      <c r="B233" s="30">
        <v>16</v>
      </c>
      <c r="C233" s="31" t="s">
        <v>429</v>
      </c>
      <c r="D233" s="31">
        <v>-800</v>
      </c>
      <c r="E233" s="31">
        <v>208.03125</v>
      </c>
      <c r="F233" s="31">
        <v>120</v>
      </c>
      <c r="G233" s="31">
        <v>0.26321800000000001</v>
      </c>
      <c r="H233" s="31">
        <v>0.19112699999999999</v>
      </c>
      <c r="I233" s="31">
        <v>48.888666999999998</v>
      </c>
      <c r="J233" s="31">
        <v>1.4282010000000001</v>
      </c>
      <c r="K233" s="31">
        <v>9.1367229999999999</v>
      </c>
      <c r="L233" s="31">
        <v>0.13372000000000001</v>
      </c>
      <c r="M233" s="57">
        <v>0.26321800000000001</v>
      </c>
      <c r="N233" s="31">
        <v>5.7142999999999999E-2</v>
      </c>
      <c r="O233" s="31">
        <v>99700</v>
      </c>
      <c r="P233" s="31">
        <v>21.7</v>
      </c>
      <c r="Q233" s="31">
        <v>60</v>
      </c>
      <c r="R233" s="31">
        <v>1.171</v>
      </c>
      <c r="S233" s="31" t="s">
        <v>498</v>
      </c>
      <c r="T233" s="31" t="s">
        <v>499</v>
      </c>
      <c r="U233" s="77">
        <v>1130</v>
      </c>
      <c r="V233" s="34">
        <v>57.259756101088584</v>
      </c>
      <c r="W233" s="2">
        <v>2.1630102635454773</v>
      </c>
      <c r="X233" s="2">
        <v>21.304510928730561</v>
      </c>
      <c r="Y233" s="2">
        <v>-107.95382735431595</v>
      </c>
      <c r="Z233" s="80">
        <f>VLOOKUP(U233,BG!$A$2:$F$55,4)</f>
        <v>32.744260072672837</v>
      </c>
      <c r="AA233" s="80">
        <f>VLOOKUP(U233,BG!$A$2:$F$55,5)</f>
        <v>0.42391844719064559</v>
      </c>
      <c r="AB233" s="4">
        <f>VLOOKUP(U233+1,BG!$A$2:$F$55,4)</f>
        <v>30.162090090437076</v>
      </c>
      <c r="AC233" s="4">
        <f>VLOOKUP(U233+1,BG!$A$2:$F$55,5)</f>
        <v>0.46376937354159786</v>
      </c>
      <c r="AD233" s="3">
        <f>COUNTIF($U$2:U233,U233)</f>
        <v>16</v>
      </c>
      <c r="AE233" s="3">
        <f t="shared" si="30"/>
        <v>19</v>
      </c>
      <c r="AF233" s="3">
        <f t="shared" si="34"/>
        <v>3</v>
      </c>
      <c r="AG233" s="3">
        <f t="shared" si="35"/>
        <v>15</v>
      </c>
      <c r="AH233" s="81">
        <f t="shared" si="31"/>
        <v>30.592451754143035</v>
      </c>
      <c r="AI233" s="81">
        <f t="shared" si="32"/>
        <v>0.45712755248310583</v>
      </c>
      <c r="AJ233" s="83">
        <v>1.7235799999999999</v>
      </c>
      <c r="AK233" s="83">
        <v>22.4864</v>
      </c>
      <c r="AL233" s="84">
        <f t="shared" si="36"/>
        <v>38.757109311999997</v>
      </c>
      <c r="AM233" s="84">
        <f t="shared" si="33"/>
        <v>46.081875798660995</v>
      </c>
      <c r="AN233" s="84">
        <f t="shared" si="37"/>
        <v>13.984652594828903</v>
      </c>
      <c r="AO233" s="84">
        <f t="shared" si="38"/>
        <v>32.097223203832094</v>
      </c>
      <c r="AP233" s="85">
        <f t="shared" si="39"/>
        <v>0.20749103640132888</v>
      </c>
    </row>
    <row r="234" spans="1:42" x14ac:dyDescent="0.25">
      <c r="A234">
        <v>9</v>
      </c>
      <c r="B234" s="30">
        <v>17</v>
      </c>
      <c r="C234" s="31" t="s">
        <v>429</v>
      </c>
      <c r="D234" s="31">
        <v>-800</v>
      </c>
      <c r="E234" s="31">
        <v>260.03125</v>
      </c>
      <c r="F234" s="31">
        <v>120</v>
      </c>
      <c r="G234" s="31">
        <v>0.23943900000000001</v>
      </c>
      <c r="H234" s="31">
        <v>0.19159200000000001</v>
      </c>
      <c r="I234" s="31">
        <v>49.005302</v>
      </c>
      <c r="J234" s="31">
        <v>1.3881730000000001</v>
      </c>
      <c r="K234" s="31">
        <v>9.1476729999999993</v>
      </c>
      <c r="L234" s="31">
        <v>0.12984399999999999</v>
      </c>
      <c r="M234" s="57">
        <v>0.23943900000000001</v>
      </c>
      <c r="N234" s="31">
        <v>8.1179000000000001E-2</v>
      </c>
      <c r="O234" s="31">
        <v>99700</v>
      </c>
      <c r="P234" s="31">
        <v>21.7</v>
      </c>
      <c r="Q234" s="31">
        <v>60</v>
      </c>
      <c r="R234" s="31">
        <v>1.171</v>
      </c>
      <c r="S234" s="31" t="s">
        <v>500</v>
      </c>
      <c r="T234" s="31" t="s">
        <v>501</v>
      </c>
      <c r="U234" s="77">
        <v>1130</v>
      </c>
      <c r="V234" s="34">
        <v>34.658373792997537</v>
      </c>
      <c r="W234" s="2">
        <v>1.6142099255379154</v>
      </c>
      <c r="X234" s="2">
        <v>23.037007916132438</v>
      </c>
      <c r="Y234" s="2">
        <v>-102.36590660800226</v>
      </c>
      <c r="Z234" s="80">
        <f>VLOOKUP(U234,BG!$A$2:$F$55,4)</f>
        <v>32.744260072672837</v>
      </c>
      <c r="AA234" s="80">
        <f>VLOOKUP(U234,BG!$A$2:$F$55,5)</f>
        <v>0.42391844719064559</v>
      </c>
      <c r="AB234" s="4">
        <f>VLOOKUP(U234+1,BG!$A$2:$F$55,4)</f>
        <v>30.162090090437076</v>
      </c>
      <c r="AC234" s="4">
        <f>VLOOKUP(U234+1,BG!$A$2:$F$55,5)</f>
        <v>0.46376937354159786</v>
      </c>
      <c r="AD234" s="3">
        <f>COUNTIF($U$2:U234,U234)</f>
        <v>17</v>
      </c>
      <c r="AE234" s="3">
        <f t="shared" si="30"/>
        <v>19</v>
      </c>
      <c r="AF234" s="3">
        <f t="shared" si="34"/>
        <v>2</v>
      </c>
      <c r="AG234" s="3">
        <f t="shared" si="35"/>
        <v>16</v>
      </c>
      <c r="AH234" s="81">
        <f t="shared" si="31"/>
        <v>30.448997866241047</v>
      </c>
      <c r="AI234" s="81">
        <f t="shared" si="32"/>
        <v>0.4593414928359365</v>
      </c>
      <c r="AJ234" s="83">
        <v>1.15601</v>
      </c>
      <c r="AK234" s="83">
        <v>23.467099999999999</v>
      </c>
      <c r="AL234" s="84">
        <f t="shared" si="36"/>
        <v>27.128202270999999</v>
      </c>
      <c r="AM234" s="84">
        <f t="shared" si="33"/>
        <v>37.186566832916512</v>
      </c>
      <c r="AN234" s="84">
        <f t="shared" si="37"/>
        <v>13.986488135237408</v>
      </c>
      <c r="AO234" s="84">
        <f t="shared" si="38"/>
        <v>23.200078697679103</v>
      </c>
      <c r="AP234" s="85">
        <f t="shared" si="39"/>
        <v>0.16931509692309185</v>
      </c>
    </row>
    <row r="235" spans="1:42" x14ac:dyDescent="0.25">
      <c r="A235">
        <v>9</v>
      </c>
      <c r="B235" s="30">
        <v>18</v>
      </c>
      <c r="C235" s="31" t="s">
        <v>429</v>
      </c>
      <c r="D235" s="31">
        <v>-800</v>
      </c>
      <c r="E235" s="31">
        <v>312.03125</v>
      </c>
      <c r="F235" s="31">
        <v>120</v>
      </c>
      <c r="G235" s="31">
        <v>0.226742</v>
      </c>
      <c r="H235" s="31">
        <v>0.19106699999999999</v>
      </c>
      <c r="I235" s="31">
        <v>48.873645000000003</v>
      </c>
      <c r="J235" s="31">
        <v>1.4127590000000001</v>
      </c>
      <c r="K235" s="31">
        <v>9.1353399999999993</v>
      </c>
      <c r="L235" s="31">
        <v>0.13225500000000001</v>
      </c>
      <c r="M235" s="57">
        <v>0.226742</v>
      </c>
      <c r="N235" s="31">
        <v>6.9205000000000003E-2</v>
      </c>
      <c r="O235" s="31">
        <v>99700</v>
      </c>
      <c r="P235" s="31">
        <v>21.7</v>
      </c>
      <c r="Q235" s="31">
        <v>60</v>
      </c>
      <c r="R235" s="31">
        <v>1.171</v>
      </c>
      <c r="S235" s="31" t="s">
        <v>502</v>
      </c>
      <c r="T235" s="31" t="s">
        <v>503</v>
      </c>
      <c r="U235" s="77">
        <v>1130</v>
      </c>
      <c r="V235" s="34">
        <v>21.502227579922732</v>
      </c>
      <c r="W235" s="2">
        <v>1.55206661037567</v>
      </c>
      <c r="X235" s="2">
        <v>16.968567209073594</v>
      </c>
      <c r="Y235" s="2">
        <v>-105.46437814183162</v>
      </c>
      <c r="Z235" s="80">
        <f>VLOOKUP(U235,BG!$A$2:$F$55,4)</f>
        <v>32.744260072672837</v>
      </c>
      <c r="AA235" s="80">
        <f>VLOOKUP(U235,BG!$A$2:$F$55,5)</f>
        <v>0.42391844719064559</v>
      </c>
      <c r="AB235" s="4">
        <f>VLOOKUP(U235+1,BG!$A$2:$F$55,4)</f>
        <v>30.162090090437076</v>
      </c>
      <c r="AC235" s="4">
        <f>VLOOKUP(U235+1,BG!$A$2:$F$55,5)</f>
        <v>0.46376937354159786</v>
      </c>
      <c r="AD235" s="3">
        <f>COUNTIF($U$2:U235,U235)</f>
        <v>18</v>
      </c>
      <c r="AE235" s="3">
        <f t="shared" si="30"/>
        <v>19</v>
      </c>
      <c r="AF235" s="3">
        <f t="shared" si="34"/>
        <v>1</v>
      </c>
      <c r="AG235" s="3">
        <f t="shared" si="35"/>
        <v>17</v>
      </c>
      <c r="AH235" s="81">
        <f t="shared" si="31"/>
        <v>30.305543978339067</v>
      </c>
      <c r="AI235" s="81">
        <f t="shared" si="32"/>
        <v>0.46155543318876713</v>
      </c>
      <c r="AJ235" s="83">
        <v>1.0823499999999999</v>
      </c>
      <c r="AK235" s="83">
        <v>17.566500000000001</v>
      </c>
      <c r="AL235" s="84">
        <f t="shared" si="36"/>
        <v>19.013101275</v>
      </c>
      <c r="AM235" s="84">
        <f t="shared" si="33"/>
        <v>26.336346591118595</v>
      </c>
      <c r="AN235" s="84">
        <f t="shared" si="37"/>
        <v>13.987688478943522</v>
      </c>
      <c r="AO235" s="84">
        <f t="shared" si="38"/>
        <v>12.348658112175073</v>
      </c>
      <c r="AP235" s="85">
        <f t="shared" si="39"/>
        <v>0.53968966524825612</v>
      </c>
    </row>
    <row r="236" spans="1:42" x14ac:dyDescent="0.25">
      <c r="A236">
        <v>9</v>
      </c>
      <c r="B236" s="30">
        <v>19</v>
      </c>
      <c r="C236" s="31" t="s">
        <v>429</v>
      </c>
      <c r="D236" s="31">
        <v>-800</v>
      </c>
      <c r="E236" s="31">
        <v>364.03125</v>
      </c>
      <c r="F236" s="31">
        <v>120</v>
      </c>
      <c r="G236" s="31">
        <v>0.21898000000000001</v>
      </c>
      <c r="H236" s="31">
        <v>0.19095500000000001</v>
      </c>
      <c r="I236" s="31">
        <v>48.845466999999999</v>
      </c>
      <c r="J236" s="31">
        <v>1.3802570000000001</v>
      </c>
      <c r="K236" s="31">
        <v>9.1327490000000004</v>
      </c>
      <c r="L236" s="31">
        <v>0.12924099999999999</v>
      </c>
      <c r="M236" s="57">
        <v>0.21898000000000001</v>
      </c>
      <c r="N236" s="31">
        <v>4.8300999999999997E-2</v>
      </c>
      <c r="O236" s="31">
        <v>99700</v>
      </c>
      <c r="P236" s="31">
        <v>21.7</v>
      </c>
      <c r="Q236" s="31">
        <v>60</v>
      </c>
      <c r="R236" s="31">
        <v>1.171</v>
      </c>
      <c r="S236" s="31" t="s">
        <v>504</v>
      </c>
      <c r="T236" s="31" t="s">
        <v>505</v>
      </c>
      <c r="U236" s="77">
        <v>1130</v>
      </c>
      <c r="V236" s="34">
        <v>12.553902383026964</v>
      </c>
      <c r="W236" s="2">
        <v>3.0327480171481436</v>
      </c>
      <c r="X236" s="2">
        <v>8.4073992789904857</v>
      </c>
      <c r="Y236" s="2">
        <v>-101.53795546161075</v>
      </c>
      <c r="Z236" s="80">
        <f>VLOOKUP(U236,BG!$A$2:$F$55,4)</f>
        <v>32.744260072672837</v>
      </c>
      <c r="AA236" s="80">
        <f>VLOOKUP(U236,BG!$A$2:$F$55,5)</f>
        <v>0.42391844719064559</v>
      </c>
      <c r="AB236" s="4">
        <f>VLOOKUP(U236+1,BG!$A$2:$F$55,4)</f>
        <v>30.162090090437076</v>
      </c>
      <c r="AC236" s="4">
        <f>VLOOKUP(U236+1,BG!$A$2:$F$55,5)</f>
        <v>0.46376937354159786</v>
      </c>
      <c r="AD236" s="3">
        <f>COUNTIF($U$2:U236,U236)</f>
        <v>19</v>
      </c>
      <c r="AE236" s="3">
        <f t="shared" si="30"/>
        <v>19</v>
      </c>
      <c r="AF236" s="3">
        <f t="shared" si="34"/>
        <v>0</v>
      </c>
      <c r="AG236" s="3">
        <f t="shared" si="35"/>
        <v>18</v>
      </c>
      <c r="AH236" s="81">
        <f t="shared" si="31"/>
        <v>30.162090090437076</v>
      </c>
      <c r="AI236" s="81">
        <f t="shared" si="32"/>
        <v>0.46376937354159786</v>
      </c>
      <c r="AJ236" s="83">
        <v>2.0149599999999999</v>
      </c>
      <c r="AK236" s="83">
        <v>10.1142</v>
      </c>
      <c r="AL236" s="84">
        <f t="shared" si="36"/>
        <v>20.379708431999997</v>
      </c>
      <c r="AM236" s="84">
        <f t="shared" si="33"/>
        <v>25.497523492731126</v>
      </c>
      <c r="AN236" s="84">
        <f t="shared" si="37"/>
        <v>13.988253625947239</v>
      </c>
      <c r="AO236" s="84">
        <f t="shared" si="38"/>
        <v>11.509269866783887</v>
      </c>
      <c r="AP236" s="85">
        <f t="shared" si="39"/>
        <v>0.77072122453366687</v>
      </c>
    </row>
    <row r="237" spans="1:42" x14ac:dyDescent="0.25">
      <c r="A237">
        <v>10</v>
      </c>
      <c r="B237" s="33">
        <v>1</v>
      </c>
      <c r="C237" s="34" t="s">
        <v>506</v>
      </c>
      <c r="D237" s="34">
        <v>-800.03125</v>
      </c>
      <c r="E237" s="34">
        <v>-364</v>
      </c>
      <c r="F237" s="34">
        <v>120</v>
      </c>
      <c r="G237" s="34">
        <v>0.21607699999999999</v>
      </c>
      <c r="H237" s="34">
        <v>0.19199099999999999</v>
      </c>
      <c r="I237" s="34">
        <v>49.105480999999997</v>
      </c>
      <c r="J237" s="34">
        <v>1.3657539999999999</v>
      </c>
      <c r="K237" s="34">
        <v>9.1570520000000002</v>
      </c>
      <c r="L237" s="34">
        <v>0.12757399999999999</v>
      </c>
      <c r="M237" s="58">
        <v>0.21607699999999999</v>
      </c>
      <c r="N237" s="34">
        <v>4.0075E-2</v>
      </c>
      <c r="O237" s="34">
        <v>99700</v>
      </c>
      <c r="P237" s="34">
        <v>21.7</v>
      </c>
      <c r="Q237" s="34">
        <v>60</v>
      </c>
      <c r="R237" s="34">
        <v>1.171</v>
      </c>
      <c r="S237" s="34" t="s">
        <v>507</v>
      </c>
      <c r="T237" s="34" t="s">
        <v>508</v>
      </c>
      <c r="U237" s="77">
        <v>1140</v>
      </c>
      <c r="V237" s="34">
        <v>34.219412359328352</v>
      </c>
      <c r="W237" s="2">
        <v>2.4521665726740176</v>
      </c>
      <c r="X237" s="2">
        <v>12.991115549118636</v>
      </c>
      <c r="Y237" s="2">
        <v>-93.425802050631674</v>
      </c>
      <c r="Z237" s="80">
        <f>VLOOKUP(U237,BG!$A$2:$F$55,4)</f>
        <v>26.195668687979527</v>
      </c>
      <c r="AA237" s="80">
        <f>VLOOKUP(U237,BG!$A$2:$F$55,5)</f>
        <v>0.45272959950887282</v>
      </c>
      <c r="AB237" s="4">
        <f>VLOOKUP(U237+1,BG!$A$2:$F$55,4)</f>
        <v>18.141976712050507</v>
      </c>
      <c r="AC237" s="4">
        <f>VLOOKUP(U237+1,BG!$A$2:$F$55,5)</f>
        <v>0.57567780357447917</v>
      </c>
      <c r="AD237" s="3">
        <f>COUNTIF($U$2:U237,U237)</f>
        <v>1</v>
      </c>
      <c r="AE237" s="3">
        <f t="shared" si="30"/>
        <v>19</v>
      </c>
      <c r="AF237" s="3">
        <f t="shared" si="34"/>
        <v>18</v>
      </c>
      <c r="AG237" s="3">
        <f t="shared" si="35"/>
        <v>0</v>
      </c>
      <c r="AH237" s="81">
        <f t="shared" si="31"/>
        <v>26.195668687979527</v>
      </c>
      <c r="AI237" s="81">
        <f t="shared" si="32"/>
        <v>0.45272959950887276</v>
      </c>
      <c r="AJ237" s="83">
        <v>1.7893399999999999</v>
      </c>
      <c r="AK237" s="83">
        <v>13.5761</v>
      </c>
      <c r="AL237" s="84">
        <f t="shared" si="36"/>
        <v>24.292258774</v>
      </c>
      <c r="AM237" s="84">
        <f t="shared" si="33"/>
        <v>31.856379291294385</v>
      </c>
      <c r="AN237" s="84">
        <f t="shared" si="37"/>
        <v>11.859554593976089</v>
      </c>
      <c r="AO237" s="84">
        <f t="shared" si="38"/>
        <v>19.996824697318296</v>
      </c>
      <c r="AP237" s="85">
        <f t="shared" si="39"/>
        <v>0.21480580750691636</v>
      </c>
    </row>
    <row r="238" spans="1:42" x14ac:dyDescent="0.25">
      <c r="A238">
        <v>10</v>
      </c>
      <c r="B238" s="33">
        <v>2</v>
      </c>
      <c r="C238" s="34" t="s">
        <v>506</v>
      </c>
      <c r="D238" s="34">
        <v>-800.03125</v>
      </c>
      <c r="E238" s="34">
        <v>-311.96875</v>
      </c>
      <c r="F238" s="34">
        <v>120</v>
      </c>
      <c r="G238" s="34">
        <v>0.242009</v>
      </c>
      <c r="H238" s="34">
        <v>0.19182299999999999</v>
      </c>
      <c r="I238" s="34">
        <v>49.063473000000002</v>
      </c>
      <c r="J238" s="34">
        <v>1.4364269999999999</v>
      </c>
      <c r="K238" s="34">
        <v>9.1530380000000005</v>
      </c>
      <c r="L238" s="34">
        <v>0.13431699999999999</v>
      </c>
      <c r="M238" s="58">
        <v>0.242009</v>
      </c>
      <c r="N238" s="34">
        <v>4.7639000000000001E-2</v>
      </c>
      <c r="O238" s="34">
        <v>99700</v>
      </c>
      <c r="P238" s="34">
        <v>21.7</v>
      </c>
      <c r="Q238" s="34">
        <v>60</v>
      </c>
      <c r="R238" s="34">
        <v>1.171</v>
      </c>
      <c r="S238" s="34" t="s">
        <v>509</v>
      </c>
      <c r="T238" s="34" t="s">
        <v>510</v>
      </c>
      <c r="U238" s="77">
        <v>1140</v>
      </c>
      <c r="V238" s="34">
        <v>54.384547103301543</v>
      </c>
      <c r="W238" s="2">
        <v>2.5492927888909915</v>
      </c>
      <c r="X238" s="2">
        <v>16.765430688877675</v>
      </c>
      <c r="Y238" s="2">
        <v>-98.223476846234874</v>
      </c>
      <c r="Z238" s="80">
        <f>VLOOKUP(U238,BG!$A$2:$F$55,4)</f>
        <v>26.195668687979527</v>
      </c>
      <c r="AA238" s="80">
        <f>VLOOKUP(U238,BG!$A$2:$F$55,5)</f>
        <v>0.45272959950887282</v>
      </c>
      <c r="AB238" s="4">
        <f>VLOOKUP(U238+1,BG!$A$2:$F$55,4)</f>
        <v>18.141976712050507</v>
      </c>
      <c r="AC238" s="4">
        <f>VLOOKUP(U238+1,BG!$A$2:$F$55,5)</f>
        <v>0.57567780357447917</v>
      </c>
      <c r="AD238" s="3">
        <f>COUNTIF($U$2:U238,U238)</f>
        <v>2</v>
      </c>
      <c r="AE238" s="3">
        <f t="shared" si="30"/>
        <v>19</v>
      </c>
      <c r="AF238" s="3">
        <f t="shared" si="34"/>
        <v>17</v>
      </c>
      <c r="AG238" s="3">
        <f t="shared" si="35"/>
        <v>1</v>
      </c>
      <c r="AH238" s="81">
        <f t="shared" si="31"/>
        <v>25.74824135598347</v>
      </c>
      <c r="AI238" s="81">
        <f t="shared" si="32"/>
        <v>0.45956005529029537</v>
      </c>
      <c r="AJ238" s="83">
        <v>1.92482</v>
      </c>
      <c r="AK238" s="83">
        <v>17.118600000000001</v>
      </c>
      <c r="AL238" s="84">
        <f t="shared" si="36"/>
        <v>32.950223651999998</v>
      </c>
      <c r="AM238" s="84">
        <f t="shared" si="33"/>
        <v>42.739991557807585</v>
      </c>
      <c r="AN238" s="84">
        <f t="shared" si="37"/>
        <v>11.832863221183633</v>
      </c>
      <c r="AO238" s="84">
        <f t="shared" si="38"/>
        <v>30.907128336623952</v>
      </c>
      <c r="AP238" s="85">
        <f t="shared" si="39"/>
        <v>6.610433985078594E-2</v>
      </c>
    </row>
    <row r="239" spans="1:42" x14ac:dyDescent="0.25">
      <c r="A239">
        <v>10</v>
      </c>
      <c r="B239" s="33">
        <v>3</v>
      </c>
      <c r="C239" s="34" t="s">
        <v>506</v>
      </c>
      <c r="D239" s="34">
        <v>-800.03125</v>
      </c>
      <c r="E239" s="34">
        <v>-259.96875</v>
      </c>
      <c r="F239" s="34">
        <v>120</v>
      </c>
      <c r="G239" s="34">
        <v>0.26972699999999999</v>
      </c>
      <c r="H239" s="34">
        <v>0.19196099999999999</v>
      </c>
      <c r="I239" s="34">
        <v>49.098101999999997</v>
      </c>
      <c r="J239" s="34">
        <v>1.3805419999999999</v>
      </c>
      <c r="K239" s="34">
        <v>9.156345</v>
      </c>
      <c r="L239" s="34">
        <v>0.12893399999999999</v>
      </c>
      <c r="M239" s="58">
        <v>0.26972699999999999</v>
      </c>
      <c r="N239" s="34">
        <v>5.7079999999999999E-2</v>
      </c>
      <c r="O239" s="34">
        <v>99700</v>
      </c>
      <c r="P239" s="34">
        <v>21.7</v>
      </c>
      <c r="Q239" s="34">
        <v>60</v>
      </c>
      <c r="R239" s="34">
        <v>1.171</v>
      </c>
      <c r="S239" s="34" t="s">
        <v>511</v>
      </c>
      <c r="T239" s="34" t="s">
        <v>512</v>
      </c>
      <c r="U239" s="77">
        <v>1140</v>
      </c>
      <c r="V239" s="34">
        <v>76.068903321406026</v>
      </c>
      <c r="W239" s="2">
        <v>3.2074272135285047</v>
      </c>
      <c r="X239" s="2">
        <v>17.803791506603346</v>
      </c>
      <c r="Y239" s="2">
        <v>-100.61451470804356</v>
      </c>
      <c r="Z239" s="80">
        <f>VLOOKUP(U239,BG!$A$2:$F$55,4)</f>
        <v>26.195668687979527</v>
      </c>
      <c r="AA239" s="80">
        <f>VLOOKUP(U239,BG!$A$2:$F$55,5)</f>
        <v>0.45272959950887282</v>
      </c>
      <c r="AB239" s="4">
        <f>VLOOKUP(U239+1,BG!$A$2:$F$55,4)</f>
        <v>18.141976712050507</v>
      </c>
      <c r="AC239" s="4">
        <f>VLOOKUP(U239+1,BG!$A$2:$F$55,5)</f>
        <v>0.57567780357447917</v>
      </c>
      <c r="AD239" s="3">
        <f>COUNTIF($U$2:U239,U239)</f>
        <v>3</v>
      </c>
      <c r="AE239" s="3">
        <f t="shared" si="30"/>
        <v>19</v>
      </c>
      <c r="AF239" s="3">
        <f t="shared" si="34"/>
        <v>16</v>
      </c>
      <c r="AG239" s="3">
        <f t="shared" si="35"/>
        <v>2</v>
      </c>
      <c r="AH239" s="81">
        <f t="shared" si="31"/>
        <v>25.300814023987414</v>
      </c>
      <c r="AI239" s="81">
        <f t="shared" si="32"/>
        <v>0.46639051107171803</v>
      </c>
      <c r="AJ239" s="83">
        <v>2.4368500000000002</v>
      </c>
      <c r="AK239" s="83">
        <v>18.282699999999998</v>
      </c>
      <c r="AL239" s="84">
        <f t="shared" si="36"/>
        <v>44.552197495000001</v>
      </c>
      <c r="AM239" s="84">
        <f t="shared" si="33"/>
        <v>57.104365382267233</v>
      </c>
      <c r="AN239" s="84">
        <f t="shared" si="37"/>
        <v>11.80005958317798</v>
      </c>
      <c r="AO239" s="84">
        <f t="shared" si="38"/>
        <v>45.304305799089249</v>
      </c>
      <c r="AP239" s="85">
        <f t="shared" si="39"/>
        <v>1.6601254358131395E-2</v>
      </c>
    </row>
    <row r="240" spans="1:42" x14ac:dyDescent="0.25">
      <c r="A240">
        <v>10</v>
      </c>
      <c r="B240" s="33">
        <v>4</v>
      </c>
      <c r="C240" s="34" t="s">
        <v>506</v>
      </c>
      <c r="D240" s="34">
        <v>-800.03125</v>
      </c>
      <c r="E240" s="34">
        <v>-207.96875</v>
      </c>
      <c r="F240" s="34">
        <v>120</v>
      </c>
      <c r="G240" s="34">
        <v>0.32202900000000001</v>
      </c>
      <c r="H240" s="34">
        <v>0.19178600000000001</v>
      </c>
      <c r="I240" s="34">
        <v>49.054029</v>
      </c>
      <c r="J240" s="34">
        <v>1.4218900000000001</v>
      </c>
      <c r="K240" s="34">
        <v>9.152177</v>
      </c>
      <c r="L240" s="34">
        <v>0.132936</v>
      </c>
      <c r="M240" s="58">
        <v>0.32202900000000001</v>
      </c>
      <c r="N240" s="34">
        <v>0.106375</v>
      </c>
      <c r="O240" s="34">
        <v>99700</v>
      </c>
      <c r="P240" s="34">
        <v>21.7</v>
      </c>
      <c r="Q240" s="34">
        <v>60</v>
      </c>
      <c r="R240" s="34">
        <v>1.171</v>
      </c>
      <c r="S240" s="34" t="s">
        <v>513</v>
      </c>
      <c r="T240" s="34" t="s">
        <v>514</v>
      </c>
      <c r="U240" s="77">
        <v>1140</v>
      </c>
      <c r="V240" s="34">
        <v>118.61326673304077</v>
      </c>
      <c r="W240" s="2">
        <v>2.2953145031121673</v>
      </c>
      <c r="X240" s="2">
        <v>36.810977217185311</v>
      </c>
      <c r="Y240" s="2">
        <v>-104.85349456880026</v>
      </c>
      <c r="Z240" s="80">
        <f>VLOOKUP(U240,BG!$A$2:$F$55,4)</f>
        <v>26.195668687979527</v>
      </c>
      <c r="AA240" s="80">
        <f>VLOOKUP(U240,BG!$A$2:$F$55,5)</f>
        <v>0.45272959950887282</v>
      </c>
      <c r="AB240" s="4">
        <f>VLOOKUP(U240+1,BG!$A$2:$F$55,4)</f>
        <v>18.141976712050507</v>
      </c>
      <c r="AC240" s="4">
        <f>VLOOKUP(U240+1,BG!$A$2:$F$55,5)</f>
        <v>0.57567780357447917</v>
      </c>
      <c r="AD240" s="3">
        <f>COUNTIF($U$2:U240,U240)</f>
        <v>4</v>
      </c>
      <c r="AE240" s="3">
        <f t="shared" si="30"/>
        <v>19</v>
      </c>
      <c r="AF240" s="3">
        <f t="shared" si="34"/>
        <v>15</v>
      </c>
      <c r="AG240" s="3">
        <f t="shared" si="35"/>
        <v>3</v>
      </c>
      <c r="AH240" s="81">
        <f t="shared" si="31"/>
        <v>24.853386691991357</v>
      </c>
      <c r="AI240" s="81">
        <f t="shared" si="32"/>
        <v>0.47322096685314058</v>
      </c>
      <c r="AJ240" s="83">
        <v>2.0948899999999999</v>
      </c>
      <c r="AK240" s="83">
        <v>36.622199999999999</v>
      </c>
      <c r="AL240" s="84">
        <f t="shared" si="36"/>
        <v>76.719480558000001</v>
      </c>
      <c r="AM240" s="84">
        <f t="shared" si="33"/>
        <v>84.492769880337008</v>
      </c>
      <c r="AN240" s="84">
        <f t="shared" si="37"/>
        <v>11.761143679959128</v>
      </c>
      <c r="AO240" s="84">
        <f t="shared" si="38"/>
        <v>72.731626200377875</v>
      </c>
      <c r="AP240" s="85">
        <f t="shared" si="39"/>
        <v>5.4829715296554268E-2</v>
      </c>
    </row>
    <row r="241" spans="1:42" x14ac:dyDescent="0.25">
      <c r="A241">
        <v>10</v>
      </c>
      <c r="B241" s="33">
        <v>5</v>
      </c>
      <c r="C241" s="34" t="s">
        <v>506</v>
      </c>
      <c r="D241" s="34">
        <v>-800.03125</v>
      </c>
      <c r="E241" s="34">
        <v>-155.96875</v>
      </c>
      <c r="F241" s="34">
        <v>120</v>
      </c>
      <c r="G241" s="34">
        <v>0.37141200000000002</v>
      </c>
      <c r="H241" s="34">
        <v>0.19189700000000001</v>
      </c>
      <c r="I241" s="34">
        <v>49.081822000000003</v>
      </c>
      <c r="J241" s="34">
        <v>1.430148</v>
      </c>
      <c r="K241" s="34">
        <v>9.1547610000000006</v>
      </c>
      <c r="L241" s="34">
        <v>0.13350999999999999</v>
      </c>
      <c r="M241" s="58">
        <v>0.37141200000000002</v>
      </c>
      <c r="N241" s="34">
        <v>0.130301</v>
      </c>
      <c r="O241" s="34">
        <v>99700</v>
      </c>
      <c r="P241" s="34">
        <v>21.7</v>
      </c>
      <c r="Q241" s="34">
        <v>60</v>
      </c>
      <c r="R241" s="34">
        <v>1.171</v>
      </c>
      <c r="S241" s="34" t="s">
        <v>515</v>
      </c>
      <c r="T241" s="34" t="s">
        <v>516</v>
      </c>
      <c r="U241" s="77">
        <v>1140</v>
      </c>
      <c r="V241" s="34">
        <v>158.6900689516165</v>
      </c>
      <c r="W241" s="2">
        <v>2.2882377941820295</v>
      </c>
      <c r="X241" s="2">
        <v>49.657112270753416</v>
      </c>
      <c r="Y241" s="2">
        <v>-105.58384763544422</v>
      </c>
      <c r="Z241" s="80">
        <f>VLOOKUP(U241,BG!$A$2:$F$55,4)</f>
        <v>26.195668687979527</v>
      </c>
      <c r="AA241" s="80">
        <f>VLOOKUP(U241,BG!$A$2:$F$55,5)</f>
        <v>0.45272959950887282</v>
      </c>
      <c r="AB241" s="4">
        <f>VLOOKUP(U241+1,BG!$A$2:$F$55,4)</f>
        <v>18.141976712050507</v>
      </c>
      <c r="AC241" s="4">
        <f>VLOOKUP(U241+1,BG!$A$2:$F$55,5)</f>
        <v>0.57567780357447917</v>
      </c>
      <c r="AD241" s="3">
        <f>COUNTIF($U$2:U241,U241)</f>
        <v>5</v>
      </c>
      <c r="AE241" s="3">
        <f t="shared" si="30"/>
        <v>19</v>
      </c>
      <c r="AF241" s="3">
        <f t="shared" si="34"/>
        <v>14</v>
      </c>
      <c r="AG241" s="3">
        <f t="shared" si="35"/>
        <v>4</v>
      </c>
      <c r="AH241" s="81">
        <f t="shared" si="31"/>
        <v>24.4059593599953</v>
      </c>
      <c r="AI241" s="81">
        <f t="shared" si="32"/>
        <v>0.48005142263456313</v>
      </c>
      <c r="AJ241" s="83">
        <v>2.1495199999999999</v>
      </c>
      <c r="AK241" s="83">
        <v>49.834600000000002</v>
      </c>
      <c r="AL241" s="84">
        <f t="shared" si="36"/>
        <v>107.120469392</v>
      </c>
      <c r="AM241" s="84">
        <f t="shared" si="33"/>
        <v>113.62728104787818</v>
      </c>
      <c r="AN241" s="84">
        <f t="shared" si="37"/>
        <v>11.716115511527075</v>
      </c>
      <c r="AO241" s="84">
        <f t="shared" si="38"/>
        <v>101.91116553635111</v>
      </c>
      <c r="AP241" s="85">
        <f t="shared" si="39"/>
        <v>5.1116124795872048E-2</v>
      </c>
    </row>
    <row r="242" spans="1:42" x14ac:dyDescent="0.25">
      <c r="A242">
        <v>10</v>
      </c>
      <c r="B242" s="33">
        <v>6</v>
      </c>
      <c r="C242" s="34" t="s">
        <v>506</v>
      </c>
      <c r="D242" s="34">
        <v>-800.03125</v>
      </c>
      <c r="E242" s="34">
        <v>-103.96875</v>
      </c>
      <c r="F242" s="34">
        <v>120</v>
      </c>
      <c r="G242" s="34">
        <v>0.42748399999999998</v>
      </c>
      <c r="H242" s="34">
        <v>0.19151000000000001</v>
      </c>
      <c r="I242" s="34">
        <v>48.984791999999999</v>
      </c>
      <c r="J242" s="34">
        <v>1.410593</v>
      </c>
      <c r="K242" s="34">
        <v>9.1457300000000004</v>
      </c>
      <c r="L242" s="34">
        <v>0.131859</v>
      </c>
      <c r="M242" s="58">
        <v>0.42748399999999998</v>
      </c>
      <c r="N242" s="34">
        <v>0.16344400000000001</v>
      </c>
      <c r="O242" s="34">
        <v>99700</v>
      </c>
      <c r="P242" s="34">
        <v>21.7</v>
      </c>
      <c r="Q242" s="34">
        <v>60</v>
      </c>
      <c r="R242" s="34">
        <v>1.171</v>
      </c>
      <c r="S242" s="34" t="s">
        <v>517</v>
      </c>
      <c r="T242" s="34" t="s">
        <v>518</v>
      </c>
      <c r="U242" s="77">
        <v>1140</v>
      </c>
      <c r="V242" s="34">
        <v>204.45103695623123</v>
      </c>
      <c r="W242" s="2">
        <v>2.3813480252685348</v>
      </c>
      <c r="X242" s="2">
        <v>60.334426080284956</v>
      </c>
      <c r="Y242" s="2">
        <v>-109.45479478563226</v>
      </c>
      <c r="Z242" s="80">
        <f>VLOOKUP(U242,BG!$A$2:$F$55,4)</f>
        <v>26.195668687979527</v>
      </c>
      <c r="AA242" s="80">
        <f>VLOOKUP(U242,BG!$A$2:$F$55,5)</f>
        <v>0.45272959950887282</v>
      </c>
      <c r="AB242" s="4">
        <f>VLOOKUP(U242+1,BG!$A$2:$F$55,4)</f>
        <v>18.141976712050507</v>
      </c>
      <c r="AC242" s="4">
        <f>VLOOKUP(U242+1,BG!$A$2:$F$55,5)</f>
        <v>0.57567780357447917</v>
      </c>
      <c r="AD242" s="3">
        <f>COUNTIF($U$2:U242,U242)</f>
        <v>6</v>
      </c>
      <c r="AE242" s="3">
        <f t="shared" si="30"/>
        <v>19</v>
      </c>
      <c r="AF242" s="3">
        <f t="shared" si="34"/>
        <v>13</v>
      </c>
      <c r="AG242" s="3">
        <f t="shared" si="35"/>
        <v>5</v>
      </c>
      <c r="AH242" s="81">
        <f t="shared" si="31"/>
        <v>23.958532027999244</v>
      </c>
      <c r="AI242" s="81">
        <f t="shared" si="32"/>
        <v>0.48688187841598574</v>
      </c>
      <c r="AJ242" s="83">
        <v>2.22403</v>
      </c>
      <c r="AK242" s="83">
        <v>60.552799999999998</v>
      </c>
      <c r="AL242" s="84">
        <f t="shared" si="36"/>
        <v>134.67124378399998</v>
      </c>
      <c r="AM242" s="84">
        <f t="shared" si="33"/>
        <v>143.67726640199697</v>
      </c>
      <c r="AN242" s="84">
        <f t="shared" si="37"/>
        <v>11.664975077881827</v>
      </c>
      <c r="AO242" s="84">
        <f t="shared" si="38"/>
        <v>132.01229132411515</v>
      </c>
      <c r="AP242" s="85">
        <f t="shared" si="39"/>
        <v>2.0141703724819066E-2</v>
      </c>
    </row>
    <row r="243" spans="1:42" x14ac:dyDescent="0.25">
      <c r="A243">
        <v>10</v>
      </c>
      <c r="B243" s="33">
        <v>7</v>
      </c>
      <c r="C243" s="34" t="s">
        <v>506</v>
      </c>
      <c r="D243" s="34">
        <v>-800.03125</v>
      </c>
      <c r="E243" s="34">
        <v>-51.96875</v>
      </c>
      <c r="F243" s="34">
        <v>120</v>
      </c>
      <c r="G243" s="34">
        <v>0.44149100000000002</v>
      </c>
      <c r="H243" s="34">
        <v>0.19167500000000001</v>
      </c>
      <c r="I243" s="34">
        <v>49.026221</v>
      </c>
      <c r="J243" s="34">
        <v>1.4390130000000001</v>
      </c>
      <c r="K243" s="34">
        <v>9.149559</v>
      </c>
      <c r="L243" s="34">
        <v>0.13445499999999999</v>
      </c>
      <c r="M243" s="58">
        <v>0.44149100000000002</v>
      </c>
      <c r="N243" s="34">
        <v>0.15501899999999999</v>
      </c>
      <c r="O243" s="34">
        <v>99700</v>
      </c>
      <c r="P243" s="34">
        <v>21.7</v>
      </c>
      <c r="Q243" s="34">
        <v>60</v>
      </c>
      <c r="R243" s="34">
        <v>1.171</v>
      </c>
      <c r="S243" s="34" t="s">
        <v>519</v>
      </c>
      <c r="T243" s="34" t="s">
        <v>520</v>
      </c>
      <c r="U243" s="77">
        <v>1140</v>
      </c>
      <c r="V243" s="34">
        <v>214.52522048638846</v>
      </c>
      <c r="W243" s="2">
        <v>2.9176744721159098</v>
      </c>
      <c r="X243" s="2">
        <v>51.393327343497141</v>
      </c>
      <c r="Y243" s="2">
        <v>-111.66560309072382</v>
      </c>
      <c r="Z243" s="80">
        <f>VLOOKUP(U243,BG!$A$2:$F$55,4)</f>
        <v>26.195668687979527</v>
      </c>
      <c r="AA243" s="80">
        <f>VLOOKUP(U243,BG!$A$2:$F$55,5)</f>
        <v>0.45272959950887282</v>
      </c>
      <c r="AB243" s="4">
        <f>VLOOKUP(U243+1,BG!$A$2:$F$55,4)</f>
        <v>18.141976712050507</v>
      </c>
      <c r="AC243" s="4">
        <f>VLOOKUP(U243+1,BG!$A$2:$F$55,5)</f>
        <v>0.57567780357447917</v>
      </c>
      <c r="AD243" s="3">
        <f>COUNTIF($U$2:U243,U243)</f>
        <v>7</v>
      </c>
      <c r="AE243" s="3">
        <f t="shared" si="30"/>
        <v>19</v>
      </c>
      <c r="AF243" s="3">
        <f t="shared" si="34"/>
        <v>12</v>
      </c>
      <c r="AG243" s="3">
        <f t="shared" si="35"/>
        <v>6</v>
      </c>
      <c r="AH243" s="81">
        <f t="shared" si="31"/>
        <v>23.511104696003187</v>
      </c>
      <c r="AI243" s="81">
        <f t="shared" si="32"/>
        <v>0.49371233419740829</v>
      </c>
      <c r="AJ243" s="83">
        <v>2.7358899999999999</v>
      </c>
      <c r="AK243" s="83">
        <v>51.389299999999999</v>
      </c>
      <c r="AL243" s="84">
        <f t="shared" si="36"/>
        <v>140.59547197699999</v>
      </c>
      <c r="AM243" s="84">
        <f t="shared" si="33"/>
        <v>149.94899922721817</v>
      </c>
      <c r="AN243" s="84">
        <f t="shared" si="37"/>
        <v>11.607722379023381</v>
      </c>
      <c r="AO243" s="84">
        <f t="shared" si="38"/>
        <v>138.34127684819478</v>
      </c>
      <c r="AP243" s="85">
        <f t="shared" si="39"/>
        <v>1.6294450797058858E-2</v>
      </c>
    </row>
    <row r="244" spans="1:42" x14ac:dyDescent="0.25">
      <c r="A244">
        <v>10</v>
      </c>
      <c r="B244" s="33">
        <v>8</v>
      </c>
      <c r="C244" s="34" t="s">
        <v>506</v>
      </c>
      <c r="D244" s="34">
        <v>-800.03125</v>
      </c>
      <c r="E244" s="34">
        <v>3.125E-2</v>
      </c>
      <c r="F244" s="34">
        <v>120</v>
      </c>
      <c r="G244" s="34">
        <v>0.43610100000000002</v>
      </c>
      <c r="H244" s="34">
        <v>0.19153100000000001</v>
      </c>
      <c r="I244" s="34">
        <v>48.990008000000003</v>
      </c>
      <c r="J244" s="34">
        <v>1.4222729999999999</v>
      </c>
      <c r="K244" s="34">
        <v>9.1461989999999993</v>
      </c>
      <c r="L244" s="34">
        <v>0.13306000000000001</v>
      </c>
      <c r="M244" s="58">
        <v>0.43610100000000002</v>
      </c>
      <c r="N244" s="34">
        <v>0.125337</v>
      </c>
      <c r="O244" s="34">
        <v>99700</v>
      </c>
      <c r="P244" s="34">
        <v>21.7</v>
      </c>
      <c r="Q244" s="34">
        <v>60</v>
      </c>
      <c r="R244" s="34">
        <v>1.171</v>
      </c>
      <c r="S244" s="34" t="s">
        <v>521</v>
      </c>
      <c r="T244" s="34" t="s">
        <v>522</v>
      </c>
      <c r="U244" s="77">
        <v>1140</v>
      </c>
      <c r="V244" s="34">
        <v>208.13945682866981</v>
      </c>
      <c r="W244" s="2">
        <v>4.3217812588534761</v>
      </c>
      <c r="X244" s="2">
        <v>33.390082969435817</v>
      </c>
      <c r="Y244" s="2">
        <v>-114.06221796120759</v>
      </c>
      <c r="Z244" s="80">
        <f>VLOOKUP(U244,BG!$A$2:$F$55,4)</f>
        <v>26.195668687979527</v>
      </c>
      <c r="AA244" s="80">
        <f>VLOOKUP(U244,BG!$A$2:$F$55,5)</f>
        <v>0.45272959950887282</v>
      </c>
      <c r="AB244" s="4">
        <f>VLOOKUP(U244+1,BG!$A$2:$F$55,4)</f>
        <v>18.141976712050507</v>
      </c>
      <c r="AC244" s="4">
        <f>VLOOKUP(U244+1,BG!$A$2:$F$55,5)</f>
        <v>0.57567780357447917</v>
      </c>
      <c r="AD244" s="3">
        <f>COUNTIF($U$2:U244,U244)</f>
        <v>8</v>
      </c>
      <c r="AE244" s="3">
        <f t="shared" si="30"/>
        <v>19</v>
      </c>
      <c r="AF244" s="3">
        <f t="shared" si="34"/>
        <v>11</v>
      </c>
      <c r="AG244" s="3">
        <f t="shared" si="35"/>
        <v>7</v>
      </c>
      <c r="AH244" s="81">
        <f t="shared" si="31"/>
        <v>23.06367736400713</v>
      </c>
      <c r="AI244" s="81">
        <f t="shared" si="32"/>
        <v>0.50054278997883084</v>
      </c>
      <c r="AJ244" s="83">
        <v>3.5826500000000001</v>
      </c>
      <c r="AK244" s="83">
        <v>34.343299999999999</v>
      </c>
      <c r="AL244" s="84">
        <f t="shared" si="36"/>
        <v>123.040023745</v>
      </c>
      <c r="AM244" s="84">
        <f t="shared" si="33"/>
        <v>144.30463480887033</v>
      </c>
      <c r="AN244" s="84">
        <f t="shared" si="37"/>
        <v>11.544357414951737</v>
      </c>
      <c r="AO244" s="84">
        <f t="shared" si="38"/>
        <v>132.76027739391859</v>
      </c>
      <c r="AP244" s="85">
        <f t="shared" si="39"/>
        <v>7.3216581342905859E-2</v>
      </c>
    </row>
    <row r="245" spans="1:42" x14ac:dyDescent="0.25">
      <c r="A245">
        <v>10</v>
      </c>
      <c r="B245" s="33">
        <v>9</v>
      </c>
      <c r="C245" s="34" t="s">
        <v>506</v>
      </c>
      <c r="D245" s="34">
        <v>-800.03125</v>
      </c>
      <c r="E245" s="34">
        <v>52.03125</v>
      </c>
      <c r="F245" s="34">
        <v>120</v>
      </c>
      <c r="G245" s="34">
        <v>0.40935500000000002</v>
      </c>
      <c r="H245" s="34">
        <v>0.19142899999999999</v>
      </c>
      <c r="I245" s="34">
        <v>48.964567000000002</v>
      </c>
      <c r="J245" s="34">
        <v>1.4130050000000001</v>
      </c>
      <c r="K245" s="34">
        <v>9.1438369999999995</v>
      </c>
      <c r="L245" s="34">
        <v>0.13209899999999999</v>
      </c>
      <c r="M245" s="58">
        <v>0.40935500000000002</v>
      </c>
      <c r="N245" s="34">
        <v>7.1604000000000001E-2</v>
      </c>
      <c r="O245" s="34">
        <v>99700</v>
      </c>
      <c r="P245" s="34">
        <v>21.7</v>
      </c>
      <c r="Q245" s="34">
        <v>60</v>
      </c>
      <c r="R245" s="34">
        <v>1.171</v>
      </c>
      <c r="S245" s="34" t="s">
        <v>523</v>
      </c>
      <c r="T245" s="34" t="s">
        <v>524</v>
      </c>
      <c r="U245" s="77">
        <v>1140</v>
      </c>
      <c r="V245" s="34">
        <v>183.62576626836551</v>
      </c>
      <c r="W245" s="2">
        <v>6.7447391703967643</v>
      </c>
      <c r="X245" s="2">
        <v>16.863078461348902</v>
      </c>
      <c r="Y245" s="2">
        <v>-128.4620552707641</v>
      </c>
      <c r="Z245" s="80">
        <f>VLOOKUP(U245,BG!$A$2:$F$55,4)</f>
        <v>26.195668687979527</v>
      </c>
      <c r="AA245" s="80">
        <f>VLOOKUP(U245,BG!$A$2:$F$55,5)</f>
        <v>0.45272959950887282</v>
      </c>
      <c r="AB245" s="4">
        <f>VLOOKUP(U245+1,BG!$A$2:$F$55,4)</f>
        <v>18.141976712050507</v>
      </c>
      <c r="AC245" s="4">
        <f>VLOOKUP(U245+1,BG!$A$2:$F$55,5)</f>
        <v>0.57567780357447917</v>
      </c>
      <c r="AD245" s="3">
        <f>COUNTIF($U$2:U245,U245)</f>
        <v>9</v>
      </c>
      <c r="AE245" s="3">
        <f t="shared" si="30"/>
        <v>19</v>
      </c>
      <c r="AF245" s="3">
        <f t="shared" si="34"/>
        <v>10</v>
      </c>
      <c r="AG245" s="3">
        <f t="shared" si="35"/>
        <v>8</v>
      </c>
      <c r="AH245" s="81">
        <f t="shared" si="31"/>
        <v>22.616250032011074</v>
      </c>
      <c r="AI245" s="81">
        <f t="shared" si="32"/>
        <v>0.50737324576025344</v>
      </c>
      <c r="AJ245" s="83">
        <v>4.6140800000000004</v>
      </c>
      <c r="AK245" s="83">
        <v>16.817399999999999</v>
      </c>
      <c r="AL245" s="84">
        <f t="shared" si="36"/>
        <v>77.596828991999999</v>
      </c>
      <c r="AM245" s="84">
        <f t="shared" si="33"/>
        <v>113.73706583173394</v>
      </c>
      <c r="AN245" s="84">
        <f t="shared" si="37"/>
        <v>11.474880185666894</v>
      </c>
      <c r="AO245" s="84">
        <f t="shared" si="38"/>
        <v>102.26218564606705</v>
      </c>
      <c r="AP245" s="85">
        <f t="shared" si="39"/>
        <v>0.24119723726064982</v>
      </c>
    </row>
    <row r="246" spans="1:42" x14ac:dyDescent="0.25">
      <c r="A246">
        <v>10</v>
      </c>
      <c r="B246" s="33">
        <v>10</v>
      </c>
      <c r="C246" s="34" t="s">
        <v>506</v>
      </c>
      <c r="D246" s="34">
        <v>-800.03125</v>
      </c>
      <c r="E246" s="34">
        <v>104.03125</v>
      </c>
      <c r="F246" s="34">
        <v>120</v>
      </c>
      <c r="G246" s="34">
        <v>0.396148</v>
      </c>
      <c r="H246" s="34">
        <v>0.19125200000000001</v>
      </c>
      <c r="I246" s="34">
        <v>48.920175</v>
      </c>
      <c r="J246" s="34">
        <v>1.419333</v>
      </c>
      <c r="K246" s="34">
        <v>9.1396789999999992</v>
      </c>
      <c r="L246" s="34">
        <v>0.132879</v>
      </c>
      <c r="M246" s="58">
        <v>0.396148</v>
      </c>
      <c r="N246" s="34">
        <v>6.8418999999999994E-2</v>
      </c>
      <c r="O246" s="34">
        <v>99700</v>
      </c>
      <c r="P246" s="34">
        <v>21.7</v>
      </c>
      <c r="Q246" s="34">
        <v>60</v>
      </c>
      <c r="R246" s="34">
        <v>1.171</v>
      </c>
      <c r="S246" s="34" t="s">
        <v>525</v>
      </c>
      <c r="T246" s="34" t="s">
        <v>526</v>
      </c>
      <c r="U246" s="77">
        <v>1140</v>
      </c>
      <c r="V246" s="34">
        <v>170.59976249109562</v>
      </c>
      <c r="W246" s="2">
        <v>6.9506058224761897</v>
      </c>
      <c r="X246" s="2">
        <v>15.959647412393023</v>
      </c>
      <c r="Y246" s="2">
        <v>-123.2902978700849</v>
      </c>
      <c r="Z246" s="80">
        <f>VLOOKUP(U246,BG!$A$2:$F$55,4)</f>
        <v>26.195668687979527</v>
      </c>
      <c r="AA246" s="80">
        <f>VLOOKUP(U246,BG!$A$2:$F$55,5)</f>
        <v>0.45272959950887282</v>
      </c>
      <c r="AB246" s="4">
        <f>VLOOKUP(U246+1,BG!$A$2:$F$55,4)</f>
        <v>18.141976712050507</v>
      </c>
      <c r="AC246" s="4">
        <f>VLOOKUP(U246+1,BG!$A$2:$F$55,5)</f>
        <v>0.57567780357447917</v>
      </c>
      <c r="AD246" s="3">
        <f>COUNTIF($U$2:U246,U246)</f>
        <v>10</v>
      </c>
      <c r="AE246" s="3">
        <f t="shared" si="30"/>
        <v>19</v>
      </c>
      <c r="AF246" s="3">
        <f t="shared" si="34"/>
        <v>9</v>
      </c>
      <c r="AG246" s="3">
        <f t="shared" si="35"/>
        <v>9</v>
      </c>
      <c r="AH246" s="81">
        <f t="shared" si="31"/>
        <v>22.168822700015014</v>
      </c>
      <c r="AI246" s="81">
        <f t="shared" si="32"/>
        <v>0.51420370154167594</v>
      </c>
      <c r="AJ246" s="83">
        <v>4.4809599999999996</v>
      </c>
      <c r="AK246" s="83">
        <v>15.698700000000001</v>
      </c>
      <c r="AL246" s="84">
        <f t="shared" si="36"/>
        <v>70.345246751999994</v>
      </c>
      <c r="AM246" s="84">
        <f t="shared" si="33"/>
        <v>110.929218229246</v>
      </c>
      <c r="AN246" s="84">
        <f t="shared" si="37"/>
        <v>11.399290691168851</v>
      </c>
      <c r="AO246" s="84">
        <f t="shared" si="38"/>
        <v>99.529927538077146</v>
      </c>
      <c r="AP246" s="85">
        <f t="shared" si="39"/>
        <v>0.29322517867715692</v>
      </c>
    </row>
    <row r="247" spans="1:42" x14ac:dyDescent="0.25">
      <c r="A247">
        <v>10</v>
      </c>
      <c r="B247" s="33">
        <v>11</v>
      </c>
      <c r="C247" s="34" t="s">
        <v>506</v>
      </c>
      <c r="D247" s="34">
        <v>-800.03125</v>
      </c>
      <c r="E247" s="34">
        <v>156.03125</v>
      </c>
      <c r="F247" s="34">
        <v>120</v>
      </c>
      <c r="G247" s="34">
        <v>0.379496</v>
      </c>
      <c r="H247" s="34">
        <v>0.19125600000000001</v>
      </c>
      <c r="I247" s="34">
        <v>48.921171000000001</v>
      </c>
      <c r="J247" s="34">
        <v>1.414925</v>
      </c>
      <c r="K247" s="34">
        <v>9.1397790000000008</v>
      </c>
      <c r="L247" s="34">
        <v>0.13242399999999999</v>
      </c>
      <c r="M247" s="58">
        <v>0.379496</v>
      </c>
      <c r="N247" s="34">
        <v>6.7555000000000004E-2</v>
      </c>
      <c r="O247" s="34">
        <v>99700</v>
      </c>
      <c r="P247" s="34">
        <v>21.7</v>
      </c>
      <c r="Q247" s="34">
        <v>60</v>
      </c>
      <c r="R247" s="34">
        <v>1.171</v>
      </c>
      <c r="S247" s="34" t="s">
        <v>527</v>
      </c>
      <c r="T247" s="34" t="s">
        <v>528</v>
      </c>
      <c r="U247" s="77">
        <v>1140</v>
      </c>
      <c r="V247" s="34">
        <v>154.646335638831</v>
      </c>
      <c r="W247" s="2">
        <v>5.9969377470678928</v>
      </c>
      <c r="X247" s="2">
        <v>17.158022181654491</v>
      </c>
      <c r="Y247" s="2">
        <v>-121.25091213064154</v>
      </c>
      <c r="Z247" s="80">
        <f>VLOOKUP(U247,BG!$A$2:$F$55,4)</f>
        <v>26.195668687979527</v>
      </c>
      <c r="AA247" s="80">
        <f>VLOOKUP(U247,BG!$A$2:$F$55,5)</f>
        <v>0.45272959950887282</v>
      </c>
      <c r="AB247" s="4">
        <f>VLOOKUP(U247+1,BG!$A$2:$F$55,4)</f>
        <v>18.141976712050507</v>
      </c>
      <c r="AC247" s="4">
        <f>VLOOKUP(U247+1,BG!$A$2:$F$55,5)</f>
        <v>0.57567780357447917</v>
      </c>
      <c r="AD247" s="3">
        <f>COUNTIF($U$2:U247,U247)</f>
        <v>11</v>
      </c>
      <c r="AE247" s="3">
        <f t="shared" si="30"/>
        <v>19</v>
      </c>
      <c r="AF247" s="3">
        <f t="shared" si="34"/>
        <v>8</v>
      </c>
      <c r="AG247" s="3">
        <f t="shared" si="35"/>
        <v>10</v>
      </c>
      <c r="AH247" s="81">
        <f t="shared" si="31"/>
        <v>21.72139536801896</v>
      </c>
      <c r="AI247" s="81">
        <f t="shared" si="32"/>
        <v>0.52103415732309855</v>
      </c>
      <c r="AJ247" s="83">
        <v>4.3808800000000003</v>
      </c>
      <c r="AK247" s="83">
        <v>17.627199999999998</v>
      </c>
      <c r="AL247" s="84">
        <f t="shared" si="36"/>
        <v>77.222647936000001</v>
      </c>
      <c r="AM247" s="84">
        <f t="shared" si="33"/>
        <v>102.89559088619201</v>
      </c>
      <c r="AN247" s="84">
        <f t="shared" si="37"/>
        <v>11.317588931457616</v>
      </c>
      <c r="AO247" s="84">
        <f t="shared" si="38"/>
        <v>91.57800195473439</v>
      </c>
      <c r="AP247" s="85">
        <f t="shared" si="39"/>
        <v>0.15675548398435271</v>
      </c>
    </row>
    <row r="248" spans="1:42" x14ac:dyDescent="0.25">
      <c r="A248">
        <v>10</v>
      </c>
      <c r="B248" s="33">
        <v>12</v>
      </c>
      <c r="C248" s="34" t="s">
        <v>506</v>
      </c>
      <c r="D248" s="34">
        <v>-800.03125</v>
      </c>
      <c r="E248" s="34">
        <v>208.03125</v>
      </c>
      <c r="F248" s="34">
        <v>120</v>
      </c>
      <c r="G248" s="34">
        <v>0.34914400000000001</v>
      </c>
      <c r="H248" s="34">
        <v>0.19142999999999999</v>
      </c>
      <c r="I248" s="34">
        <v>48.964784000000002</v>
      </c>
      <c r="J248" s="34">
        <v>1.430245</v>
      </c>
      <c r="K248" s="34">
        <v>9.1438349999999993</v>
      </c>
      <c r="L248" s="34">
        <v>0.133685</v>
      </c>
      <c r="M248" s="58">
        <v>0.34914400000000001</v>
      </c>
      <c r="N248" s="34">
        <v>9.6407999999999994E-2</v>
      </c>
      <c r="O248" s="34">
        <v>99700</v>
      </c>
      <c r="P248" s="34">
        <v>21.7</v>
      </c>
      <c r="Q248" s="34">
        <v>60</v>
      </c>
      <c r="R248" s="34">
        <v>1.171</v>
      </c>
      <c r="S248" s="34" t="s">
        <v>529</v>
      </c>
      <c r="T248" s="34" t="s">
        <v>530</v>
      </c>
      <c r="U248" s="77">
        <v>1140</v>
      </c>
      <c r="V248" s="34">
        <v>127.05754378630736</v>
      </c>
      <c r="W248" s="2">
        <v>2.8217183228358005</v>
      </c>
      <c r="X248" s="2">
        <v>33.231927583074466</v>
      </c>
      <c r="Y248" s="2">
        <v>-112.01775859674363</v>
      </c>
      <c r="Z248" s="80">
        <f>VLOOKUP(U248,BG!$A$2:$F$55,4)</f>
        <v>26.195668687979527</v>
      </c>
      <c r="AA248" s="80">
        <f>VLOOKUP(U248,BG!$A$2:$F$55,5)</f>
        <v>0.45272959950887282</v>
      </c>
      <c r="AB248" s="4">
        <f>VLOOKUP(U248+1,BG!$A$2:$F$55,4)</f>
        <v>18.141976712050507</v>
      </c>
      <c r="AC248" s="4">
        <f>VLOOKUP(U248+1,BG!$A$2:$F$55,5)</f>
        <v>0.57567780357447917</v>
      </c>
      <c r="AD248" s="3">
        <f>COUNTIF($U$2:U248,U248)</f>
        <v>12</v>
      </c>
      <c r="AE248" s="3">
        <f t="shared" si="30"/>
        <v>19</v>
      </c>
      <c r="AF248" s="3">
        <f t="shared" si="34"/>
        <v>7</v>
      </c>
      <c r="AG248" s="3">
        <f t="shared" si="35"/>
        <v>11</v>
      </c>
      <c r="AH248" s="81">
        <f t="shared" si="31"/>
        <v>21.273968036022907</v>
      </c>
      <c r="AI248" s="81">
        <f t="shared" si="32"/>
        <v>0.52786461310452115</v>
      </c>
      <c r="AJ248" s="83">
        <v>2.5447299999999999</v>
      </c>
      <c r="AK248" s="83">
        <v>33.327399999999997</v>
      </c>
      <c r="AL248" s="84">
        <f t="shared" si="36"/>
        <v>84.809234601999989</v>
      </c>
      <c r="AM248" s="84">
        <f t="shared" si="33"/>
        <v>93.771138964313664</v>
      </c>
      <c r="AN248" s="84">
        <f t="shared" si="37"/>
        <v>11.229774906533182</v>
      </c>
      <c r="AO248" s="84">
        <f t="shared" si="38"/>
        <v>82.541364057780484</v>
      </c>
      <c r="AP248" s="85">
        <f t="shared" si="39"/>
        <v>2.7475564162375048E-2</v>
      </c>
    </row>
    <row r="249" spans="1:42" x14ac:dyDescent="0.25">
      <c r="A249">
        <v>10</v>
      </c>
      <c r="B249" s="33">
        <v>13</v>
      </c>
      <c r="C249" s="34" t="s">
        <v>506</v>
      </c>
      <c r="D249" s="34">
        <v>-800.03125</v>
      </c>
      <c r="E249" s="34">
        <v>260.03125</v>
      </c>
      <c r="F249" s="34">
        <v>120</v>
      </c>
      <c r="G249" s="34">
        <v>0.33064300000000002</v>
      </c>
      <c r="H249" s="34">
        <v>0.191303</v>
      </c>
      <c r="I249" s="34">
        <v>48.932989999999997</v>
      </c>
      <c r="J249" s="34">
        <v>1.458782</v>
      </c>
      <c r="K249" s="34">
        <v>9.1408229999999993</v>
      </c>
      <c r="L249" s="34">
        <v>0.13653599999999999</v>
      </c>
      <c r="M249" s="58">
        <v>0.33064300000000002</v>
      </c>
      <c r="N249" s="34">
        <v>0.16447100000000001</v>
      </c>
      <c r="O249" s="34">
        <v>99700</v>
      </c>
      <c r="P249" s="34">
        <v>21.7</v>
      </c>
      <c r="Q249" s="34">
        <v>60</v>
      </c>
      <c r="R249" s="34">
        <v>1.171</v>
      </c>
      <c r="S249" s="34" t="s">
        <v>531</v>
      </c>
      <c r="T249" s="34" t="s">
        <v>532</v>
      </c>
      <c r="U249" s="77">
        <v>1140</v>
      </c>
      <c r="V249" s="34">
        <v>109.52608223518482</v>
      </c>
      <c r="W249" s="2">
        <v>1.1612765881371279</v>
      </c>
      <c r="X249" s="2">
        <v>72.863973712494882</v>
      </c>
      <c r="Y249" s="2">
        <v>-109.9800378480506</v>
      </c>
      <c r="Z249" s="80">
        <f>VLOOKUP(U249,BG!$A$2:$F$55,4)</f>
        <v>26.195668687979527</v>
      </c>
      <c r="AA249" s="80">
        <f>VLOOKUP(U249,BG!$A$2:$F$55,5)</f>
        <v>0.45272959950887282</v>
      </c>
      <c r="AB249" s="4">
        <f>VLOOKUP(U249+1,BG!$A$2:$F$55,4)</f>
        <v>18.141976712050507</v>
      </c>
      <c r="AC249" s="4">
        <f>VLOOKUP(U249+1,BG!$A$2:$F$55,5)</f>
        <v>0.57567780357447917</v>
      </c>
      <c r="AD249" s="3">
        <f>COUNTIF($U$2:U249,U249)</f>
        <v>13</v>
      </c>
      <c r="AE249" s="3">
        <f t="shared" si="30"/>
        <v>19</v>
      </c>
      <c r="AF249" s="3">
        <f t="shared" si="34"/>
        <v>6</v>
      </c>
      <c r="AG249" s="3">
        <f t="shared" si="35"/>
        <v>12</v>
      </c>
      <c r="AH249" s="81">
        <f t="shared" si="31"/>
        <v>20.826540704026847</v>
      </c>
      <c r="AI249" s="81">
        <f t="shared" si="32"/>
        <v>0.53469506888594376</v>
      </c>
      <c r="AJ249" s="83">
        <v>1.03373</v>
      </c>
      <c r="AK249" s="83">
        <v>73.130700000000004</v>
      </c>
      <c r="AL249" s="84">
        <f t="shared" si="36"/>
        <v>75.597398511000009</v>
      </c>
      <c r="AM249" s="84">
        <f t="shared" si="33"/>
        <v>84.615226790959426</v>
      </c>
      <c r="AN249" s="84">
        <f t="shared" si="37"/>
        <v>11.135848616395547</v>
      </c>
      <c r="AO249" s="84">
        <f t="shared" si="38"/>
        <v>73.479378174563877</v>
      </c>
      <c r="AP249" s="85">
        <f t="shared" si="39"/>
        <v>2.8824690532959902E-2</v>
      </c>
    </row>
    <row r="250" spans="1:42" x14ac:dyDescent="0.25">
      <c r="A250">
        <v>10</v>
      </c>
      <c r="B250" s="33">
        <v>14</v>
      </c>
      <c r="C250" s="34" t="s">
        <v>506</v>
      </c>
      <c r="D250" s="34">
        <v>-800.03125</v>
      </c>
      <c r="E250" s="34">
        <v>312.03125</v>
      </c>
      <c r="F250" s="34">
        <v>120</v>
      </c>
      <c r="G250" s="34">
        <v>0.29652400000000001</v>
      </c>
      <c r="H250" s="34">
        <v>0.191354</v>
      </c>
      <c r="I250" s="34">
        <v>48.945608</v>
      </c>
      <c r="J250" s="34">
        <v>1.4589989999999999</v>
      </c>
      <c r="K250" s="34">
        <v>9.1420049999999993</v>
      </c>
      <c r="L250" s="34">
        <v>0.136296</v>
      </c>
      <c r="M250" s="58">
        <v>0.29652400000000001</v>
      </c>
      <c r="N250" s="34">
        <v>0.13683600000000001</v>
      </c>
      <c r="O250" s="34">
        <v>99700</v>
      </c>
      <c r="P250" s="34">
        <v>21.7</v>
      </c>
      <c r="Q250" s="34">
        <v>60</v>
      </c>
      <c r="R250" s="34">
        <v>1.171</v>
      </c>
      <c r="S250" s="34" t="s">
        <v>533</v>
      </c>
      <c r="T250" s="34" t="s">
        <v>534</v>
      </c>
      <c r="U250" s="77">
        <v>1140</v>
      </c>
      <c r="V250" s="34">
        <v>78.727639032583554</v>
      </c>
      <c r="W250" s="2">
        <v>0.97359923494809419</v>
      </c>
      <c r="X250" s="2">
        <v>62.480242074912518</v>
      </c>
      <c r="Y250" s="2">
        <v>-113.12032372112085</v>
      </c>
      <c r="Z250" s="80">
        <f>VLOOKUP(U250,BG!$A$2:$F$55,4)</f>
        <v>26.195668687979527</v>
      </c>
      <c r="AA250" s="80">
        <f>VLOOKUP(U250,BG!$A$2:$F$55,5)</f>
        <v>0.45272959950887282</v>
      </c>
      <c r="AB250" s="4">
        <f>VLOOKUP(U250+1,BG!$A$2:$F$55,4)</f>
        <v>18.141976712050507</v>
      </c>
      <c r="AC250" s="4">
        <f>VLOOKUP(U250+1,BG!$A$2:$F$55,5)</f>
        <v>0.57567780357447917</v>
      </c>
      <c r="AD250" s="3">
        <f>COUNTIF($U$2:U250,U250)</f>
        <v>14</v>
      </c>
      <c r="AE250" s="3">
        <f t="shared" si="30"/>
        <v>19</v>
      </c>
      <c r="AF250" s="3">
        <f t="shared" si="34"/>
        <v>5</v>
      </c>
      <c r="AG250" s="3">
        <f t="shared" si="35"/>
        <v>13</v>
      </c>
      <c r="AH250" s="81">
        <f t="shared" si="31"/>
        <v>20.37911337203079</v>
      </c>
      <c r="AI250" s="81">
        <f t="shared" si="32"/>
        <v>0.54152552466736625</v>
      </c>
      <c r="AJ250" s="83">
        <v>0.85077199999999997</v>
      </c>
      <c r="AK250" s="83">
        <v>61.536499999999997</v>
      </c>
      <c r="AL250" s="84">
        <f t="shared" si="36"/>
        <v>52.353531177999997</v>
      </c>
      <c r="AM250" s="84">
        <f t="shared" si="33"/>
        <v>60.830715883506549</v>
      </c>
      <c r="AN250" s="84">
        <f t="shared" si="37"/>
        <v>11.035810061044714</v>
      </c>
      <c r="AO250" s="84">
        <f t="shared" si="38"/>
        <v>49.794905822461835</v>
      </c>
      <c r="AP250" s="85">
        <f t="shared" si="39"/>
        <v>5.1383275322593319E-2</v>
      </c>
    </row>
    <row r="251" spans="1:42" x14ac:dyDescent="0.25">
      <c r="A251">
        <v>10</v>
      </c>
      <c r="B251" s="33">
        <v>15</v>
      </c>
      <c r="C251" s="34" t="s">
        <v>506</v>
      </c>
      <c r="D251" s="34">
        <v>-800.03125</v>
      </c>
      <c r="E251" s="34">
        <v>364.03125</v>
      </c>
      <c r="F251" s="34">
        <v>120</v>
      </c>
      <c r="G251" s="34">
        <v>0.27526200000000001</v>
      </c>
      <c r="H251" s="34">
        <v>0.19134300000000001</v>
      </c>
      <c r="I251" s="34">
        <v>48.942856999999997</v>
      </c>
      <c r="J251" s="34">
        <v>1.4193979999999999</v>
      </c>
      <c r="K251" s="34">
        <v>9.1417999999999999</v>
      </c>
      <c r="L251" s="34">
        <v>0.13279099999999999</v>
      </c>
      <c r="M251" s="58">
        <v>0.27526200000000001</v>
      </c>
      <c r="N251" s="34">
        <v>0.114111</v>
      </c>
      <c r="O251" s="34">
        <v>99700</v>
      </c>
      <c r="P251" s="34">
        <v>21.7</v>
      </c>
      <c r="Q251" s="34">
        <v>60</v>
      </c>
      <c r="R251" s="34">
        <v>1.171</v>
      </c>
      <c r="S251" s="34" t="s">
        <v>535</v>
      </c>
      <c r="T251" s="34" t="s">
        <v>536</v>
      </c>
      <c r="U251" s="77">
        <v>1140</v>
      </c>
      <c r="V251" s="34">
        <v>58.84238968059833</v>
      </c>
      <c r="W251" s="2">
        <v>1.1164323442886235</v>
      </c>
      <c r="X251" s="2">
        <v>43.128489418987975</v>
      </c>
      <c r="Y251" s="2">
        <v>-112.92646652934731</v>
      </c>
      <c r="Z251" s="80">
        <f>VLOOKUP(U251,BG!$A$2:$F$55,4)</f>
        <v>26.195668687979527</v>
      </c>
      <c r="AA251" s="80">
        <f>VLOOKUP(U251,BG!$A$2:$F$55,5)</f>
        <v>0.45272959950887282</v>
      </c>
      <c r="AB251" s="4">
        <f>VLOOKUP(U251+1,BG!$A$2:$F$55,4)</f>
        <v>18.141976712050507</v>
      </c>
      <c r="AC251" s="4">
        <f>VLOOKUP(U251+1,BG!$A$2:$F$55,5)</f>
        <v>0.57567780357447917</v>
      </c>
      <c r="AD251" s="3">
        <f>COUNTIF($U$2:U251,U251)</f>
        <v>15</v>
      </c>
      <c r="AE251" s="3">
        <f t="shared" si="30"/>
        <v>19</v>
      </c>
      <c r="AF251" s="3">
        <f t="shared" si="34"/>
        <v>4</v>
      </c>
      <c r="AG251" s="3">
        <f t="shared" si="35"/>
        <v>14</v>
      </c>
      <c r="AH251" s="81">
        <f t="shared" si="31"/>
        <v>19.931686040034734</v>
      </c>
      <c r="AI251" s="81">
        <f t="shared" si="32"/>
        <v>0.54835598044878897</v>
      </c>
      <c r="AJ251" s="83">
        <v>0.96562999999999999</v>
      </c>
      <c r="AK251" s="83">
        <v>45.435200000000002</v>
      </c>
      <c r="AL251" s="84">
        <f t="shared" si="36"/>
        <v>43.873592176000002</v>
      </c>
      <c r="AM251" s="84">
        <f t="shared" si="33"/>
        <v>48.150040547667835</v>
      </c>
      <c r="AN251" s="84">
        <f t="shared" si="37"/>
        <v>10.929659240480687</v>
      </c>
      <c r="AO251" s="84">
        <f t="shared" si="38"/>
        <v>37.220381307187147</v>
      </c>
      <c r="AP251" s="85">
        <f t="shared" si="39"/>
        <v>0.17875181916871283</v>
      </c>
    </row>
    <row r="252" spans="1:42" x14ac:dyDescent="0.25">
      <c r="A252">
        <v>10</v>
      </c>
      <c r="B252" s="33">
        <v>16</v>
      </c>
      <c r="C252" s="34" t="s">
        <v>506</v>
      </c>
      <c r="D252" s="34">
        <v>-800.03125</v>
      </c>
      <c r="E252" s="34">
        <v>416.03125</v>
      </c>
      <c r="F252" s="34">
        <v>120</v>
      </c>
      <c r="G252" s="34">
        <v>0.267567</v>
      </c>
      <c r="H252" s="34">
        <v>0.19106500000000001</v>
      </c>
      <c r="I252" s="34">
        <v>48.873303999999997</v>
      </c>
      <c r="J252" s="34">
        <v>1.4177999999999999</v>
      </c>
      <c r="K252" s="34">
        <v>9.1353000000000009</v>
      </c>
      <c r="L252" s="34">
        <v>0.132801</v>
      </c>
      <c r="M252" s="58">
        <v>0.267567</v>
      </c>
      <c r="N252" s="34">
        <v>7.3618000000000003E-2</v>
      </c>
      <c r="O252" s="34">
        <v>99700</v>
      </c>
      <c r="P252" s="34">
        <v>21.7</v>
      </c>
      <c r="Q252" s="34">
        <v>60</v>
      </c>
      <c r="R252" s="34">
        <v>1.171</v>
      </c>
      <c r="S252" s="34" t="s">
        <v>537</v>
      </c>
      <c r="T252" s="34" t="s">
        <v>538</v>
      </c>
      <c r="U252" s="77">
        <v>1140</v>
      </c>
      <c r="V252" s="34">
        <v>50.476876383866362</v>
      </c>
      <c r="W252" s="2">
        <v>1.5252423046414656</v>
      </c>
      <c r="X252" s="2">
        <v>26.70082992762908</v>
      </c>
      <c r="Y252" s="2">
        <v>-115.69687017265231</v>
      </c>
      <c r="Z252" s="80">
        <f>VLOOKUP(U252,BG!$A$2:$F$55,4)</f>
        <v>26.195668687979527</v>
      </c>
      <c r="AA252" s="80">
        <f>VLOOKUP(U252,BG!$A$2:$F$55,5)</f>
        <v>0.45272959950887282</v>
      </c>
      <c r="AB252" s="4">
        <f>VLOOKUP(U252+1,BG!$A$2:$F$55,4)</f>
        <v>18.141976712050507</v>
      </c>
      <c r="AC252" s="4">
        <f>VLOOKUP(U252+1,BG!$A$2:$F$55,5)</f>
        <v>0.57567780357447917</v>
      </c>
      <c r="AD252" s="3">
        <f>COUNTIF($U$2:U252,U252)</f>
        <v>16</v>
      </c>
      <c r="AE252" s="3">
        <f t="shared" si="30"/>
        <v>19</v>
      </c>
      <c r="AF252" s="3">
        <f t="shared" si="34"/>
        <v>3</v>
      </c>
      <c r="AG252" s="3">
        <f t="shared" si="35"/>
        <v>15</v>
      </c>
      <c r="AH252" s="81">
        <f t="shared" si="31"/>
        <v>19.484258708038677</v>
      </c>
      <c r="AI252" s="81">
        <f t="shared" si="32"/>
        <v>0.55518643623021147</v>
      </c>
      <c r="AJ252" s="83">
        <v>1.1722999999999999</v>
      </c>
      <c r="AK252" s="83">
        <v>27.183299999999999</v>
      </c>
      <c r="AL252" s="84">
        <f t="shared" si="36"/>
        <v>31.866982589999996</v>
      </c>
      <c r="AM252" s="84">
        <f t="shared" si="33"/>
        <v>40.725235374656798</v>
      </c>
      <c r="AN252" s="84">
        <f t="shared" si="37"/>
        <v>10.817396154703458</v>
      </c>
      <c r="AO252" s="84">
        <f t="shared" si="38"/>
        <v>29.907839219953338</v>
      </c>
      <c r="AP252" s="85">
        <f t="shared" si="39"/>
        <v>6.5506015183457111E-2</v>
      </c>
    </row>
    <row r="253" spans="1:42" x14ac:dyDescent="0.25">
      <c r="A253">
        <v>10</v>
      </c>
      <c r="B253" s="33">
        <v>17</v>
      </c>
      <c r="C253" s="34" t="s">
        <v>506</v>
      </c>
      <c r="D253" s="34">
        <v>-800.03125</v>
      </c>
      <c r="E253" s="34">
        <v>468.03125</v>
      </c>
      <c r="F253" s="34">
        <v>120</v>
      </c>
      <c r="G253" s="34">
        <v>0.26433200000000001</v>
      </c>
      <c r="H253" s="34">
        <v>0.19089600000000001</v>
      </c>
      <c r="I253" s="34">
        <v>48.830787000000001</v>
      </c>
      <c r="J253" s="34">
        <v>1.3610180000000001</v>
      </c>
      <c r="K253" s="34">
        <v>9.1313999999999993</v>
      </c>
      <c r="L253" s="34">
        <v>0.127493</v>
      </c>
      <c r="M253" s="58">
        <v>0.26433200000000001</v>
      </c>
      <c r="N253" s="34">
        <v>4.4047000000000003E-2</v>
      </c>
      <c r="O253" s="34">
        <v>99700</v>
      </c>
      <c r="P253" s="34">
        <v>21.7</v>
      </c>
      <c r="Q253" s="34">
        <v>60</v>
      </c>
      <c r="R253" s="34">
        <v>1.171</v>
      </c>
      <c r="S253" s="34" t="s">
        <v>539</v>
      </c>
      <c r="T253" s="34" t="s">
        <v>540</v>
      </c>
      <c r="U253" s="77">
        <v>1140</v>
      </c>
      <c r="V253" s="34">
        <v>45.898361641516317</v>
      </c>
      <c r="W253" s="2">
        <v>2.6885848875987679</v>
      </c>
      <c r="X253" s="2">
        <v>14.145742974027124</v>
      </c>
      <c r="Y253" s="2">
        <v>-116.43444540658002</v>
      </c>
      <c r="Z253" s="80">
        <f>VLOOKUP(U253,BG!$A$2:$F$55,4)</f>
        <v>26.195668687979527</v>
      </c>
      <c r="AA253" s="80">
        <f>VLOOKUP(U253,BG!$A$2:$F$55,5)</f>
        <v>0.45272959950887282</v>
      </c>
      <c r="AB253" s="4">
        <f>VLOOKUP(U253+1,BG!$A$2:$F$55,4)</f>
        <v>18.141976712050507</v>
      </c>
      <c r="AC253" s="4">
        <f>VLOOKUP(U253+1,BG!$A$2:$F$55,5)</f>
        <v>0.57567780357447917</v>
      </c>
      <c r="AD253" s="3">
        <f>COUNTIF($U$2:U253,U253)</f>
        <v>17</v>
      </c>
      <c r="AE253" s="3">
        <f t="shared" si="30"/>
        <v>19</v>
      </c>
      <c r="AF253" s="3">
        <f t="shared" si="34"/>
        <v>2</v>
      </c>
      <c r="AG253" s="3">
        <f t="shared" si="35"/>
        <v>16</v>
      </c>
      <c r="AH253" s="81">
        <f t="shared" si="31"/>
        <v>19.03683137604262</v>
      </c>
      <c r="AI253" s="81">
        <f t="shared" si="32"/>
        <v>0.56201689201163396</v>
      </c>
      <c r="AJ253" s="83">
        <v>1.75745</v>
      </c>
      <c r="AK253" s="83">
        <v>14.3872</v>
      </c>
      <c r="AL253" s="84">
        <f t="shared" si="36"/>
        <v>25.284784639999998</v>
      </c>
      <c r="AM253" s="84">
        <f t="shared" si="33"/>
        <v>38.032030783825775</v>
      </c>
      <c r="AN253" s="84">
        <f t="shared" si="37"/>
        <v>10.699020803713031</v>
      </c>
      <c r="AO253" s="84">
        <f t="shared" si="38"/>
        <v>27.333009980112742</v>
      </c>
      <c r="AP253" s="85">
        <f t="shared" si="39"/>
        <v>7.4935959910855568E-2</v>
      </c>
    </row>
    <row r="254" spans="1:42" x14ac:dyDescent="0.25">
      <c r="A254">
        <v>10</v>
      </c>
      <c r="B254" s="33">
        <v>18</v>
      </c>
      <c r="C254" s="34" t="s">
        <v>506</v>
      </c>
      <c r="D254" s="34">
        <v>-800.03125</v>
      </c>
      <c r="E254" s="34">
        <v>520.03125</v>
      </c>
      <c r="F254" s="34">
        <v>120</v>
      </c>
      <c r="G254" s="34">
        <v>0.25912499999999999</v>
      </c>
      <c r="H254" s="34">
        <v>0.19136800000000001</v>
      </c>
      <c r="I254" s="34">
        <v>48.949224000000001</v>
      </c>
      <c r="J254" s="34">
        <v>1.4275819999999999</v>
      </c>
      <c r="K254" s="34">
        <v>9.1423830000000006</v>
      </c>
      <c r="L254" s="34">
        <v>0.13356699999999999</v>
      </c>
      <c r="M254" s="58">
        <v>0.25912499999999999</v>
      </c>
      <c r="N254" s="34">
        <v>4.1125000000000002E-2</v>
      </c>
      <c r="O254" s="34">
        <v>99700</v>
      </c>
      <c r="P254" s="34">
        <v>21.7</v>
      </c>
      <c r="Q254" s="34">
        <v>60</v>
      </c>
      <c r="R254" s="34">
        <v>1.171</v>
      </c>
      <c r="S254" s="34" t="s">
        <v>541</v>
      </c>
      <c r="T254" s="34" t="s">
        <v>542</v>
      </c>
      <c r="U254" s="77">
        <v>1140</v>
      </c>
      <c r="V254" s="34">
        <v>39.643488488775461</v>
      </c>
      <c r="W254" s="2">
        <v>2.2601250158266937</v>
      </c>
      <c r="X254" s="2">
        <v>14.124957724933042</v>
      </c>
      <c r="Y254" s="2">
        <v>-119.38757541923223</v>
      </c>
      <c r="Z254" s="80">
        <f>VLOOKUP(U254,BG!$A$2:$F$55,4)</f>
        <v>26.195668687979527</v>
      </c>
      <c r="AA254" s="80">
        <f>VLOOKUP(U254,BG!$A$2:$F$55,5)</f>
        <v>0.45272959950887282</v>
      </c>
      <c r="AB254" s="4">
        <f>VLOOKUP(U254+1,BG!$A$2:$F$55,4)</f>
        <v>18.141976712050507</v>
      </c>
      <c r="AC254" s="4">
        <f>VLOOKUP(U254+1,BG!$A$2:$F$55,5)</f>
        <v>0.57567780357447917</v>
      </c>
      <c r="AD254" s="3">
        <f>COUNTIF($U$2:U254,U254)</f>
        <v>18</v>
      </c>
      <c r="AE254" s="3">
        <f t="shared" si="30"/>
        <v>19</v>
      </c>
      <c r="AF254" s="3">
        <f t="shared" si="34"/>
        <v>1</v>
      </c>
      <c r="AG254" s="3">
        <f t="shared" si="35"/>
        <v>17</v>
      </c>
      <c r="AH254" s="81">
        <f t="shared" si="31"/>
        <v>18.589404044046564</v>
      </c>
      <c r="AI254" s="81">
        <f t="shared" si="32"/>
        <v>0.56884734779305657</v>
      </c>
      <c r="AJ254" s="83">
        <v>1.4660299999999999</v>
      </c>
      <c r="AK254" s="83">
        <v>14.3719</v>
      </c>
      <c r="AL254" s="84">
        <f t="shared" si="36"/>
        <v>21.069636556999999</v>
      </c>
      <c r="AM254" s="84">
        <f t="shared" si="33"/>
        <v>31.924170301615671</v>
      </c>
      <c r="AN254" s="84">
        <f t="shared" si="37"/>
        <v>10.574533187509408</v>
      </c>
      <c r="AO254" s="84">
        <f t="shared" si="38"/>
        <v>21.349637114106265</v>
      </c>
      <c r="AP254" s="85">
        <f t="shared" si="39"/>
        <v>1.3115003108004236E-2</v>
      </c>
    </row>
    <row r="255" spans="1:42" x14ac:dyDescent="0.25">
      <c r="A255">
        <v>10</v>
      </c>
      <c r="B255" s="33">
        <v>19</v>
      </c>
      <c r="C255" s="34" t="s">
        <v>506</v>
      </c>
      <c r="D255" s="34">
        <v>-800.03125</v>
      </c>
      <c r="E255" s="34">
        <v>572.03125</v>
      </c>
      <c r="F255" s="34">
        <v>120</v>
      </c>
      <c r="G255" s="34">
        <v>0.25581700000000002</v>
      </c>
      <c r="H255" s="34">
        <v>0.19097900000000001</v>
      </c>
      <c r="I255" s="34">
        <v>48.851542000000002</v>
      </c>
      <c r="J255" s="34">
        <v>1.4160410000000001</v>
      </c>
      <c r="K255" s="34">
        <v>9.1332679999999993</v>
      </c>
      <c r="L255" s="34">
        <v>0.132662</v>
      </c>
      <c r="M255" s="58">
        <v>0.25581700000000002</v>
      </c>
      <c r="N255" s="34">
        <v>3.7371000000000001E-2</v>
      </c>
      <c r="O255" s="34">
        <v>99700</v>
      </c>
      <c r="P255" s="34">
        <v>21.7</v>
      </c>
      <c r="Q255" s="34">
        <v>60</v>
      </c>
      <c r="R255" s="34">
        <v>1.171</v>
      </c>
      <c r="S255" s="34" t="s">
        <v>543</v>
      </c>
      <c r="T255" s="34" t="s">
        <v>544</v>
      </c>
      <c r="U255" s="77">
        <v>1140</v>
      </c>
      <c r="V255" s="34">
        <v>35.000833035945639</v>
      </c>
      <c r="W255" s="2">
        <v>2.8960382557316802</v>
      </c>
      <c r="X255" s="2">
        <v>10.779818105280606</v>
      </c>
      <c r="Y255" s="2">
        <v>-118.08153863366863</v>
      </c>
      <c r="Z255" s="80">
        <f>VLOOKUP(U255,BG!$A$2:$F$55,4)</f>
        <v>26.195668687979527</v>
      </c>
      <c r="AA255" s="80">
        <f>VLOOKUP(U255,BG!$A$2:$F$55,5)</f>
        <v>0.45272959950887282</v>
      </c>
      <c r="AB255" s="4">
        <f>VLOOKUP(U255+1,BG!$A$2:$F$55,4)</f>
        <v>18.141976712050507</v>
      </c>
      <c r="AC255" s="4">
        <f>VLOOKUP(U255+1,BG!$A$2:$F$55,5)</f>
        <v>0.57567780357447917</v>
      </c>
      <c r="AD255" s="3">
        <f>COUNTIF($U$2:U255,U255)</f>
        <v>19</v>
      </c>
      <c r="AE255" s="3">
        <f t="shared" si="30"/>
        <v>19</v>
      </c>
      <c r="AF255" s="3">
        <f t="shared" si="34"/>
        <v>0</v>
      </c>
      <c r="AG255" s="3">
        <f t="shared" si="35"/>
        <v>18</v>
      </c>
      <c r="AH255" s="81">
        <f t="shared" si="31"/>
        <v>18.141976712050507</v>
      </c>
      <c r="AI255" s="81">
        <f t="shared" si="32"/>
        <v>0.57567780357447917</v>
      </c>
      <c r="AJ255" s="83">
        <v>1.6984999999999999</v>
      </c>
      <c r="AK255" s="83">
        <v>12.4108</v>
      </c>
      <c r="AL255" s="84">
        <f t="shared" si="36"/>
        <v>21.079743799999999</v>
      </c>
      <c r="AM255" s="84">
        <f t="shared" si="33"/>
        <v>31.218765622721634</v>
      </c>
      <c r="AN255" s="84">
        <f t="shared" si="37"/>
        <v>10.443933306092587</v>
      </c>
      <c r="AO255" s="84">
        <f t="shared" si="38"/>
        <v>20.774832316629045</v>
      </c>
      <c r="AP255" s="85">
        <f t="shared" si="39"/>
        <v>1.4676964835325801E-2</v>
      </c>
    </row>
    <row r="256" spans="1:42" x14ac:dyDescent="0.25">
      <c r="A256">
        <v>11</v>
      </c>
      <c r="B256" s="36">
        <v>1</v>
      </c>
      <c r="C256" s="37" t="s">
        <v>545</v>
      </c>
      <c r="D256" s="37">
        <v>-800.03125</v>
      </c>
      <c r="E256" s="37">
        <v>-363.96875</v>
      </c>
      <c r="F256" s="37">
        <v>50</v>
      </c>
      <c r="G256" s="37">
        <v>0.22816800000000001</v>
      </c>
      <c r="H256" s="37">
        <v>0.193048</v>
      </c>
      <c r="I256" s="37">
        <v>49.370761999999999</v>
      </c>
      <c r="J256" s="37">
        <v>1.412819</v>
      </c>
      <c r="K256" s="37">
        <v>9.1817019999999996</v>
      </c>
      <c r="L256" s="37">
        <v>0.13156499999999999</v>
      </c>
      <c r="M256" s="59">
        <v>0.22816800000000001</v>
      </c>
      <c r="N256" s="37">
        <v>3.3308999999999998E-2</v>
      </c>
      <c r="O256" s="37">
        <v>99700</v>
      </c>
      <c r="P256" s="37">
        <v>21.7</v>
      </c>
      <c r="Q256" s="37">
        <v>60</v>
      </c>
      <c r="R256" s="37">
        <v>1.171</v>
      </c>
      <c r="S256" s="37" t="s">
        <v>546</v>
      </c>
      <c r="T256" s="37" t="s">
        <v>547</v>
      </c>
      <c r="U256" s="77">
        <v>1150</v>
      </c>
      <c r="V256" s="34">
        <v>31.76780388774635</v>
      </c>
      <c r="W256" s="2">
        <v>3.1920726922315481</v>
      </c>
      <c r="X256" s="2">
        <v>9.3959753587846997</v>
      </c>
      <c r="Y256" s="2">
        <v>-102.56092039809354</v>
      </c>
      <c r="Z256" s="80">
        <f>VLOOKUP(U256,BG!$A$2:$F$55,4)</f>
        <v>28.478502863576335</v>
      </c>
      <c r="AA256" s="80">
        <f>VLOOKUP(U256,BG!$A$2:$F$55,5)</f>
        <v>0.438412055918872</v>
      </c>
      <c r="AB256" s="4">
        <f>VLOOKUP(U256+1,BG!$A$2:$F$55,4)</f>
        <v>14.122810093491935</v>
      </c>
      <c r="AC256" s="4">
        <f>VLOOKUP(U256+1,BG!$A$2:$F$55,5)</f>
        <v>0.70588304155853121</v>
      </c>
      <c r="AD256" s="3">
        <f>COUNTIF($U$2:U256,U256)</f>
        <v>1</v>
      </c>
      <c r="AE256" s="3">
        <f t="shared" si="30"/>
        <v>19</v>
      </c>
      <c r="AF256" s="3">
        <f t="shared" si="34"/>
        <v>18</v>
      </c>
      <c r="AG256" s="3">
        <f t="shared" si="35"/>
        <v>0</v>
      </c>
      <c r="AH256" s="81">
        <f t="shared" si="31"/>
        <v>28.478502863576335</v>
      </c>
      <c r="AI256" s="81">
        <f t="shared" si="32"/>
        <v>0.438412055918872</v>
      </c>
      <c r="AJ256" s="83">
        <v>2.3205200000000001</v>
      </c>
      <c r="AK256" s="83">
        <v>10.181800000000001</v>
      </c>
      <c r="AL256" s="84">
        <f t="shared" si="36"/>
        <v>23.627070536000005</v>
      </c>
      <c r="AM256" s="84">
        <f t="shared" si="33"/>
        <v>29.992636359657162</v>
      </c>
      <c r="AN256" s="84">
        <f t="shared" si="37"/>
        <v>12.485318989911985</v>
      </c>
      <c r="AO256" s="84">
        <f t="shared" si="38"/>
        <v>17.507317369745177</v>
      </c>
      <c r="AP256" s="85">
        <f t="shared" si="39"/>
        <v>0.34955402001396985</v>
      </c>
    </row>
    <row r="257" spans="1:42" x14ac:dyDescent="0.25">
      <c r="A257">
        <v>11</v>
      </c>
      <c r="B257" s="36">
        <v>2</v>
      </c>
      <c r="C257" s="37" t="s">
        <v>545</v>
      </c>
      <c r="D257" s="37">
        <v>-800.03125</v>
      </c>
      <c r="E257" s="37">
        <v>-312</v>
      </c>
      <c r="F257" s="37">
        <v>50</v>
      </c>
      <c r="G257" s="37">
        <v>0.249725</v>
      </c>
      <c r="H257" s="37">
        <v>0.19232099999999999</v>
      </c>
      <c r="I257" s="37">
        <v>49.188274999999997</v>
      </c>
      <c r="J257" s="37">
        <v>1.422679</v>
      </c>
      <c r="K257" s="37">
        <v>9.1646979999999996</v>
      </c>
      <c r="L257" s="37">
        <v>0.13266500000000001</v>
      </c>
      <c r="M257" s="59">
        <v>0.249725</v>
      </c>
      <c r="N257" s="37">
        <v>4.7253000000000003E-2</v>
      </c>
      <c r="O257" s="37">
        <v>99700</v>
      </c>
      <c r="P257" s="37">
        <v>21.7</v>
      </c>
      <c r="Q257" s="37">
        <v>60</v>
      </c>
      <c r="R257" s="37">
        <v>1.171</v>
      </c>
      <c r="S257" s="37" t="s">
        <v>548</v>
      </c>
      <c r="T257" s="37" t="s">
        <v>549</v>
      </c>
      <c r="U257" s="77">
        <v>1150</v>
      </c>
      <c r="V257" s="34">
        <v>48.199173676511109</v>
      </c>
      <c r="W257" s="2">
        <v>2.4881793321205401</v>
      </c>
      <c r="X257" s="2">
        <v>15.520929958502327</v>
      </c>
      <c r="Y257" s="2">
        <v>-106.87742031536465</v>
      </c>
      <c r="Z257" s="80">
        <f>VLOOKUP(U257,BG!$A$2:$F$55,4)</f>
        <v>28.478502863576335</v>
      </c>
      <c r="AA257" s="80">
        <f>VLOOKUP(U257,BG!$A$2:$F$55,5)</f>
        <v>0.438412055918872</v>
      </c>
      <c r="AB257" s="4">
        <f>VLOOKUP(U257+1,BG!$A$2:$F$55,4)</f>
        <v>14.122810093491935</v>
      </c>
      <c r="AC257" s="4">
        <f>VLOOKUP(U257+1,BG!$A$2:$F$55,5)</f>
        <v>0.70588304155853121</v>
      </c>
      <c r="AD257" s="3">
        <f>COUNTIF($U$2:U257,U257)</f>
        <v>2</v>
      </c>
      <c r="AE257" s="3">
        <f t="shared" si="30"/>
        <v>19</v>
      </c>
      <c r="AF257" s="3">
        <f t="shared" si="34"/>
        <v>17</v>
      </c>
      <c r="AG257" s="3">
        <f t="shared" si="35"/>
        <v>1</v>
      </c>
      <c r="AH257" s="81">
        <f t="shared" si="31"/>
        <v>27.680964376349422</v>
      </c>
      <c r="AI257" s="81">
        <f t="shared" si="32"/>
        <v>0.45327155512107531</v>
      </c>
      <c r="AJ257" s="83">
        <v>1.8817299999999999</v>
      </c>
      <c r="AK257" s="83">
        <v>15.9092</v>
      </c>
      <c r="AL257" s="84">
        <f t="shared" si="36"/>
        <v>29.936818916</v>
      </c>
      <c r="AM257" s="84">
        <f t="shared" si="33"/>
        <v>38.618857138035999</v>
      </c>
      <c r="AN257" s="84">
        <f t="shared" si="37"/>
        <v>12.54699377011899</v>
      </c>
      <c r="AO257" s="84">
        <f t="shared" si="38"/>
        <v>26.071863367917011</v>
      </c>
      <c r="AP257" s="85">
        <f t="shared" si="39"/>
        <v>0.14824239808034007</v>
      </c>
    </row>
    <row r="258" spans="1:42" x14ac:dyDescent="0.25">
      <c r="A258">
        <v>11</v>
      </c>
      <c r="B258" s="36">
        <v>3</v>
      </c>
      <c r="C258" s="37" t="s">
        <v>545</v>
      </c>
      <c r="D258" s="37">
        <v>-800.03125</v>
      </c>
      <c r="E258" s="37">
        <v>-260</v>
      </c>
      <c r="F258" s="37">
        <v>50</v>
      </c>
      <c r="G258" s="37">
        <v>0.27609</v>
      </c>
      <c r="H258" s="37">
        <v>0.19237399999999999</v>
      </c>
      <c r="I258" s="37">
        <v>49.201540000000001</v>
      </c>
      <c r="J258" s="37">
        <v>1.449417</v>
      </c>
      <c r="K258" s="37">
        <v>9.1658950000000008</v>
      </c>
      <c r="L258" s="37">
        <v>0.13530500000000001</v>
      </c>
      <c r="M258" s="59">
        <v>0.27609</v>
      </c>
      <c r="N258" s="37">
        <v>5.4908999999999999E-2</v>
      </c>
      <c r="O258" s="37">
        <v>99700</v>
      </c>
      <c r="P258" s="37">
        <v>21.7</v>
      </c>
      <c r="Q258" s="37">
        <v>60</v>
      </c>
      <c r="R258" s="37">
        <v>1.171</v>
      </c>
      <c r="S258" s="37" t="s">
        <v>550</v>
      </c>
      <c r="T258" s="37" t="s">
        <v>551</v>
      </c>
      <c r="U258" s="77">
        <v>1150</v>
      </c>
      <c r="V258" s="34">
        <v>68.720214796814943</v>
      </c>
      <c r="W258" s="2">
        <v>2.3901886767436844</v>
      </c>
      <c r="X258" s="2">
        <v>20.829938425430953</v>
      </c>
      <c r="Y258" s="2">
        <v>-111.56452484129693</v>
      </c>
      <c r="Z258" s="80">
        <f>VLOOKUP(U258,BG!$A$2:$F$55,4)</f>
        <v>28.478502863576335</v>
      </c>
      <c r="AA258" s="80">
        <f>VLOOKUP(U258,BG!$A$2:$F$55,5)</f>
        <v>0.438412055918872</v>
      </c>
      <c r="AB258" s="4">
        <f>VLOOKUP(U258+1,BG!$A$2:$F$55,4)</f>
        <v>14.122810093491935</v>
      </c>
      <c r="AC258" s="4">
        <f>VLOOKUP(U258+1,BG!$A$2:$F$55,5)</f>
        <v>0.70588304155853121</v>
      </c>
      <c r="AD258" s="3">
        <f>COUNTIF($U$2:U258,U258)</f>
        <v>3</v>
      </c>
      <c r="AE258" s="3">
        <f t="shared" ref="AE258:AE321" si="40">COUNTIF($U$2:$U$437,U258)</f>
        <v>19</v>
      </c>
      <c r="AF258" s="3">
        <f t="shared" si="34"/>
        <v>16</v>
      </c>
      <c r="AG258" s="3">
        <f t="shared" si="35"/>
        <v>2</v>
      </c>
      <c r="AH258" s="81">
        <f t="shared" ref="AH258:AH321" si="41">(AF258*Z258+AG258*AB258)/(AE258-1)</f>
        <v>26.883425889122513</v>
      </c>
      <c r="AI258" s="81">
        <f t="shared" ref="AI258:AI321" si="42">(AF258*AA258+AG258*AC258)/(AE258-1)</f>
        <v>0.46813105432327856</v>
      </c>
      <c r="AJ258" s="83">
        <v>1.83094</v>
      </c>
      <c r="AK258" s="83">
        <v>21.694600000000001</v>
      </c>
      <c r="AL258" s="84">
        <f t="shared" si="36"/>
        <v>39.721510924</v>
      </c>
      <c r="AM258" s="84">
        <f t="shared" ref="AM258:AM321" si="43">W258*X258+IF(Y258&gt;0,Y258,0)</f>
        <v>49.787482961733232</v>
      </c>
      <c r="AN258" s="84">
        <f t="shared" si="37"/>
        <v>12.584966505296645</v>
      </c>
      <c r="AO258" s="84">
        <f t="shared" si="38"/>
        <v>37.202516456436584</v>
      </c>
      <c r="AP258" s="85">
        <f t="shared" si="39"/>
        <v>6.7710324663470267E-2</v>
      </c>
    </row>
    <row r="259" spans="1:42" x14ac:dyDescent="0.25">
      <c r="A259">
        <v>11</v>
      </c>
      <c r="B259" s="36">
        <v>4</v>
      </c>
      <c r="C259" s="37" t="s">
        <v>545</v>
      </c>
      <c r="D259" s="37">
        <v>-800.03125</v>
      </c>
      <c r="E259" s="37">
        <v>-208</v>
      </c>
      <c r="F259" s="37">
        <v>50</v>
      </c>
      <c r="G259" s="37">
        <v>0.31387599999999999</v>
      </c>
      <c r="H259" s="37">
        <v>0.19203300000000001</v>
      </c>
      <c r="I259" s="37">
        <v>49.116081000000001</v>
      </c>
      <c r="J259" s="37">
        <v>1.3832679999999999</v>
      </c>
      <c r="K259" s="37">
        <v>9.1580189999999995</v>
      </c>
      <c r="L259" s="37">
        <v>0.129136</v>
      </c>
      <c r="M259" s="59">
        <v>0.31387599999999999</v>
      </c>
      <c r="N259" s="37">
        <v>7.1626999999999996E-2</v>
      </c>
      <c r="O259" s="37">
        <v>99700</v>
      </c>
      <c r="P259" s="37">
        <v>21.7</v>
      </c>
      <c r="Q259" s="37">
        <v>60</v>
      </c>
      <c r="R259" s="37">
        <v>1.171</v>
      </c>
      <c r="S259" s="37" t="s">
        <v>552</v>
      </c>
      <c r="T259" s="37" t="s">
        <v>553</v>
      </c>
      <c r="U259" s="77">
        <v>1150</v>
      </c>
      <c r="V259" s="34">
        <v>98.952988874197871</v>
      </c>
      <c r="W259" s="2">
        <v>2.8110056022851873</v>
      </c>
      <c r="X259" s="2">
        <v>25.199893921502955</v>
      </c>
      <c r="Y259" s="2">
        <v>-113.29010428746406</v>
      </c>
      <c r="Z259" s="80">
        <f>VLOOKUP(U259,BG!$A$2:$F$55,4)</f>
        <v>28.478502863576335</v>
      </c>
      <c r="AA259" s="80">
        <f>VLOOKUP(U259,BG!$A$2:$F$55,5)</f>
        <v>0.438412055918872</v>
      </c>
      <c r="AB259" s="4">
        <f>VLOOKUP(U259+1,BG!$A$2:$F$55,4)</f>
        <v>14.122810093491935</v>
      </c>
      <c r="AC259" s="4">
        <f>VLOOKUP(U259+1,BG!$A$2:$F$55,5)</f>
        <v>0.70588304155853121</v>
      </c>
      <c r="AD259" s="3">
        <f>COUNTIF($U$2:U259,U259)</f>
        <v>4</v>
      </c>
      <c r="AE259" s="3">
        <f t="shared" si="40"/>
        <v>19</v>
      </c>
      <c r="AF259" s="3">
        <f t="shared" ref="AF259:AF322" si="44">AE259-AD259</f>
        <v>15</v>
      </c>
      <c r="AG259" s="3">
        <f t="shared" ref="AG259:AG322" si="45">AD259-1</f>
        <v>3</v>
      </c>
      <c r="AH259" s="81">
        <f t="shared" si="41"/>
        <v>26.085887401895601</v>
      </c>
      <c r="AI259" s="81">
        <f t="shared" si="42"/>
        <v>0.48299055352548187</v>
      </c>
      <c r="AJ259" s="83">
        <v>2.2918699999999999</v>
      </c>
      <c r="AK259" s="83">
        <v>25.845400000000001</v>
      </c>
      <c r="AL259" s="84">
        <f t="shared" ref="AL259:AL322" si="46">AJ259*AK259</f>
        <v>59.234296897999997</v>
      </c>
      <c r="AM259" s="84">
        <f t="shared" si="43"/>
        <v>70.837042990337238</v>
      </c>
      <c r="AN259" s="84">
        <f t="shared" ref="AN259:AN322" si="47">AH259*AI259</f>
        <v>12.59923719544495</v>
      </c>
      <c r="AO259" s="84">
        <f t="shared" ref="AO259:AO322" si="48">AM259-AN259</f>
        <v>58.237805794892289</v>
      </c>
      <c r="AP259" s="85">
        <f t="shared" ref="AP259:AP322" si="49">ABS((AL259-AO259)/AO259)</f>
        <v>1.7110725404340433E-2</v>
      </c>
    </row>
    <row r="260" spans="1:42" x14ac:dyDescent="0.25">
      <c r="A260">
        <v>11</v>
      </c>
      <c r="B260" s="36">
        <v>5</v>
      </c>
      <c r="C260" s="37" t="s">
        <v>545</v>
      </c>
      <c r="D260" s="37">
        <v>-800.03125</v>
      </c>
      <c r="E260" s="37">
        <v>-156</v>
      </c>
      <c r="F260" s="37">
        <v>50</v>
      </c>
      <c r="G260" s="37">
        <v>0.347493</v>
      </c>
      <c r="H260" s="37">
        <v>0.19193099999999999</v>
      </c>
      <c r="I260" s="37">
        <v>49.090443</v>
      </c>
      <c r="J260" s="37">
        <v>1.3725050000000001</v>
      </c>
      <c r="K260" s="37">
        <v>9.1556420000000003</v>
      </c>
      <c r="L260" s="37">
        <v>0.12815799999999999</v>
      </c>
      <c r="M260" s="59">
        <v>0.347493</v>
      </c>
      <c r="N260" s="37">
        <v>9.0809000000000001E-2</v>
      </c>
      <c r="O260" s="37">
        <v>99700</v>
      </c>
      <c r="P260" s="37">
        <v>21.7</v>
      </c>
      <c r="Q260" s="37">
        <v>60</v>
      </c>
      <c r="R260" s="37">
        <v>1.171</v>
      </c>
      <c r="S260" s="37" t="s">
        <v>554</v>
      </c>
      <c r="T260" s="37" t="s">
        <v>555</v>
      </c>
      <c r="U260" s="77">
        <v>1150</v>
      </c>
      <c r="V260" s="34">
        <v>125.6484318191896</v>
      </c>
      <c r="W260" s="2">
        <v>2.894468457844511</v>
      </c>
      <c r="X260" s="2">
        <v>29.916024938679946</v>
      </c>
      <c r="Y260" s="2">
        <v>-117.79297816511932</v>
      </c>
      <c r="Z260" s="80">
        <f>VLOOKUP(U260,BG!$A$2:$F$55,4)</f>
        <v>28.478502863576335</v>
      </c>
      <c r="AA260" s="80">
        <f>VLOOKUP(U260,BG!$A$2:$F$55,5)</f>
        <v>0.438412055918872</v>
      </c>
      <c r="AB260" s="4">
        <f>VLOOKUP(U260+1,BG!$A$2:$F$55,4)</f>
        <v>14.122810093491935</v>
      </c>
      <c r="AC260" s="4">
        <f>VLOOKUP(U260+1,BG!$A$2:$F$55,5)</f>
        <v>0.70588304155853121</v>
      </c>
      <c r="AD260" s="3">
        <f>COUNTIF($U$2:U260,U260)</f>
        <v>5</v>
      </c>
      <c r="AE260" s="3">
        <f t="shared" si="40"/>
        <v>19</v>
      </c>
      <c r="AF260" s="3">
        <f t="shared" si="44"/>
        <v>14</v>
      </c>
      <c r="AG260" s="3">
        <f t="shared" si="45"/>
        <v>4</v>
      </c>
      <c r="AH260" s="81">
        <f t="shared" si="41"/>
        <v>25.288348914668692</v>
      </c>
      <c r="AI260" s="81">
        <f t="shared" si="42"/>
        <v>0.49785005272768523</v>
      </c>
      <c r="AJ260" s="83">
        <v>2.5183399999999998</v>
      </c>
      <c r="AK260" s="83">
        <v>30.596900000000002</v>
      </c>
      <c r="AL260" s="84">
        <f t="shared" si="46"/>
        <v>77.053397145999995</v>
      </c>
      <c r="AM260" s="84">
        <f t="shared" si="43"/>
        <v>86.590990569098878</v>
      </c>
      <c r="AN260" s="84">
        <f t="shared" si="47"/>
        <v>12.58980584056391</v>
      </c>
      <c r="AO260" s="84">
        <f t="shared" si="48"/>
        <v>74.001184728534966</v>
      </c>
      <c r="AP260" s="85">
        <f t="shared" si="49"/>
        <v>4.12454534162085E-2</v>
      </c>
    </row>
    <row r="261" spans="1:42" x14ac:dyDescent="0.25">
      <c r="A261">
        <v>11</v>
      </c>
      <c r="B261" s="36">
        <v>6</v>
      </c>
      <c r="C261" s="37" t="s">
        <v>545</v>
      </c>
      <c r="D261" s="37">
        <v>-800.03125</v>
      </c>
      <c r="E261" s="37">
        <v>-104</v>
      </c>
      <c r="F261" s="37">
        <v>50</v>
      </c>
      <c r="G261" s="37">
        <v>0.376193</v>
      </c>
      <c r="H261" s="37">
        <v>0.191912</v>
      </c>
      <c r="I261" s="37">
        <v>49.085659</v>
      </c>
      <c r="J261" s="37">
        <v>1.384344</v>
      </c>
      <c r="K261" s="37">
        <v>9.1551799999999997</v>
      </c>
      <c r="L261" s="37">
        <v>0.12923299999999999</v>
      </c>
      <c r="M261" s="59">
        <v>0.376193</v>
      </c>
      <c r="N261" s="37">
        <v>0.103826</v>
      </c>
      <c r="O261" s="37">
        <v>99700</v>
      </c>
      <c r="P261" s="37">
        <v>21.7</v>
      </c>
      <c r="Q261" s="37">
        <v>60</v>
      </c>
      <c r="R261" s="37">
        <v>1.171</v>
      </c>
      <c r="S261" s="37" t="s">
        <v>556</v>
      </c>
      <c r="T261" s="37" t="s">
        <v>557</v>
      </c>
      <c r="U261" s="77">
        <v>1150</v>
      </c>
      <c r="V261" s="34">
        <v>148.16949976616871</v>
      </c>
      <c r="W261" s="2">
        <v>3.0040711966325113</v>
      </c>
      <c r="X261" s="2">
        <v>33.939709784369128</v>
      </c>
      <c r="Y261" s="2">
        <v>-119.71096398752428</v>
      </c>
      <c r="Z261" s="80">
        <f>VLOOKUP(U261,BG!$A$2:$F$55,4)</f>
        <v>28.478502863576335</v>
      </c>
      <c r="AA261" s="80">
        <f>VLOOKUP(U261,BG!$A$2:$F$55,5)</f>
        <v>0.438412055918872</v>
      </c>
      <c r="AB261" s="4">
        <f>VLOOKUP(U261+1,BG!$A$2:$F$55,4)</f>
        <v>14.122810093491935</v>
      </c>
      <c r="AC261" s="4">
        <f>VLOOKUP(U261+1,BG!$A$2:$F$55,5)</f>
        <v>0.70588304155853121</v>
      </c>
      <c r="AD261" s="3">
        <f>COUNTIF($U$2:U261,U261)</f>
        <v>6</v>
      </c>
      <c r="AE261" s="3">
        <f t="shared" si="40"/>
        <v>19</v>
      </c>
      <c r="AF261" s="3">
        <f t="shared" si="44"/>
        <v>13</v>
      </c>
      <c r="AG261" s="3">
        <f t="shared" si="45"/>
        <v>5</v>
      </c>
      <c r="AH261" s="81">
        <f t="shared" si="41"/>
        <v>24.490810427441779</v>
      </c>
      <c r="AI261" s="81">
        <f t="shared" si="42"/>
        <v>0.51270955192988843</v>
      </c>
      <c r="AJ261" s="83">
        <v>2.7242999999999999</v>
      </c>
      <c r="AK261" s="83">
        <v>34.654299999999999</v>
      </c>
      <c r="AL261" s="84">
        <f t="shared" si="46"/>
        <v>94.408709489999993</v>
      </c>
      <c r="AM261" s="84">
        <f t="shared" si="43"/>
        <v>101.95730458528992</v>
      </c>
      <c r="AN261" s="84">
        <f t="shared" si="47"/>
        <v>12.556672440653514</v>
      </c>
      <c r="AO261" s="84">
        <f t="shared" si="48"/>
        <v>89.400632144636404</v>
      </c>
      <c r="AP261" s="85">
        <f t="shared" si="49"/>
        <v>5.6018366148253777E-2</v>
      </c>
    </row>
    <row r="262" spans="1:42" x14ac:dyDescent="0.25">
      <c r="A262">
        <v>11</v>
      </c>
      <c r="B262" s="36">
        <v>7</v>
      </c>
      <c r="C262" s="37" t="s">
        <v>545</v>
      </c>
      <c r="D262" s="37">
        <v>-800.03125</v>
      </c>
      <c r="E262" s="37">
        <v>-52</v>
      </c>
      <c r="F262" s="37">
        <v>50</v>
      </c>
      <c r="G262" s="37">
        <v>0.40563700000000003</v>
      </c>
      <c r="H262" s="37">
        <v>0.191634</v>
      </c>
      <c r="I262" s="37">
        <v>49.015982000000001</v>
      </c>
      <c r="J262" s="37">
        <v>1.3849480000000001</v>
      </c>
      <c r="K262" s="37">
        <v>9.148676</v>
      </c>
      <c r="L262" s="37">
        <v>0.12944800000000001</v>
      </c>
      <c r="M262" s="59">
        <v>0.40563700000000003</v>
      </c>
      <c r="N262" s="37">
        <v>0.105933</v>
      </c>
      <c r="O262" s="37">
        <v>99700</v>
      </c>
      <c r="P262" s="37">
        <v>21.7</v>
      </c>
      <c r="Q262" s="37">
        <v>60</v>
      </c>
      <c r="R262" s="37">
        <v>1.171</v>
      </c>
      <c r="S262" s="37" t="s">
        <v>558</v>
      </c>
      <c r="T262" s="37" t="s">
        <v>559</v>
      </c>
      <c r="U262" s="77">
        <v>1150</v>
      </c>
      <c r="V262" s="34">
        <v>171.32798451428417</v>
      </c>
      <c r="W262" s="2">
        <v>3.6656231645114667</v>
      </c>
      <c r="X262" s="2">
        <v>32.080155955951888</v>
      </c>
      <c r="Y262" s="2">
        <v>-121.80759325568141</v>
      </c>
      <c r="Z262" s="80">
        <f>VLOOKUP(U262,BG!$A$2:$F$55,4)</f>
        <v>28.478502863576335</v>
      </c>
      <c r="AA262" s="80">
        <f>VLOOKUP(U262,BG!$A$2:$F$55,5)</f>
        <v>0.438412055918872</v>
      </c>
      <c r="AB262" s="4">
        <f>VLOOKUP(U262+1,BG!$A$2:$F$55,4)</f>
        <v>14.122810093491935</v>
      </c>
      <c r="AC262" s="4">
        <f>VLOOKUP(U262+1,BG!$A$2:$F$55,5)</f>
        <v>0.70588304155853121</v>
      </c>
      <c r="AD262" s="3">
        <f>COUNTIF($U$2:U262,U262)</f>
        <v>7</v>
      </c>
      <c r="AE262" s="3">
        <f t="shared" si="40"/>
        <v>19</v>
      </c>
      <c r="AF262" s="3">
        <f t="shared" si="44"/>
        <v>12</v>
      </c>
      <c r="AG262" s="3">
        <f t="shared" si="45"/>
        <v>6</v>
      </c>
      <c r="AH262" s="81">
        <f t="shared" si="41"/>
        <v>23.693271940214871</v>
      </c>
      <c r="AI262" s="81">
        <f t="shared" si="42"/>
        <v>0.52756905113209163</v>
      </c>
      <c r="AJ262" s="83">
        <v>3.0001500000000001</v>
      </c>
      <c r="AK262" s="83">
        <v>32.956600000000002</v>
      </c>
      <c r="AL262" s="84">
        <f t="shared" si="46"/>
        <v>98.874743490000014</v>
      </c>
      <c r="AM262" s="84">
        <f t="shared" si="43"/>
        <v>117.59376279327773</v>
      </c>
      <c r="AN262" s="84">
        <f t="shared" si="47"/>
        <v>12.499836995713771</v>
      </c>
      <c r="AO262" s="84">
        <f t="shared" si="48"/>
        <v>105.09392579756397</v>
      </c>
      <c r="AP262" s="85">
        <f t="shared" si="49"/>
        <v>5.9177371673635897E-2</v>
      </c>
    </row>
    <row r="263" spans="1:42" x14ac:dyDescent="0.25">
      <c r="A263">
        <v>11</v>
      </c>
      <c r="B263" s="36">
        <v>8</v>
      </c>
      <c r="C263" s="37" t="s">
        <v>545</v>
      </c>
      <c r="D263" s="37">
        <v>-800.03125</v>
      </c>
      <c r="E263" s="37">
        <v>0</v>
      </c>
      <c r="F263" s="37">
        <v>50</v>
      </c>
      <c r="G263" s="37">
        <v>0.41101700000000002</v>
      </c>
      <c r="H263" s="37">
        <v>0.19167200000000001</v>
      </c>
      <c r="I263" s="37">
        <v>49.02552</v>
      </c>
      <c r="J263" s="37">
        <v>1.393656</v>
      </c>
      <c r="K263" s="37">
        <v>9.1495549999999994</v>
      </c>
      <c r="L263" s="37">
        <v>0.13022400000000001</v>
      </c>
      <c r="M263" s="59">
        <v>0.41101700000000002</v>
      </c>
      <c r="N263" s="37">
        <v>9.0847999999999998E-2</v>
      </c>
      <c r="O263" s="37">
        <v>99700</v>
      </c>
      <c r="P263" s="37">
        <v>21.7</v>
      </c>
      <c r="Q263" s="37">
        <v>60</v>
      </c>
      <c r="R263" s="37">
        <v>1.171</v>
      </c>
      <c r="S263" s="37" t="s">
        <v>560</v>
      </c>
      <c r="T263" s="37" t="s">
        <v>561</v>
      </c>
      <c r="U263" s="77">
        <v>1150</v>
      </c>
      <c r="V263" s="34">
        <v>174.02937074930449</v>
      </c>
      <c r="W263" s="2">
        <v>5.346418484761509</v>
      </c>
      <c r="X263" s="2">
        <v>22.883824770751794</v>
      </c>
      <c r="Y263" s="2">
        <v>-120.20154358668847</v>
      </c>
      <c r="Z263" s="80">
        <f>VLOOKUP(U263,BG!$A$2:$F$55,4)</f>
        <v>28.478502863576335</v>
      </c>
      <c r="AA263" s="80">
        <f>VLOOKUP(U263,BG!$A$2:$F$55,5)</f>
        <v>0.438412055918872</v>
      </c>
      <c r="AB263" s="4">
        <f>VLOOKUP(U263+1,BG!$A$2:$F$55,4)</f>
        <v>14.122810093491935</v>
      </c>
      <c r="AC263" s="4">
        <f>VLOOKUP(U263+1,BG!$A$2:$F$55,5)</f>
        <v>0.70588304155853121</v>
      </c>
      <c r="AD263" s="3">
        <f>COUNTIF($U$2:U263,U263)</f>
        <v>8</v>
      </c>
      <c r="AE263" s="3">
        <f t="shared" si="40"/>
        <v>19</v>
      </c>
      <c r="AF263" s="3">
        <f t="shared" si="44"/>
        <v>11</v>
      </c>
      <c r="AG263" s="3">
        <f t="shared" si="45"/>
        <v>7</v>
      </c>
      <c r="AH263" s="81">
        <f t="shared" si="41"/>
        <v>22.895733452987958</v>
      </c>
      <c r="AI263" s="81">
        <f t="shared" si="42"/>
        <v>0.54242855033429516</v>
      </c>
      <c r="AJ263" s="83">
        <v>4.4337200000000001</v>
      </c>
      <c r="AK263" s="83">
        <v>24.0901</v>
      </c>
      <c r="AL263" s="84">
        <f t="shared" si="46"/>
        <v>106.808758172</v>
      </c>
      <c r="AM263" s="84">
        <f t="shared" si="43"/>
        <v>122.34650375639069</v>
      </c>
      <c r="AN263" s="84">
        <f t="shared" si="47"/>
        <v>12.419299505744684</v>
      </c>
      <c r="AO263" s="84">
        <f t="shared" si="48"/>
        <v>109.927204250646</v>
      </c>
      <c r="AP263" s="85">
        <f t="shared" si="49"/>
        <v>2.836828335537039E-2</v>
      </c>
    </row>
    <row r="264" spans="1:42" x14ac:dyDescent="0.25">
      <c r="A264">
        <v>11</v>
      </c>
      <c r="B264" s="36">
        <v>9</v>
      </c>
      <c r="C264" s="37" t="s">
        <v>545</v>
      </c>
      <c r="D264" s="37">
        <v>-800.03125</v>
      </c>
      <c r="E264" s="37">
        <v>52</v>
      </c>
      <c r="F264" s="37">
        <v>50</v>
      </c>
      <c r="G264" s="37">
        <v>0.41556999999999999</v>
      </c>
      <c r="H264" s="37">
        <v>0.19169700000000001</v>
      </c>
      <c r="I264" s="37">
        <v>49.031838</v>
      </c>
      <c r="J264" s="37">
        <v>1.374358</v>
      </c>
      <c r="K264" s="37">
        <v>9.1501699999999992</v>
      </c>
      <c r="L264" s="37">
        <v>0.128444</v>
      </c>
      <c r="M264" s="59">
        <v>0.41556999999999999</v>
      </c>
      <c r="N264" s="37">
        <v>7.1625999999999995E-2</v>
      </c>
      <c r="O264" s="37">
        <v>99700</v>
      </c>
      <c r="P264" s="37">
        <v>21.7</v>
      </c>
      <c r="Q264" s="37">
        <v>60</v>
      </c>
      <c r="R264" s="37">
        <v>1.171</v>
      </c>
      <c r="S264" s="37" t="s">
        <v>562</v>
      </c>
      <c r="T264" s="37" t="s">
        <v>563</v>
      </c>
      <c r="U264" s="77">
        <v>1150</v>
      </c>
      <c r="V264" s="34">
        <v>176.02804878954004</v>
      </c>
      <c r="W264" s="2">
        <v>8.1075144231627174</v>
      </c>
      <c r="X264" s="2">
        <v>15.113103916385676</v>
      </c>
      <c r="Y264" s="2">
        <v>-122.68293235638558</v>
      </c>
      <c r="Z264" s="80">
        <f>VLOOKUP(U264,BG!$A$2:$F$55,4)</f>
        <v>28.478502863576335</v>
      </c>
      <c r="AA264" s="80">
        <f>VLOOKUP(U264,BG!$A$2:$F$55,5)</f>
        <v>0.438412055918872</v>
      </c>
      <c r="AB264" s="4">
        <f>VLOOKUP(U264+1,BG!$A$2:$F$55,4)</f>
        <v>14.122810093491935</v>
      </c>
      <c r="AC264" s="4">
        <f>VLOOKUP(U264+1,BG!$A$2:$F$55,5)</f>
        <v>0.70588304155853121</v>
      </c>
      <c r="AD264" s="3">
        <f>COUNTIF($U$2:U264,U264)</f>
        <v>9</v>
      </c>
      <c r="AE264" s="3">
        <f t="shared" si="40"/>
        <v>19</v>
      </c>
      <c r="AF264" s="3">
        <f t="shared" si="44"/>
        <v>10</v>
      </c>
      <c r="AG264" s="3">
        <f t="shared" si="45"/>
        <v>8</v>
      </c>
      <c r="AH264" s="81">
        <f t="shared" si="41"/>
        <v>22.098194965761046</v>
      </c>
      <c r="AI264" s="81">
        <f t="shared" si="42"/>
        <v>0.55728804953649835</v>
      </c>
      <c r="AJ264" s="83">
        <v>4.4616800000000003</v>
      </c>
      <c r="AK264" s="83">
        <v>14.3688</v>
      </c>
      <c r="AL264" s="84">
        <f t="shared" si="46"/>
        <v>64.108987584000005</v>
      </c>
      <c r="AM264" s="84">
        <f t="shared" si="43"/>
        <v>122.52970798085381</v>
      </c>
      <c r="AN264" s="84">
        <f t="shared" si="47"/>
        <v>12.31505997074624</v>
      </c>
      <c r="AO264" s="84">
        <f t="shared" si="48"/>
        <v>110.21464801010757</v>
      </c>
      <c r="AP264" s="85">
        <f t="shared" si="49"/>
        <v>0.41832606879876172</v>
      </c>
    </row>
    <row r="265" spans="1:42" x14ac:dyDescent="0.25">
      <c r="A265">
        <v>11</v>
      </c>
      <c r="B265" s="36">
        <v>10</v>
      </c>
      <c r="C265" s="37" t="s">
        <v>545</v>
      </c>
      <c r="D265" s="37">
        <v>-800.03125</v>
      </c>
      <c r="E265" s="37">
        <v>104</v>
      </c>
      <c r="F265" s="37">
        <v>50</v>
      </c>
      <c r="G265" s="37">
        <v>0.40804200000000002</v>
      </c>
      <c r="H265" s="37">
        <v>0.191355</v>
      </c>
      <c r="I265" s="37">
        <v>48.945878999999998</v>
      </c>
      <c r="J265" s="37">
        <v>1.4577199999999999</v>
      </c>
      <c r="K265" s="37">
        <v>9.1420300000000001</v>
      </c>
      <c r="L265" s="37">
        <v>0.136354</v>
      </c>
      <c r="M265" s="59">
        <v>0.40804200000000002</v>
      </c>
      <c r="N265" s="37">
        <v>7.2525000000000006E-2</v>
      </c>
      <c r="O265" s="37">
        <v>99700</v>
      </c>
      <c r="P265" s="37">
        <v>21.7</v>
      </c>
      <c r="Q265" s="37">
        <v>60</v>
      </c>
      <c r="R265" s="37">
        <v>1.171</v>
      </c>
      <c r="S265" s="37" t="s">
        <v>564</v>
      </c>
      <c r="T265" s="37" t="s">
        <v>565</v>
      </c>
      <c r="U265" s="77">
        <v>1150</v>
      </c>
      <c r="V265" s="34">
        <v>167.75223796109503</v>
      </c>
      <c r="W265" s="2">
        <v>5.9935095939023428</v>
      </c>
      <c r="X265" s="2">
        <v>17.925153914309231</v>
      </c>
      <c r="Y265" s="2">
        <v>-133.10258636436723</v>
      </c>
      <c r="Z265" s="80">
        <f>VLOOKUP(U265,BG!$A$2:$F$55,4)</f>
        <v>28.478502863576335</v>
      </c>
      <c r="AA265" s="80">
        <f>VLOOKUP(U265,BG!$A$2:$F$55,5)</f>
        <v>0.438412055918872</v>
      </c>
      <c r="AB265" s="4">
        <f>VLOOKUP(U265+1,BG!$A$2:$F$55,4)</f>
        <v>14.122810093491935</v>
      </c>
      <c r="AC265" s="4">
        <f>VLOOKUP(U265+1,BG!$A$2:$F$55,5)</f>
        <v>0.70588304155853121</v>
      </c>
      <c r="AD265" s="3">
        <f>COUNTIF($U$2:U265,U265)</f>
        <v>10</v>
      </c>
      <c r="AE265" s="3">
        <f t="shared" si="40"/>
        <v>19</v>
      </c>
      <c r="AF265" s="3">
        <f t="shared" si="44"/>
        <v>9</v>
      </c>
      <c r="AG265" s="3">
        <f t="shared" si="45"/>
        <v>9</v>
      </c>
      <c r="AH265" s="81">
        <f t="shared" si="41"/>
        <v>21.300656478534133</v>
      </c>
      <c r="AI265" s="81">
        <f t="shared" si="42"/>
        <v>0.57214754873870155</v>
      </c>
      <c r="AJ265" s="83">
        <v>4.3169199999999996</v>
      </c>
      <c r="AK265" s="83">
        <v>18.6493</v>
      </c>
      <c r="AL265" s="84">
        <f t="shared" si="46"/>
        <v>80.507536156</v>
      </c>
      <c r="AM265" s="84">
        <f t="shared" si="43"/>
        <v>107.43458195758851</v>
      </c>
      <c r="AN265" s="84">
        <f t="shared" si="47"/>
        <v>12.187118390718448</v>
      </c>
      <c r="AO265" s="84">
        <f t="shared" si="48"/>
        <v>95.247463566870053</v>
      </c>
      <c r="AP265" s="85">
        <f t="shared" si="49"/>
        <v>0.15475401505596675</v>
      </c>
    </row>
    <row r="266" spans="1:42" x14ac:dyDescent="0.25">
      <c r="A266">
        <v>11</v>
      </c>
      <c r="B266" s="36">
        <v>11</v>
      </c>
      <c r="C266" s="37" t="s">
        <v>545</v>
      </c>
      <c r="D266" s="37">
        <v>-800.03125</v>
      </c>
      <c r="E266" s="37">
        <v>156</v>
      </c>
      <c r="F266" s="37">
        <v>50</v>
      </c>
      <c r="G266" s="37">
        <v>0.39376499999999998</v>
      </c>
      <c r="H266" s="37">
        <v>0.19181799999999999</v>
      </c>
      <c r="I266" s="37">
        <v>49.062119000000003</v>
      </c>
      <c r="J266" s="37">
        <v>1.420534</v>
      </c>
      <c r="K266" s="37">
        <v>9.1529349999999994</v>
      </c>
      <c r="L266" s="37">
        <v>0.13267899999999999</v>
      </c>
      <c r="M266" s="59">
        <v>0.39376499999999998</v>
      </c>
      <c r="N266" s="37">
        <v>6.7650000000000002E-2</v>
      </c>
      <c r="O266" s="37">
        <v>99700</v>
      </c>
      <c r="P266" s="37">
        <v>21.7</v>
      </c>
      <c r="Q266" s="37">
        <v>60</v>
      </c>
      <c r="R266" s="37">
        <v>1.171</v>
      </c>
      <c r="S266" s="37" t="s">
        <v>566</v>
      </c>
      <c r="T266" s="37" t="s">
        <v>567</v>
      </c>
      <c r="U266" s="77">
        <v>1150</v>
      </c>
      <c r="V266" s="34">
        <v>153.73398659467838</v>
      </c>
      <c r="W266" s="2">
        <v>5.4357232020091493</v>
      </c>
      <c r="X266" s="2">
        <v>18.446236353773159</v>
      </c>
      <c r="Y266" s="2">
        <v>-131.50962219292467</v>
      </c>
      <c r="Z266" s="80">
        <f>VLOOKUP(U266,BG!$A$2:$F$55,4)</f>
        <v>28.478502863576335</v>
      </c>
      <c r="AA266" s="80">
        <f>VLOOKUP(U266,BG!$A$2:$F$55,5)</f>
        <v>0.438412055918872</v>
      </c>
      <c r="AB266" s="4">
        <f>VLOOKUP(U266+1,BG!$A$2:$F$55,4)</f>
        <v>14.122810093491935</v>
      </c>
      <c r="AC266" s="4">
        <f>VLOOKUP(U266+1,BG!$A$2:$F$55,5)</f>
        <v>0.70588304155853121</v>
      </c>
      <c r="AD266" s="3">
        <f>COUNTIF($U$2:U266,U266)</f>
        <v>11</v>
      </c>
      <c r="AE266" s="3">
        <f t="shared" si="40"/>
        <v>19</v>
      </c>
      <c r="AF266" s="3">
        <f t="shared" si="44"/>
        <v>8</v>
      </c>
      <c r="AG266" s="3">
        <f t="shared" si="45"/>
        <v>10</v>
      </c>
      <c r="AH266" s="81">
        <f t="shared" si="41"/>
        <v>20.503117991307224</v>
      </c>
      <c r="AI266" s="81">
        <f t="shared" si="42"/>
        <v>0.58700704794090486</v>
      </c>
      <c r="AJ266" s="83">
        <v>4.2070499999999997</v>
      </c>
      <c r="AK266" s="83">
        <v>19.374300000000002</v>
      </c>
      <c r="AL266" s="84">
        <f t="shared" si="46"/>
        <v>81.508648815000001</v>
      </c>
      <c r="AM266" s="84">
        <f t="shared" si="43"/>
        <v>100.26863493794941</v>
      </c>
      <c r="AN266" s="84">
        <f t="shared" si="47"/>
        <v>12.035474765661309</v>
      </c>
      <c r="AO266" s="84">
        <f t="shared" si="48"/>
        <v>88.233160172288109</v>
      </c>
      <c r="AP266" s="85">
        <f t="shared" si="49"/>
        <v>7.6212971904865687E-2</v>
      </c>
    </row>
    <row r="267" spans="1:42" x14ac:dyDescent="0.25">
      <c r="A267">
        <v>11</v>
      </c>
      <c r="B267" s="36">
        <v>12</v>
      </c>
      <c r="C267" s="37" t="s">
        <v>545</v>
      </c>
      <c r="D267" s="37">
        <v>-800.03125</v>
      </c>
      <c r="E267" s="37">
        <v>208</v>
      </c>
      <c r="F267" s="37">
        <v>50</v>
      </c>
      <c r="G267" s="37">
        <v>0.37370500000000001</v>
      </c>
      <c r="H267" s="37">
        <v>0.19134699999999999</v>
      </c>
      <c r="I267" s="37">
        <v>48.943891000000001</v>
      </c>
      <c r="J267" s="37">
        <v>1.3995839999999999</v>
      </c>
      <c r="K267" s="37">
        <v>9.1419230000000002</v>
      </c>
      <c r="L267" s="37">
        <v>0.13092899999999999</v>
      </c>
      <c r="M267" s="59">
        <v>0.37370500000000001</v>
      </c>
      <c r="N267" s="37">
        <v>7.3567999999999995E-2</v>
      </c>
      <c r="O267" s="37">
        <v>99700</v>
      </c>
      <c r="P267" s="37">
        <v>21.7</v>
      </c>
      <c r="Q267" s="37">
        <v>60</v>
      </c>
      <c r="R267" s="37">
        <v>1.171</v>
      </c>
      <c r="S267" s="37" t="s">
        <v>568</v>
      </c>
      <c r="T267" s="37" t="s">
        <v>569</v>
      </c>
      <c r="U267" s="77">
        <v>1150</v>
      </c>
      <c r="V267" s="34">
        <v>134.79320195266729</v>
      </c>
      <c r="W267" s="2">
        <v>3.946318952316799</v>
      </c>
      <c r="X267" s="2">
        <v>23.735755113257564</v>
      </c>
      <c r="Y267" s="2">
        <v>-125.83766937899843</v>
      </c>
      <c r="Z267" s="80">
        <f>VLOOKUP(U267,BG!$A$2:$F$55,4)</f>
        <v>28.478502863576335</v>
      </c>
      <c r="AA267" s="80">
        <f>VLOOKUP(U267,BG!$A$2:$F$55,5)</f>
        <v>0.438412055918872</v>
      </c>
      <c r="AB267" s="4">
        <f>VLOOKUP(U267+1,BG!$A$2:$F$55,4)</f>
        <v>14.122810093491935</v>
      </c>
      <c r="AC267" s="4">
        <f>VLOOKUP(U267+1,BG!$A$2:$F$55,5)</f>
        <v>0.70588304155853121</v>
      </c>
      <c r="AD267" s="3">
        <f>COUNTIF($U$2:U267,U267)</f>
        <v>12</v>
      </c>
      <c r="AE267" s="3">
        <f t="shared" si="40"/>
        <v>19</v>
      </c>
      <c r="AF267" s="3">
        <f t="shared" si="44"/>
        <v>7</v>
      </c>
      <c r="AG267" s="3">
        <f t="shared" si="45"/>
        <v>11</v>
      </c>
      <c r="AH267" s="81">
        <f t="shared" si="41"/>
        <v>19.705579504080315</v>
      </c>
      <c r="AI267" s="81">
        <f t="shared" si="42"/>
        <v>0.60186654714310828</v>
      </c>
      <c r="AJ267" s="83">
        <v>2.9830800000000002</v>
      </c>
      <c r="AK267" s="83">
        <v>24.088999999999999</v>
      </c>
      <c r="AL267" s="84">
        <f t="shared" si="46"/>
        <v>71.859414119999997</v>
      </c>
      <c r="AM267" s="84">
        <f t="shared" si="43"/>
        <v>93.668860250998691</v>
      </c>
      <c r="AN267" s="84">
        <f t="shared" si="47"/>
        <v>11.860129095574823</v>
      </c>
      <c r="AO267" s="84">
        <f t="shared" si="48"/>
        <v>81.808731155423871</v>
      </c>
      <c r="AP267" s="85">
        <f t="shared" si="49"/>
        <v>0.12161681149316103</v>
      </c>
    </row>
    <row r="268" spans="1:42" x14ac:dyDescent="0.25">
      <c r="A268">
        <v>11</v>
      </c>
      <c r="B268" s="36">
        <v>13</v>
      </c>
      <c r="C268" s="37" t="s">
        <v>545</v>
      </c>
      <c r="D268" s="37">
        <v>-800.03125</v>
      </c>
      <c r="E268" s="37">
        <v>260</v>
      </c>
      <c r="F268" s="37">
        <v>50</v>
      </c>
      <c r="G268" s="37">
        <v>0.34094600000000003</v>
      </c>
      <c r="H268" s="37">
        <v>0.19109999999999999</v>
      </c>
      <c r="I268" s="37">
        <v>48.881979999999999</v>
      </c>
      <c r="J268" s="37">
        <v>1.376258</v>
      </c>
      <c r="K268" s="37">
        <v>9.1361679999999996</v>
      </c>
      <c r="L268" s="37">
        <v>0.128856</v>
      </c>
      <c r="M268" s="59">
        <v>0.34094600000000003</v>
      </c>
      <c r="N268" s="37">
        <v>8.0493999999999996E-2</v>
      </c>
      <c r="O268" s="37">
        <v>99700</v>
      </c>
      <c r="P268" s="37">
        <v>21.7</v>
      </c>
      <c r="Q268" s="37">
        <v>60</v>
      </c>
      <c r="R268" s="37">
        <v>1.171</v>
      </c>
      <c r="S268" s="37" t="s">
        <v>570</v>
      </c>
      <c r="T268" s="37" t="s">
        <v>571</v>
      </c>
      <c r="U268" s="77">
        <v>1150</v>
      </c>
      <c r="V268" s="34">
        <v>105.0443190569811</v>
      </c>
      <c r="W268" s="2">
        <v>2.4898171715775455</v>
      </c>
      <c r="X268" s="2">
        <v>30.538295461812286</v>
      </c>
      <c r="Y268" s="2">
        <v>-123.49734630946267</v>
      </c>
      <c r="Z268" s="80">
        <f>VLOOKUP(U268,BG!$A$2:$F$55,4)</f>
        <v>28.478502863576335</v>
      </c>
      <c r="AA268" s="80">
        <f>VLOOKUP(U268,BG!$A$2:$F$55,5)</f>
        <v>0.438412055918872</v>
      </c>
      <c r="AB268" s="4">
        <f>VLOOKUP(U268+1,BG!$A$2:$F$55,4)</f>
        <v>14.122810093491935</v>
      </c>
      <c r="AC268" s="4">
        <f>VLOOKUP(U268+1,BG!$A$2:$F$55,5)</f>
        <v>0.70588304155853121</v>
      </c>
      <c r="AD268" s="3">
        <f>COUNTIF($U$2:U268,U268)</f>
        <v>13</v>
      </c>
      <c r="AE268" s="3">
        <f t="shared" si="40"/>
        <v>19</v>
      </c>
      <c r="AF268" s="3">
        <f t="shared" si="44"/>
        <v>6</v>
      </c>
      <c r="AG268" s="3">
        <f t="shared" si="45"/>
        <v>12</v>
      </c>
      <c r="AH268" s="81">
        <f t="shared" si="41"/>
        <v>18.908041016853403</v>
      </c>
      <c r="AI268" s="81">
        <f t="shared" si="42"/>
        <v>0.61672604634531147</v>
      </c>
      <c r="AJ268" s="83">
        <v>1.96373</v>
      </c>
      <c r="AK268" s="83">
        <v>31.400500000000001</v>
      </c>
      <c r="AL268" s="84">
        <f t="shared" si="46"/>
        <v>61.662103864999999</v>
      </c>
      <c r="AM268" s="84">
        <f t="shared" si="43"/>
        <v>76.034772431528864</v>
      </c>
      <c r="AN268" s="84">
        <f t="shared" si="47"/>
        <v>11.661081380458983</v>
      </c>
      <c r="AO268" s="84">
        <f t="shared" si="48"/>
        <v>64.373691051069883</v>
      </c>
      <c r="AP268" s="85">
        <f t="shared" si="49"/>
        <v>4.2122599182928447E-2</v>
      </c>
    </row>
    <row r="269" spans="1:42" x14ac:dyDescent="0.25">
      <c r="A269">
        <v>11</v>
      </c>
      <c r="B269" s="36">
        <v>14</v>
      </c>
      <c r="C269" s="37" t="s">
        <v>545</v>
      </c>
      <c r="D269" s="37">
        <v>-800.03125</v>
      </c>
      <c r="E269" s="37">
        <v>312</v>
      </c>
      <c r="F269" s="37">
        <v>50</v>
      </c>
      <c r="G269" s="37">
        <v>0.33309899999999998</v>
      </c>
      <c r="H269" s="37">
        <v>0.191163</v>
      </c>
      <c r="I269" s="37">
        <v>48.897793999999998</v>
      </c>
      <c r="J269" s="37">
        <v>1.4126540000000001</v>
      </c>
      <c r="K269" s="37">
        <v>9.1375989999999998</v>
      </c>
      <c r="L269" s="37">
        <v>0.132101</v>
      </c>
      <c r="M269" s="59">
        <v>0.33309899999999998</v>
      </c>
      <c r="N269" s="37">
        <v>9.0390999999999999E-2</v>
      </c>
      <c r="O269" s="37">
        <v>99700</v>
      </c>
      <c r="P269" s="37">
        <v>21.7</v>
      </c>
      <c r="Q269" s="37">
        <v>60</v>
      </c>
      <c r="R269" s="37">
        <v>1.171</v>
      </c>
      <c r="S269" s="37" t="s">
        <v>572</v>
      </c>
      <c r="T269" s="37" t="s">
        <v>573</v>
      </c>
      <c r="U269" s="77">
        <v>1150</v>
      </c>
      <c r="V269" s="34">
        <v>96.485871056091653</v>
      </c>
      <c r="W269" s="2">
        <v>1.9837410592879796</v>
      </c>
      <c r="X269" s="2">
        <v>35.093859890589236</v>
      </c>
      <c r="Y269" s="2">
        <v>-125.03759883646616</v>
      </c>
      <c r="Z269" s="80">
        <f>VLOOKUP(U269,BG!$A$2:$F$55,4)</f>
        <v>28.478502863576335</v>
      </c>
      <c r="AA269" s="80">
        <f>VLOOKUP(U269,BG!$A$2:$F$55,5)</f>
        <v>0.438412055918872</v>
      </c>
      <c r="AB269" s="4">
        <f>VLOOKUP(U269+1,BG!$A$2:$F$55,4)</f>
        <v>14.122810093491935</v>
      </c>
      <c r="AC269" s="4">
        <f>VLOOKUP(U269+1,BG!$A$2:$F$55,5)</f>
        <v>0.70588304155853121</v>
      </c>
      <c r="AD269" s="3">
        <f>COUNTIF($U$2:U269,U269)</f>
        <v>14</v>
      </c>
      <c r="AE269" s="3">
        <f t="shared" si="40"/>
        <v>19</v>
      </c>
      <c r="AF269" s="3">
        <f t="shared" si="44"/>
        <v>5</v>
      </c>
      <c r="AG269" s="3">
        <f t="shared" si="45"/>
        <v>13</v>
      </c>
      <c r="AH269" s="81">
        <f t="shared" si="41"/>
        <v>18.110502529626487</v>
      </c>
      <c r="AI269" s="81">
        <f t="shared" si="42"/>
        <v>0.63158554554751467</v>
      </c>
      <c r="AJ269" s="83">
        <v>1.6266</v>
      </c>
      <c r="AK269" s="83">
        <v>34.837699999999998</v>
      </c>
      <c r="AL269" s="84">
        <f t="shared" si="46"/>
        <v>56.66700282</v>
      </c>
      <c r="AM269" s="84">
        <f t="shared" si="43"/>
        <v>69.617130793861435</v>
      </c>
      <c r="AN269" s="84">
        <f t="shared" si="47"/>
        <v>11.438331620313789</v>
      </c>
      <c r="AO269" s="84">
        <f t="shared" si="48"/>
        <v>58.178799173547645</v>
      </c>
      <c r="AP269" s="85">
        <f t="shared" si="49"/>
        <v>2.5985348185650049E-2</v>
      </c>
    </row>
    <row r="270" spans="1:42" x14ac:dyDescent="0.25">
      <c r="A270">
        <v>11</v>
      </c>
      <c r="B270" s="36">
        <v>15</v>
      </c>
      <c r="C270" s="37" t="s">
        <v>545</v>
      </c>
      <c r="D270" s="37">
        <v>-800.03125</v>
      </c>
      <c r="E270" s="37">
        <v>364</v>
      </c>
      <c r="F270" s="37">
        <v>50</v>
      </c>
      <c r="G270" s="37">
        <v>0.312662</v>
      </c>
      <c r="H270" s="37">
        <v>0.19112999999999999</v>
      </c>
      <c r="I270" s="37">
        <v>48.889567999999997</v>
      </c>
      <c r="J270" s="37">
        <v>1.3606050000000001</v>
      </c>
      <c r="K270" s="37">
        <v>9.1369000000000007</v>
      </c>
      <c r="L270" s="37">
        <v>0.127222</v>
      </c>
      <c r="M270" s="59">
        <v>0.312662</v>
      </c>
      <c r="N270" s="37">
        <v>8.0445000000000003E-2</v>
      </c>
      <c r="O270" s="37">
        <v>99700</v>
      </c>
      <c r="P270" s="37">
        <v>21.7</v>
      </c>
      <c r="Q270" s="37">
        <v>60</v>
      </c>
      <c r="R270" s="37">
        <v>1.171</v>
      </c>
      <c r="S270" s="37" t="s">
        <v>574</v>
      </c>
      <c r="T270" s="37" t="s">
        <v>575</v>
      </c>
      <c r="U270" s="77">
        <v>1150</v>
      </c>
      <c r="V270" s="34">
        <v>77.211987768862301</v>
      </c>
      <c r="W270" s="2">
        <v>1.8260493391428867</v>
      </c>
      <c r="X270" s="2">
        <v>31.441338113662095</v>
      </c>
      <c r="Y270" s="2">
        <v>-124.74013461824408</v>
      </c>
      <c r="Z270" s="80">
        <f>VLOOKUP(U270,BG!$A$2:$F$55,4)</f>
        <v>28.478502863576335</v>
      </c>
      <c r="AA270" s="80">
        <f>VLOOKUP(U270,BG!$A$2:$F$55,5)</f>
        <v>0.438412055918872</v>
      </c>
      <c r="AB270" s="4">
        <f>VLOOKUP(U270+1,BG!$A$2:$F$55,4)</f>
        <v>14.122810093491935</v>
      </c>
      <c r="AC270" s="4">
        <f>VLOOKUP(U270+1,BG!$A$2:$F$55,5)</f>
        <v>0.70588304155853121</v>
      </c>
      <c r="AD270" s="3">
        <f>COUNTIF($U$2:U270,U270)</f>
        <v>15</v>
      </c>
      <c r="AE270" s="3">
        <f t="shared" si="40"/>
        <v>19</v>
      </c>
      <c r="AF270" s="3">
        <f t="shared" si="44"/>
        <v>4</v>
      </c>
      <c r="AG270" s="3">
        <f t="shared" si="45"/>
        <v>14</v>
      </c>
      <c r="AH270" s="81">
        <f t="shared" si="41"/>
        <v>17.312964042399578</v>
      </c>
      <c r="AI270" s="81">
        <f t="shared" si="42"/>
        <v>0.64644504474971809</v>
      </c>
      <c r="AJ270" s="83">
        <v>1.3995500000000001</v>
      </c>
      <c r="AK270" s="83">
        <v>31.517700000000001</v>
      </c>
      <c r="AL270" s="84">
        <f t="shared" si="46"/>
        <v>44.110597035000005</v>
      </c>
      <c r="AM270" s="84">
        <f t="shared" si="43"/>
        <v>57.413434684220725</v>
      </c>
      <c r="AN270" s="84">
        <f t="shared" si="47"/>
        <v>11.191879815139256</v>
      </c>
      <c r="AO270" s="84">
        <f t="shared" si="48"/>
        <v>46.221554869081473</v>
      </c>
      <c r="AP270" s="85">
        <f t="shared" si="49"/>
        <v>4.5670420219756175E-2</v>
      </c>
    </row>
    <row r="271" spans="1:42" x14ac:dyDescent="0.25">
      <c r="A271">
        <v>11</v>
      </c>
      <c r="B271" s="36">
        <v>16</v>
      </c>
      <c r="C271" s="37" t="s">
        <v>545</v>
      </c>
      <c r="D271" s="37">
        <v>-800.03125</v>
      </c>
      <c r="E271" s="37">
        <v>416</v>
      </c>
      <c r="F271" s="37">
        <v>50</v>
      </c>
      <c r="G271" s="37">
        <v>0.30388900000000002</v>
      </c>
      <c r="H271" s="37">
        <v>0.191163</v>
      </c>
      <c r="I271" s="37">
        <v>48.897848000000003</v>
      </c>
      <c r="J271" s="37">
        <v>1.382841</v>
      </c>
      <c r="K271" s="37">
        <v>9.1376419999999996</v>
      </c>
      <c r="L271" s="37">
        <v>0.129439</v>
      </c>
      <c r="M271" s="59">
        <v>0.30388900000000002</v>
      </c>
      <c r="N271" s="37">
        <v>6.5418000000000004E-2</v>
      </c>
      <c r="O271" s="37">
        <v>99700</v>
      </c>
      <c r="P271" s="37">
        <v>21.7</v>
      </c>
      <c r="Q271" s="37">
        <v>60</v>
      </c>
      <c r="R271" s="37">
        <v>1.171</v>
      </c>
      <c r="S271" s="37" t="s">
        <v>576</v>
      </c>
      <c r="T271" s="37" t="s">
        <v>577</v>
      </c>
      <c r="U271" s="77">
        <v>1150</v>
      </c>
      <c r="V271" s="34">
        <v>67.860623522284072</v>
      </c>
      <c r="W271" s="2">
        <v>2.3524268908877572</v>
      </c>
      <c r="X271" s="2">
        <v>23.011927619536952</v>
      </c>
      <c r="Y271" s="2">
        <v>-122.58097015772954</v>
      </c>
      <c r="Z271" s="80">
        <f>VLOOKUP(U271,BG!$A$2:$F$55,4)</f>
        <v>28.478502863576335</v>
      </c>
      <c r="AA271" s="80">
        <f>VLOOKUP(U271,BG!$A$2:$F$55,5)</f>
        <v>0.438412055918872</v>
      </c>
      <c r="AB271" s="4">
        <f>VLOOKUP(U271+1,BG!$A$2:$F$55,4)</f>
        <v>14.122810093491935</v>
      </c>
      <c r="AC271" s="4">
        <f>VLOOKUP(U271+1,BG!$A$2:$F$55,5)</f>
        <v>0.70588304155853121</v>
      </c>
      <c r="AD271" s="3">
        <f>COUNTIF($U$2:U271,U271)</f>
        <v>16</v>
      </c>
      <c r="AE271" s="3">
        <f t="shared" si="40"/>
        <v>19</v>
      </c>
      <c r="AF271" s="3">
        <f t="shared" si="44"/>
        <v>3</v>
      </c>
      <c r="AG271" s="3">
        <f t="shared" si="45"/>
        <v>15</v>
      </c>
      <c r="AH271" s="81">
        <f t="shared" si="41"/>
        <v>16.515425555172669</v>
      </c>
      <c r="AI271" s="81">
        <f t="shared" si="42"/>
        <v>0.6613045439519214</v>
      </c>
      <c r="AJ271" s="83">
        <v>1.67754</v>
      </c>
      <c r="AK271" s="83">
        <v>23.545200000000001</v>
      </c>
      <c r="AL271" s="84">
        <f t="shared" si="46"/>
        <v>39.498014808000001</v>
      </c>
      <c r="AM271" s="84">
        <f t="shared" si="43"/>
        <v>54.133877343361419</v>
      </c>
      <c r="AN271" s="84">
        <f t="shared" si="47"/>
        <v>10.921725964935371</v>
      </c>
      <c r="AO271" s="84">
        <f t="shared" si="48"/>
        <v>43.21215137842605</v>
      </c>
      <c r="AP271" s="85">
        <f t="shared" si="49"/>
        <v>8.5951207055160794E-2</v>
      </c>
    </row>
    <row r="272" spans="1:42" x14ac:dyDescent="0.25">
      <c r="A272">
        <v>11</v>
      </c>
      <c r="B272" s="36">
        <v>17</v>
      </c>
      <c r="C272" s="37" t="s">
        <v>545</v>
      </c>
      <c r="D272" s="37">
        <v>-800.03125</v>
      </c>
      <c r="E272" s="37">
        <v>468</v>
      </c>
      <c r="F272" s="37">
        <v>50</v>
      </c>
      <c r="G272" s="37">
        <v>0.28190100000000001</v>
      </c>
      <c r="H272" s="37">
        <v>0.19125300000000001</v>
      </c>
      <c r="I272" s="37">
        <v>48.920406999999997</v>
      </c>
      <c r="J272" s="37">
        <v>1.348071</v>
      </c>
      <c r="K272" s="37">
        <v>9.1397969999999997</v>
      </c>
      <c r="L272" s="37">
        <v>0.12612400000000001</v>
      </c>
      <c r="M272" s="59">
        <v>0.28190100000000001</v>
      </c>
      <c r="N272" s="37">
        <v>4.9182999999999998E-2</v>
      </c>
      <c r="O272" s="37">
        <v>99700</v>
      </c>
      <c r="P272" s="37">
        <v>21.7</v>
      </c>
      <c r="Q272" s="37">
        <v>60</v>
      </c>
      <c r="R272" s="37">
        <v>1.171</v>
      </c>
      <c r="S272" s="37" t="s">
        <v>578</v>
      </c>
      <c r="T272" s="37" t="s">
        <v>579</v>
      </c>
      <c r="U272" s="77">
        <v>1150</v>
      </c>
      <c r="V272" s="34">
        <v>47.259379462959693</v>
      </c>
      <c r="W272" s="2">
        <v>2.953379637495634</v>
      </c>
      <c r="X272" s="2">
        <v>14.566879613784705</v>
      </c>
      <c r="Y272" s="2">
        <v>-120.2439342519453</v>
      </c>
      <c r="Z272" s="80">
        <f>VLOOKUP(U272,BG!$A$2:$F$55,4)</f>
        <v>28.478502863576335</v>
      </c>
      <c r="AA272" s="80">
        <f>VLOOKUP(U272,BG!$A$2:$F$55,5)</f>
        <v>0.438412055918872</v>
      </c>
      <c r="AB272" s="4">
        <f>VLOOKUP(U272+1,BG!$A$2:$F$55,4)</f>
        <v>14.122810093491935</v>
      </c>
      <c r="AC272" s="4">
        <f>VLOOKUP(U272+1,BG!$A$2:$F$55,5)</f>
        <v>0.70588304155853121</v>
      </c>
      <c r="AD272" s="3">
        <f>COUNTIF($U$2:U272,U272)</f>
        <v>17</v>
      </c>
      <c r="AE272" s="3">
        <f t="shared" si="40"/>
        <v>19</v>
      </c>
      <c r="AF272" s="3">
        <f t="shared" si="44"/>
        <v>2</v>
      </c>
      <c r="AG272" s="3">
        <f t="shared" si="45"/>
        <v>16</v>
      </c>
      <c r="AH272" s="81">
        <f t="shared" si="41"/>
        <v>15.717887067945757</v>
      </c>
      <c r="AI272" s="81">
        <f t="shared" si="42"/>
        <v>0.67616404315412459</v>
      </c>
      <c r="AJ272" s="83">
        <v>1.9007000000000001</v>
      </c>
      <c r="AK272" s="83">
        <v>14.8576</v>
      </c>
      <c r="AL272" s="84">
        <f t="shared" si="46"/>
        <v>28.239840319999999</v>
      </c>
      <c r="AM272" s="84">
        <f t="shared" si="43"/>
        <v>43.02152563320201</v>
      </c>
      <c r="AN272" s="84">
        <f t="shared" si="47"/>
        <v>10.627870069702132</v>
      </c>
      <c r="AO272" s="84">
        <f t="shared" si="48"/>
        <v>32.393655563499877</v>
      </c>
      <c r="AP272" s="85">
        <f t="shared" si="49"/>
        <v>0.1282292835199576</v>
      </c>
    </row>
    <row r="273" spans="1:42" x14ac:dyDescent="0.25">
      <c r="A273">
        <v>11</v>
      </c>
      <c r="B273" s="36">
        <v>18</v>
      </c>
      <c r="C273" s="37" t="s">
        <v>545</v>
      </c>
      <c r="D273" s="37">
        <v>-800.03125</v>
      </c>
      <c r="E273" s="37">
        <v>520</v>
      </c>
      <c r="F273" s="37">
        <v>50</v>
      </c>
      <c r="G273" s="37">
        <v>0.27198499999999998</v>
      </c>
      <c r="H273" s="37">
        <v>0.19118099999999999</v>
      </c>
      <c r="I273" s="37">
        <v>48.902237999999997</v>
      </c>
      <c r="J273" s="37">
        <v>1.2855510000000001</v>
      </c>
      <c r="K273" s="37">
        <v>9.1381770000000007</v>
      </c>
      <c r="L273" s="37">
        <v>0.120324</v>
      </c>
      <c r="M273" s="59">
        <v>0.27198499999999998</v>
      </c>
      <c r="N273" s="37">
        <v>4.4011000000000002E-2</v>
      </c>
      <c r="O273" s="37">
        <v>99700</v>
      </c>
      <c r="P273" s="37">
        <v>21.7</v>
      </c>
      <c r="Q273" s="37">
        <v>60</v>
      </c>
      <c r="R273" s="37">
        <v>1.171</v>
      </c>
      <c r="S273" s="37" t="s">
        <v>580</v>
      </c>
      <c r="T273" s="37" t="s">
        <v>581</v>
      </c>
      <c r="U273" s="77">
        <v>1150</v>
      </c>
      <c r="V273" s="34">
        <v>36.929810691470735</v>
      </c>
      <c r="W273" s="2">
        <v>2.3587319993889206</v>
      </c>
      <c r="X273" s="2">
        <v>14.042037280893155</v>
      </c>
      <c r="Y273" s="2">
        <v>-124.01049302593458</v>
      </c>
      <c r="Z273" s="80">
        <f>VLOOKUP(U273,BG!$A$2:$F$55,4)</f>
        <v>28.478502863576335</v>
      </c>
      <c r="AA273" s="80">
        <f>VLOOKUP(U273,BG!$A$2:$F$55,5)</f>
        <v>0.438412055918872</v>
      </c>
      <c r="AB273" s="4">
        <f>VLOOKUP(U273+1,BG!$A$2:$F$55,4)</f>
        <v>14.122810093491935</v>
      </c>
      <c r="AC273" s="4">
        <f>VLOOKUP(U273+1,BG!$A$2:$F$55,5)</f>
        <v>0.70588304155853121</v>
      </c>
      <c r="AD273" s="3">
        <f>COUNTIF($U$2:U273,U273)</f>
        <v>18</v>
      </c>
      <c r="AE273" s="3">
        <f t="shared" si="40"/>
        <v>19</v>
      </c>
      <c r="AF273" s="3">
        <f t="shared" si="44"/>
        <v>1</v>
      </c>
      <c r="AG273" s="3">
        <f t="shared" si="45"/>
        <v>17</v>
      </c>
      <c r="AH273" s="81">
        <f t="shared" si="41"/>
        <v>14.920348580718846</v>
      </c>
      <c r="AI273" s="81">
        <f t="shared" si="42"/>
        <v>0.6910235423563279</v>
      </c>
      <c r="AJ273" s="83">
        <v>1.4053100000000001</v>
      </c>
      <c r="AK273" s="83">
        <v>14.404199999999999</v>
      </c>
      <c r="AL273" s="84">
        <f t="shared" si="46"/>
        <v>20.242366302000001</v>
      </c>
      <c r="AM273" s="84">
        <f t="shared" si="43"/>
        <v>33.121402671054874</v>
      </c>
      <c r="AN273" s="84">
        <f t="shared" si="47"/>
        <v>10.310312129439547</v>
      </c>
      <c r="AO273" s="84">
        <f t="shared" si="48"/>
        <v>22.811090541615329</v>
      </c>
      <c r="AP273" s="85">
        <f t="shared" si="49"/>
        <v>0.1126085679651784</v>
      </c>
    </row>
    <row r="274" spans="1:42" x14ac:dyDescent="0.25">
      <c r="A274">
        <v>11</v>
      </c>
      <c r="B274" s="36">
        <v>19</v>
      </c>
      <c r="C274" s="37" t="s">
        <v>545</v>
      </c>
      <c r="D274" s="37">
        <v>-800.03125</v>
      </c>
      <c r="E274" s="37">
        <v>572</v>
      </c>
      <c r="F274" s="37">
        <v>50</v>
      </c>
      <c r="G274" s="37">
        <v>0.257415</v>
      </c>
      <c r="H274" s="37">
        <v>0.191444</v>
      </c>
      <c r="I274" s="37">
        <v>48.968183000000003</v>
      </c>
      <c r="J274" s="37">
        <v>1.3516459999999999</v>
      </c>
      <c r="K274" s="37">
        <v>9.1442560000000004</v>
      </c>
      <c r="L274" s="37">
        <v>0.12636600000000001</v>
      </c>
      <c r="M274" s="59">
        <v>0.257415</v>
      </c>
      <c r="N274" s="37">
        <v>2.5849E-2</v>
      </c>
      <c r="O274" s="37">
        <v>99700</v>
      </c>
      <c r="P274" s="37">
        <v>21.7</v>
      </c>
      <c r="Q274" s="37">
        <v>60</v>
      </c>
      <c r="R274" s="37">
        <v>1.171</v>
      </c>
      <c r="S274" s="37" t="s">
        <v>582</v>
      </c>
      <c r="T274" s="37" t="s">
        <v>583</v>
      </c>
      <c r="U274" s="77">
        <v>1150</v>
      </c>
      <c r="V274" s="34">
        <v>22.635938962121557</v>
      </c>
      <c r="W274" s="2">
        <v>4.3237729444403179</v>
      </c>
      <c r="X274" s="2">
        <v>6.2584459805810697</v>
      </c>
      <c r="Y274" s="2">
        <v>-121.10564881771748</v>
      </c>
      <c r="Z274" s="80">
        <f>VLOOKUP(U274,BG!$A$2:$F$55,4)</f>
        <v>28.478502863576335</v>
      </c>
      <c r="AA274" s="80">
        <f>VLOOKUP(U274,BG!$A$2:$F$55,5)</f>
        <v>0.438412055918872</v>
      </c>
      <c r="AB274" s="4">
        <f>VLOOKUP(U274+1,BG!$A$2:$F$55,4)</f>
        <v>14.122810093491935</v>
      </c>
      <c r="AC274" s="4">
        <f>VLOOKUP(U274+1,BG!$A$2:$F$55,5)</f>
        <v>0.70588304155853121</v>
      </c>
      <c r="AD274" s="3">
        <f>COUNTIF($U$2:U274,U274)</f>
        <v>19</v>
      </c>
      <c r="AE274" s="3">
        <f t="shared" si="40"/>
        <v>19</v>
      </c>
      <c r="AF274" s="3">
        <f t="shared" si="44"/>
        <v>0</v>
      </c>
      <c r="AG274" s="3">
        <f t="shared" si="45"/>
        <v>18</v>
      </c>
      <c r="AH274" s="81">
        <f t="shared" si="41"/>
        <v>14.122810093491935</v>
      </c>
      <c r="AI274" s="81">
        <f t="shared" si="42"/>
        <v>0.70588304155853121</v>
      </c>
      <c r="AJ274" s="83">
        <v>1.4996799999999999</v>
      </c>
      <c r="AK274" s="83">
        <v>7.7005699999999999</v>
      </c>
      <c r="AL274" s="84">
        <f t="shared" si="46"/>
        <v>11.5483908176</v>
      </c>
      <c r="AM274" s="84">
        <f t="shared" si="43"/>
        <v>27.060099405077686</v>
      </c>
      <c r="AN274" s="84">
        <f t="shared" si="47"/>
        <v>9.9690521441476125</v>
      </c>
      <c r="AO274" s="84">
        <f t="shared" si="48"/>
        <v>17.091047260930075</v>
      </c>
      <c r="AP274" s="85">
        <f t="shared" si="49"/>
        <v>0.32430174457480559</v>
      </c>
    </row>
    <row r="275" spans="1:42" x14ac:dyDescent="0.25">
      <c r="A275">
        <v>12</v>
      </c>
      <c r="B275" s="7">
        <v>1</v>
      </c>
      <c r="C275" s="3" t="s">
        <v>584</v>
      </c>
      <c r="D275" s="3">
        <v>-200</v>
      </c>
      <c r="E275" s="3">
        <v>-363.96875</v>
      </c>
      <c r="F275" s="3">
        <v>50</v>
      </c>
      <c r="G275" s="3">
        <v>3.7019000000000003E-2</v>
      </c>
      <c r="H275" s="3">
        <v>0.18063100000000001</v>
      </c>
      <c r="I275" s="3">
        <v>46.255315000000003</v>
      </c>
      <c r="J275" s="3">
        <v>1.454752</v>
      </c>
      <c r="K275" s="3">
        <v>8.8870950000000004</v>
      </c>
      <c r="L275" s="3">
        <v>0.13994999999999999</v>
      </c>
      <c r="M275" s="50">
        <v>3.7019000000000003E-2</v>
      </c>
      <c r="N275" s="3">
        <v>3.5964999999999997E-2</v>
      </c>
      <c r="O275" s="3">
        <v>99700</v>
      </c>
      <c r="P275" s="3">
        <v>21.7</v>
      </c>
      <c r="Q275" s="3">
        <v>60</v>
      </c>
      <c r="R275" s="3">
        <v>1.171</v>
      </c>
      <c r="S275" s="3" t="s">
        <v>585</v>
      </c>
      <c r="T275" s="3" t="s">
        <v>586</v>
      </c>
      <c r="U275" s="77">
        <v>1160</v>
      </c>
      <c r="V275" s="34">
        <v>17.6276142665217</v>
      </c>
      <c r="W275" s="2">
        <v>2.1086126108203249</v>
      </c>
      <c r="X275" s="2">
        <v>9.6687028021836152</v>
      </c>
      <c r="Y275" s="2">
        <v>7.9384490882456618</v>
      </c>
      <c r="Z275" s="80">
        <f>VLOOKUP(U275,BG!$A$2:$F$55,4)</f>
        <v>13.279158098717652</v>
      </c>
      <c r="AA275" s="80">
        <f>VLOOKUP(U275,BG!$A$2:$F$55,5)</f>
        <v>0.75808499804214169</v>
      </c>
      <c r="AB275" s="4">
        <f>VLOOKUP(U275+1,BG!$A$2:$F$55,4)</f>
        <v>16.487029101344483</v>
      </c>
      <c r="AC275" s="4">
        <f>VLOOKUP(U275+1,BG!$A$2:$F$55,5)</f>
        <v>0.65821637347256556</v>
      </c>
      <c r="AD275" s="3">
        <f>COUNTIF($U$2:U275,U275)</f>
        <v>1</v>
      </c>
      <c r="AE275" s="3">
        <f t="shared" si="40"/>
        <v>19</v>
      </c>
      <c r="AF275" s="3">
        <f t="shared" si="44"/>
        <v>18</v>
      </c>
      <c r="AG275" s="3">
        <f t="shared" si="45"/>
        <v>0</v>
      </c>
      <c r="AH275" s="81">
        <f t="shared" si="41"/>
        <v>13.279158098717652</v>
      </c>
      <c r="AI275" s="81">
        <f t="shared" si="42"/>
        <v>0.75808499804214169</v>
      </c>
      <c r="AJ275" s="83">
        <v>1.8442499999999999</v>
      </c>
      <c r="AK275" s="83">
        <v>10.062099999999999</v>
      </c>
      <c r="AL275" s="84">
        <f t="shared" si="46"/>
        <v>18.557027924999996</v>
      </c>
      <c r="AM275" s="84">
        <f t="shared" si="43"/>
        <v>28.325997747203846</v>
      </c>
      <c r="AN275" s="84">
        <f t="shared" si="47"/>
        <v>10.066730541267662</v>
      </c>
      <c r="AO275" s="84">
        <f t="shared" si="48"/>
        <v>18.259267205936183</v>
      </c>
      <c r="AP275" s="85">
        <f t="shared" si="49"/>
        <v>1.6307375082774932E-2</v>
      </c>
    </row>
    <row r="276" spans="1:42" x14ac:dyDescent="0.25">
      <c r="A276">
        <v>12</v>
      </c>
      <c r="B276" s="7">
        <v>2</v>
      </c>
      <c r="C276" s="3" t="s">
        <v>584</v>
      </c>
      <c r="D276" s="3">
        <v>-200</v>
      </c>
      <c r="E276" s="3">
        <v>-312</v>
      </c>
      <c r="F276" s="3">
        <v>50</v>
      </c>
      <c r="G276" s="3">
        <v>5.0874000000000003E-2</v>
      </c>
      <c r="H276" s="3">
        <v>0.180807</v>
      </c>
      <c r="I276" s="3">
        <v>46.299551000000001</v>
      </c>
      <c r="J276" s="3">
        <v>1.4310419999999999</v>
      </c>
      <c r="K276" s="3">
        <v>8.8913799999999998</v>
      </c>
      <c r="L276" s="3">
        <v>0.13766800000000001</v>
      </c>
      <c r="M276" s="50">
        <v>5.0874000000000003E-2</v>
      </c>
      <c r="N276" s="3">
        <v>5.1704E-2</v>
      </c>
      <c r="O276" s="3">
        <v>99700</v>
      </c>
      <c r="P276" s="3">
        <v>21.7</v>
      </c>
      <c r="Q276" s="3">
        <v>60</v>
      </c>
      <c r="R276" s="3">
        <v>1.171</v>
      </c>
      <c r="S276" s="3" t="s">
        <v>587</v>
      </c>
      <c r="T276" s="3" t="s">
        <v>588</v>
      </c>
      <c r="U276" s="77">
        <v>1160</v>
      </c>
      <c r="V276" s="34">
        <v>27.384574679908511</v>
      </c>
      <c r="W276" s="2">
        <v>1.5819708361607099</v>
      </c>
      <c r="X276" s="2">
        <v>15.776024941945918</v>
      </c>
      <c r="Y276" s="2">
        <v>3.89612010256426</v>
      </c>
      <c r="Z276" s="80">
        <f>VLOOKUP(U276,BG!$A$2:$F$55,4)</f>
        <v>13.279158098717652</v>
      </c>
      <c r="AA276" s="80">
        <f>VLOOKUP(U276,BG!$A$2:$F$55,5)</f>
        <v>0.75808499804214169</v>
      </c>
      <c r="AB276" s="4">
        <f>VLOOKUP(U276+1,BG!$A$2:$F$55,4)</f>
        <v>16.487029101344483</v>
      </c>
      <c r="AC276" s="4">
        <f>VLOOKUP(U276+1,BG!$A$2:$F$55,5)</f>
        <v>0.65821637347256556</v>
      </c>
      <c r="AD276" s="3">
        <f>COUNTIF($U$2:U276,U276)</f>
        <v>2</v>
      </c>
      <c r="AE276" s="3">
        <f t="shared" si="40"/>
        <v>19</v>
      </c>
      <c r="AF276" s="3">
        <f t="shared" si="44"/>
        <v>17</v>
      </c>
      <c r="AG276" s="3">
        <f t="shared" si="45"/>
        <v>1</v>
      </c>
      <c r="AH276" s="81">
        <f t="shared" si="41"/>
        <v>13.457373154419143</v>
      </c>
      <c r="AI276" s="81">
        <f t="shared" si="42"/>
        <v>0.75253674112160973</v>
      </c>
      <c r="AJ276" s="83">
        <v>1.31403</v>
      </c>
      <c r="AK276" s="83">
        <v>15.642099999999999</v>
      </c>
      <c r="AL276" s="84">
        <f t="shared" si="46"/>
        <v>20.554188662999998</v>
      </c>
      <c r="AM276" s="84">
        <f t="shared" si="43"/>
        <v>28.85333147126666</v>
      </c>
      <c r="AN276" s="84">
        <f t="shared" si="47"/>
        <v>10.127167737684019</v>
      </c>
      <c r="AO276" s="84">
        <f t="shared" si="48"/>
        <v>18.726163733582641</v>
      </c>
      <c r="AP276" s="85">
        <f t="shared" si="49"/>
        <v>9.7618762466498171E-2</v>
      </c>
    </row>
    <row r="277" spans="1:42" x14ac:dyDescent="0.25">
      <c r="A277">
        <v>12</v>
      </c>
      <c r="B277" s="7">
        <v>3</v>
      </c>
      <c r="C277" s="3" t="s">
        <v>584</v>
      </c>
      <c r="D277" s="3">
        <v>-200</v>
      </c>
      <c r="E277" s="3">
        <v>-260</v>
      </c>
      <c r="F277" s="3">
        <v>50</v>
      </c>
      <c r="G277" s="3">
        <v>7.7195E-2</v>
      </c>
      <c r="H277" s="3">
        <v>0.181447</v>
      </c>
      <c r="I277" s="3">
        <v>46.460023999999997</v>
      </c>
      <c r="J277" s="3">
        <v>1.4132739999999999</v>
      </c>
      <c r="K277" s="3">
        <v>8.9068100000000001</v>
      </c>
      <c r="L277" s="3">
        <v>0.135653</v>
      </c>
      <c r="M277" s="50">
        <v>7.7195E-2</v>
      </c>
      <c r="N277" s="3">
        <v>8.2860000000000003E-2</v>
      </c>
      <c r="O277" s="3">
        <v>99700</v>
      </c>
      <c r="P277" s="3">
        <v>21.7</v>
      </c>
      <c r="Q277" s="3">
        <v>60</v>
      </c>
      <c r="R277" s="3">
        <v>1.171</v>
      </c>
      <c r="S277" s="3" t="s">
        <v>589</v>
      </c>
      <c r="T277" s="3" t="s">
        <v>590</v>
      </c>
      <c r="U277" s="77">
        <v>1160</v>
      </c>
      <c r="V277" s="34">
        <v>47.877816018527504</v>
      </c>
      <c r="W277" s="2">
        <v>1.1191939218162208</v>
      </c>
      <c r="X277" s="2">
        <v>33.220386384313862</v>
      </c>
      <c r="Y277" s="2">
        <v>-0.14859721305699666</v>
      </c>
      <c r="Z277" s="80">
        <f>VLOOKUP(U277,BG!$A$2:$F$55,4)</f>
        <v>13.279158098717652</v>
      </c>
      <c r="AA277" s="80">
        <f>VLOOKUP(U277,BG!$A$2:$F$55,5)</f>
        <v>0.75808499804214169</v>
      </c>
      <c r="AB277" s="4">
        <f>VLOOKUP(U277+1,BG!$A$2:$F$55,4)</f>
        <v>16.487029101344483</v>
      </c>
      <c r="AC277" s="4">
        <f>VLOOKUP(U277+1,BG!$A$2:$F$55,5)</f>
        <v>0.65821637347256556</v>
      </c>
      <c r="AD277" s="3">
        <f>COUNTIF($U$2:U277,U277)</f>
        <v>3</v>
      </c>
      <c r="AE277" s="3">
        <f t="shared" si="40"/>
        <v>19</v>
      </c>
      <c r="AF277" s="3">
        <f t="shared" si="44"/>
        <v>16</v>
      </c>
      <c r="AG277" s="3">
        <f t="shared" si="45"/>
        <v>2</v>
      </c>
      <c r="AH277" s="81">
        <f t="shared" si="41"/>
        <v>13.635588210120634</v>
      </c>
      <c r="AI277" s="81">
        <f t="shared" si="42"/>
        <v>0.74698848420107766</v>
      </c>
      <c r="AJ277" s="83">
        <v>0.76442100000000002</v>
      </c>
      <c r="AK277" s="83">
        <v>36.572499999999998</v>
      </c>
      <c r="AL277" s="84">
        <f t="shared" si="46"/>
        <v>27.956787022499999</v>
      </c>
      <c r="AM277" s="84">
        <f t="shared" si="43"/>
        <v>37.180054521710417</v>
      </c>
      <c r="AN277" s="84">
        <f t="shared" si="47"/>
        <v>10.185627368268099</v>
      </c>
      <c r="AO277" s="84">
        <f t="shared" si="48"/>
        <v>26.994427153442317</v>
      </c>
      <c r="AP277" s="85">
        <f t="shared" si="49"/>
        <v>3.5650316400026381E-2</v>
      </c>
    </row>
    <row r="278" spans="1:42" x14ac:dyDescent="0.25">
      <c r="A278">
        <v>12</v>
      </c>
      <c r="B278" s="7">
        <v>4</v>
      </c>
      <c r="C278" s="3" t="s">
        <v>584</v>
      </c>
      <c r="D278" s="3">
        <v>-200</v>
      </c>
      <c r="E278" s="3">
        <v>-208</v>
      </c>
      <c r="F278" s="3">
        <v>50</v>
      </c>
      <c r="G278" s="3">
        <v>0.10731</v>
      </c>
      <c r="H278" s="3">
        <v>0.18096100000000001</v>
      </c>
      <c r="I278" s="3">
        <v>46.338256999999999</v>
      </c>
      <c r="J278" s="3">
        <v>1.416058</v>
      </c>
      <c r="K278" s="3">
        <v>8.8951209999999996</v>
      </c>
      <c r="L278" s="3">
        <v>0.13609599999999999</v>
      </c>
      <c r="M278" s="50">
        <v>0.10731</v>
      </c>
      <c r="N278" s="3">
        <v>0.10884000000000001</v>
      </c>
      <c r="O278" s="3">
        <v>99700</v>
      </c>
      <c r="P278" s="3">
        <v>21.7</v>
      </c>
      <c r="Q278" s="3">
        <v>60</v>
      </c>
      <c r="R278" s="3">
        <v>1.171</v>
      </c>
      <c r="S278" s="3" t="s">
        <v>591</v>
      </c>
      <c r="T278" s="3" t="s">
        <v>592</v>
      </c>
      <c r="U278" s="77">
        <v>1160</v>
      </c>
      <c r="V278" s="34">
        <v>71.63244468361205</v>
      </c>
      <c r="W278" s="2">
        <v>1.1555762413943844</v>
      </c>
      <c r="X278" s="2">
        <v>46.548714600787207</v>
      </c>
      <c r="Y278" s="2">
        <v>-2.1283794356482861</v>
      </c>
      <c r="Z278" s="80">
        <f>VLOOKUP(U278,BG!$A$2:$F$55,4)</f>
        <v>13.279158098717652</v>
      </c>
      <c r="AA278" s="80">
        <f>VLOOKUP(U278,BG!$A$2:$F$55,5)</f>
        <v>0.75808499804214169</v>
      </c>
      <c r="AB278" s="4">
        <f>VLOOKUP(U278+1,BG!$A$2:$F$55,4)</f>
        <v>16.487029101344483</v>
      </c>
      <c r="AC278" s="4">
        <f>VLOOKUP(U278+1,BG!$A$2:$F$55,5)</f>
        <v>0.65821637347256556</v>
      </c>
      <c r="AD278" s="3">
        <f>COUNTIF($U$2:U278,U278)</f>
        <v>4</v>
      </c>
      <c r="AE278" s="3">
        <f t="shared" si="40"/>
        <v>19</v>
      </c>
      <c r="AF278" s="3">
        <f t="shared" si="44"/>
        <v>15</v>
      </c>
      <c r="AG278" s="3">
        <f t="shared" si="45"/>
        <v>3</v>
      </c>
      <c r="AH278" s="81">
        <f t="shared" si="41"/>
        <v>13.813803265822123</v>
      </c>
      <c r="AI278" s="81">
        <f t="shared" si="42"/>
        <v>0.74144022728054571</v>
      </c>
      <c r="AJ278" s="83">
        <v>0.91867699999999997</v>
      </c>
      <c r="AK278" s="83">
        <v>49.127600000000001</v>
      </c>
      <c r="AL278" s="84">
        <f t="shared" si="46"/>
        <v>45.132396185200001</v>
      </c>
      <c r="AM278" s="84">
        <f t="shared" si="43"/>
        <v>53.790588660117585</v>
      </c>
      <c r="AN278" s="84">
        <f t="shared" si="47"/>
        <v>10.2421094330199</v>
      </c>
      <c r="AO278" s="84">
        <f t="shared" si="48"/>
        <v>43.548479227097687</v>
      </c>
      <c r="AP278" s="85">
        <f t="shared" si="49"/>
        <v>3.6371349498623473E-2</v>
      </c>
    </row>
    <row r="279" spans="1:42" x14ac:dyDescent="0.25">
      <c r="A279">
        <v>12</v>
      </c>
      <c r="B279" s="7">
        <v>5</v>
      </c>
      <c r="C279" s="3" t="s">
        <v>584</v>
      </c>
      <c r="D279" s="3">
        <v>-200</v>
      </c>
      <c r="E279" s="3">
        <v>-156</v>
      </c>
      <c r="F279" s="3">
        <v>50</v>
      </c>
      <c r="G279" s="3">
        <v>0.16091</v>
      </c>
      <c r="H279" s="3">
        <v>0.181586</v>
      </c>
      <c r="I279" s="3">
        <v>46.495021999999999</v>
      </c>
      <c r="J279" s="3">
        <v>1.430123</v>
      </c>
      <c r="K279" s="3">
        <v>8.9101420000000005</v>
      </c>
      <c r="L279" s="3">
        <v>0.13717599999999999</v>
      </c>
      <c r="M279" s="50">
        <v>0.16091</v>
      </c>
      <c r="N279" s="3">
        <v>0.16642699999999999</v>
      </c>
      <c r="O279" s="3">
        <v>99700</v>
      </c>
      <c r="P279" s="3">
        <v>21.7</v>
      </c>
      <c r="Q279" s="3">
        <v>60</v>
      </c>
      <c r="R279" s="3">
        <v>1.171</v>
      </c>
      <c r="S279" s="3" t="s">
        <v>593</v>
      </c>
      <c r="T279" s="3" t="s">
        <v>594</v>
      </c>
      <c r="U279" s="77">
        <v>1160</v>
      </c>
      <c r="V279" s="34">
        <v>115.6051615493345</v>
      </c>
      <c r="W279" s="2">
        <v>1.0666297892108267</v>
      </c>
      <c r="X279" s="2">
        <v>78.283932910456343</v>
      </c>
      <c r="Y279" s="2">
        <v>-5.4185408491389113</v>
      </c>
      <c r="Z279" s="80">
        <f>VLOOKUP(U279,BG!$A$2:$F$55,4)</f>
        <v>13.279158098717652</v>
      </c>
      <c r="AA279" s="80">
        <f>VLOOKUP(U279,BG!$A$2:$F$55,5)</f>
        <v>0.75808499804214169</v>
      </c>
      <c r="AB279" s="4">
        <f>VLOOKUP(U279+1,BG!$A$2:$F$55,4)</f>
        <v>16.487029101344483</v>
      </c>
      <c r="AC279" s="4">
        <f>VLOOKUP(U279+1,BG!$A$2:$F$55,5)</f>
        <v>0.65821637347256556</v>
      </c>
      <c r="AD279" s="3">
        <f>COUNTIF($U$2:U279,U279)</f>
        <v>5</v>
      </c>
      <c r="AE279" s="3">
        <f t="shared" si="40"/>
        <v>19</v>
      </c>
      <c r="AF279" s="3">
        <f t="shared" si="44"/>
        <v>14</v>
      </c>
      <c r="AG279" s="3">
        <f t="shared" si="45"/>
        <v>4</v>
      </c>
      <c r="AH279" s="81">
        <f t="shared" si="41"/>
        <v>13.992018321523613</v>
      </c>
      <c r="AI279" s="81">
        <f t="shared" si="42"/>
        <v>0.73589197036001375</v>
      </c>
      <c r="AJ279" s="83">
        <v>0.92201200000000005</v>
      </c>
      <c r="AK279" s="83">
        <v>77.879199999999997</v>
      </c>
      <c r="AL279" s="84">
        <f t="shared" si="46"/>
        <v>71.805556950400003</v>
      </c>
      <c r="AM279" s="84">
        <f t="shared" si="43"/>
        <v>83.499974858874552</v>
      </c>
      <c r="AN279" s="84">
        <f t="shared" si="47"/>
        <v>10.296613931939424</v>
      </c>
      <c r="AO279" s="84">
        <f t="shared" si="48"/>
        <v>73.203360926935133</v>
      </c>
      <c r="AP279" s="85">
        <f t="shared" si="49"/>
        <v>1.9094806014853461E-2</v>
      </c>
    </row>
    <row r="280" spans="1:42" x14ac:dyDescent="0.25">
      <c r="A280">
        <v>12</v>
      </c>
      <c r="B280" s="7">
        <v>6</v>
      </c>
      <c r="C280" s="3" t="s">
        <v>584</v>
      </c>
      <c r="D280" s="3">
        <v>-200</v>
      </c>
      <c r="E280" s="3">
        <v>-104</v>
      </c>
      <c r="F280" s="3">
        <v>50</v>
      </c>
      <c r="G280" s="3">
        <v>0.22516</v>
      </c>
      <c r="H280" s="3">
        <v>0.18196499999999999</v>
      </c>
      <c r="I280" s="3">
        <v>46.589987000000001</v>
      </c>
      <c r="J280" s="3">
        <v>1.4519709999999999</v>
      </c>
      <c r="K280" s="3">
        <v>8.9192070000000001</v>
      </c>
      <c r="L280" s="3">
        <v>0.139207</v>
      </c>
      <c r="M280" s="50">
        <v>0.22516</v>
      </c>
      <c r="N280" s="3">
        <v>0.24946099999999999</v>
      </c>
      <c r="O280" s="3">
        <v>99700</v>
      </c>
      <c r="P280" s="3">
        <v>21.7</v>
      </c>
      <c r="Q280" s="3">
        <v>60</v>
      </c>
      <c r="R280" s="3">
        <v>1.171</v>
      </c>
      <c r="S280" s="3" t="s">
        <v>595</v>
      </c>
      <c r="T280" s="3" t="s">
        <v>596</v>
      </c>
      <c r="U280" s="77">
        <v>1160</v>
      </c>
      <c r="V280" s="34">
        <v>168.73421820103005</v>
      </c>
      <c r="W280" s="2">
        <v>1.0454756432178458</v>
      </c>
      <c r="X280" s="2">
        <v>116.14086041290483</v>
      </c>
      <c r="Y280" s="2">
        <v>-7.0195240833107064</v>
      </c>
      <c r="Z280" s="80">
        <f>VLOOKUP(U280,BG!$A$2:$F$55,4)</f>
        <v>13.279158098717652</v>
      </c>
      <c r="AA280" s="80">
        <f>VLOOKUP(U280,BG!$A$2:$F$55,5)</f>
        <v>0.75808499804214169</v>
      </c>
      <c r="AB280" s="4">
        <f>VLOOKUP(U280+1,BG!$A$2:$F$55,4)</f>
        <v>16.487029101344483</v>
      </c>
      <c r="AC280" s="4">
        <f>VLOOKUP(U280+1,BG!$A$2:$F$55,5)</f>
        <v>0.65821637347256556</v>
      </c>
      <c r="AD280" s="3">
        <f>COUNTIF($U$2:U280,U280)</f>
        <v>6</v>
      </c>
      <c r="AE280" s="3">
        <f t="shared" si="40"/>
        <v>19</v>
      </c>
      <c r="AF280" s="3">
        <f t="shared" si="44"/>
        <v>13</v>
      </c>
      <c r="AG280" s="3">
        <f t="shared" si="45"/>
        <v>5</v>
      </c>
      <c r="AH280" s="81">
        <f t="shared" si="41"/>
        <v>14.170233377225106</v>
      </c>
      <c r="AI280" s="81">
        <f t="shared" si="42"/>
        <v>0.73034371343948168</v>
      </c>
      <c r="AJ280" s="83">
        <v>0.981348</v>
      </c>
      <c r="AK280" s="83">
        <v>117.956</v>
      </c>
      <c r="AL280" s="84">
        <f t="shared" si="46"/>
        <v>115.75588468800001</v>
      </c>
      <c r="AM280" s="84">
        <f t="shared" si="43"/>
        <v>121.42244074405572</v>
      </c>
      <c r="AN280" s="84">
        <f t="shared" si="47"/>
        <v>10.349140865026671</v>
      </c>
      <c r="AO280" s="84">
        <f t="shared" si="48"/>
        <v>111.07329987902905</v>
      </c>
      <c r="AP280" s="85">
        <f t="shared" si="49"/>
        <v>4.21576095611709E-2</v>
      </c>
    </row>
    <row r="281" spans="1:42" x14ac:dyDescent="0.25">
      <c r="A281">
        <v>12</v>
      </c>
      <c r="B281" s="7">
        <v>7</v>
      </c>
      <c r="C281" s="3" t="s">
        <v>584</v>
      </c>
      <c r="D281" s="3">
        <v>-200</v>
      </c>
      <c r="E281" s="3">
        <v>-52</v>
      </c>
      <c r="F281" s="3">
        <v>50</v>
      </c>
      <c r="G281" s="3">
        <v>0.331233</v>
      </c>
      <c r="H281" s="3">
        <v>0.18190000000000001</v>
      </c>
      <c r="I281" s="3">
        <v>46.573802999999998</v>
      </c>
      <c r="J281" s="3">
        <v>1.436599</v>
      </c>
      <c r="K281" s="3">
        <v>8.9176830000000002</v>
      </c>
      <c r="L281" s="3">
        <v>0.13758000000000001</v>
      </c>
      <c r="M281" s="50">
        <v>0.331233</v>
      </c>
      <c r="N281" s="3">
        <v>0.311672</v>
      </c>
      <c r="O281" s="3">
        <v>99700</v>
      </c>
      <c r="P281" s="3">
        <v>21.7</v>
      </c>
      <c r="Q281" s="3">
        <v>60</v>
      </c>
      <c r="R281" s="3">
        <v>1.171</v>
      </c>
      <c r="S281" s="3" t="s">
        <v>597</v>
      </c>
      <c r="T281" s="3" t="s">
        <v>598</v>
      </c>
      <c r="U281" s="77">
        <v>1160</v>
      </c>
      <c r="V281" s="34">
        <v>257.85334029897717</v>
      </c>
      <c r="W281" s="2">
        <v>1.4422933918802483</v>
      </c>
      <c r="X281" s="2">
        <v>127.35811299073715</v>
      </c>
      <c r="Y281" s="2">
        <v>-9.9374214061979345</v>
      </c>
      <c r="Z281" s="80">
        <f>VLOOKUP(U281,BG!$A$2:$F$55,4)</f>
        <v>13.279158098717652</v>
      </c>
      <c r="AA281" s="80">
        <f>VLOOKUP(U281,BG!$A$2:$F$55,5)</f>
        <v>0.75808499804214169</v>
      </c>
      <c r="AB281" s="4">
        <f>VLOOKUP(U281+1,BG!$A$2:$F$55,4)</f>
        <v>16.487029101344483</v>
      </c>
      <c r="AC281" s="4">
        <f>VLOOKUP(U281+1,BG!$A$2:$F$55,5)</f>
        <v>0.65821637347256556</v>
      </c>
      <c r="AD281" s="3">
        <f>COUNTIF($U$2:U281,U281)</f>
        <v>7</v>
      </c>
      <c r="AE281" s="3">
        <f t="shared" si="40"/>
        <v>19</v>
      </c>
      <c r="AF281" s="3">
        <f t="shared" si="44"/>
        <v>12</v>
      </c>
      <c r="AG281" s="3">
        <f t="shared" si="45"/>
        <v>6</v>
      </c>
      <c r="AH281" s="81">
        <f t="shared" si="41"/>
        <v>14.348448432926595</v>
      </c>
      <c r="AI281" s="81">
        <f t="shared" si="42"/>
        <v>0.72479545651894961</v>
      </c>
      <c r="AJ281" s="83">
        <v>1.34263</v>
      </c>
      <c r="AK281" s="83">
        <v>128.83600000000001</v>
      </c>
      <c r="AL281" s="84">
        <f t="shared" si="46"/>
        <v>172.97907868000001</v>
      </c>
      <c r="AM281" s="84">
        <f t="shared" si="43"/>
        <v>183.6877647688782</v>
      </c>
      <c r="AN281" s="84">
        <f t="shared" si="47"/>
        <v>10.399690232281639</v>
      </c>
      <c r="AO281" s="84">
        <f t="shared" si="48"/>
        <v>173.28807453659655</v>
      </c>
      <c r="AP281" s="85">
        <f t="shared" si="49"/>
        <v>1.7831339947820956E-3</v>
      </c>
    </row>
    <row r="282" spans="1:42" x14ac:dyDescent="0.25">
      <c r="A282">
        <v>12</v>
      </c>
      <c r="B282" s="7">
        <v>8</v>
      </c>
      <c r="C282" s="3" t="s">
        <v>584</v>
      </c>
      <c r="D282" s="3">
        <v>-200</v>
      </c>
      <c r="E282" s="3">
        <v>0</v>
      </c>
      <c r="F282" s="3">
        <v>50</v>
      </c>
      <c r="G282" s="3">
        <v>0.35433599999999998</v>
      </c>
      <c r="H282" s="3">
        <v>0.18229799999999999</v>
      </c>
      <c r="I282" s="3">
        <v>46.673606999999997</v>
      </c>
      <c r="J282" s="3">
        <v>1.4314499999999999</v>
      </c>
      <c r="K282" s="3">
        <v>8.9272430000000007</v>
      </c>
      <c r="L282" s="3">
        <v>0.13706599999999999</v>
      </c>
      <c r="M282" s="50">
        <v>0.35433599999999998</v>
      </c>
      <c r="N282" s="3">
        <v>0.21762300000000001</v>
      </c>
      <c r="O282" s="3">
        <v>99700</v>
      </c>
      <c r="P282" s="3">
        <v>21.7</v>
      </c>
      <c r="Q282" s="3">
        <v>60</v>
      </c>
      <c r="R282" s="3">
        <v>1.171</v>
      </c>
      <c r="S282" s="3" t="s">
        <v>599</v>
      </c>
      <c r="T282" s="3" t="s">
        <v>600</v>
      </c>
      <c r="U282" s="77">
        <v>1160</v>
      </c>
      <c r="V282" s="34">
        <v>275.52288094627886</v>
      </c>
      <c r="W282" s="2">
        <v>2.5410409697753984</v>
      </c>
      <c r="X282" s="2">
        <v>77.044555006703433</v>
      </c>
      <c r="Y282" s="2">
        <v>-12.099068415534385</v>
      </c>
      <c r="Z282" s="80">
        <f>VLOOKUP(U282,BG!$A$2:$F$55,4)</f>
        <v>13.279158098717652</v>
      </c>
      <c r="AA282" s="80">
        <f>VLOOKUP(U282,BG!$A$2:$F$55,5)</f>
        <v>0.75808499804214169</v>
      </c>
      <c r="AB282" s="4">
        <f>VLOOKUP(U282+1,BG!$A$2:$F$55,4)</f>
        <v>16.487029101344483</v>
      </c>
      <c r="AC282" s="4">
        <f>VLOOKUP(U282+1,BG!$A$2:$F$55,5)</f>
        <v>0.65821637347256556</v>
      </c>
      <c r="AD282" s="3">
        <f>COUNTIF($U$2:U282,U282)</f>
        <v>8</v>
      </c>
      <c r="AE282" s="3">
        <f t="shared" si="40"/>
        <v>19</v>
      </c>
      <c r="AF282" s="3">
        <f t="shared" si="44"/>
        <v>11</v>
      </c>
      <c r="AG282" s="3">
        <f t="shared" si="45"/>
        <v>7</v>
      </c>
      <c r="AH282" s="81">
        <f t="shared" si="41"/>
        <v>14.526663488628085</v>
      </c>
      <c r="AI282" s="81">
        <f t="shared" si="42"/>
        <v>0.71924719959841765</v>
      </c>
      <c r="AJ282" s="83">
        <v>2.1463700000000001</v>
      </c>
      <c r="AK282" s="83">
        <v>76.384699999999995</v>
      </c>
      <c r="AL282" s="84">
        <f t="shared" si="46"/>
        <v>163.94982853900001</v>
      </c>
      <c r="AM282" s="84">
        <f t="shared" si="43"/>
        <v>195.77337077014772</v>
      </c>
      <c r="AN282" s="84">
        <f t="shared" si="47"/>
        <v>10.44826203370433</v>
      </c>
      <c r="AO282" s="84">
        <f t="shared" si="48"/>
        <v>185.32510873644338</v>
      </c>
      <c r="AP282" s="85">
        <f t="shared" si="49"/>
        <v>0.11533936412168427</v>
      </c>
    </row>
    <row r="283" spans="1:42" x14ac:dyDescent="0.25">
      <c r="A283">
        <v>12</v>
      </c>
      <c r="B283" s="7">
        <v>9</v>
      </c>
      <c r="C283" s="3" t="s">
        <v>584</v>
      </c>
      <c r="D283" s="3">
        <v>-200</v>
      </c>
      <c r="E283" s="3">
        <v>52</v>
      </c>
      <c r="F283" s="3">
        <v>50</v>
      </c>
      <c r="G283" s="3">
        <v>0.33557300000000001</v>
      </c>
      <c r="H283" s="3">
        <v>0.18235299999999999</v>
      </c>
      <c r="I283" s="3">
        <v>46.687409000000002</v>
      </c>
      <c r="J283" s="3">
        <v>1.4162729999999999</v>
      </c>
      <c r="K283" s="3">
        <v>8.9285840000000007</v>
      </c>
      <c r="L283" s="3">
        <v>0.13570499999999999</v>
      </c>
      <c r="M283" s="50">
        <v>0.33557300000000001</v>
      </c>
      <c r="N283" s="3">
        <v>0.18426899999999999</v>
      </c>
      <c r="O283" s="3">
        <v>99700</v>
      </c>
      <c r="P283" s="3">
        <v>21.7</v>
      </c>
      <c r="Q283" s="3">
        <v>60</v>
      </c>
      <c r="R283" s="3">
        <v>1.171</v>
      </c>
      <c r="S283" s="3" t="s">
        <v>601</v>
      </c>
      <c r="T283" s="3" t="s">
        <v>602</v>
      </c>
      <c r="U283" s="77">
        <v>1160</v>
      </c>
      <c r="V283" s="34">
        <v>257.1541342327626</v>
      </c>
      <c r="W283" s="2">
        <v>2.4804010696807293</v>
      </c>
      <c r="X283" s="2">
        <v>73.444425385815748</v>
      </c>
      <c r="Y283" s="2">
        <v>-14.262768770715743</v>
      </c>
      <c r="Z283" s="80">
        <f>VLOOKUP(U283,BG!$A$2:$F$55,4)</f>
        <v>13.279158098717652</v>
      </c>
      <c r="AA283" s="80">
        <f>VLOOKUP(U283,BG!$A$2:$F$55,5)</f>
        <v>0.75808499804214169</v>
      </c>
      <c r="AB283" s="4">
        <f>VLOOKUP(U283+1,BG!$A$2:$F$55,4)</f>
        <v>16.487029101344483</v>
      </c>
      <c r="AC283" s="4">
        <f>VLOOKUP(U283+1,BG!$A$2:$F$55,5)</f>
        <v>0.65821637347256556</v>
      </c>
      <c r="AD283" s="3">
        <f>COUNTIF($U$2:U283,U283)</f>
        <v>9</v>
      </c>
      <c r="AE283" s="3">
        <f t="shared" si="40"/>
        <v>19</v>
      </c>
      <c r="AF283" s="3">
        <f t="shared" si="44"/>
        <v>10</v>
      </c>
      <c r="AG283" s="3">
        <f t="shared" si="45"/>
        <v>8</v>
      </c>
      <c r="AH283" s="81">
        <f t="shared" si="41"/>
        <v>14.704878544329578</v>
      </c>
      <c r="AI283" s="81">
        <f t="shared" si="42"/>
        <v>0.71369894267788558</v>
      </c>
      <c r="AJ283" s="83">
        <v>2.0850300000000002</v>
      </c>
      <c r="AK283" s="83">
        <v>72.805899999999994</v>
      </c>
      <c r="AL283" s="84">
        <f t="shared" si="46"/>
        <v>151.80248567699999</v>
      </c>
      <c r="AM283" s="84">
        <f t="shared" si="43"/>
        <v>182.1716312890639</v>
      </c>
      <c r="AN283" s="84">
        <f t="shared" si="47"/>
        <v>10.494856269294745</v>
      </c>
      <c r="AO283" s="84">
        <f t="shared" si="48"/>
        <v>171.67677501976914</v>
      </c>
      <c r="AP283" s="85">
        <f t="shared" si="49"/>
        <v>0.11576574257339443</v>
      </c>
    </row>
    <row r="284" spans="1:42" x14ac:dyDescent="0.25">
      <c r="A284">
        <v>12</v>
      </c>
      <c r="B284" s="7">
        <v>10</v>
      </c>
      <c r="C284" s="3" t="s">
        <v>584</v>
      </c>
      <c r="D284" s="3">
        <v>-200</v>
      </c>
      <c r="E284" s="3">
        <v>104</v>
      </c>
      <c r="F284" s="3">
        <v>50</v>
      </c>
      <c r="G284" s="3">
        <v>0.27614</v>
      </c>
      <c r="H284" s="3">
        <v>0.182202</v>
      </c>
      <c r="I284" s="3">
        <v>46.649590000000003</v>
      </c>
      <c r="J284" s="3">
        <v>1.409146</v>
      </c>
      <c r="K284" s="3">
        <v>8.9249770000000002</v>
      </c>
      <c r="L284" s="3">
        <v>0.134994</v>
      </c>
      <c r="M284" s="50">
        <v>0.27614</v>
      </c>
      <c r="N284" s="3">
        <v>0.17186499999999999</v>
      </c>
      <c r="O284" s="3">
        <v>99700</v>
      </c>
      <c r="P284" s="3">
        <v>21.7</v>
      </c>
      <c r="Q284" s="3">
        <v>60</v>
      </c>
      <c r="R284" s="3">
        <v>1.171</v>
      </c>
      <c r="S284" s="3" t="s">
        <v>603</v>
      </c>
      <c r="T284" s="3" t="s">
        <v>604</v>
      </c>
      <c r="U284" s="77">
        <v>1160</v>
      </c>
      <c r="V284" s="34">
        <v>203.79370098327101</v>
      </c>
      <c r="W284" s="2">
        <v>1.8934886117472682</v>
      </c>
      <c r="X284" s="2">
        <v>77.633363144457917</v>
      </c>
      <c r="Y284" s="2">
        <v>-13.056384712529995</v>
      </c>
      <c r="Z284" s="80">
        <f>VLOOKUP(U284,BG!$A$2:$F$55,4)</f>
        <v>13.279158098717652</v>
      </c>
      <c r="AA284" s="80">
        <f>VLOOKUP(U284,BG!$A$2:$F$55,5)</f>
        <v>0.75808499804214169</v>
      </c>
      <c r="AB284" s="4">
        <f>VLOOKUP(U284+1,BG!$A$2:$F$55,4)</f>
        <v>16.487029101344483</v>
      </c>
      <c r="AC284" s="4">
        <f>VLOOKUP(U284+1,BG!$A$2:$F$55,5)</f>
        <v>0.65821637347256556</v>
      </c>
      <c r="AD284" s="3">
        <f>COUNTIF($U$2:U284,U284)</f>
        <v>10</v>
      </c>
      <c r="AE284" s="3">
        <f t="shared" si="40"/>
        <v>19</v>
      </c>
      <c r="AF284" s="3">
        <f t="shared" si="44"/>
        <v>9</v>
      </c>
      <c r="AG284" s="3">
        <f t="shared" si="45"/>
        <v>9</v>
      </c>
      <c r="AH284" s="81">
        <f t="shared" si="41"/>
        <v>14.883093600031069</v>
      </c>
      <c r="AI284" s="81">
        <f t="shared" si="42"/>
        <v>0.70815068575735352</v>
      </c>
      <c r="AJ284" s="83">
        <v>1.6806300000000001</v>
      </c>
      <c r="AK284" s="83">
        <v>79.819500000000005</v>
      </c>
      <c r="AL284" s="84">
        <f t="shared" si="46"/>
        <v>134.14704628500002</v>
      </c>
      <c r="AM284" s="84">
        <f t="shared" si="43"/>
        <v>146.99788900567117</v>
      </c>
      <c r="AN284" s="84">
        <f t="shared" si="47"/>
        <v>10.539472939052882</v>
      </c>
      <c r="AO284" s="84">
        <f t="shared" si="48"/>
        <v>136.4584160666183</v>
      </c>
      <c r="AP284" s="85">
        <f t="shared" si="49"/>
        <v>1.6938272099610796E-2</v>
      </c>
    </row>
    <row r="285" spans="1:42" x14ac:dyDescent="0.25">
      <c r="A285">
        <v>12</v>
      </c>
      <c r="B285" s="7">
        <v>11</v>
      </c>
      <c r="C285" s="3" t="s">
        <v>584</v>
      </c>
      <c r="D285" s="3">
        <v>-200</v>
      </c>
      <c r="E285" s="3">
        <v>156</v>
      </c>
      <c r="F285" s="3">
        <v>50</v>
      </c>
      <c r="G285" s="3">
        <v>0.20541699999999999</v>
      </c>
      <c r="H285" s="3">
        <v>0.18232000000000001</v>
      </c>
      <c r="I285" s="3">
        <v>46.679071999999998</v>
      </c>
      <c r="J285" s="3">
        <v>1.40689</v>
      </c>
      <c r="K285" s="3">
        <v>8.9278010000000005</v>
      </c>
      <c r="L285" s="3">
        <v>0.13472400000000001</v>
      </c>
      <c r="M285" s="50">
        <v>0.20541699999999999</v>
      </c>
      <c r="N285" s="3">
        <v>0.151946</v>
      </c>
      <c r="O285" s="3">
        <v>99700</v>
      </c>
      <c r="P285" s="3">
        <v>21.7</v>
      </c>
      <c r="Q285" s="3">
        <v>60</v>
      </c>
      <c r="R285" s="3">
        <v>1.171</v>
      </c>
      <c r="S285" s="3" t="s">
        <v>605</v>
      </c>
      <c r="T285" s="3" t="s">
        <v>606</v>
      </c>
      <c r="U285" s="77">
        <v>1160</v>
      </c>
      <c r="V285" s="34">
        <v>140.73667478742559</v>
      </c>
      <c r="W285" s="2">
        <v>1.2736557747389785</v>
      </c>
      <c r="X285" s="2">
        <v>80.31317799047342</v>
      </c>
      <c r="Y285" s="2">
        <v>-14.47027751971078</v>
      </c>
      <c r="Z285" s="80">
        <f>VLOOKUP(U285,BG!$A$2:$F$55,4)</f>
        <v>13.279158098717652</v>
      </c>
      <c r="AA285" s="80">
        <f>VLOOKUP(U285,BG!$A$2:$F$55,5)</f>
        <v>0.75808499804214169</v>
      </c>
      <c r="AB285" s="4">
        <f>VLOOKUP(U285+1,BG!$A$2:$F$55,4)</f>
        <v>16.487029101344483</v>
      </c>
      <c r="AC285" s="4">
        <f>VLOOKUP(U285+1,BG!$A$2:$F$55,5)</f>
        <v>0.65821637347256556</v>
      </c>
      <c r="AD285" s="3">
        <f>COUNTIF($U$2:U285,U285)</f>
        <v>11</v>
      </c>
      <c r="AE285" s="3">
        <f t="shared" si="40"/>
        <v>19</v>
      </c>
      <c r="AF285" s="3">
        <f t="shared" si="44"/>
        <v>8</v>
      </c>
      <c r="AG285" s="3">
        <f t="shared" si="45"/>
        <v>10</v>
      </c>
      <c r="AH285" s="81">
        <f t="shared" si="41"/>
        <v>15.061308655732558</v>
      </c>
      <c r="AI285" s="81">
        <f t="shared" si="42"/>
        <v>0.70260242883682167</v>
      </c>
      <c r="AJ285" s="83">
        <v>1.08815</v>
      </c>
      <c r="AK285" s="83">
        <v>79.526499999999999</v>
      </c>
      <c r="AL285" s="84">
        <f t="shared" si="46"/>
        <v>86.536760974999993</v>
      </c>
      <c r="AM285" s="84">
        <f t="shared" si="43"/>
        <v>102.2913429352059</v>
      </c>
      <c r="AN285" s="84">
        <f t="shared" si="47"/>
        <v>10.582112042978741</v>
      </c>
      <c r="AO285" s="84">
        <f t="shared" si="48"/>
        <v>91.709230892227168</v>
      </c>
      <c r="AP285" s="85">
        <f t="shared" si="49"/>
        <v>5.640075559357427E-2</v>
      </c>
    </row>
    <row r="286" spans="1:42" x14ac:dyDescent="0.25">
      <c r="A286">
        <v>12</v>
      </c>
      <c r="B286" s="7">
        <v>12</v>
      </c>
      <c r="C286" s="3" t="s">
        <v>584</v>
      </c>
      <c r="D286" s="3">
        <v>-200</v>
      </c>
      <c r="E286" s="3">
        <v>208</v>
      </c>
      <c r="F286" s="3">
        <v>50</v>
      </c>
      <c r="G286" s="3">
        <v>0.147841</v>
      </c>
      <c r="H286" s="3">
        <v>0.18205299999999999</v>
      </c>
      <c r="I286" s="3">
        <v>46.612205000000003</v>
      </c>
      <c r="J286" s="3">
        <v>1.398736</v>
      </c>
      <c r="K286" s="3">
        <v>8.9214140000000004</v>
      </c>
      <c r="L286" s="3">
        <v>0.13403300000000001</v>
      </c>
      <c r="M286" s="50">
        <v>0.147841</v>
      </c>
      <c r="N286" s="3">
        <v>0.14530799999999999</v>
      </c>
      <c r="O286" s="3">
        <v>99700</v>
      </c>
      <c r="P286" s="3">
        <v>21.7</v>
      </c>
      <c r="Q286" s="3">
        <v>60</v>
      </c>
      <c r="R286" s="3">
        <v>1.171</v>
      </c>
      <c r="S286" s="3" t="s">
        <v>607</v>
      </c>
      <c r="T286" s="3" t="s">
        <v>608</v>
      </c>
      <c r="U286" s="77">
        <v>1160</v>
      </c>
      <c r="V286" s="34">
        <v>89.009648133056288</v>
      </c>
      <c r="W286" s="2">
        <v>0.90616012773700938</v>
      </c>
      <c r="X286" s="2">
        <v>74.112944895966024</v>
      </c>
      <c r="Y286" s="2">
        <v>-14.383884464361037</v>
      </c>
      <c r="Z286" s="80">
        <f>VLOOKUP(U286,BG!$A$2:$F$55,4)</f>
        <v>13.279158098717652</v>
      </c>
      <c r="AA286" s="80">
        <f>VLOOKUP(U286,BG!$A$2:$F$55,5)</f>
        <v>0.75808499804214169</v>
      </c>
      <c r="AB286" s="4">
        <f>VLOOKUP(U286+1,BG!$A$2:$F$55,4)</f>
        <v>16.487029101344483</v>
      </c>
      <c r="AC286" s="4">
        <f>VLOOKUP(U286+1,BG!$A$2:$F$55,5)</f>
        <v>0.65821637347256556</v>
      </c>
      <c r="AD286" s="3">
        <f>COUNTIF($U$2:U286,U286)</f>
        <v>12</v>
      </c>
      <c r="AE286" s="3">
        <f t="shared" si="40"/>
        <v>19</v>
      </c>
      <c r="AF286" s="3">
        <f t="shared" si="44"/>
        <v>7</v>
      </c>
      <c r="AG286" s="3">
        <f t="shared" si="45"/>
        <v>11</v>
      </c>
      <c r="AH286" s="81">
        <f t="shared" si="41"/>
        <v>15.239523711434048</v>
      </c>
      <c r="AI286" s="81">
        <f t="shared" si="42"/>
        <v>0.6970541719162896</v>
      </c>
      <c r="AJ286" s="83">
        <v>0.77080499999999996</v>
      </c>
      <c r="AK286" s="83">
        <v>75.417400000000001</v>
      </c>
      <c r="AL286" s="84">
        <f t="shared" si="46"/>
        <v>58.132109006999997</v>
      </c>
      <c r="AM286" s="84">
        <f t="shared" si="43"/>
        <v>67.158195613894506</v>
      </c>
      <c r="AN286" s="84">
        <f t="shared" si="47"/>
        <v>10.622773581072321</v>
      </c>
      <c r="AO286" s="84">
        <f t="shared" si="48"/>
        <v>56.535422032822183</v>
      </c>
      <c r="AP286" s="85">
        <f t="shared" si="49"/>
        <v>2.8242240294073368E-2</v>
      </c>
    </row>
    <row r="287" spans="1:42" x14ac:dyDescent="0.25">
      <c r="A287">
        <v>12</v>
      </c>
      <c r="B287" s="7">
        <v>13</v>
      </c>
      <c r="C287" s="3" t="s">
        <v>584</v>
      </c>
      <c r="D287" s="3">
        <v>-200</v>
      </c>
      <c r="E287" s="3">
        <v>260</v>
      </c>
      <c r="F287" s="3">
        <v>50</v>
      </c>
      <c r="G287" s="3">
        <v>0.10367899999999999</v>
      </c>
      <c r="H287" s="3">
        <v>0.18299000000000001</v>
      </c>
      <c r="I287" s="3">
        <v>46.847261000000003</v>
      </c>
      <c r="J287" s="3">
        <v>1.4849760000000001</v>
      </c>
      <c r="K287" s="3">
        <v>8.9437630000000006</v>
      </c>
      <c r="L287" s="3">
        <v>0.14194200000000001</v>
      </c>
      <c r="M287" s="50">
        <v>0.10367899999999999</v>
      </c>
      <c r="N287" s="3">
        <v>0.124997</v>
      </c>
      <c r="O287" s="3">
        <v>99700</v>
      </c>
      <c r="P287" s="3">
        <v>21.7</v>
      </c>
      <c r="Q287" s="3">
        <v>60</v>
      </c>
      <c r="R287" s="3">
        <v>1.171</v>
      </c>
      <c r="S287" s="3" t="s">
        <v>609</v>
      </c>
      <c r="T287" s="3" t="s">
        <v>610</v>
      </c>
      <c r="U287" s="77">
        <v>1160</v>
      </c>
      <c r="V287" s="34">
        <v>48.836799283914971</v>
      </c>
      <c r="W287" s="2">
        <v>0.88015215455823637</v>
      </c>
      <c r="X287" s="2">
        <v>46.377857391541646</v>
      </c>
      <c r="Y287" s="2">
        <v>-13.743140370000621</v>
      </c>
      <c r="Z287" s="80">
        <f>VLOOKUP(U287,BG!$A$2:$F$55,4)</f>
        <v>13.279158098717652</v>
      </c>
      <c r="AA287" s="80">
        <f>VLOOKUP(U287,BG!$A$2:$F$55,5)</f>
        <v>0.75808499804214169</v>
      </c>
      <c r="AB287" s="4">
        <f>VLOOKUP(U287+1,BG!$A$2:$F$55,4)</f>
        <v>16.487029101344483</v>
      </c>
      <c r="AC287" s="4">
        <f>VLOOKUP(U287+1,BG!$A$2:$F$55,5)</f>
        <v>0.65821637347256556</v>
      </c>
      <c r="AD287" s="3">
        <f>COUNTIF($U$2:U287,U287)</f>
        <v>13</v>
      </c>
      <c r="AE287" s="3">
        <f t="shared" si="40"/>
        <v>19</v>
      </c>
      <c r="AF287" s="3">
        <f t="shared" si="44"/>
        <v>6</v>
      </c>
      <c r="AG287" s="3">
        <f t="shared" si="45"/>
        <v>12</v>
      </c>
      <c r="AH287" s="81">
        <f t="shared" si="41"/>
        <v>15.417738767135539</v>
      </c>
      <c r="AI287" s="81">
        <f t="shared" si="42"/>
        <v>0.69150591499575753</v>
      </c>
      <c r="AJ287" s="83">
        <v>0.70074599999999998</v>
      </c>
      <c r="AK287" s="83">
        <v>43.268000000000001</v>
      </c>
      <c r="AL287" s="84">
        <f t="shared" si="46"/>
        <v>30.319877928</v>
      </c>
      <c r="AM287" s="84">
        <f t="shared" si="43"/>
        <v>40.819571106960005</v>
      </c>
      <c r="AN287" s="84">
        <f t="shared" si="47"/>
        <v>10.661457553333623</v>
      </c>
      <c r="AO287" s="84">
        <f t="shared" si="48"/>
        <v>30.158113553626382</v>
      </c>
      <c r="AP287" s="85">
        <f t="shared" si="49"/>
        <v>5.3638757638461996E-3</v>
      </c>
    </row>
    <row r="288" spans="1:42" x14ac:dyDescent="0.25">
      <c r="A288">
        <v>12</v>
      </c>
      <c r="B288" s="7">
        <v>14</v>
      </c>
      <c r="C288" s="3" t="s">
        <v>584</v>
      </c>
      <c r="D288" s="3">
        <v>-200</v>
      </c>
      <c r="E288" s="3">
        <v>312</v>
      </c>
      <c r="F288" s="3">
        <v>50</v>
      </c>
      <c r="G288" s="3">
        <v>7.6111999999999999E-2</v>
      </c>
      <c r="H288" s="3">
        <v>0.18360199999999999</v>
      </c>
      <c r="I288" s="3">
        <v>47.000889000000001</v>
      </c>
      <c r="J288" s="3">
        <v>1.430016</v>
      </c>
      <c r="K288" s="3">
        <v>8.9585070000000009</v>
      </c>
      <c r="L288" s="3">
        <v>0.13631299999999999</v>
      </c>
      <c r="M288" s="50">
        <v>7.6111999999999999E-2</v>
      </c>
      <c r="N288" s="3">
        <v>7.7255000000000004E-2</v>
      </c>
      <c r="O288" s="3">
        <v>99700</v>
      </c>
      <c r="P288" s="3">
        <v>21.7</v>
      </c>
      <c r="Q288" s="3">
        <v>60</v>
      </c>
      <c r="R288" s="3">
        <v>1.171</v>
      </c>
      <c r="S288" s="3" t="s">
        <v>611</v>
      </c>
      <c r="T288" s="3" t="s">
        <v>612</v>
      </c>
      <c r="U288" s="77">
        <v>1160</v>
      </c>
      <c r="V288" s="34">
        <v>22.94812140877842</v>
      </c>
      <c r="W288" s="2">
        <v>1.1957265435277644</v>
      </c>
      <c r="X288" s="2">
        <v>19.061123011468666</v>
      </c>
      <c r="Y288" s="2">
        <v>-14.966674031158943</v>
      </c>
      <c r="Z288" s="80">
        <f>VLOOKUP(U288,BG!$A$2:$F$55,4)</f>
        <v>13.279158098717652</v>
      </c>
      <c r="AA288" s="80">
        <f>VLOOKUP(U288,BG!$A$2:$F$55,5)</f>
        <v>0.75808499804214169</v>
      </c>
      <c r="AB288" s="4">
        <f>VLOOKUP(U288+1,BG!$A$2:$F$55,4)</f>
        <v>16.487029101344483</v>
      </c>
      <c r="AC288" s="4">
        <f>VLOOKUP(U288+1,BG!$A$2:$F$55,5)</f>
        <v>0.65821637347256556</v>
      </c>
      <c r="AD288" s="3">
        <f>COUNTIF($U$2:U288,U288)</f>
        <v>14</v>
      </c>
      <c r="AE288" s="3">
        <f t="shared" si="40"/>
        <v>19</v>
      </c>
      <c r="AF288" s="3">
        <f t="shared" si="44"/>
        <v>5</v>
      </c>
      <c r="AG288" s="3">
        <f t="shared" si="45"/>
        <v>13</v>
      </c>
      <c r="AH288" s="81">
        <f t="shared" si="41"/>
        <v>15.595953822837032</v>
      </c>
      <c r="AI288" s="81">
        <f t="shared" si="42"/>
        <v>0.68595765807522557</v>
      </c>
      <c r="AJ288" s="83">
        <v>0.63941199999999998</v>
      </c>
      <c r="AK288" s="83">
        <v>21.3415</v>
      </c>
      <c r="AL288" s="84">
        <f t="shared" si="46"/>
        <v>13.646011198</v>
      </c>
      <c r="AM288" s="84">
        <f t="shared" si="43"/>
        <v>22.79189073426096</v>
      </c>
      <c r="AN288" s="84">
        <f t="shared" si="47"/>
        <v>10.698163959762653</v>
      </c>
      <c r="AO288" s="84">
        <f t="shared" si="48"/>
        <v>12.093726774498307</v>
      </c>
      <c r="AP288" s="85">
        <f t="shared" si="49"/>
        <v>0.12835451407542545</v>
      </c>
    </row>
    <row r="289" spans="1:42" x14ac:dyDescent="0.25">
      <c r="A289">
        <v>12</v>
      </c>
      <c r="B289" s="7">
        <v>15</v>
      </c>
      <c r="C289" s="3" t="s">
        <v>584</v>
      </c>
      <c r="D289" s="3">
        <v>-200</v>
      </c>
      <c r="E289" s="3">
        <v>364</v>
      </c>
      <c r="F289" s="3">
        <v>50</v>
      </c>
      <c r="G289" s="3">
        <v>6.2372999999999998E-2</v>
      </c>
      <c r="H289" s="3">
        <v>0.183779</v>
      </c>
      <c r="I289" s="3">
        <v>47.045062999999999</v>
      </c>
      <c r="J289" s="3">
        <v>1.4226479999999999</v>
      </c>
      <c r="K289" s="3">
        <v>8.962726</v>
      </c>
      <c r="L289" s="3">
        <v>0.135654</v>
      </c>
      <c r="M289" s="50">
        <v>6.2372999999999998E-2</v>
      </c>
      <c r="N289" s="3">
        <v>2.6771E-2</v>
      </c>
      <c r="O289" s="3">
        <v>99700</v>
      </c>
      <c r="P289" s="3">
        <v>21.7</v>
      </c>
      <c r="Q289" s="3">
        <v>60</v>
      </c>
      <c r="R289" s="3">
        <v>1.171</v>
      </c>
      <c r="S289" s="3" t="s">
        <v>613</v>
      </c>
      <c r="T289" s="3" t="s">
        <v>614</v>
      </c>
      <c r="U289" s="77">
        <v>1160</v>
      </c>
      <c r="V289" s="34">
        <v>8.9575584609733596</v>
      </c>
      <c r="W289" s="2">
        <v>2.9009916773326885</v>
      </c>
      <c r="X289" s="2">
        <v>4.8236709440438652</v>
      </c>
      <c r="Y289" s="2">
        <v>-15.447582366497508</v>
      </c>
      <c r="Z289" s="80">
        <f>VLOOKUP(U289,BG!$A$2:$F$55,4)</f>
        <v>13.279158098717652</v>
      </c>
      <c r="AA289" s="80">
        <f>VLOOKUP(U289,BG!$A$2:$F$55,5)</f>
        <v>0.75808499804214169</v>
      </c>
      <c r="AB289" s="4">
        <f>VLOOKUP(U289+1,BG!$A$2:$F$55,4)</f>
        <v>16.487029101344483</v>
      </c>
      <c r="AC289" s="4">
        <f>VLOOKUP(U289+1,BG!$A$2:$F$55,5)</f>
        <v>0.65821637347256556</v>
      </c>
      <c r="AD289" s="3">
        <f>COUNTIF($U$2:U289,U289)</f>
        <v>15</v>
      </c>
      <c r="AE289" s="3">
        <f t="shared" si="40"/>
        <v>19</v>
      </c>
      <c r="AF289" s="3">
        <f t="shared" si="44"/>
        <v>4</v>
      </c>
      <c r="AG289" s="3">
        <f t="shared" si="45"/>
        <v>14</v>
      </c>
      <c r="AH289" s="81">
        <f t="shared" si="41"/>
        <v>15.774168878538521</v>
      </c>
      <c r="AI289" s="81">
        <f t="shared" si="42"/>
        <v>0.68040940115469362</v>
      </c>
      <c r="AJ289" s="83">
        <v>1.0137499999999999</v>
      </c>
      <c r="AK289" s="83">
        <v>10.4884</v>
      </c>
      <c r="AL289" s="84">
        <f t="shared" si="46"/>
        <v>10.6326155</v>
      </c>
      <c r="AM289" s="84">
        <f t="shared" si="43"/>
        <v>13.993429262862765</v>
      </c>
      <c r="AN289" s="84">
        <f t="shared" si="47"/>
        <v>10.7328928003594</v>
      </c>
      <c r="AO289" s="84">
        <f t="shared" si="48"/>
        <v>3.2605364625033655</v>
      </c>
      <c r="AP289" s="85">
        <f t="shared" si="49"/>
        <v>2.2610018695624463</v>
      </c>
    </row>
    <row r="290" spans="1:42" x14ac:dyDescent="0.25">
      <c r="A290">
        <v>12</v>
      </c>
      <c r="B290" s="7">
        <v>16</v>
      </c>
      <c r="C290" s="3" t="s">
        <v>584</v>
      </c>
      <c r="D290" s="3">
        <v>-200</v>
      </c>
      <c r="E290" s="3">
        <v>416</v>
      </c>
      <c r="F290" s="3">
        <v>50</v>
      </c>
      <c r="G290" s="3">
        <v>6.3702999999999996E-2</v>
      </c>
      <c r="H290" s="3">
        <v>0.18363299999999999</v>
      </c>
      <c r="I290" s="3">
        <v>47.008422000000003</v>
      </c>
      <c r="J290" s="3">
        <v>1.407294</v>
      </c>
      <c r="K290" s="3">
        <v>8.9592550000000006</v>
      </c>
      <c r="L290" s="3">
        <v>0.13433100000000001</v>
      </c>
      <c r="M290" s="50">
        <v>6.3702999999999996E-2</v>
      </c>
      <c r="N290" s="3">
        <v>2.4628000000000001E-2</v>
      </c>
      <c r="O290" s="3">
        <v>99700</v>
      </c>
      <c r="P290" s="3">
        <v>21.7</v>
      </c>
      <c r="Q290" s="3">
        <v>60</v>
      </c>
      <c r="R290" s="3">
        <v>1.171</v>
      </c>
      <c r="S290" s="3" t="s">
        <v>615</v>
      </c>
      <c r="T290" s="3" t="s">
        <v>616</v>
      </c>
      <c r="U290" s="77">
        <v>1160</v>
      </c>
      <c r="V290" s="34">
        <v>7.9262497609987239</v>
      </c>
      <c r="W290" s="2">
        <v>3.0095908862077532</v>
      </c>
      <c r="X290" s="2">
        <v>4.4227081059153415</v>
      </c>
      <c r="Y290" s="2">
        <v>-17.046453460343827</v>
      </c>
      <c r="Z290" s="80">
        <f>VLOOKUP(U290,BG!$A$2:$F$55,4)</f>
        <v>13.279158098717652</v>
      </c>
      <c r="AA290" s="80">
        <f>VLOOKUP(U290,BG!$A$2:$F$55,5)</f>
        <v>0.75808499804214169</v>
      </c>
      <c r="AB290" s="4">
        <f>VLOOKUP(U290+1,BG!$A$2:$F$55,4)</f>
        <v>16.487029101344483</v>
      </c>
      <c r="AC290" s="4">
        <f>VLOOKUP(U290+1,BG!$A$2:$F$55,5)</f>
        <v>0.65821637347256556</v>
      </c>
      <c r="AD290" s="3">
        <f>COUNTIF($U$2:U290,U290)</f>
        <v>16</v>
      </c>
      <c r="AE290" s="3">
        <f t="shared" si="40"/>
        <v>19</v>
      </c>
      <c r="AF290" s="3">
        <f t="shared" si="44"/>
        <v>3</v>
      </c>
      <c r="AG290" s="3">
        <f t="shared" si="45"/>
        <v>15</v>
      </c>
      <c r="AH290" s="81">
        <f t="shared" si="41"/>
        <v>15.952383934240011</v>
      </c>
      <c r="AI290" s="81">
        <f t="shared" si="42"/>
        <v>0.67486114423416155</v>
      </c>
      <c r="AJ290" s="83">
        <v>1.00326</v>
      </c>
      <c r="AK290" s="83">
        <v>9.6335200000000007</v>
      </c>
      <c r="AL290" s="84">
        <f t="shared" si="46"/>
        <v>9.6649252752000017</v>
      </c>
      <c r="AM290" s="84">
        <f t="shared" si="43"/>
        <v>13.310542007919967</v>
      </c>
      <c r="AN290" s="84">
        <f t="shared" si="47"/>
        <v>10.76564407512387</v>
      </c>
      <c r="AO290" s="84">
        <f t="shared" si="48"/>
        <v>2.544897932796097</v>
      </c>
      <c r="AP290" s="85">
        <f t="shared" si="49"/>
        <v>2.7977653840840215</v>
      </c>
    </row>
    <row r="291" spans="1:42" x14ac:dyDescent="0.25">
      <c r="A291">
        <v>12</v>
      </c>
      <c r="B291" s="7">
        <v>17</v>
      </c>
      <c r="C291" s="3" t="s">
        <v>584</v>
      </c>
      <c r="D291" s="3">
        <v>-200</v>
      </c>
      <c r="E291" s="3">
        <v>468</v>
      </c>
      <c r="F291" s="3">
        <v>50</v>
      </c>
      <c r="G291" s="3">
        <v>5.9957000000000003E-2</v>
      </c>
      <c r="H291" s="3">
        <v>0.18420800000000001</v>
      </c>
      <c r="I291" s="3">
        <v>47.152697000000003</v>
      </c>
      <c r="J291" s="3">
        <v>1.4145749999999999</v>
      </c>
      <c r="K291" s="3">
        <v>8.9729880000000009</v>
      </c>
      <c r="L291" s="3">
        <v>0.13483999999999999</v>
      </c>
      <c r="M291" s="50">
        <v>5.9957000000000003E-2</v>
      </c>
      <c r="N291" s="3">
        <v>8.5129999999999997E-3</v>
      </c>
      <c r="O291" s="3">
        <v>99700</v>
      </c>
      <c r="P291" s="3">
        <v>21.7</v>
      </c>
      <c r="Q291" s="3">
        <v>60</v>
      </c>
      <c r="R291" s="3">
        <v>1.171</v>
      </c>
      <c r="S291" s="3" t="s">
        <v>617</v>
      </c>
      <c r="T291" s="3" t="s">
        <v>618</v>
      </c>
      <c r="U291" s="77">
        <v>1160</v>
      </c>
      <c r="V291" s="34">
        <v>2.5321601922509647</v>
      </c>
      <c r="W291" s="2">
        <v>8.753779634005868</v>
      </c>
      <c r="X291" s="2">
        <v>1.1084841231402913</v>
      </c>
      <c r="Y291" s="2">
        <v>-18.456898290594758</v>
      </c>
      <c r="Z291" s="80">
        <f>VLOOKUP(U291,BG!$A$2:$F$55,4)</f>
        <v>13.279158098717652</v>
      </c>
      <c r="AA291" s="80">
        <f>VLOOKUP(U291,BG!$A$2:$F$55,5)</f>
        <v>0.75808499804214169</v>
      </c>
      <c r="AB291" s="4">
        <f>VLOOKUP(U291+1,BG!$A$2:$F$55,4)</f>
        <v>16.487029101344483</v>
      </c>
      <c r="AC291" s="4">
        <f>VLOOKUP(U291+1,BG!$A$2:$F$55,5)</f>
        <v>0.65821637347256556</v>
      </c>
      <c r="AD291" s="3">
        <f>COUNTIF($U$2:U291,U291)</f>
        <v>17</v>
      </c>
      <c r="AE291" s="3">
        <f t="shared" si="40"/>
        <v>19</v>
      </c>
      <c r="AF291" s="3">
        <f t="shared" si="44"/>
        <v>2</v>
      </c>
      <c r="AG291" s="3">
        <f t="shared" si="45"/>
        <v>16</v>
      </c>
      <c r="AH291" s="81">
        <f t="shared" si="41"/>
        <v>16.130598989941504</v>
      </c>
      <c r="AI291" s="81">
        <f t="shared" si="42"/>
        <v>0.66931288731362959</v>
      </c>
      <c r="AJ291" s="83">
        <v>5.5894500000000003</v>
      </c>
      <c r="AK291" s="83">
        <v>-3.62583E-3</v>
      </c>
      <c r="AL291" s="84">
        <f t="shared" si="46"/>
        <v>-2.0266395493500001E-2</v>
      </c>
      <c r="AM291" s="84">
        <f t="shared" si="43"/>
        <v>9.7034257417643346</v>
      </c>
      <c r="AN291" s="84">
        <f t="shared" si="47"/>
        <v>10.796417784056064</v>
      </c>
      <c r="AO291" s="84">
        <f t="shared" si="48"/>
        <v>-1.0929920422917299</v>
      </c>
      <c r="AP291" s="85">
        <f t="shared" si="49"/>
        <v>0.98145787461452461</v>
      </c>
    </row>
    <row r="292" spans="1:42" x14ac:dyDescent="0.25">
      <c r="A292">
        <v>12</v>
      </c>
      <c r="B292" s="7">
        <v>18</v>
      </c>
      <c r="C292" s="3" t="s">
        <v>584</v>
      </c>
      <c r="D292" s="3">
        <v>-200</v>
      </c>
      <c r="E292" s="3">
        <v>520</v>
      </c>
      <c r="F292" s="3">
        <v>50</v>
      </c>
      <c r="G292" s="3">
        <v>6.0921000000000003E-2</v>
      </c>
      <c r="H292" s="3">
        <v>0.18431700000000001</v>
      </c>
      <c r="I292" s="3">
        <v>47.180233999999999</v>
      </c>
      <c r="J292" s="3">
        <v>1.367745</v>
      </c>
      <c r="K292" s="3">
        <v>8.9756739999999997</v>
      </c>
      <c r="L292" s="3">
        <v>0.13042200000000001</v>
      </c>
      <c r="M292" s="50">
        <v>6.0921000000000003E-2</v>
      </c>
      <c r="N292" s="3">
        <v>7.1939999999999999E-3</v>
      </c>
      <c r="O292" s="3">
        <v>99700</v>
      </c>
      <c r="P292" s="3">
        <v>21.7</v>
      </c>
      <c r="Q292" s="3">
        <v>60</v>
      </c>
      <c r="R292" s="3">
        <v>1.171</v>
      </c>
      <c r="S292" s="3" t="s">
        <v>619</v>
      </c>
      <c r="T292" s="3" t="s">
        <v>620</v>
      </c>
      <c r="U292" s="77">
        <v>1160</v>
      </c>
      <c r="V292" s="34">
        <v>1.1876693316334801</v>
      </c>
      <c r="W292" s="2">
        <v>12.34344137174253</v>
      </c>
      <c r="X292" s="2">
        <v>0.86412783788311776</v>
      </c>
      <c r="Y292" s="2">
        <v>-18.182105458138945</v>
      </c>
      <c r="Z292" s="80">
        <f>VLOOKUP(U292,BG!$A$2:$F$55,4)</f>
        <v>13.279158098717652</v>
      </c>
      <c r="AA292" s="80">
        <f>VLOOKUP(U292,BG!$A$2:$F$55,5)</f>
        <v>0.75808499804214169</v>
      </c>
      <c r="AB292" s="4">
        <f>VLOOKUP(U292+1,BG!$A$2:$F$55,4)</f>
        <v>16.487029101344483</v>
      </c>
      <c r="AC292" s="4">
        <f>VLOOKUP(U292+1,BG!$A$2:$F$55,5)</f>
        <v>0.65821637347256556</v>
      </c>
      <c r="AD292" s="3">
        <f>COUNTIF($U$2:U292,U292)</f>
        <v>18</v>
      </c>
      <c r="AE292" s="3">
        <f t="shared" si="40"/>
        <v>19</v>
      </c>
      <c r="AF292" s="3">
        <f t="shared" si="44"/>
        <v>1</v>
      </c>
      <c r="AG292" s="3">
        <f t="shared" si="45"/>
        <v>17</v>
      </c>
      <c r="AH292" s="81">
        <f t="shared" si="41"/>
        <v>16.30881404564299</v>
      </c>
      <c r="AI292" s="81">
        <f t="shared" si="42"/>
        <v>0.66376463039309763</v>
      </c>
      <c r="AJ292" s="83">
        <v>6.1893900000000004</v>
      </c>
      <c r="AK292" s="83">
        <v>-3.71741E-3</v>
      </c>
      <c r="AL292" s="84">
        <f t="shared" si="46"/>
        <v>-2.30085002799E-2</v>
      </c>
      <c r="AM292" s="84">
        <f t="shared" si="43"/>
        <v>10.666311304600898</v>
      </c>
      <c r="AN292" s="84">
        <f t="shared" si="47"/>
        <v>10.825213927155978</v>
      </c>
      <c r="AO292" s="84">
        <f t="shared" si="48"/>
        <v>-0.1589026225550807</v>
      </c>
      <c r="AP292" s="85">
        <f t="shared" si="49"/>
        <v>0.8552037725373316</v>
      </c>
    </row>
    <row r="293" spans="1:42" x14ac:dyDescent="0.25">
      <c r="A293">
        <v>12</v>
      </c>
      <c r="B293" s="7">
        <v>19</v>
      </c>
      <c r="C293" s="3" t="s">
        <v>584</v>
      </c>
      <c r="D293" s="3">
        <v>-200</v>
      </c>
      <c r="E293" s="3">
        <v>572</v>
      </c>
      <c r="F293" s="3">
        <v>50</v>
      </c>
      <c r="G293" s="3">
        <v>6.1650000000000003E-2</v>
      </c>
      <c r="H293" s="3">
        <v>0.18476899999999999</v>
      </c>
      <c r="I293" s="3">
        <v>47.293551999999998</v>
      </c>
      <c r="J293" s="3">
        <v>1.372898</v>
      </c>
      <c r="K293" s="3">
        <v>8.9864449999999998</v>
      </c>
      <c r="L293" s="3">
        <v>0.130629</v>
      </c>
      <c r="M293" s="50">
        <v>6.1650000000000003E-2</v>
      </c>
      <c r="N293" s="3">
        <v>5.1919999999999996E-3</v>
      </c>
      <c r="O293" s="3">
        <v>99700</v>
      </c>
      <c r="P293" s="3">
        <v>21.7</v>
      </c>
      <c r="Q293" s="3">
        <v>60</v>
      </c>
      <c r="R293" s="3">
        <v>1.171</v>
      </c>
      <c r="S293" s="3" t="s">
        <v>621</v>
      </c>
      <c r="T293" s="3" t="s">
        <v>622</v>
      </c>
      <c r="U293" s="77">
        <v>1160</v>
      </c>
      <c r="V293" s="34">
        <v>-0.35832009716073604</v>
      </c>
      <c r="W293" s="2">
        <v>14.90797172874645</v>
      </c>
      <c r="X293" s="2">
        <v>0.64496992307755829</v>
      </c>
      <c r="Y293" s="2">
        <v>-19.780397009205071</v>
      </c>
      <c r="Z293" s="80">
        <f>VLOOKUP(U293,BG!$A$2:$F$55,4)</f>
        <v>13.279158098717652</v>
      </c>
      <c r="AA293" s="80">
        <f>VLOOKUP(U293,BG!$A$2:$F$55,5)</f>
        <v>0.75808499804214169</v>
      </c>
      <c r="AB293" s="4">
        <f>VLOOKUP(U293+1,BG!$A$2:$F$55,4)</f>
        <v>16.487029101344483</v>
      </c>
      <c r="AC293" s="4">
        <f>VLOOKUP(U293+1,BG!$A$2:$F$55,5)</f>
        <v>0.65821637347256556</v>
      </c>
      <c r="AD293" s="3">
        <f>COUNTIF($U$2:U293,U293)</f>
        <v>19</v>
      </c>
      <c r="AE293" s="3">
        <f t="shared" si="40"/>
        <v>19</v>
      </c>
      <c r="AF293" s="3">
        <f t="shared" si="44"/>
        <v>0</v>
      </c>
      <c r="AG293" s="3">
        <f t="shared" si="45"/>
        <v>18</v>
      </c>
      <c r="AH293" s="81">
        <f t="shared" si="41"/>
        <v>16.487029101344483</v>
      </c>
      <c r="AI293" s="81">
        <f t="shared" si="42"/>
        <v>0.65821637347256556</v>
      </c>
      <c r="AJ293" s="83">
        <v>8.5278899999999993</v>
      </c>
      <c r="AK293" s="83">
        <v>-4.07435E-3</v>
      </c>
      <c r="AL293" s="84">
        <f t="shared" si="46"/>
        <v>-3.4745608621499995E-2</v>
      </c>
      <c r="AM293" s="84">
        <f t="shared" si="43"/>
        <v>9.6151933791320108</v>
      </c>
      <c r="AN293" s="84">
        <f t="shared" si="47"/>
        <v>10.852032504423617</v>
      </c>
      <c r="AO293" s="84">
        <f t="shared" si="48"/>
        <v>-1.2368391252916062</v>
      </c>
      <c r="AP293" s="85">
        <f t="shared" si="49"/>
        <v>0.97190773811160924</v>
      </c>
    </row>
    <row r="294" spans="1:42" x14ac:dyDescent="0.25">
      <c r="A294">
        <v>13</v>
      </c>
      <c r="B294" s="52">
        <v>1</v>
      </c>
      <c r="C294" s="5" t="s">
        <v>623</v>
      </c>
      <c r="D294" s="5">
        <v>-200</v>
      </c>
      <c r="E294" s="5">
        <v>-572</v>
      </c>
      <c r="F294" s="5">
        <v>50</v>
      </c>
      <c r="G294" s="5">
        <v>5.8546000000000001E-2</v>
      </c>
      <c r="H294" s="5">
        <v>0.18565799999999999</v>
      </c>
      <c r="I294" s="5">
        <v>47.516643000000002</v>
      </c>
      <c r="J294" s="5">
        <v>1.3790549999999999</v>
      </c>
      <c r="K294" s="5">
        <v>9.0076149999999995</v>
      </c>
      <c r="L294" s="5">
        <v>0.130963</v>
      </c>
      <c r="M294" s="53">
        <v>5.8546000000000001E-2</v>
      </c>
      <c r="N294" s="5">
        <v>1.6395E-2</v>
      </c>
      <c r="O294" s="5">
        <v>99700</v>
      </c>
      <c r="P294" s="5">
        <v>21.7</v>
      </c>
      <c r="Q294" s="5">
        <v>60</v>
      </c>
      <c r="R294" s="5">
        <v>1.171</v>
      </c>
      <c r="S294" s="5" t="s">
        <v>624</v>
      </c>
      <c r="T294" s="5" t="s">
        <v>625</v>
      </c>
      <c r="U294" s="77">
        <v>1170</v>
      </c>
      <c r="V294" s="34">
        <v>4.0119820950683485</v>
      </c>
      <c r="W294" s="2">
        <v>4.4039355841408421</v>
      </c>
      <c r="X294" s="2">
        <v>2.6850996512414982</v>
      </c>
      <c r="Y294" s="2">
        <v>-15.670857053527088</v>
      </c>
      <c r="Z294" s="80">
        <f>VLOOKUP(U294,BG!$A$2:$F$55,4)</f>
        <v>16.221686892919614</v>
      </c>
      <c r="AA294" s="80">
        <f>VLOOKUP(U294,BG!$A$2:$F$55,5)</f>
        <v>0.65542297484792478</v>
      </c>
      <c r="AB294" s="4">
        <f>VLOOKUP(U294+1,BG!$A$2:$F$55,4)</f>
        <v>19.269522901595433</v>
      </c>
      <c r="AC294" s="4">
        <f>VLOOKUP(U294+1,BG!$A$2:$F$55,5)</f>
        <v>0.65515378403724578</v>
      </c>
      <c r="AD294" s="3">
        <f>COUNTIF($U$2:U294,U294)</f>
        <v>1</v>
      </c>
      <c r="AE294" s="3">
        <f t="shared" si="40"/>
        <v>19</v>
      </c>
      <c r="AF294" s="3">
        <f t="shared" si="44"/>
        <v>18</v>
      </c>
      <c r="AG294" s="3">
        <f t="shared" si="45"/>
        <v>0</v>
      </c>
      <c r="AH294" s="81">
        <f t="shared" si="41"/>
        <v>16.221686892919614</v>
      </c>
      <c r="AI294" s="81">
        <f t="shared" si="42"/>
        <v>0.65542297484792478</v>
      </c>
      <c r="AJ294" s="83">
        <v>0.64809799999999995</v>
      </c>
      <c r="AK294" s="83">
        <v>5.4977499999999999</v>
      </c>
      <c r="AL294" s="84">
        <f t="shared" si="46"/>
        <v>3.5630807794999995</v>
      </c>
      <c r="AM294" s="84">
        <f t="shared" si="43"/>
        <v>11.825005901066598</v>
      </c>
      <c r="AN294" s="84">
        <f t="shared" si="47"/>
        <v>10.632066280408964</v>
      </c>
      <c r="AO294" s="84">
        <f t="shared" si="48"/>
        <v>1.1929396206576346</v>
      </c>
      <c r="AP294" s="85">
        <f t="shared" si="49"/>
        <v>1.9868073101099379</v>
      </c>
    </row>
    <row r="295" spans="1:42" x14ac:dyDescent="0.25">
      <c r="A295">
        <v>13</v>
      </c>
      <c r="B295" s="52">
        <v>2</v>
      </c>
      <c r="C295" s="5" t="s">
        <v>623</v>
      </c>
      <c r="D295" s="5">
        <v>-200</v>
      </c>
      <c r="E295" s="5">
        <v>-520</v>
      </c>
      <c r="F295" s="5">
        <v>50</v>
      </c>
      <c r="G295" s="5">
        <v>6.3710000000000003E-2</v>
      </c>
      <c r="H295" s="5">
        <v>0.18574199999999999</v>
      </c>
      <c r="I295" s="5">
        <v>47.537666999999999</v>
      </c>
      <c r="J295" s="5">
        <v>1.2057580000000001</v>
      </c>
      <c r="K295" s="5">
        <v>9.0098339999999997</v>
      </c>
      <c r="L295" s="5">
        <v>0.114359</v>
      </c>
      <c r="M295" s="53">
        <v>6.3710000000000003E-2</v>
      </c>
      <c r="N295" s="5">
        <v>2.2242000000000001E-2</v>
      </c>
      <c r="O295" s="5">
        <v>99700</v>
      </c>
      <c r="P295" s="5">
        <v>21.7</v>
      </c>
      <c r="Q295" s="5">
        <v>60</v>
      </c>
      <c r="R295" s="5">
        <v>1.171</v>
      </c>
      <c r="S295" s="5" t="s">
        <v>626</v>
      </c>
      <c r="T295" s="5" t="s">
        <v>627</v>
      </c>
      <c r="U295" s="77">
        <v>1170</v>
      </c>
      <c r="V295" s="34">
        <v>7.0215695404019058</v>
      </c>
      <c r="W295" s="2">
        <v>3.0753929177516888</v>
      </c>
      <c r="X295" s="2">
        <v>3.9604586447809629</v>
      </c>
      <c r="Y295" s="2">
        <v>-18.483608178923927</v>
      </c>
      <c r="Z295" s="80">
        <f>VLOOKUP(U295,BG!$A$2:$F$55,4)</f>
        <v>16.221686892919614</v>
      </c>
      <c r="AA295" s="80">
        <f>VLOOKUP(U295,BG!$A$2:$F$55,5)</f>
        <v>0.65542297484792478</v>
      </c>
      <c r="AB295" s="4">
        <f>VLOOKUP(U295+1,BG!$A$2:$F$55,4)</f>
        <v>19.269522901595433</v>
      </c>
      <c r="AC295" s="4">
        <f>VLOOKUP(U295+1,BG!$A$2:$F$55,5)</f>
        <v>0.65515378403724578</v>
      </c>
      <c r="AD295" s="3">
        <f>COUNTIF($U$2:U295,U295)</f>
        <v>2</v>
      </c>
      <c r="AE295" s="3">
        <f t="shared" si="40"/>
        <v>19</v>
      </c>
      <c r="AF295" s="3">
        <f t="shared" si="44"/>
        <v>17</v>
      </c>
      <c r="AG295" s="3">
        <f t="shared" si="45"/>
        <v>1</v>
      </c>
      <c r="AH295" s="81">
        <f t="shared" si="41"/>
        <v>16.391011115623826</v>
      </c>
      <c r="AI295" s="81">
        <f t="shared" si="42"/>
        <v>0.6554080198028871</v>
      </c>
      <c r="AJ295" s="83">
        <v>0.94116</v>
      </c>
      <c r="AK295" s="83">
        <v>8.8407099999999996</v>
      </c>
      <c r="AL295" s="84">
        <f t="shared" si="46"/>
        <v>8.3205226236000005</v>
      </c>
      <c r="AM295" s="84">
        <f t="shared" si="43"/>
        <v>12.179966467207825</v>
      </c>
      <c r="AN295" s="84">
        <f t="shared" si="47"/>
        <v>10.742800137858122</v>
      </c>
      <c r="AO295" s="84">
        <f t="shared" si="48"/>
        <v>1.4371663293497026</v>
      </c>
      <c r="AP295" s="85">
        <f t="shared" si="49"/>
        <v>4.7895335102687238</v>
      </c>
    </row>
    <row r="296" spans="1:42" x14ac:dyDescent="0.25">
      <c r="A296">
        <v>13</v>
      </c>
      <c r="B296" s="52">
        <v>3</v>
      </c>
      <c r="C296" s="5" t="s">
        <v>623</v>
      </c>
      <c r="D296" s="5">
        <v>-200</v>
      </c>
      <c r="E296" s="5">
        <v>-468</v>
      </c>
      <c r="F296" s="5">
        <v>50</v>
      </c>
      <c r="G296" s="5">
        <v>7.0957000000000006E-2</v>
      </c>
      <c r="H296" s="5">
        <v>0.18607099999999999</v>
      </c>
      <c r="I296" s="5">
        <v>47.620302000000002</v>
      </c>
      <c r="J296" s="5">
        <v>1.305984</v>
      </c>
      <c r="K296" s="5">
        <v>9.0175380000000001</v>
      </c>
      <c r="L296" s="5">
        <v>0.123835</v>
      </c>
      <c r="M296" s="53">
        <v>7.0957000000000006E-2</v>
      </c>
      <c r="N296" s="5">
        <v>3.3563999999999997E-2</v>
      </c>
      <c r="O296" s="5">
        <v>99700</v>
      </c>
      <c r="P296" s="5">
        <v>21.7</v>
      </c>
      <c r="Q296" s="5">
        <v>60</v>
      </c>
      <c r="R296" s="5">
        <v>1.171</v>
      </c>
      <c r="S296" s="5" t="s">
        <v>628</v>
      </c>
      <c r="T296" s="5" t="s">
        <v>629</v>
      </c>
      <c r="U296" s="77">
        <v>1170</v>
      </c>
      <c r="V296" s="34">
        <v>11.818174824985935</v>
      </c>
      <c r="W296" s="2">
        <v>2.8454858395826568</v>
      </c>
      <c r="X296" s="2">
        <v>6.494659921054672</v>
      </c>
      <c r="Y296" s="2">
        <v>-16.617206434482611</v>
      </c>
      <c r="Z296" s="80">
        <f>VLOOKUP(U296,BG!$A$2:$F$55,4)</f>
        <v>16.221686892919614</v>
      </c>
      <c r="AA296" s="80">
        <f>VLOOKUP(U296,BG!$A$2:$F$55,5)</f>
        <v>0.65542297484792478</v>
      </c>
      <c r="AB296" s="4">
        <f>VLOOKUP(U296+1,BG!$A$2:$F$55,4)</f>
        <v>19.269522901595433</v>
      </c>
      <c r="AC296" s="4">
        <f>VLOOKUP(U296+1,BG!$A$2:$F$55,5)</f>
        <v>0.65515378403724578</v>
      </c>
      <c r="AD296" s="3">
        <f>COUNTIF($U$2:U296,U296)</f>
        <v>3</v>
      </c>
      <c r="AE296" s="3">
        <f t="shared" si="40"/>
        <v>19</v>
      </c>
      <c r="AF296" s="3">
        <f t="shared" si="44"/>
        <v>16</v>
      </c>
      <c r="AG296" s="3">
        <f t="shared" si="45"/>
        <v>2</v>
      </c>
      <c r="AH296" s="81">
        <f t="shared" si="41"/>
        <v>16.560335338328038</v>
      </c>
      <c r="AI296" s="81">
        <f t="shared" si="42"/>
        <v>0.65539306475784942</v>
      </c>
      <c r="AJ296" s="83">
        <v>1.2344200000000001</v>
      </c>
      <c r="AK296" s="83">
        <v>11.963900000000001</v>
      </c>
      <c r="AL296" s="84">
        <f t="shared" si="46"/>
        <v>14.768477438000001</v>
      </c>
      <c r="AM296" s="84">
        <f t="shared" si="43"/>
        <v>18.480462838266085</v>
      </c>
      <c r="AN296" s="84">
        <f t="shared" si="47"/>
        <v>10.853528930804529</v>
      </c>
      <c r="AO296" s="84">
        <f t="shared" si="48"/>
        <v>7.6269339074615559</v>
      </c>
      <c r="AP296" s="85">
        <f t="shared" si="49"/>
        <v>0.93635838689407747</v>
      </c>
    </row>
    <row r="297" spans="1:42" x14ac:dyDescent="0.25">
      <c r="A297">
        <v>13</v>
      </c>
      <c r="B297" s="52">
        <v>4</v>
      </c>
      <c r="C297" s="5" t="s">
        <v>623</v>
      </c>
      <c r="D297" s="5">
        <v>-200</v>
      </c>
      <c r="E297" s="5">
        <v>-416</v>
      </c>
      <c r="F297" s="5">
        <v>50</v>
      </c>
      <c r="G297" s="5">
        <v>8.7946999999999997E-2</v>
      </c>
      <c r="H297" s="5">
        <v>0.18613499999999999</v>
      </c>
      <c r="I297" s="5">
        <v>47.636271000000001</v>
      </c>
      <c r="J297" s="5">
        <v>1.39123</v>
      </c>
      <c r="K297" s="5">
        <v>9.0189350000000008</v>
      </c>
      <c r="L297" s="5">
        <v>0.131934</v>
      </c>
      <c r="M297" s="53">
        <v>8.7946999999999997E-2</v>
      </c>
      <c r="N297" s="5">
        <v>6.3208E-2</v>
      </c>
      <c r="O297" s="5">
        <v>99700</v>
      </c>
      <c r="P297" s="5">
        <v>21.7</v>
      </c>
      <c r="Q297" s="5">
        <v>60</v>
      </c>
      <c r="R297" s="5">
        <v>1.171</v>
      </c>
      <c r="S297" s="5" t="s">
        <v>630</v>
      </c>
      <c r="T297" s="5" t="s">
        <v>631</v>
      </c>
      <c r="U297" s="77">
        <v>1170</v>
      </c>
      <c r="V297" s="34">
        <v>24.976399774108117</v>
      </c>
      <c r="W297" s="2">
        <v>1.287169052588325</v>
      </c>
      <c r="X297" s="2">
        <v>18.803578794455767</v>
      </c>
      <c r="Y297" s="2">
        <v>-21.291485644911489</v>
      </c>
      <c r="Z297" s="80">
        <f>VLOOKUP(U297,BG!$A$2:$F$55,4)</f>
        <v>16.221686892919614</v>
      </c>
      <c r="AA297" s="80">
        <f>VLOOKUP(U297,BG!$A$2:$F$55,5)</f>
        <v>0.65542297484792478</v>
      </c>
      <c r="AB297" s="4">
        <f>VLOOKUP(U297+1,BG!$A$2:$F$55,4)</f>
        <v>19.269522901595433</v>
      </c>
      <c r="AC297" s="4">
        <f>VLOOKUP(U297+1,BG!$A$2:$F$55,5)</f>
        <v>0.65515378403724578</v>
      </c>
      <c r="AD297" s="3">
        <f>COUNTIF($U$2:U297,U297)</f>
        <v>4</v>
      </c>
      <c r="AE297" s="3">
        <f t="shared" si="40"/>
        <v>19</v>
      </c>
      <c r="AF297" s="3">
        <f t="shared" si="44"/>
        <v>15</v>
      </c>
      <c r="AG297" s="3">
        <f t="shared" si="45"/>
        <v>3</v>
      </c>
      <c r="AH297" s="81">
        <f t="shared" si="41"/>
        <v>16.72965956103225</v>
      </c>
      <c r="AI297" s="81">
        <f t="shared" si="42"/>
        <v>0.65537810971281152</v>
      </c>
      <c r="AJ297" s="83">
        <v>0.67756099999999997</v>
      </c>
      <c r="AK297" s="83">
        <v>21.019300000000001</v>
      </c>
      <c r="AL297" s="84">
        <f t="shared" si="46"/>
        <v>14.2418579273</v>
      </c>
      <c r="AM297" s="84">
        <f t="shared" si="43"/>
        <v>24.203384702129547</v>
      </c>
      <c r="AN297" s="84">
        <f t="shared" si="47"/>
        <v>10.96425265924818</v>
      </c>
      <c r="AO297" s="84">
        <f t="shared" si="48"/>
        <v>13.239132042881367</v>
      </c>
      <c r="AP297" s="85">
        <f t="shared" si="49"/>
        <v>7.5739548572430357E-2</v>
      </c>
    </row>
    <row r="298" spans="1:42" x14ac:dyDescent="0.25">
      <c r="A298">
        <v>13</v>
      </c>
      <c r="B298" s="52">
        <v>5</v>
      </c>
      <c r="C298" s="5" t="s">
        <v>623</v>
      </c>
      <c r="D298" s="5">
        <v>-200</v>
      </c>
      <c r="E298" s="5">
        <v>-364</v>
      </c>
      <c r="F298" s="5">
        <v>50</v>
      </c>
      <c r="G298" s="5">
        <v>0.11658399999999999</v>
      </c>
      <c r="H298" s="5">
        <v>0.185501</v>
      </c>
      <c r="I298" s="5">
        <v>47.477093000000004</v>
      </c>
      <c r="J298" s="5">
        <v>1.375281</v>
      </c>
      <c r="K298" s="5">
        <v>9.0038699999999992</v>
      </c>
      <c r="L298" s="5">
        <v>0.13059499999999999</v>
      </c>
      <c r="M298" s="53">
        <v>0.11658399999999999</v>
      </c>
      <c r="N298" s="5">
        <v>0.11511</v>
      </c>
      <c r="O298" s="5">
        <v>99700</v>
      </c>
      <c r="P298" s="5">
        <v>21.7</v>
      </c>
      <c r="Q298" s="5">
        <v>60</v>
      </c>
      <c r="R298" s="5">
        <v>1.171</v>
      </c>
      <c r="S298" s="5" t="s">
        <v>632</v>
      </c>
      <c r="T298" s="5" t="s">
        <v>633</v>
      </c>
      <c r="U298" s="77">
        <v>1170</v>
      </c>
      <c r="V298" s="34">
        <v>48.122883325236764</v>
      </c>
      <c r="W298" s="2">
        <v>0.94738985912308205</v>
      </c>
      <c r="X298" s="2">
        <v>41.667273491017113</v>
      </c>
      <c r="Y298" s="2">
        <v>-23.538431462439362</v>
      </c>
      <c r="Z298" s="80">
        <f>VLOOKUP(U298,BG!$A$2:$F$55,4)</f>
        <v>16.221686892919614</v>
      </c>
      <c r="AA298" s="80">
        <f>VLOOKUP(U298,BG!$A$2:$F$55,5)</f>
        <v>0.65542297484792478</v>
      </c>
      <c r="AB298" s="4">
        <f>VLOOKUP(U298+1,BG!$A$2:$F$55,4)</f>
        <v>19.269522901595433</v>
      </c>
      <c r="AC298" s="4">
        <f>VLOOKUP(U298+1,BG!$A$2:$F$55,5)</f>
        <v>0.65515378403724578</v>
      </c>
      <c r="AD298" s="3">
        <f>COUNTIF($U$2:U298,U298)</f>
        <v>5</v>
      </c>
      <c r="AE298" s="3">
        <f t="shared" si="40"/>
        <v>19</v>
      </c>
      <c r="AF298" s="3">
        <f t="shared" si="44"/>
        <v>14</v>
      </c>
      <c r="AG298" s="3">
        <f t="shared" si="45"/>
        <v>4</v>
      </c>
      <c r="AH298" s="81">
        <f t="shared" si="41"/>
        <v>16.898983783736462</v>
      </c>
      <c r="AI298" s="81">
        <f t="shared" si="42"/>
        <v>0.65536315466777384</v>
      </c>
      <c r="AJ298" s="83">
        <v>0.72838099999999995</v>
      </c>
      <c r="AK298" s="83">
        <v>41.8855</v>
      </c>
      <c r="AL298" s="84">
        <f t="shared" si="46"/>
        <v>30.508602375499997</v>
      </c>
      <c r="AM298" s="84">
        <f t="shared" si="43"/>
        <v>39.475152362697635</v>
      </c>
      <c r="AN298" s="84">
        <f t="shared" si="47"/>
        <v>11.074971323189081</v>
      </c>
      <c r="AO298" s="84">
        <f t="shared" si="48"/>
        <v>28.400181039508553</v>
      </c>
      <c r="AP298" s="85">
        <f t="shared" si="49"/>
        <v>7.4239714636267301E-2</v>
      </c>
    </row>
    <row r="299" spans="1:42" x14ac:dyDescent="0.25">
      <c r="A299">
        <v>13</v>
      </c>
      <c r="B299" s="52">
        <v>6</v>
      </c>
      <c r="C299" s="5" t="s">
        <v>623</v>
      </c>
      <c r="D299" s="5">
        <v>-200</v>
      </c>
      <c r="E299" s="5">
        <v>-312</v>
      </c>
      <c r="F299" s="5">
        <v>50</v>
      </c>
      <c r="G299" s="5">
        <v>0.16088</v>
      </c>
      <c r="H299" s="5">
        <v>0.184894</v>
      </c>
      <c r="I299" s="5">
        <v>47.324922999999998</v>
      </c>
      <c r="J299" s="5">
        <v>1.3798060000000001</v>
      </c>
      <c r="K299" s="5">
        <v>8.9894169999999995</v>
      </c>
      <c r="L299" s="5">
        <v>0.13125400000000001</v>
      </c>
      <c r="M299" s="53">
        <v>0.16088</v>
      </c>
      <c r="N299" s="5">
        <v>0.190391</v>
      </c>
      <c r="O299" s="5">
        <v>99700</v>
      </c>
      <c r="P299" s="5">
        <v>21.7</v>
      </c>
      <c r="Q299" s="5">
        <v>60</v>
      </c>
      <c r="R299" s="5">
        <v>1.171</v>
      </c>
      <c r="S299" s="5" t="s">
        <v>634</v>
      </c>
      <c r="T299" s="5" t="s">
        <v>635</v>
      </c>
      <c r="U299" s="77">
        <v>1170</v>
      </c>
      <c r="V299" s="34">
        <v>84.690988788504967</v>
      </c>
      <c r="W299" s="2">
        <v>0.85841774534968385</v>
      </c>
      <c r="X299" s="2">
        <v>76.663342887192712</v>
      </c>
      <c r="Y299" s="2">
        <v>-24.286829054014284</v>
      </c>
      <c r="Z299" s="80">
        <f>VLOOKUP(U299,BG!$A$2:$F$55,4)</f>
        <v>16.221686892919614</v>
      </c>
      <c r="AA299" s="80">
        <f>VLOOKUP(U299,BG!$A$2:$F$55,5)</f>
        <v>0.65542297484792478</v>
      </c>
      <c r="AB299" s="4">
        <f>VLOOKUP(U299+1,BG!$A$2:$F$55,4)</f>
        <v>19.269522901595433</v>
      </c>
      <c r="AC299" s="4">
        <f>VLOOKUP(U299+1,BG!$A$2:$F$55,5)</f>
        <v>0.65515378403724578</v>
      </c>
      <c r="AD299" s="3">
        <f>COUNTIF($U$2:U299,U299)</f>
        <v>6</v>
      </c>
      <c r="AE299" s="3">
        <f t="shared" si="40"/>
        <v>19</v>
      </c>
      <c r="AF299" s="3">
        <f t="shared" si="44"/>
        <v>13</v>
      </c>
      <c r="AG299" s="3">
        <f t="shared" si="45"/>
        <v>5</v>
      </c>
      <c r="AH299" s="81">
        <f t="shared" si="41"/>
        <v>17.068308006440677</v>
      </c>
      <c r="AI299" s="81">
        <f t="shared" si="42"/>
        <v>0.65534819962273616</v>
      </c>
      <c r="AJ299" s="83">
        <v>0.75514499999999996</v>
      </c>
      <c r="AK299" s="83">
        <v>78.8172</v>
      </c>
      <c r="AL299" s="84">
        <f t="shared" si="46"/>
        <v>59.518414493999998</v>
      </c>
      <c r="AM299" s="84">
        <f t="shared" si="43"/>
        <v>65.809173952193689</v>
      </c>
      <c r="AN299" s="84">
        <f t="shared" si="47"/>
        <v>11.185684922627232</v>
      </c>
      <c r="AO299" s="84">
        <f t="shared" si="48"/>
        <v>54.623489029566457</v>
      </c>
      <c r="AP299" s="85">
        <f t="shared" si="49"/>
        <v>8.9612098227266831E-2</v>
      </c>
    </row>
    <row r="300" spans="1:42" x14ac:dyDescent="0.25">
      <c r="A300">
        <v>13</v>
      </c>
      <c r="B300" s="52">
        <v>7</v>
      </c>
      <c r="C300" s="5" t="s">
        <v>623</v>
      </c>
      <c r="D300" s="5">
        <v>-200</v>
      </c>
      <c r="E300" s="5">
        <v>-260</v>
      </c>
      <c r="F300" s="5">
        <v>50</v>
      </c>
      <c r="G300" s="5">
        <v>0.21617400000000001</v>
      </c>
      <c r="H300" s="5">
        <v>0.18515499999999999</v>
      </c>
      <c r="I300" s="5">
        <v>47.390529000000001</v>
      </c>
      <c r="J300" s="5">
        <v>1.3706370000000001</v>
      </c>
      <c r="K300" s="5">
        <v>8.9956619999999994</v>
      </c>
      <c r="L300" s="5">
        <v>0.130249</v>
      </c>
      <c r="M300" s="53">
        <v>0.21617400000000001</v>
      </c>
      <c r="N300" s="5">
        <v>0.23460700000000001</v>
      </c>
      <c r="O300" s="5">
        <v>99700</v>
      </c>
      <c r="P300" s="5">
        <v>21.7</v>
      </c>
      <c r="Q300" s="5">
        <v>60</v>
      </c>
      <c r="R300" s="5">
        <v>1.171</v>
      </c>
      <c r="S300" s="5" t="s">
        <v>636</v>
      </c>
      <c r="T300" s="5" t="s">
        <v>637</v>
      </c>
      <c r="U300" s="77">
        <v>1170</v>
      </c>
      <c r="V300" s="34">
        <v>130.67077020192721</v>
      </c>
      <c r="W300" s="2">
        <v>0.91748216701676644</v>
      </c>
      <c r="X300" s="2">
        <v>107.94261856596451</v>
      </c>
      <c r="Y300" s="2">
        <v>-24.845692649452616</v>
      </c>
      <c r="Z300" s="80">
        <f>VLOOKUP(U300,BG!$A$2:$F$55,4)</f>
        <v>16.221686892919614</v>
      </c>
      <c r="AA300" s="80">
        <f>VLOOKUP(U300,BG!$A$2:$F$55,5)</f>
        <v>0.65542297484792478</v>
      </c>
      <c r="AB300" s="4">
        <f>VLOOKUP(U300+1,BG!$A$2:$F$55,4)</f>
        <v>19.269522901595433</v>
      </c>
      <c r="AC300" s="4">
        <f>VLOOKUP(U300+1,BG!$A$2:$F$55,5)</f>
        <v>0.65515378403724578</v>
      </c>
      <c r="AD300" s="3">
        <f>COUNTIF($U$2:U300,U300)</f>
        <v>7</v>
      </c>
      <c r="AE300" s="3">
        <f t="shared" si="40"/>
        <v>19</v>
      </c>
      <c r="AF300" s="3">
        <f t="shared" si="44"/>
        <v>12</v>
      </c>
      <c r="AG300" s="3">
        <f t="shared" si="45"/>
        <v>6</v>
      </c>
      <c r="AH300" s="81">
        <f t="shared" si="41"/>
        <v>17.237632229144886</v>
      </c>
      <c r="AI300" s="81">
        <f t="shared" si="42"/>
        <v>0.65533324457769848</v>
      </c>
      <c r="AJ300" s="83">
        <v>0.848047</v>
      </c>
      <c r="AK300" s="83">
        <v>109.768</v>
      </c>
      <c r="AL300" s="84">
        <f t="shared" si="46"/>
        <v>93.088423096</v>
      </c>
      <c r="AM300" s="84">
        <f t="shared" si="43"/>
        <v>99.035427595365363</v>
      </c>
      <c r="AN300" s="84">
        <f t="shared" si="47"/>
        <v>11.296393457562623</v>
      </c>
      <c r="AO300" s="84">
        <f t="shared" si="48"/>
        <v>87.739034137802747</v>
      </c>
      <c r="AP300" s="85">
        <f t="shared" si="49"/>
        <v>6.0969316687433703E-2</v>
      </c>
    </row>
    <row r="301" spans="1:42" x14ac:dyDescent="0.25">
      <c r="A301">
        <v>13</v>
      </c>
      <c r="B301" s="52">
        <v>8</v>
      </c>
      <c r="C301" s="5" t="s">
        <v>623</v>
      </c>
      <c r="D301" s="5">
        <v>-200</v>
      </c>
      <c r="E301" s="5">
        <v>-208</v>
      </c>
      <c r="F301" s="5">
        <v>50</v>
      </c>
      <c r="G301" s="5">
        <v>0.29241899999999998</v>
      </c>
      <c r="H301" s="5">
        <v>0.18507899999999999</v>
      </c>
      <c r="I301" s="5">
        <v>47.371358000000001</v>
      </c>
      <c r="J301" s="5">
        <v>1.3714310000000001</v>
      </c>
      <c r="K301" s="5">
        <v>8.9938389999999995</v>
      </c>
      <c r="L301" s="5">
        <v>0.130442</v>
      </c>
      <c r="M301" s="53">
        <v>0.29241899999999998</v>
      </c>
      <c r="N301" s="5">
        <v>0.334115</v>
      </c>
      <c r="O301" s="5">
        <v>99700</v>
      </c>
      <c r="P301" s="5">
        <v>21.7</v>
      </c>
      <c r="Q301" s="5">
        <v>60</v>
      </c>
      <c r="R301" s="5">
        <v>1.171</v>
      </c>
      <c r="S301" s="5" t="s">
        <v>638</v>
      </c>
      <c r="T301" s="5" t="s">
        <v>639</v>
      </c>
      <c r="U301" s="77">
        <v>1170</v>
      </c>
      <c r="V301" s="34">
        <v>194.58840116887995</v>
      </c>
      <c r="W301" s="2">
        <v>0.94000520682498356</v>
      </c>
      <c r="X301" s="2">
        <v>150.13905630712918</v>
      </c>
      <c r="Y301" s="2">
        <v>-29.323092113703275</v>
      </c>
      <c r="Z301" s="80">
        <f>VLOOKUP(U301,BG!$A$2:$F$55,4)</f>
        <v>16.221686892919614</v>
      </c>
      <c r="AA301" s="80">
        <f>VLOOKUP(U301,BG!$A$2:$F$55,5)</f>
        <v>0.65542297484792478</v>
      </c>
      <c r="AB301" s="4">
        <f>VLOOKUP(U301+1,BG!$A$2:$F$55,4)</f>
        <v>19.269522901595433</v>
      </c>
      <c r="AC301" s="4">
        <f>VLOOKUP(U301+1,BG!$A$2:$F$55,5)</f>
        <v>0.65515378403724578</v>
      </c>
      <c r="AD301" s="3">
        <f>COUNTIF($U$2:U301,U301)</f>
        <v>8</v>
      </c>
      <c r="AE301" s="3">
        <f t="shared" si="40"/>
        <v>19</v>
      </c>
      <c r="AF301" s="3">
        <f t="shared" si="44"/>
        <v>11</v>
      </c>
      <c r="AG301" s="3">
        <f t="shared" si="45"/>
        <v>7</v>
      </c>
      <c r="AH301" s="81">
        <f t="shared" si="41"/>
        <v>17.406956451849098</v>
      </c>
      <c r="AI301" s="81">
        <f t="shared" si="42"/>
        <v>0.6553182895326608</v>
      </c>
      <c r="AJ301" s="83">
        <v>0.93194500000000002</v>
      </c>
      <c r="AK301" s="83">
        <v>151.101</v>
      </c>
      <c r="AL301" s="84">
        <f t="shared" si="46"/>
        <v>140.81782144499999</v>
      </c>
      <c r="AM301" s="84">
        <f t="shared" si="43"/>
        <v>141.13149467649083</v>
      </c>
      <c r="AN301" s="84">
        <f t="shared" si="47"/>
        <v>11.407096927995266</v>
      </c>
      <c r="AO301" s="84">
        <f t="shared" si="48"/>
        <v>129.72439774849556</v>
      </c>
      <c r="AP301" s="85">
        <f t="shared" si="49"/>
        <v>8.551532239919829E-2</v>
      </c>
    </row>
    <row r="302" spans="1:42" x14ac:dyDescent="0.25">
      <c r="A302">
        <v>13</v>
      </c>
      <c r="B302" s="52">
        <v>9</v>
      </c>
      <c r="C302" s="5" t="s">
        <v>623</v>
      </c>
      <c r="D302" s="5">
        <v>-200</v>
      </c>
      <c r="E302" s="5">
        <v>-156</v>
      </c>
      <c r="F302" s="5">
        <v>50</v>
      </c>
      <c r="G302" s="5">
        <v>0.40736</v>
      </c>
      <c r="H302" s="5">
        <v>0.185057</v>
      </c>
      <c r="I302" s="5">
        <v>47.365774999999999</v>
      </c>
      <c r="J302" s="5">
        <v>1.3907989999999999</v>
      </c>
      <c r="K302" s="5">
        <v>8.9932829999999999</v>
      </c>
      <c r="L302" s="5">
        <v>0.132192</v>
      </c>
      <c r="M302" s="53">
        <v>0.40736</v>
      </c>
      <c r="N302" s="5">
        <v>0.489759</v>
      </c>
      <c r="O302" s="5">
        <v>99700</v>
      </c>
      <c r="P302" s="5">
        <v>21.7</v>
      </c>
      <c r="Q302" s="5">
        <v>60</v>
      </c>
      <c r="R302" s="5">
        <v>1.171</v>
      </c>
      <c r="S302" s="5" t="s">
        <v>640</v>
      </c>
      <c r="T302" s="5" t="s">
        <v>641</v>
      </c>
      <c r="U302" s="77">
        <v>1170</v>
      </c>
      <c r="V302" s="34">
        <v>291.63945989937912</v>
      </c>
      <c r="W302" s="2">
        <v>1.0616346235100016</v>
      </c>
      <c r="X302" s="2">
        <v>198.17475444892239</v>
      </c>
      <c r="Y302" s="2">
        <v>-30.259104442659687</v>
      </c>
      <c r="Z302" s="80">
        <f>VLOOKUP(U302,BG!$A$2:$F$55,4)</f>
        <v>16.221686892919614</v>
      </c>
      <c r="AA302" s="80">
        <f>VLOOKUP(U302,BG!$A$2:$F$55,5)</f>
        <v>0.65542297484792478</v>
      </c>
      <c r="AB302" s="4">
        <f>VLOOKUP(U302+1,BG!$A$2:$F$55,4)</f>
        <v>19.269522901595433</v>
      </c>
      <c r="AC302" s="4">
        <f>VLOOKUP(U302+1,BG!$A$2:$F$55,5)</f>
        <v>0.65515378403724578</v>
      </c>
      <c r="AD302" s="3">
        <f>COUNTIF($U$2:U302,U302)</f>
        <v>9</v>
      </c>
      <c r="AE302" s="3">
        <f t="shared" si="40"/>
        <v>19</v>
      </c>
      <c r="AF302" s="3">
        <f t="shared" si="44"/>
        <v>10</v>
      </c>
      <c r="AG302" s="3">
        <f t="shared" si="45"/>
        <v>8</v>
      </c>
      <c r="AH302" s="81">
        <f t="shared" si="41"/>
        <v>17.576280674553313</v>
      </c>
      <c r="AI302" s="81">
        <f t="shared" si="42"/>
        <v>0.6553033344876229</v>
      </c>
      <c r="AJ302" s="83">
        <v>1.06098</v>
      </c>
      <c r="AK302" s="83">
        <v>199.261</v>
      </c>
      <c r="AL302" s="84">
        <f t="shared" si="46"/>
        <v>211.41193577999999</v>
      </c>
      <c r="AM302" s="84">
        <f t="shared" si="43"/>
        <v>210.38918082856873</v>
      </c>
      <c r="AN302" s="84">
        <f t="shared" si="47"/>
        <v>11.517795333925152</v>
      </c>
      <c r="AO302" s="84">
        <f t="shared" si="48"/>
        <v>198.87138549464356</v>
      </c>
      <c r="AP302" s="85">
        <f t="shared" si="49"/>
        <v>6.3058595655503188E-2</v>
      </c>
    </row>
    <row r="303" spans="1:42" x14ac:dyDescent="0.25">
      <c r="A303">
        <v>13</v>
      </c>
      <c r="B303" s="52">
        <v>10</v>
      </c>
      <c r="C303" s="5" t="s">
        <v>623</v>
      </c>
      <c r="D303" s="5">
        <v>-200</v>
      </c>
      <c r="E303" s="5">
        <v>-104</v>
      </c>
      <c r="F303" s="5">
        <v>50</v>
      </c>
      <c r="G303" s="5">
        <v>0.44845800000000002</v>
      </c>
      <c r="H303" s="5">
        <v>0.184943</v>
      </c>
      <c r="I303" s="5">
        <v>47.337141000000003</v>
      </c>
      <c r="J303" s="5">
        <v>1.3796660000000001</v>
      </c>
      <c r="K303" s="5">
        <v>8.9905790000000003</v>
      </c>
      <c r="L303" s="5">
        <v>0.13114600000000001</v>
      </c>
      <c r="M303" s="53">
        <v>0.44845800000000002</v>
      </c>
      <c r="N303" s="5">
        <v>0.49686200000000003</v>
      </c>
      <c r="O303" s="5">
        <v>99700</v>
      </c>
      <c r="P303" s="5">
        <v>21.7</v>
      </c>
      <c r="Q303" s="5">
        <v>60</v>
      </c>
      <c r="R303" s="5">
        <v>1.171</v>
      </c>
      <c r="S303" s="5" t="s">
        <v>642</v>
      </c>
      <c r="T303" s="5" t="s">
        <v>643</v>
      </c>
      <c r="U303" s="77">
        <v>1170</v>
      </c>
      <c r="V303" s="34">
        <v>325.35088836826247</v>
      </c>
      <c r="W303" s="2">
        <v>1.1528981429680651</v>
      </c>
      <c r="X303" s="2">
        <v>203.40006104704133</v>
      </c>
      <c r="Y303" s="2">
        <v>-31.189884476758653</v>
      </c>
      <c r="Z303" s="80">
        <f>VLOOKUP(U303,BG!$A$2:$F$55,4)</f>
        <v>16.221686892919614</v>
      </c>
      <c r="AA303" s="80">
        <f>VLOOKUP(U303,BG!$A$2:$F$55,5)</f>
        <v>0.65542297484792478</v>
      </c>
      <c r="AB303" s="4">
        <f>VLOOKUP(U303+1,BG!$A$2:$F$55,4)</f>
        <v>19.269522901595433</v>
      </c>
      <c r="AC303" s="4">
        <f>VLOOKUP(U303+1,BG!$A$2:$F$55,5)</f>
        <v>0.65515378403724578</v>
      </c>
      <c r="AD303" s="3">
        <f>COUNTIF($U$2:U303,U303)</f>
        <v>10</v>
      </c>
      <c r="AE303" s="3">
        <f t="shared" si="40"/>
        <v>19</v>
      </c>
      <c r="AF303" s="3">
        <f t="shared" si="44"/>
        <v>9</v>
      </c>
      <c r="AG303" s="3">
        <f t="shared" si="45"/>
        <v>9</v>
      </c>
      <c r="AH303" s="81">
        <f t="shared" si="41"/>
        <v>17.745604897257522</v>
      </c>
      <c r="AI303" s="81">
        <f t="shared" si="42"/>
        <v>0.65528837944258533</v>
      </c>
      <c r="AJ303" s="83">
        <v>1.1529199999999999</v>
      </c>
      <c r="AK303" s="83">
        <v>204.49199999999999</v>
      </c>
      <c r="AL303" s="84">
        <f t="shared" si="46"/>
        <v>235.76291663999999</v>
      </c>
      <c r="AM303" s="84">
        <f t="shared" si="43"/>
        <v>234.49955266072504</v>
      </c>
      <c r="AN303" s="84">
        <f t="shared" si="47"/>
        <v>11.628488675352287</v>
      </c>
      <c r="AO303" s="84">
        <f t="shared" si="48"/>
        <v>222.87106398537276</v>
      </c>
      <c r="AP303" s="85">
        <f t="shared" si="49"/>
        <v>5.7844443437813593E-2</v>
      </c>
    </row>
    <row r="304" spans="1:42" x14ac:dyDescent="0.25">
      <c r="A304">
        <v>13</v>
      </c>
      <c r="B304" s="52">
        <v>11</v>
      </c>
      <c r="C304" s="5" t="s">
        <v>623</v>
      </c>
      <c r="D304" s="5">
        <v>-200</v>
      </c>
      <c r="E304" s="5">
        <v>-52</v>
      </c>
      <c r="F304" s="5">
        <v>50</v>
      </c>
      <c r="G304" s="5">
        <v>0.450046</v>
      </c>
      <c r="H304" s="5">
        <v>0.18496299999999999</v>
      </c>
      <c r="I304" s="5">
        <v>47.342185999999998</v>
      </c>
      <c r="J304" s="5">
        <v>1.3751279999999999</v>
      </c>
      <c r="K304" s="5">
        <v>8.9910639999999997</v>
      </c>
      <c r="L304" s="5">
        <v>0.130771</v>
      </c>
      <c r="M304" s="53">
        <v>0.450046</v>
      </c>
      <c r="N304" s="5">
        <v>0.529976</v>
      </c>
      <c r="O304" s="5">
        <v>99700</v>
      </c>
      <c r="P304" s="5">
        <v>21.7</v>
      </c>
      <c r="Q304" s="5">
        <v>60</v>
      </c>
      <c r="R304" s="5">
        <v>1.171</v>
      </c>
      <c r="S304" s="5" t="s">
        <v>644</v>
      </c>
      <c r="T304" s="5" t="s">
        <v>645</v>
      </c>
      <c r="U304" s="77">
        <v>1170</v>
      </c>
      <c r="V304" s="34">
        <v>325.19312038646552</v>
      </c>
      <c r="W304" s="2">
        <v>1.1149483873621411</v>
      </c>
      <c r="X304" s="2">
        <v>210.12781578723946</v>
      </c>
      <c r="Y304" s="2">
        <v>-32.314638208313063</v>
      </c>
      <c r="Z304" s="80">
        <f>VLOOKUP(U304,BG!$A$2:$F$55,4)</f>
        <v>16.221686892919614</v>
      </c>
      <c r="AA304" s="80">
        <f>VLOOKUP(U304,BG!$A$2:$F$55,5)</f>
        <v>0.65542297484792478</v>
      </c>
      <c r="AB304" s="4">
        <f>VLOOKUP(U304+1,BG!$A$2:$F$55,4)</f>
        <v>19.269522901595433</v>
      </c>
      <c r="AC304" s="4">
        <f>VLOOKUP(U304+1,BG!$A$2:$F$55,5)</f>
        <v>0.65515378403724578</v>
      </c>
      <c r="AD304" s="3">
        <f>COUNTIF($U$2:U304,U304)</f>
        <v>11</v>
      </c>
      <c r="AE304" s="3">
        <f t="shared" si="40"/>
        <v>19</v>
      </c>
      <c r="AF304" s="3">
        <f t="shared" si="44"/>
        <v>8</v>
      </c>
      <c r="AG304" s="3">
        <f t="shared" si="45"/>
        <v>10</v>
      </c>
      <c r="AH304" s="81">
        <f t="shared" si="41"/>
        <v>17.914929119961737</v>
      </c>
      <c r="AI304" s="81">
        <f t="shared" si="42"/>
        <v>0.65527342439754754</v>
      </c>
      <c r="AJ304" s="83">
        <v>1.1148800000000001</v>
      </c>
      <c r="AK304" s="83">
        <v>211.25399999999999</v>
      </c>
      <c r="AL304" s="84">
        <f t="shared" si="46"/>
        <v>235.52285952</v>
      </c>
      <c r="AM304" s="84">
        <f t="shared" si="43"/>
        <v>234.28166935191169</v>
      </c>
      <c r="AN304" s="84">
        <f t="shared" si="47"/>
        <v>11.73917695227667</v>
      </c>
      <c r="AO304" s="84">
        <f t="shared" si="48"/>
        <v>222.54249239963502</v>
      </c>
      <c r="AP304" s="85">
        <f t="shared" si="49"/>
        <v>5.832758939832141E-2</v>
      </c>
    </row>
    <row r="305" spans="1:42" x14ac:dyDescent="0.25">
      <c r="A305">
        <v>13</v>
      </c>
      <c r="B305" s="52">
        <v>12</v>
      </c>
      <c r="C305" s="5" t="s">
        <v>623</v>
      </c>
      <c r="D305" s="5">
        <v>-200</v>
      </c>
      <c r="E305" s="5">
        <v>0</v>
      </c>
      <c r="F305" s="5">
        <v>50</v>
      </c>
      <c r="G305" s="5">
        <v>0.37283699999999997</v>
      </c>
      <c r="H305" s="5">
        <v>0.18477299999999999</v>
      </c>
      <c r="I305" s="5">
        <v>47.294473000000004</v>
      </c>
      <c r="J305" s="5">
        <v>1.4094899999999999</v>
      </c>
      <c r="K305" s="5">
        <v>8.9864770000000007</v>
      </c>
      <c r="L305" s="5">
        <v>0.13439599999999999</v>
      </c>
      <c r="M305" s="53">
        <v>0.37283699999999997</v>
      </c>
      <c r="N305" s="5">
        <v>0.42484899999999998</v>
      </c>
      <c r="O305" s="5">
        <v>99700</v>
      </c>
      <c r="P305" s="5">
        <v>21.7</v>
      </c>
      <c r="Q305" s="5">
        <v>60</v>
      </c>
      <c r="R305" s="5">
        <v>1.171</v>
      </c>
      <c r="S305" s="5" t="s">
        <v>646</v>
      </c>
      <c r="T305" s="5" t="s">
        <v>647</v>
      </c>
      <c r="U305" s="77">
        <v>1170</v>
      </c>
      <c r="V305" s="34">
        <v>257.54832996472231</v>
      </c>
      <c r="W305" s="2">
        <v>1.060704552555674</v>
      </c>
      <c r="X305" s="2">
        <v>176.54637296327931</v>
      </c>
      <c r="Y305" s="2">
        <v>-32.126221565909404</v>
      </c>
      <c r="Z305" s="80">
        <f>VLOOKUP(U305,BG!$A$2:$F$55,4)</f>
        <v>16.221686892919614</v>
      </c>
      <c r="AA305" s="80">
        <f>VLOOKUP(U305,BG!$A$2:$F$55,5)</f>
        <v>0.65542297484792478</v>
      </c>
      <c r="AB305" s="4">
        <f>VLOOKUP(U305+1,BG!$A$2:$F$55,4)</f>
        <v>19.269522901595433</v>
      </c>
      <c r="AC305" s="4">
        <f>VLOOKUP(U305+1,BG!$A$2:$F$55,5)</f>
        <v>0.65515378403724578</v>
      </c>
      <c r="AD305" s="3">
        <f>COUNTIF($U$2:U305,U305)</f>
        <v>12</v>
      </c>
      <c r="AE305" s="3">
        <f t="shared" si="40"/>
        <v>19</v>
      </c>
      <c r="AF305" s="3">
        <f t="shared" si="44"/>
        <v>7</v>
      </c>
      <c r="AG305" s="3">
        <f t="shared" si="45"/>
        <v>11</v>
      </c>
      <c r="AH305" s="81">
        <f t="shared" si="41"/>
        <v>18.084253342665946</v>
      </c>
      <c r="AI305" s="81">
        <f t="shared" si="42"/>
        <v>0.65525846935250986</v>
      </c>
      <c r="AJ305" s="83">
        <v>1.0586</v>
      </c>
      <c r="AK305" s="83">
        <v>177.565</v>
      </c>
      <c r="AL305" s="84">
        <f t="shared" si="46"/>
        <v>187.97030899999999</v>
      </c>
      <c r="AM305" s="84">
        <f t="shared" si="43"/>
        <v>187.26354153934233</v>
      </c>
      <c r="AN305" s="84">
        <f t="shared" si="47"/>
        <v>11.849860164698297</v>
      </c>
      <c r="AO305" s="84">
        <f t="shared" si="48"/>
        <v>175.41368137464403</v>
      </c>
      <c r="AP305" s="85">
        <f t="shared" si="49"/>
        <v>7.1582943399596269E-2</v>
      </c>
    </row>
    <row r="306" spans="1:42" x14ac:dyDescent="0.25">
      <c r="A306">
        <v>13</v>
      </c>
      <c r="B306" s="52">
        <v>13</v>
      </c>
      <c r="C306" s="5" t="s">
        <v>623</v>
      </c>
      <c r="D306" s="5">
        <v>-200</v>
      </c>
      <c r="E306" s="5">
        <v>52</v>
      </c>
      <c r="F306" s="5">
        <v>50</v>
      </c>
      <c r="G306" s="5">
        <v>0.2833</v>
      </c>
      <c r="H306" s="5">
        <v>0.18457599999999999</v>
      </c>
      <c r="I306" s="5">
        <v>47.245212000000002</v>
      </c>
      <c r="J306" s="5">
        <v>1.3560479999999999</v>
      </c>
      <c r="K306" s="5">
        <v>8.9818739999999995</v>
      </c>
      <c r="L306" s="5">
        <v>0.12900800000000001</v>
      </c>
      <c r="M306" s="53">
        <v>0.2833</v>
      </c>
      <c r="N306" s="5">
        <v>0.26783699999999999</v>
      </c>
      <c r="O306" s="5">
        <v>99700</v>
      </c>
      <c r="P306" s="5">
        <v>21.7</v>
      </c>
      <c r="Q306" s="5">
        <v>60</v>
      </c>
      <c r="R306" s="5">
        <v>1.171</v>
      </c>
      <c r="S306" s="5" t="s">
        <v>648</v>
      </c>
      <c r="T306" s="5" t="s">
        <v>649</v>
      </c>
      <c r="U306" s="77">
        <v>1170</v>
      </c>
      <c r="V306" s="34">
        <v>179.38838888843449</v>
      </c>
      <c r="W306" s="2">
        <v>0.96168715245135206</v>
      </c>
      <c r="X306" s="2">
        <v>138.03934883622037</v>
      </c>
      <c r="Y306" s="2">
        <v>-31.937669369455595</v>
      </c>
      <c r="Z306" s="80">
        <f>VLOOKUP(U306,BG!$A$2:$F$55,4)</f>
        <v>16.221686892919614</v>
      </c>
      <c r="AA306" s="80">
        <f>VLOOKUP(U306,BG!$A$2:$F$55,5)</f>
        <v>0.65542297484792478</v>
      </c>
      <c r="AB306" s="4">
        <f>VLOOKUP(U306+1,BG!$A$2:$F$55,4)</f>
        <v>19.269522901595433</v>
      </c>
      <c r="AC306" s="4">
        <f>VLOOKUP(U306+1,BG!$A$2:$F$55,5)</f>
        <v>0.65515378403724578</v>
      </c>
      <c r="AD306" s="3">
        <f>COUNTIF($U$2:U306,U306)</f>
        <v>13</v>
      </c>
      <c r="AE306" s="3">
        <f t="shared" si="40"/>
        <v>19</v>
      </c>
      <c r="AF306" s="3">
        <f t="shared" si="44"/>
        <v>6</v>
      </c>
      <c r="AG306" s="3">
        <f t="shared" si="45"/>
        <v>12</v>
      </c>
      <c r="AH306" s="81">
        <f t="shared" si="41"/>
        <v>18.253577565370158</v>
      </c>
      <c r="AI306" s="81">
        <f t="shared" si="42"/>
        <v>0.65524351430747219</v>
      </c>
      <c r="AJ306" s="83">
        <v>0.93083400000000005</v>
      </c>
      <c r="AK306" s="83">
        <v>139.34200000000001</v>
      </c>
      <c r="AL306" s="84">
        <f t="shared" si="46"/>
        <v>129.70427122800001</v>
      </c>
      <c r="AM306" s="84">
        <f t="shared" si="43"/>
        <v>132.75066830854362</v>
      </c>
      <c r="AN306" s="84">
        <f t="shared" si="47"/>
        <v>11.960538312617174</v>
      </c>
      <c r="AO306" s="84">
        <f t="shared" si="48"/>
        <v>120.79012999592645</v>
      </c>
      <c r="AP306" s="85">
        <f t="shared" si="49"/>
        <v>7.3798589606403966E-2</v>
      </c>
    </row>
    <row r="307" spans="1:42" x14ac:dyDescent="0.25">
      <c r="A307">
        <v>13</v>
      </c>
      <c r="B307" s="52">
        <v>14</v>
      </c>
      <c r="C307" s="5" t="s">
        <v>623</v>
      </c>
      <c r="D307" s="5">
        <v>-200</v>
      </c>
      <c r="E307" s="5">
        <v>104</v>
      </c>
      <c r="F307" s="5">
        <v>50</v>
      </c>
      <c r="G307" s="5">
        <v>0.20605200000000001</v>
      </c>
      <c r="H307" s="5">
        <v>0.184531</v>
      </c>
      <c r="I307" s="5">
        <v>47.233750000000001</v>
      </c>
      <c r="J307" s="5">
        <v>1.34805</v>
      </c>
      <c r="K307" s="5">
        <v>8.9807930000000002</v>
      </c>
      <c r="L307" s="5">
        <v>0.12843299999999999</v>
      </c>
      <c r="M307" s="53">
        <v>0.20605200000000001</v>
      </c>
      <c r="N307" s="5">
        <v>0.21593899999999999</v>
      </c>
      <c r="O307" s="5">
        <v>99700</v>
      </c>
      <c r="P307" s="5">
        <v>21.7</v>
      </c>
      <c r="Q307" s="5">
        <v>60</v>
      </c>
      <c r="R307" s="5">
        <v>1.171</v>
      </c>
      <c r="S307" s="5" t="s">
        <v>650</v>
      </c>
      <c r="T307" s="5" t="s">
        <v>651</v>
      </c>
      <c r="U307" s="77">
        <v>1170</v>
      </c>
      <c r="V307" s="34">
        <v>111.79381326409634</v>
      </c>
      <c r="W307" s="2">
        <v>0.96235388513790421</v>
      </c>
      <c r="X307" s="2">
        <v>92.217198649364107</v>
      </c>
      <c r="Y307" s="2">
        <v>-28.776196142134015</v>
      </c>
      <c r="Z307" s="80">
        <f>VLOOKUP(U307,BG!$A$2:$F$55,4)</f>
        <v>16.221686892919614</v>
      </c>
      <c r="AA307" s="80">
        <f>VLOOKUP(U307,BG!$A$2:$F$55,5)</f>
        <v>0.65542297484792478</v>
      </c>
      <c r="AB307" s="4">
        <f>VLOOKUP(U307+1,BG!$A$2:$F$55,4)</f>
        <v>19.269522901595433</v>
      </c>
      <c r="AC307" s="4">
        <f>VLOOKUP(U307+1,BG!$A$2:$F$55,5)</f>
        <v>0.65515378403724578</v>
      </c>
      <c r="AD307" s="3">
        <f>COUNTIF($U$2:U307,U307)</f>
        <v>14</v>
      </c>
      <c r="AE307" s="3">
        <f t="shared" si="40"/>
        <v>19</v>
      </c>
      <c r="AF307" s="3">
        <f t="shared" si="44"/>
        <v>5</v>
      </c>
      <c r="AG307" s="3">
        <f t="shared" si="45"/>
        <v>13</v>
      </c>
      <c r="AH307" s="81">
        <f t="shared" si="41"/>
        <v>18.422901788074373</v>
      </c>
      <c r="AI307" s="81">
        <f t="shared" si="42"/>
        <v>0.6552285592624344</v>
      </c>
      <c r="AJ307" s="83">
        <v>0.86792100000000005</v>
      </c>
      <c r="AK307" s="83">
        <v>94.3386</v>
      </c>
      <c r="AL307" s="84">
        <f t="shared" si="46"/>
        <v>81.878452050600004</v>
      </c>
      <c r="AM307" s="84">
        <f t="shared" si="43"/>
        <v>88.745579396749434</v>
      </c>
      <c r="AN307" s="84">
        <f t="shared" si="47"/>
        <v>12.071211396033299</v>
      </c>
      <c r="AO307" s="84">
        <f t="shared" si="48"/>
        <v>76.674368000716129</v>
      </c>
      <c r="AP307" s="85">
        <f t="shared" si="49"/>
        <v>6.7872539227649964E-2</v>
      </c>
    </row>
    <row r="308" spans="1:42" x14ac:dyDescent="0.25">
      <c r="A308">
        <v>13</v>
      </c>
      <c r="B308" s="52">
        <v>15</v>
      </c>
      <c r="C308" s="5" t="s">
        <v>623</v>
      </c>
      <c r="D308" s="5">
        <v>-200</v>
      </c>
      <c r="E308" s="5">
        <v>156</v>
      </c>
      <c r="F308" s="5">
        <v>50</v>
      </c>
      <c r="G308" s="5">
        <v>0.14027600000000001</v>
      </c>
      <c r="H308" s="5">
        <v>0.18451999999999999</v>
      </c>
      <c r="I308" s="5">
        <v>47.231138999999999</v>
      </c>
      <c r="J308" s="5">
        <v>1.3511709999999999</v>
      </c>
      <c r="K308" s="5">
        <v>8.9805419999999998</v>
      </c>
      <c r="L308" s="5">
        <v>0.12860199999999999</v>
      </c>
      <c r="M308" s="53">
        <v>0.14027600000000001</v>
      </c>
      <c r="N308" s="5">
        <v>0.125809</v>
      </c>
      <c r="O308" s="5">
        <v>99700</v>
      </c>
      <c r="P308" s="5">
        <v>21.7</v>
      </c>
      <c r="Q308" s="5">
        <v>60</v>
      </c>
      <c r="R308" s="5">
        <v>1.171</v>
      </c>
      <c r="S308" s="5" t="s">
        <v>652</v>
      </c>
      <c r="T308" s="5" t="s">
        <v>653</v>
      </c>
      <c r="U308" s="77">
        <v>1170</v>
      </c>
      <c r="V308" s="34">
        <v>54.056069188260608</v>
      </c>
      <c r="W308" s="2">
        <v>1.2108459020793965</v>
      </c>
      <c r="X308" s="2">
        <v>41.674891968698503</v>
      </c>
      <c r="Y308" s="2">
        <v>-26.912358439518183</v>
      </c>
      <c r="Z308" s="80">
        <f>VLOOKUP(U308,BG!$A$2:$F$55,4)</f>
        <v>16.221686892919614</v>
      </c>
      <c r="AA308" s="80">
        <f>VLOOKUP(U308,BG!$A$2:$F$55,5)</f>
        <v>0.65542297484792478</v>
      </c>
      <c r="AB308" s="4">
        <f>VLOOKUP(U308+1,BG!$A$2:$F$55,4)</f>
        <v>19.269522901595433</v>
      </c>
      <c r="AC308" s="4">
        <f>VLOOKUP(U308+1,BG!$A$2:$F$55,5)</f>
        <v>0.65515378403724578</v>
      </c>
      <c r="AD308" s="3">
        <f>COUNTIF($U$2:U308,U308)</f>
        <v>15</v>
      </c>
      <c r="AE308" s="3">
        <f t="shared" si="40"/>
        <v>19</v>
      </c>
      <c r="AF308" s="3">
        <f t="shared" si="44"/>
        <v>4</v>
      </c>
      <c r="AG308" s="3">
        <f t="shared" si="45"/>
        <v>14</v>
      </c>
      <c r="AH308" s="81">
        <f t="shared" si="41"/>
        <v>18.592226010778589</v>
      </c>
      <c r="AI308" s="81">
        <f t="shared" si="42"/>
        <v>0.65521360421739661</v>
      </c>
      <c r="AJ308" s="83">
        <v>0.86461900000000003</v>
      </c>
      <c r="AK308" s="83">
        <v>46.846600000000002</v>
      </c>
      <c r="AL308" s="84">
        <f t="shared" si="46"/>
        <v>40.504460445400007</v>
      </c>
      <c r="AM308" s="84">
        <f t="shared" si="43"/>
        <v>50.461872159900132</v>
      </c>
      <c r="AN308" s="84">
        <f t="shared" si="47"/>
        <v>12.181879414946669</v>
      </c>
      <c r="AO308" s="84">
        <f t="shared" si="48"/>
        <v>38.279992744953461</v>
      </c>
      <c r="AP308" s="85">
        <f t="shared" si="49"/>
        <v>5.811045250889716E-2</v>
      </c>
    </row>
    <row r="309" spans="1:42" x14ac:dyDescent="0.25">
      <c r="A309">
        <v>13</v>
      </c>
      <c r="B309" s="52">
        <v>16</v>
      </c>
      <c r="C309" s="5" t="s">
        <v>623</v>
      </c>
      <c r="D309" s="5">
        <v>-200</v>
      </c>
      <c r="E309" s="5">
        <v>208</v>
      </c>
      <c r="F309" s="5">
        <v>50</v>
      </c>
      <c r="G309" s="5">
        <v>0.118058</v>
      </c>
      <c r="H309" s="5">
        <v>0.18406</v>
      </c>
      <c r="I309" s="5">
        <v>47.115645999999998</v>
      </c>
      <c r="J309" s="5">
        <v>1.3644689999999999</v>
      </c>
      <c r="K309" s="5">
        <v>8.9695309999999999</v>
      </c>
      <c r="L309" s="5">
        <v>0.13012099999999999</v>
      </c>
      <c r="M309" s="53">
        <v>0.118058</v>
      </c>
      <c r="N309" s="5">
        <v>9.3025999999999998E-2</v>
      </c>
      <c r="O309" s="5">
        <v>99700</v>
      </c>
      <c r="P309" s="5">
        <v>21.7</v>
      </c>
      <c r="Q309" s="5">
        <v>60</v>
      </c>
      <c r="R309" s="5">
        <v>1.171</v>
      </c>
      <c r="S309" s="5" t="s">
        <v>654</v>
      </c>
      <c r="T309" s="5" t="s">
        <v>655</v>
      </c>
      <c r="U309" s="77">
        <v>1170</v>
      </c>
      <c r="V309" s="34">
        <v>33.614331460064754</v>
      </c>
      <c r="W309" s="2">
        <v>1.0898420108798332</v>
      </c>
      <c r="X309" s="2">
        <v>31.126536692943333</v>
      </c>
      <c r="Y309" s="2">
        <v>-29.89655848780848</v>
      </c>
      <c r="Z309" s="80">
        <f>VLOOKUP(U309,BG!$A$2:$F$55,4)</f>
        <v>16.221686892919614</v>
      </c>
      <c r="AA309" s="80">
        <f>VLOOKUP(U309,BG!$A$2:$F$55,5)</f>
        <v>0.65542297484792478</v>
      </c>
      <c r="AB309" s="4">
        <f>VLOOKUP(U309+1,BG!$A$2:$F$55,4)</f>
        <v>19.269522901595433</v>
      </c>
      <c r="AC309" s="4">
        <f>VLOOKUP(U309+1,BG!$A$2:$F$55,5)</f>
        <v>0.65515378403724578</v>
      </c>
      <c r="AD309" s="3">
        <f>COUNTIF($U$2:U309,U309)</f>
        <v>16</v>
      </c>
      <c r="AE309" s="3">
        <f t="shared" si="40"/>
        <v>19</v>
      </c>
      <c r="AF309" s="3">
        <f t="shared" si="44"/>
        <v>3</v>
      </c>
      <c r="AG309" s="3">
        <f t="shared" si="45"/>
        <v>15</v>
      </c>
      <c r="AH309" s="81">
        <f t="shared" si="41"/>
        <v>18.761550233482794</v>
      </c>
      <c r="AI309" s="81">
        <f t="shared" si="42"/>
        <v>0.65519864917235893</v>
      </c>
      <c r="AJ309" s="83">
        <v>0.59928000000000003</v>
      </c>
      <c r="AK309" s="83">
        <v>37.914900000000003</v>
      </c>
      <c r="AL309" s="84">
        <f t="shared" si="46"/>
        <v>22.721641272000003</v>
      </c>
      <c r="AM309" s="84">
        <f t="shared" si="43"/>
        <v>33.923007341162275</v>
      </c>
      <c r="AN309" s="84">
        <f t="shared" si="47"/>
        <v>12.292542369357282</v>
      </c>
      <c r="AO309" s="84">
        <f t="shared" si="48"/>
        <v>21.630464971804994</v>
      </c>
      <c r="AP309" s="85">
        <f t="shared" si="49"/>
        <v>5.0446271109629043E-2</v>
      </c>
    </row>
    <row r="310" spans="1:42" x14ac:dyDescent="0.25">
      <c r="A310">
        <v>13</v>
      </c>
      <c r="B310" s="52">
        <v>17</v>
      </c>
      <c r="C310" s="5" t="s">
        <v>623</v>
      </c>
      <c r="D310" s="5">
        <v>-200</v>
      </c>
      <c r="E310" s="5">
        <v>260</v>
      </c>
      <c r="F310" s="5">
        <v>50</v>
      </c>
      <c r="G310" s="5">
        <v>9.3898999999999996E-2</v>
      </c>
      <c r="H310" s="5">
        <v>0.184193</v>
      </c>
      <c r="I310" s="5">
        <v>47.149151000000003</v>
      </c>
      <c r="J310" s="5">
        <v>1.385345</v>
      </c>
      <c r="K310" s="5">
        <v>8.9726929999999996</v>
      </c>
      <c r="L310" s="5">
        <v>0.13198299999999999</v>
      </c>
      <c r="M310" s="53">
        <v>9.3898999999999996E-2</v>
      </c>
      <c r="N310" s="5">
        <v>4.2575000000000002E-2</v>
      </c>
      <c r="O310" s="5">
        <v>99700</v>
      </c>
      <c r="P310" s="5">
        <v>21.7</v>
      </c>
      <c r="Q310" s="5">
        <v>60</v>
      </c>
      <c r="R310" s="5">
        <v>1.171</v>
      </c>
      <c r="S310" s="5" t="s">
        <v>656</v>
      </c>
      <c r="T310" s="5" t="s">
        <v>657</v>
      </c>
      <c r="U310" s="77">
        <v>1170</v>
      </c>
      <c r="V310" s="34">
        <v>11.524806816393372</v>
      </c>
      <c r="W310" s="2">
        <v>1.9118031130489945</v>
      </c>
      <c r="X310" s="2">
        <v>9.5490848131983146</v>
      </c>
      <c r="Y310" s="2">
        <v>-30.822366069617029</v>
      </c>
      <c r="Z310" s="80">
        <f>VLOOKUP(U310,BG!$A$2:$F$55,4)</f>
        <v>16.221686892919614</v>
      </c>
      <c r="AA310" s="80">
        <f>VLOOKUP(U310,BG!$A$2:$F$55,5)</f>
        <v>0.65542297484792478</v>
      </c>
      <c r="AB310" s="4">
        <f>VLOOKUP(U310+1,BG!$A$2:$F$55,4)</f>
        <v>19.269522901595433</v>
      </c>
      <c r="AC310" s="4">
        <f>VLOOKUP(U310+1,BG!$A$2:$F$55,5)</f>
        <v>0.65515378403724578</v>
      </c>
      <c r="AD310" s="3">
        <f>COUNTIF($U$2:U310,U310)</f>
        <v>17</v>
      </c>
      <c r="AE310" s="3">
        <f t="shared" si="40"/>
        <v>19</v>
      </c>
      <c r="AF310" s="3">
        <f t="shared" si="44"/>
        <v>2</v>
      </c>
      <c r="AG310" s="3">
        <f t="shared" si="45"/>
        <v>16</v>
      </c>
      <c r="AH310" s="81">
        <f t="shared" si="41"/>
        <v>18.930874456187009</v>
      </c>
      <c r="AI310" s="81">
        <f t="shared" si="42"/>
        <v>0.65518369412732125</v>
      </c>
      <c r="AJ310" s="83">
        <v>0.82805499999999999</v>
      </c>
      <c r="AK310" s="83">
        <v>14.717000000000001</v>
      </c>
      <c r="AL310" s="84">
        <f t="shared" si="46"/>
        <v>12.186485435</v>
      </c>
      <c r="AM310" s="84">
        <f t="shared" si="43"/>
        <v>18.255970072641414</v>
      </c>
      <c r="AN310" s="84">
        <f t="shared" si="47"/>
        <v>12.403200259265148</v>
      </c>
      <c r="AO310" s="84">
        <f t="shared" si="48"/>
        <v>5.8527698133762662</v>
      </c>
      <c r="AP310" s="85">
        <f t="shared" si="49"/>
        <v>1.0821740515316842</v>
      </c>
    </row>
    <row r="311" spans="1:42" x14ac:dyDescent="0.25">
      <c r="A311">
        <v>13</v>
      </c>
      <c r="B311" s="52">
        <v>18</v>
      </c>
      <c r="C311" s="5" t="s">
        <v>623</v>
      </c>
      <c r="D311" s="5">
        <v>-200</v>
      </c>
      <c r="E311" s="5">
        <v>312</v>
      </c>
      <c r="F311" s="5">
        <v>50</v>
      </c>
      <c r="G311" s="5">
        <v>8.5779999999999995E-2</v>
      </c>
      <c r="H311" s="5">
        <v>0.183782</v>
      </c>
      <c r="I311" s="5">
        <v>47.045881999999999</v>
      </c>
      <c r="J311" s="5">
        <v>1.354719</v>
      </c>
      <c r="K311" s="5">
        <v>8.9628979999999991</v>
      </c>
      <c r="L311" s="5">
        <v>0.129305</v>
      </c>
      <c r="M311" s="53">
        <v>8.5779999999999995E-2</v>
      </c>
      <c r="N311" s="5">
        <v>1.7845E-2</v>
      </c>
      <c r="O311" s="5">
        <v>99700</v>
      </c>
      <c r="P311" s="5">
        <v>21.7</v>
      </c>
      <c r="Q311" s="5">
        <v>60</v>
      </c>
      <c r="R311" s="5">
        <v>1.171</v>
      </c>
      <c r="S311" s="5" t="s">
        <v>658</v>
      </c>
      <c r="T311" s="5" t="s">
        <v>659</v>
      </c>
      <c r="U311" s="77">
        <v>1170</v>
      </c>
      <c r="V311" s="34">
        <v>3.1616691492617819</v>
      </c>
      <c r="W311" s="2">
        <v>5.8540305612663674</v>
      </c>
      <c r="X311" s="2">
        <v>2.2407338001544428</v>
      </c>
      <c r="Y311" s="2">
        <v>-31.010137578037785</v>
      </c>
      <c r="Z311" s="80">
        <f>VLOOKUP(U311,BG!$A$2:$F$55,4)</f>
        <v>16.221686892919614</v>
      </c>
      <c r="AA311" s="80">
        <f>VLOOKUP(U311,BG!$A$2:$F$55,5)</f>
        <v>0.65542297484792478</v>
      </c>
      <c r="AB311" s="4">
        <f>VLOOKUP(U311+1,BG!$A$2:$F$55,4)</f>
        <v>19.269522901595433</v>
      </c>
      <c r="AC311" s="4">
        <f>VLOOKUP(U311+1,BG!$A$2:$F$55,5)</f>
        <v>0.65515378403724578</v>
      </c>
      <c r="AD311" s="3">
        <f>COUNTIF($U$2:U311,U311)</f>
        <v>18</v>
      </c>
      <c r="AE311" s="3">
        <f t="shared" si="40"/>
        <v>19</v>
      </c>
      <c r="AF311" s="3">
        <f t="shared" si="44"/>
        <v>1</v>
      </c>
      <c r="AG311" s="3">
        <f t="shared" si="45"/>
        <v>17</v>
      </c>
      <c r="AH311" s="81">
        <f t="shared" si="41"/>
        <v>19.100198678891221</v>
      </c>
      <c r="AI311" s="81">
        <f t="shared" si="42"/>
        <v>0.65516873908228357</v>
      </c>
      <c r="AJ311" s="83">
        <v>2.0747300000000002</v>
      </c>
      <c r="AK311" s="83">
        <v>2.9855700000000001</v>
      </c>
      <c r="AL311" s="84">
        <f t="shared" si="46"/>
        <v>6.1942516461000006</v>
      </c>
      <c r="AM311" s="84">
        <f t="shared" si="43"/>
        <v>13.117324145766633</v>
      </c>
      <c r="AN311" s="84">
        <f t="shared" si="47"/>
        <v>12.513853084670259</v>
      </c>
      <c r="AO311" s="84">
        <f t="shared" si="48"/>
        <v>0.60347106109637316</v>
      </c>
      <c r="AP311" s="85">
        <f t="shared" si="49"/>
        <v>9.2643723045251214</v>
      </c>
    </row>
    <row r="312" spans="1:42" x14ac:dyDescent="0.25">
      <c r="A312">
        <v>13</v>
      </c>
      <c r="B312" s="52">
        <v>19</v>
      </c>
      <c r="C312" s="5" t="s">
        <v>623</v>
      </c>
      <c r="D312" s="5">
        <v>-200</v>
      </c>
      <c r="E312" s="5">
        <v>364</v>
      </c>
      <c r="F312" s="5">
        <v>50</v>
      </c>
      <c r="G312" s="5">
        <v>8.4872000000000003E-2</v>
      </c>
      <c r="H312" s="5">
        <v>0.18399499999999999</v>
      </c>
      <c r="I312" s="5">
        <v>47.09939</v>
      </c>
      <c r="J312" s="5">
        <v>1.406401</v>
      </c>
      <c r="K312" s="5">
        <v>8.9679289999999998</v>
      </c>
      <c r="L312" s="5">
        <v>0.13381999999999999</v>
      </c>
      <c r="M312" s="53">
        <v>8.4872000000000003E-2</v>
      </c>
      <c r="N312" s="5">
        <v>1.091E-2</v>
      </c>
      <c r="O312" s="5">
        <v>99700</v>
      </c>
      <c r="P312" s="5">
        <v>21.7</v>
      </c>
      <c r="Q312" s="5">
        <v>60</v>
      </c>
      <c r="R312" s="5">
        <v>1.171</v>
      </c>
      <c r="S312" s="5" t="s">
        <v>660</v>
      </c>
      <c r="T312" s="5" t="s">
        <v>661</v>
      </c>
      <c r="U312" s="77">
        <v>1170</v>
      </c>
      <c r="V312" s="34">
        <v>0.96665184620484879</v>
      </c>
      <c r="W312" s="2">
        <v>10.798441573466896</v>
      </c>
      <c r="X312" s="2">
        <v>1.0943144588974574</v>
      </c>
      <c r="Y312" s="2">
        <v>-31.756330188125425</v>
      </c>
      <c r="Z312" s="80">
        <f>VLOOKUP(U312,BG!$A$2:$F$55,4)</f>
        <v>16.221686892919614</v>
      </c>
      <c r="AA312" s="80">
        <f>VLOOKUP(U312,BG!$A$2:$F$55,5)</f>
        <v>0.65542297484792478</v>
      </c>
      <c r="AB312" s="4">
        <f>VLOOKUP(U312+1,BG!$A$2:$F$55,4)</f>
        <v>19.269522901595433</v>
      </c>
      <c r="AC312" s="4">
        <f>VLOOKUP(U312+1,BG!$A$2:$F$55,5)</f>
        <v>0.65515378403724578</v>
      </c>
      <c r="AD312" s="3">
        <f>COUNTIF($U$2:U312,U312)</f>
        <v>19</v>
      </c>
      <c r="AE312" s="3">
        <f t="shared" si="40"/>
        <v>19</v>
      </c>
      <c r="AF312" s="3">
        <f t="shared" si="44"/>
        <v>0</v>
      </c>
      <c r="AG312" s="3">
        <f t="shared" si="45"/>
        <v>18</v>
      </c>
      <c r="AH312" s="81">
        <f t="shared" si="41"/>
        <v>19.269522901595433</v>
      </c>
      <c r="AI312" s="81">
        <f t="shared" si="42"/>
        <v>0.65515378403724578</v>
      </c>
      <c r="AJ312" s="83">
        <v>5.2866900000000001</v>
      </c>
      <c r="AK312" s="83">
        <v>-3.5796199999999999E-3</v>
      </c>
      <c r="AL312" s="84">
        <f t="shared" si="46"/>
        <v>-1.8924341257800001E-2</v>
      </c>
      <c r="AM312" s="84">
        <f t="shared" si="43"/>
        <v>11.816890747404234</v>
      </c>
      <c r="AN312" s="84">
        <f t="shared" si="47"/>
        <v>12.624500845572616</v>
      </c>
      <c r="AO312" s="84">
        <f t="shared" si="48"/>
        <v>-0.80761009816838225</v>
      </c>
      <c r="AP312" s="85">
        <f t="shared" si="49"/>
        <v>0.97656747816710143</v>
      </c>
    </row>
    <row r="313" spans="1:42" x14ac:dyDescent="0.25">
      <c r="A313">
        <v>14</v>
      </c>
      <c r="B313" s="20">
        <v>1</v>
      </c>
      <c r="C313" s="21" t="s">
        <v>662</v>
      </c>
      <c r="D313" s="21">
        <v>0</v>
      </c>
      <c r="E313" s="21">
        <v>-364</v>
      </c>
      <c r="F313" s="21">
        <v>50</v>
      </c>
      <c r="G313" s="21">
        <v>5.7120000000000001E-3</v>
      </c>
      <c r="H313" s="21">
        <v>0.18477299999999999</v>
      </c>
      <c r="I313" s="21">
        <v>47.294559999999997</v>
      </c>
      <c r="J313" s="21">
        <v>1.3707609999999999</v>
      </c>
      <c r="K313" s="21">
        <v>8.9865449999999996</v>
      </c>
      <c r="L313" s="21">
        <v>0.13037499999999999</v>
      </c>
      <c r="M313" s="54">
        <v>5.7120000000000001E-3</v>
      </c>
      <c r="N313" s="21">
        <v>3.885E-3</v>
      </c>
      <c r="O313" s="21">
        <v>99700</v>
      </c>
      <c r="P313" s="21">
        <v>21.7</v>
      </c>
      <c r="Q313" s="21">
        <v>60</v>
      </c>
      <c r="R313" s="21">
        <v>1.171</v>
      </c>
      <c r="S313" s="21" t="s">
        <v>663</v>
      </c>
      <c r="T313" s="21" t="s">
        <v>664</v>
      </c>
      <c r="U313" s="77">
        <v>1180</v>
      </c>
      <c r="V313" s="34">
        <v>3.033044195157701</v>
      </c>
      <c r="W313" s="2">
        <v>14.627609170117323</v>
      </c>
      <c r="X313" s="2">
        <v>5.1811057036649171</v>
      </c>
      <c r="Y313" s="2">
        <v>37.432367914796671</v>
      </c>
      <c r="Z313" s="80">
        <f>VLOOKUP(U313,BG!$A$2:$F$55,4)</f>
        <v>19.745969989270129</v>
      </c>
      <c r="AA313" s="80">
        <f>VLOOKUP(U313,BG!$A$2:$F$55,5)</f>
        <v>4.5625783050710327</v>
      </c>
      <c r="AB313" s="4">
        <f>VLOOKUP(U313+1,BG!$A$2:$F$55,4)</f>
        <v>19.325012105725527</v>
      </c>
      <c r="AC313" s="4">
        <f>VLOOKUP(U313+1,BG!$A$2:$F$55,5)</f>
        <v>4.6861856795004417</v>
      </c>
      <c r="AD313" s="3">
        <f>COUNTIF($U$2:U313,U313)</f>
        <v>1</v>
      </c>
      <c r="AE313" s="3">
        <f t="shared" si="40"/>
        <v>11</v>
      </c>
      <c r="AF313" s="3">
        <f t="shared" si="44"/>
        <v>10</v>
      </c>
      <c r="AG313" s="3">
        <f t="shared" si="45"/>
        <v>0</v>
      </c>
      <c r="AH313" s="81">
        <f t="shared" si="41"/>
        <v>19.745969989270129</v>
      </c>
      <c r="AI313" s="81">
        <f t="shared" si="42"/>
        <v>4.5625783050710327</v>
      </c>
      <c r="AJ313" s="83">
        <v>3.9685899999999998</v>
      </c>
      <c r="AK313" s="83">
        <v>11.795199999999999</v>
      </c>
      <c r="AL313" s="84">
        <f t="shared" si="46"/>
        <v>46.810312767999996</v>
      </c>
      <c r="AM313" s="84">
        <f t="shared" si="43"/>
        <v>113.21955721707278</v>
      </c>
      <c r="AN313" s="84">
        <f t="shared" si="47"/>
        <v>90.092534285627579</v>
      </c>
      <c r="AO313" s="84">
        <f t="shared" si="48"/>
        <v>23.127022931445197</v>
      </c>
      <c r="AP313" s="85">
        <f t="shared" si="49"/>
        <v>1.0240526810025885</v>
      </c>
    </row>
    <row r="314" spans="1:42" x14ac:dyDescent="0.25">
      <c r="A314">
        <v>14</v>
      </c>
      <c r="B314" s="20">
        <v>2</v>
      </c>
      <c r="C314" s="21" t="s">
        <v>662</v>
      </c>
      <c r="D314" s="21">
        <v>0</v>
      </c>
      <c r="E314" s="21">
        <v>-311.96875</v>
      </c>
      <c r="F314" s="21">
        <v>50</v>
      </c>
      <c r="G314" s="21">
        <v>6.1659999999999996E-3</v>
      </c>
      <c r="H314" s="21">
        <v>0.18449299999999999</v>
      </c>
      <c r="I314" s="21">
        <v>47.224209000000002</v>
      </c>
      <c r="J314" s="21">
        <v>1.3563620000000001</v>
      </c>
      <c r="K314" s="21">
        <v>8.9798760000000009</v>
      </c>
      <c r="L314" s="21">
        <v>0.129107</v>
      </c>
      <c r="M314" s="54">
        <v>6.1659999999999996E-3</v>
      </c>
      <c r="N314" s="21">
        <v>5.8919999999999997E-3</v>
      </c>
      <c r="O314" s="21">
        <v>99700</v>
      </c>
      <c r="P314" s="21">
        <v>21.7</v>
      </c>
      <c r="Q314" s="21">
        <v>60</v>
      </c>
      <c r="R314" s="21">
        <v>1.171</v>
      </c>
      <c r="S314" s="21" t="s">
        <v>665</v>
      </c>
      <c r="T314" s="21" t="s">
        <v>666</v>
      </c>
      <c r="U314" s="77">
        <v>1180</v>
      </c>
      <c r="V314" s="34">
        <v>7.7458182338212938</v>
      </c>
      <c r="W314" s="2">
        <v>8.9390236546409412</v>
      </c>
      <c r="X314" s="2">
        <v>8.380195596724338</v>
      </c>
      <c r="Y314" s="2">
        <v>33.812887944915367</v>
      </c>
      <c r="Z314" s="80">
        <f>VLOOKUP(U314,BG!$A$2:$F$55,4)</f>
        <v>19.745969989270129</v>
      </c>
      <c r="AA314" s="80">
        <f>VLOOKUP(U314,BG!$A$2:$F$55,5)</f>
        <v>4.5625783050710327</v>
      </c>
      <c r="AB314" s="4">
        <f>VLOOKUP(U314+1,BG!$A$2:$F$55,4)</f>
        <v>19.325012105725527</v>
      </c>
      <c r="AC314" s="4">
        <f>VLOOKUP(U314+1,BG!$A$2:$F$55,5)</f>
        <v>4.6861856795004417</v>
      </c>
      <c r="AD314" s="3">
        <f>COUNTIF($U$2:U314,U314)</f>
        <v>2</v>
      </c>
      <c r="AE314" s="3">
        <f t="shared" si="40"/>
        <v>11</v>
      </c>
      <c r="AF314" s="3">
        <f t="shared" si="44"/>
        <v>9</v>
      </c>
      <c r="AG314" s="3">
        <f t="shared" si="45"/>
        <v>1</v>
      </c>
      <c r="AH314" s="81">
        <f t="shared" si="41"/>
        <v>19.703874200915671</v>
      </c>
      <c r="AI314" s="81">
        <f t="shared" si="42"/>
        <v>4.5749390425139733</v>
      </c>
      <c r="AJ314" s="83">
        <v>1.3193299999999999</v>
      </c>
      <c r="AK314" s="83">
        <v>16.354600000000001</v>
      </c>
      <c r="AL314" s="84">
        <f t="shared" si="46"/>
        <v>21.577114418000001</v>
      </c>
      <c r="AM314" s="84">
        <f t="shared" si="43"/>
        <v>108.72365461455209</v>
      </c>
      <c r="AN314" s="84">
        <f t="shared" si="47"/>
        <v>90.144023370552915</v>
      </c>
      <c r="AO314" s="84">
        <f t="shared" si="48"/>
        <v>18.579631243999174</v>
      </c>
      <c r="AP314" s="85">
        <f t="shared" si="49"/>
        <v>0.16133168277863158</v>
      </c>
    </row>
    <row r="315" spans="1:42" x14ac:dyDescent="0.25">
      <c r="A315">
        <v>14</v>
      </c>
      <c r="B315" s="20">
        <v>3</v>
      </c>
      <c r="C315" s="21" t="s">
        <v>662</v>
      </c>
      <c r="D315" s="21">
        <v>0</v>
      </c>
      <c r="E315" s="21">
        <v>-259.96875</v>
      </c>
      <c r="F315" s="21">
        <v>50</v>
      </c>
      <c r="G315" s="21">
        <v>1.0998000000000001E-2</v>
      </c>
      <c r="H315" s="21">
        <v>0.184452</v>
      </c>
      <c r="I315" s="21">
        <v>47.214125000000003</v>
      </c>
      <c r="J315" s="21">
        <v>1.360611</v>
      </c>
      <c r="K315" s="21">
        <v>8.9789110000000001</v>
      </c>
      <c r="L315" s="21">
        <v>0.129496</v>
      </c>
      <c r="M315" s="54">
        <v>1.0998000000000001E-2</v>
      </c>
      <c r="N315" s="21">
        <v>2.7637999999999999E-2</v>
      </c>
      <c r="O315" s="21">
        <v>99700</v>
      </c>
      <c r="P315" s="21">
        <v>21.7</v>
      </c>
      <c r="Q315" s="21">
        <v>60</v>
      </c>
      <c r="R315" s="21">
        <v>1.171</v>
      </c>
      <c r="S315" s="21" t="s">
        <v>667</v>
      </c>
      <c r="T315" s="21" t="s">
        <v>668</v>
      </c>
      <c r="U315" s="77">
        <v>1180</v>
      </c>
      <c r="V315" s="34">
        <v>49.947311175432077</v>
      </c>
      <c r="W315" s="2">
        <v>2.1491529941552692</v>
      </c>
      <c r="X315" s="2">
        <v>47.743474792517929</v>
      </c>
      <c r="Y315" s="2">
        <v>32.041137246702554</v>
      </c>
      <c r="Z315" s="80">
        <f>VLOOKUP(U315,BG!$A$2:$F$55,4)</f>
        <v>19.745969989270129</v>
      </c>
      <c r="AA315" s="80">
        <f>VLOOKUP(U315,BG!$A$2:$F$55,5)</f>
        <v>4.5625783050710327</v>
      </c>
      <c r="AB315" s="4">
        <f>VLOOKUP(U315+1,BG!$A$2:$F$55,4)</f>
        <v>19.325012105725527</v>
      </c>
      <c r="AC315" s="4">
        <f>VLOOKUP(U315+1,BG!$A$2:$F$55,5)</f>
        <v>4.6861856795004417</v>
      </c>
      <c r="AD315" s="3">
        <f>COUNTIF($U$2:U315,U315)</f>
        <v>3</v>
      </c>
      <c r="AE315" s="3">
        <f t="shared" si="40"/>
        <v>11</v>
      </c>
      <c r="AF315" s="3">
        <f t="shared" si="44"/>
        <v>8</v>
      </c>
      <c r="AG315" s="3">
        <f t="shared" si="45"/>
        <v>2</v>
      </c>
      <c r="AH315" s="81">
        <f t="shared" si="41"/>
        <v>19.661778412561212</v>
      </c>
      <c r="AI315" s="81">
        <f t="shared" si="42"/>
        <v>4.5872997799569148</v>
      </c>
      <c r="AJ315" s="83">
        <v>0.47908899999999999</v>
      </c>
      <c r="AK315" s="83">
        <v>76.944299999999998</v>
      </c>
      <c r="AL315" s="84">
        <f t="shared" si="46"/>
        <v>36.8631677427</v>
      </c>
      <c r="AM315" s="84">
        <f t="shared" si="43"/>
        <v>134.64916904841908</v>
      </c>
      <c r="AN315" s="84">
        <f t="shared" si="47"/>
        <v>90.194471785503666</v>
      </c>
      <c r="AO315" s="84">
        <f t="shared" si="48"/>
        <v>44.454697262915417</v>
      </c>
      <c r="AP315" s="85">
        <f t="shared" si="49"/>
        <v>0.17077001953960785</v>
      </c>
    </row>
    <row r="316" spans="1:42" x14ac:dyDescent="0.25">
      <c r="A316">
        <v>14</v>
      </c>
      <c r="B316" s="20">
        <v>4</v>
      </c>
      <c r="C316" s="21" t="s">
        <v>662</v>
      </c>
      <c r="D316" s="21">
        <v>0</v>
      </c>
      <c r="E316" s="21">
        <v>-207.96875</v>
      </c>
      <c r="F316" s="21">
        <v>50</v>
      </c>
      <c r="G316" s="21">
        <v>2.8028999999999998E-2</v>
      </c>
      <c r="H316" s="21">
        <v>0.18415899999999999</v>
      </c>
      <c r="I316" s="21">
        <v>47.140394999999998</v>
      </c>
      <c r="J316" s="21">
        <v>1.368752</v>
      </c>
      <c r="K316" s="21">
        <v>8.9718809999999998</v>
      </c>
      <c r="L316" s="21">
        <v>0.13050500000000001</v>
      </c>
      <c r="M316" s="54">
        <v>2.8028999999999998E-2</v>
      </c>
      <c r="N316" s="21">
        <v>6.5865999999999994E-2</v>
      </c>
      <c r="O316" s="21">
        <v>99700</v>
      </c>
      <c r="P316" s="21">
        <v>21.7</v>
      </c>
      <c r="Q316" s="21">
        <v>60</v>
      </c>
      <c r="R316" s="21">
        <v>1.171</v>
      </c>
      <c r="S316" s="21" t="s">
        <v>669</v>
      </c>
      <c r="T316" s="21" t="s">
        <v>670</v>
      </c>
      <c r="U316" s="77">
        <v>1180</v>
      </c>
      <c r="V316" s="34">
        <v>196.77092567133127</v>
      </c>
      <c r="W316" s="2">
        <v>0.98102788012413233</v>
      </c>
      <c r="X316" s="2">
        <v>208.8340321874544</v>
      </c>
      <c r="Y316" s="2">
        <v>30.272150046231832</v>
      </c>
      <c r="Z316" s="80">
        <f>VLOOKUP(U316,BG!$A$2:$F$55,4)</f>
        <v>19.745969989270129</v>
      </c>
      <c r="AA316" s="80">
        <f>VLOOKUP(U316,BG!$A$2:$F$55,5)</f>
        <v>4.5625783050710327</v>
      </c>
      <c r="AB316" s="4">
        <f>VLOOKUP(U316+1,BG!$A$2:$F$55,4)</f>
        <v>19.325012105725527</v>
      </c>
      <c r="AC316" s="4">
        <f>VLOOKUP(U316+1,BG!$A$2:$F$55,5)</f>
        <v>4.6861856795004417</v>
      </c>
      <c r="AD316" s="3">
        <f>COUNTIF($U$2:U316,U316)</f>
        <v>4</v>
      </c>
      <c r="AE316" s="3">
        <f t="shared" si="40"/>
        <v>11</v>
      </c>
      <c r="AF316" s="3">
        <f t="shared" si="44"/>
        <v>7</v>
      </c>
      <c r="AG316" s="3">
        <f t="shared" si="45"/>
        <v>3</v>
      </c>
      <c r="AH316" s="81">
        <f t="shared" si="41"/>
        <v>19.619682624206749</v>
      </c>
      <c r="AI316" s="81">
        <f t="shared" si="42"/>
        <v>4.5996605173998555</v>
      </c>
      <c r="AJ316" s="83">
        <v>0.83102299999999996</v>
      </c>
      <c r="AK316" s="83">
        <v>221.28899999999999</v>
      </c>
      <c r="AL316" s="84">
        <f t="shared" si="46"/>
        <v>183.89624864699999</v>
      </c>
      <c r="AM316" s="84">
        <f t="shared" si="43"/>
        <v>235.14415794086506</v>
      </c>
      <c r="AN316" s="84">
        <f t="shared" si="47"/>
        <v>90.243879530479774</v>
      </c>
      <c r="AO316" s="84">
        <f t="shared" si="48"/>
        <v>144.90027841038528</v>
      </c>
      <c r="AP316" s="85">
        <f t="shared" si="49"/>
        <v>0.26912281097328655</v>
      </c>
    </row>
    <row r="317" spans="1:42" x14ac:dyDescent="0.25">
      <c r="A317">
        <v>14</v>
      </c>
      <c r="B317" s="20">
        <v>5</v>
      </c>
      <c r="C317" s="21" t="s">
        <v>662</v>
      </c>
      <c r="D317" s="21">
        <v>0</v>
      </c>
      <c r="E317" s="21">
        <v>-155.96875</v>
      </c>
      <c r="F317" s="21">
        <v>50</v>
      </c>
      <c r="G317" s="21">
        <v>6.8754999999999997E-2</v>
      </c>
      <c r="H317" s="21">
        <v>0.18455099999999999</v>
      </c>
      <c r="I317" s="21">
        <v>47.238861</v>
      </c>
      <c r="J317" s="21">
        <v>1.336287</v>
      </c>
      <c r="K317" s="21">
        <v>8.9812840000000005</v>
      </c>
      <c r="L317" s="21">
        <v>0.12851000000000001</v>
      </c>
      <c r="M317" s="54">
        <v>6.8754999999999997E-2</v>
      </c>
      <c r="N317" s="21">
        <v>0.14802199999999999</v>
      </c>
      <c r="O317" s="21">
        <v>99700</v>
      </c>
      <c r="P317" s="21">
        <v>21.7</v>
      </c>
      <c r="Q317" s="21">
        <v>60</v>
      </c>
      <c r="R317" s="21">
        <v>1.171</v>
      </c>
      <c r="S317" s="21" t="s">
        <v>671</v>
      </c>
      <c r="T317" s="21" t="s">
        <v>672</v>
      </c>
      <c r="U317" s="77">
        <v>1180</v>
      </c>
      <c r="V317" s="34">
        <v>547.14239527304039</v>
      </c>
      <c r="W317" s="2">
        <v>0.65885879745154197</v>
      </c>
      <c r="X317" s="2">
        <v>683.54561270087299</v>
      </c>
      <c r="Y317" s="2">
        <v>26.634113941973407</v>
      </c>
      <c r="Z317" s="80">
        <f>VLOOKUP(U317,BG!$A$2:$F$55,4)</f>
        <v>19.745969989270129</v>
      </c>
      <c r="AA317" s="80">
        <f>VLOOKUP(U317,BG!$A$2:$F$55,5)</f>
        <v>4.5625783050710327</v>
      </c>
      <c r="AB317" s="4">
        <f>VLOOKUP(U317+1,BG!$A$2:$F$55,4)</f>
        <v>19.325012105725527</v>
      </c>
      <c r="AC317" s="4">
        <f>VLOOKUP(U317+1,BG!$A$2:$F$55,5)</f>
        <v>4.6861856795004417</v>
      </c>
      <c r="AD317" s="3">
        <f>COUNTIF($U$2:U317,U317)</f>
        <v>5</v>
      </c>
      <c r="AE317" s="3">
        <f t="shared" si="40"/>
        <v>11</v>
      </c>
      <c r="AF317" s="3">
        <f t="shared" si="44"/>
        <v>6</v>
      </c>
      <c r="AG317" s="3">
        <f t="shared" si="45"/>
        <v>4</v>
      </c>
      <c r="AH317" s="81">
        <f t="shared" si="41"/>
        <v>19.577586835852287</v>
      </c>
      <c r="AI317" s="81">
        <f t="shared" si="42"/>
        <v>4.6120212548427961</v>
      </c>
      <c r="AJ317" s="83">
        <v>0.59398799999999996</v>
      </c>
      <c r="AK317" s="83">
        <v>692.55799999999999</v>
      </c>
      <c r="AL317" s="84">
        <f t="shared" si="46"/>
        <v>411.37114130399999</v>
      </c>
      <c r="AM317" s="84">
        <f t="shared" si="43"/>
        <v>476.99415432934802</v>
      </c>
      <c r="AN317" s="84">
        <f t="shared" si="47"/>
        <v>90.292246605481267</v>
      </c>
      <c r="AO317" s="84">
        <f t="shared" si="48"/>
        <v>386.70190772386673</v>
      </c>
      <c r="AP317" s="85">
        <f t="shared" si="49"/>
        <v>6.3793927796572683E-2</v>
      </c>
    </row>
    <row r="318" spans="1:42" x14ac:dyDescent="0.25">
      <c r="A318">
        <v>14</v>
      </c>
      <c r="B318" s="20">
        <v>6</v>
      </c>
      <c r="C318" s="21" t="s">
        <v>662</v>
      </c>
      <c r="D318" s="21">
        <v>0</v>
      </c>
      <c r="E318" s="21">
        <v>-103.96875</v>
      </c>
      <c r="F318" s="21">
        <v>50</v>
      </c>
      <c r="G318" s="21">
        <v>0.12687100000000001</v>
      </c>
      <c r="H318" s="21">
        <v>0.18398700000000001</v>
      </c>
      <c r="I318" s="21">
        <v>47.097293000000001</v>
      </c>
      <c r="J318" s="21">
        <v>1.3679809999999999</v>
      </c>
      <c r="K318" s="21">
        <v>8.9677790000000002</v>
      </c>
      <c r="L318" s="21">
        <v>0.130416</v>
      </c>
      <c r="M318" s="54">
        <v>0.12687100000000001</v>
      </c>
      <c r="N318" s="21">
        <v>0.22619800000000001</v>
      </c>
      <c r="O318" s="21">
        <v>99700</v>
      </c>
      <c r="P318" s="21">
        <v>21.7</v>
      </c>
      <c r="Q318" s="21">
        <v>60</v>
      </c>
      <c r="R318" s="21">
        <v>1.171</v>
      </c>
      <c r="S318" s="21" t="s">
        <v>673</v>
      </c>
      <c r="T318" s="21" t="s">
        <v>674</v>
      </c>
      <c r="U318" s="77">
        <v>1180</v>
      </c>
      <c r="V318" s="34">
        <v>1047.5346050242681</v>
      </c>
      <c r="W318" s="2">
        <v>0.60859578704998663</v>
      </c>
      <c r="X318" s="2">
        <v>1322.1162376247421</v>
      </c>
      <c r="Y318" s="2">
        <v>24.856208965786006</v>
      </c>
      <c r="Z318" s="80">
        <f>VLOOKUP(U318,BG!$A$2:$F$55,4)</f>
        <v>19.745969989270129</v>
      </c>
      <c r="AA318" s="80">
        <f>VLOOKUP(U318,BG!$A$2:$F$55,5)</f>
        <v>4.5625783050710327</v>
      </c>
      <c r="AB318" s="4">
        <f>VLOOKUP(U318+1,BG!$A$2:$F$55,4)</f>
        <v>19.325012105725527</v>
      </c>
      <c r="AC318" s="4">
        <f>VLOOKUP(U318+1,BG!$A$2:$F$55,5)</f>
        <v>4.6861856795004417</v>
      </c>
      <c r="AD318" s="3">
        <f>COUNTIF($U$2:U318,U318)</f>
        <v>6</v>
      </c>
      <c r="AE318" s="3">
        <f t="shared" si="40"/>
        <v>11</v>
      </c>
      <c r="AF318" s="3">
        <f t="shared" si="44"/>
        <v>5</v>
      </c>
      <c r="AG318" s="3">
        <f t="shared" si="45"/>
        <v>5</v>
      </c>
      <c r="AH318" s="81">
        <f t="shared" si="41"/>
        <v>19.535491047497828</v>
      </c>
      <c r="AI318" s="81">
        <f t="shared" si="42"/>
        <v>4.6243819922857368</v>
      </c>
      <c r="AJ318" s="83">
        <v>0.555114</v>
      </c>
      <c r="AK318" s="83">
        <v>1327.24</v>
      </c>
      <c r="AL318" s="84">
        <f t="shared" si="46"/>
        <v>736.76950536000004</v>
      </c>
      <c r="AM318" s="84">
        <f t="shared" si="43"/>
        <v>829.49058117458299</v>
      </c>
      <c r="AN318" s="84">
        <f t="shared" si="47"/>
        <v>90.339573010508175</v>
      </c>
      <c r="AO318" s="84">
        <f t="shared" si="48"/>
        <v>739.15100816407482</v>
      </c>
      <c r="AP318" s="85">
        <f t="shared" si="49"/>
        <v>3.2219435240845198E-3</v>
      </c>
    </row>
    <row r="319" spans="1:42" x14ac:dyDescent="0.25">
      <c r="A319">
        <v>14</v>
      </c>
      <c r="B319" s="20">
        <v>7</v>
      </c>
      <c r="C319" s="21" t="s">
        <v>662</v>
      </c>
      <c r="D319" s="21">
        <v>0</v>
      </c>
      <c r="E319" s="21">
        <v>-51.96875</v>
      </c>
      <c r="F319" s="21">
        <v>50</v>
      </c>
      <c r="G319" s="21">
        <v>0.11404400000000001</v>
      </c>
      <c r="H319" s="21">
        <v>0.183891</v>
      </c>
      <c r="I319" s="21">
        <v>47.073360999999998</v>
      </c>
      <c r="J319" s="21">
        <v>1.3700399999999999</v>
      </c>
      <c r="K319" s="21">
        <v>8.9654959999999999</v>
      </c>
      <c r="L319" s="21">
        <v>0.130662</v>
      </c>
      <c r="M319" s="54">
        <v>0.11404400000000001</v>
      </c>
      <c r="N319" s="21">
        <v>0.18654799999999999</v>
      </c>
      <c r="O319" s="21">
        <v>99700</v>
      </c>
      <c r="P319" s="21">
        <v>21.7</v>
      </c>
      <c r="Q319" s="21">
        <v>60</v>
      </c>
      <c r="R319" s="21">
        <v>1.171</v>
      </c>
      <c r="S319" s="21" t="s">
        <v>675</v>
      </c>
      <c r="T319" s="21" t="s">
        <v>676</v>
      </c>
      <c r="U319" s="77">
        <v>1180</v>
      </c>
      <c r="V319" s="34">
        <v>939.16516355369583</v>
      </c>
      <c r="W319" s="2">
        <v>0.71276030559261494</v>
      </c>
      <c r="X319" s="2">
        <v>1030.2670411298486</v>
      </c>
      <c r="Y319" s="2">
        <v>32.417191710798598</v>
      </c>
      <c r="Z319" s="80">
        <f>VLOOKUP(U319,BG!$A$2:$F$55,4)</f>
        <v>19.745969989270129</v>
      </c>
      <c r="AA319" s="80">
        <f>VLOOKUP(U319,BG!$A$2:$F$55,5)</f>
        <v>4.5625783050710327</v>
      </c>
      <c r="AB319" s="4">
        <f>VLOOKUP(U319+1,BG!$A$2:$F$55,4)</f>
        <v>19.325012105725527</v>
      </c>
      <c r="AC319" s="4">
        <f>VLOOKUP(U319+1,BG!$A$2:$F$55,5)</f>
        <v>4.6861856795004417</v>
      </c>
      <c r="AD319" s="3">
        <f>COUNTIF($U$2:U319,U319)</f>
        <v>7</v>
      </c>
      <c r="AE319" s="3">
        <f t="shared" si="40"/>
        <v>11</v>
      </c>
      <c r="AF319" s="3">
        <f t="shared" si="44"/>
        <v>4</v>
      </c>
      <c r="AG319" s="3">
        <f t="shared" si="45"/>
        <v>6</v>
      </c>
      <c r="AH319" s="81">
        <f t="shared" si="41"/>
        <v>19.493395259143369</v>
      </c>
      <c r="AI319" s="81">
        <f t="shared" si="42"/>
        <v>4.6367427297286783</v>
      </c>
      <c r="AJ319" s="83">
        <v>0.67512799999999995</v>
      </c>
      <c r="AK319" s="83">
        <v>1034.99</v>
      </c>
      <c r="AL319" s="84">
        <f t="shared" si="46"/>
        <v>698.75072871999998</v>
      </c>
      <c r="AM319" s="84">
        <f t="shared" si="43"/>
        <v>766.75064278850869</v>
      </c>
      <c r="AN319" s="84">
        <f t="shared" si="47"/>
        <v>90.385858745560498</v>
      </c>
      <c r="AO319" s="84">
        <f t="shared" si="48"/>
        <v>676.36478404294814</v>
      </c>
      <c r="AP319" s="85">
        <f t="shared" si="49"/>
        <v>3.30974426894916E-2</v>
      </c>
    </row>
    <row r="320" spans="1:42" x14ac:dyDescent="0.25">
      <c r="A320">
        <v>14</v>
      </c>
      <c r="B320" s="20">
        <v>8</v>
      </c>
      <c r="C320" s="21" t="s">
        <v>662</v>
      </c>
      <c r="D320" s="21">
        <v>0</v>
      </c>
      <c r="E320" s="21">
        <v>3.125E-2</v>
      </c>
      <c r="F320" s="21">
        <v>50</v>
      </c>
      <c r="G320" s="21">
        <v>5.4713999999999999E-2</v>
      </c>
      <c r="H320" s="21">
        <v>0.18371699999999999</v>
      </c>
      <c r="I320" s="21">
        <v>47.029632999999997</v>
      </c>
      <c r="J320" s="21">
        <v>1.3329120000000001</v>
      </c>
      <c r="K320" s="21">
        <v>8.9613790000000009</v>
      </c>
      <c r="L320" s="21">
        <v>0.12725500000000001</v>
      </c>
      <c r="M320" s="54">
        <v>5.4713999999999999E-2</v>
      </c>
      <c r="N320" s="21">
        <v>0.10229000000000001</v>
      </c>
      <c r="O320" s="21">
        <v>99700</v>
      </c>
      <c r="P320" s="21">
        <v>21.7</v>
      </c>
      <c r="Q320" s="21">
        <v>60</v>
      </c>
      <c r="R320" s="21">
        <v>1.171</v>
      </c>
      <c r="S320" s="21" t="s">
        <v>677</v>
      </c>
      <c r="T320" s="21" t="s">
        <v>678</v>
      </c>
      <c r="U320" s="77">
        <v>1180</v>
      </c>
      <c r="V320" s="34">
        <v>430.47869793650369</v>
      </c>
      <c r="W320" s="2">
        <v>0.81604751141712295</v>
      </c>
      <c r="X320" s="2">
        <v>445.72657001038669</v>
      </c>
      <c r="Y320" s="2">
        <v>25.030000849438149</v>
      </c>
      <c r="Z320" s="80">
        <f>VLOOKUP(U320,BG!$A$2:$F$55,4)</f>
        <v>19.745969989270129</v>
      </c>
      <c r="AA320" s="80">
        <f>VLOOKUP(U320,BG!$A$2:$F$55,5)</f>
        <v>4.5625783050710327</v>
      </c>
      <c r="AB320" s="4">
        <f>VLOOKUP(U320+1,BG!$A$2:$F$55,4)</f>
        <v>19.325012105725527</v>
      </c>
      <c r="AC320" s="4">
        <f>VLOOKUP(U320+1,BG!$A$2:$F$55,5)</f>
        <v>4.6861856795004417</v>
      </c>
      <c r="AD320" s="3">
        <f>COUNTIF($U$2:U320,U320)</f>
        <v>8</v>
      </c>
      <c r="AE320" s="3">
        <f t="shared" si="40"/>
        <v>11</v>
      </c>
      <c r="AF320" s="3">
        <f t="shared" si="44"/>
        <v>3</v>
      </c>
      <c r="AG320" s="3">
        <f t="shared" si="45"/>
        <v>7</v>
      </c>
      <c r="AH320" s="81">
        <f t="shared" si="41"/>
        <v>19.451299470788907</v>
      </c>
      <c r="AI320" s="81">
        <f t="shared" si="42"/>
        <v>4.6491034671716189</v>
      </c>
      <c r="AJ320" s="83">
        <v>0.74662700000000004</v>
      </c>
      <c r="AK320" s="83">
        <v>454.226</v>
      </c>
      <c r="AL320" s="84">
        <f t="shared" si="46"/>
        <v>339.13739570199999</v>
      </c>
      <c r="AM320" s="84">
        <f t="shared" si="43"/>
        <v>388.76405907890421</v>
      </c>
      <c r="AN320" s="84">
        <f t="shared" si="47"/>
        <v>90.431103810638191</v>
      </c>
      <c r="AO320" s="84">
        <f t="shared" si="48"/>
        <v>298.33295526826601</v>
      </c>
      <c r="AP320" s="85">
        <f t="shared" si="49"/>
        <v>0.13677483400062843</v>
      </c>
    </row>
    <row r="321" spans="1:42" x14ac:dyDescent="0.25">
      <c r="A321">
        <v>14</v>
      </c>
      <c r="B321" s="20">
        <v>9</v>
      </c>
      <c r="C321" s="21" t="s">
        <v>662</v>
      </c>
      <c r="D321" s="21">
        <v>0</v>
      </c>
      <c r="E321" s="21">
        <v>52.03125</v>
      </c>
      <c r="F321" s="21">
        <v>50</v>
      </c>
      <c r="G321" s="21">
        <v>2.426E-2</v>
      </c>
      <c r="H321" s="21">
        <v>0.18409600000000001</v>
      </c>
      <c r="I321" s="21">
        <v>47.124673000000001</v>
      </c>
      <c r="J321" s="21">
        <v>1.3823300000000001</v>
      </c>
      <c r="K321" s="21">
        <v>8.9703660000000003</v>
      </c>
      <c r="L321" s="21">
        <v>0.131774</v>
      </c>
      <c r="M321" s="54">
        <v>2.426E-2</v>
      </c>
      <c r="N321" s="21">
        <v>5.0257999999999997E-2</v>
      </c>
      <c r="O321" s="21">
        <v>99700</v>
      </c>
      <c r="P321" s="21">
        <v>21.7</v>
      </c>
      <c r="Q321" s="21">
        <v>60</v>
      </c>
      <c r="R321" s="21">
        <v>1.171</v>
      </c>
      <c r="S321" s="21" t="s">
        <v>679</v>
      </c>
      <c r="T321" s="21" t="s">
        <v>680</v>
      </c>
      <c r="U321" s="77">
        <v>1180</v>
      </c>
      <c r="V321" s="34">
        <v>169.46224335124711</v>
      </c>
      <c r="W321" s="2">
        <v>1.1953963646350116</v>
      </c>
      <c r="X321" s="2">
        <v>151.32240104338118</v>
      </c>
      <c r="Y321" s="2">
        <v>28.862761079254316</v>
      </c>
      <c r="Z321" s="80">
        <f>VLOOKUP(U321,BG!$A$2:$F$55,4)</f>
        <v>19.745969989270129</v>
      </c>
      <c r="AA321" s="80">
        <f>VLOOKUP(U321,BG!$A$2:$F$55,5)</f>
        <v>4.5625783050710327</v>
      </c>
      <c r="AB321" s="4">
        <f>VLOOKUP(U321+1,BG!$A$2:$F$55,4)</f>
        <v>19.325012105725527</v>
      </c>
      <c r="AC321" s="4">
        <f>VLOOKUP(U321+1,BG!$A$2:$F$55,5)</f>
        <v>4.6861856795004417</v>
      </c>
      <c r="AD321" s="3">
        <f>COUNTIF($U$2:U321,U321)</f>
        <v>9</v>
      </c>
      <c r="AE321" s="3">
        <f t="shared" si="40"/>
        <v>11</v>
      </c>
      <c r="AF321" s="3">
        <f t="shared" si="44"/>
        <v>2</v>
      </c>
      <c r="AG321" s="3">
        <f t="shared" si="45"/>
        <v>8</v>
      </c>
      <c r="AH321" s="81">
        <f t="shared" si="41"/>
        <v>19.409203682434445</v>
      </c>
      <c r="AI321" s="81">
        <f t="shared" si="42"/>
        <v>4.6614642046145596</v>
      </c>
      <c r="AJ321" s="83">
        <v>0.83165900000000004</v>
      </c>
      <c r="AK321" s="83">
        <v>171.29900000000001</v>
      </c>
      <c r="AL321" s="84">
        <f t="shared" si="46"/>
        <v>142.46235504100002</v>
      </c>
      <c r="AM321" s="84">
        <f t="shared" si="43"/>
        <v>209.75300917435345</v>
      </c>
      <c r="AN321" s="84">
        <f t="shared" si="47"/>
        <v>90.475308205741257</v>
      </c>
      <c r="AO321" s="84">
        <f t="shared" si="48"/>
        <v>119.27770096861219</v>
      </c>
      <c r="AP321" s="85">
        <f t="shared" si="49"/>
        <v>0.19437542712605474</v>
      </c>
    </row>
    <row r="322" spans="1:42" x14ac:dyDescent="0.25">
      <c r="A322">
        <v>14</v>
      </c>
      <c r="B322" s="20">
        <v>10</v>
      </c>
      <c r="C322" s="21" t="s">
        <v>662</v>
      </c>
      <c r="D322" s="21">
        <v>0</v>
      </c>
      <c r="E322" s="21">
        <v>104.03125</v>
      </c>
      <c r="F322" s="21">
        <v>50</v>
      </c>
      <c r="G322" s="21">
        <v>1.2636E-2</v>
      </c>
      <c r="H322" s="21">
        <v>0.18370900000000001</v>
      </c>
      <c r="I322" s="21">
        <v>47.027580999999998</v>
      </c>
      <c r="J322" s="21">
        <v>1.3793260000000001</v>
      </c>
      <c r="K322" s="21">
        <v>8.9611199999999993</v>
      </c>
      <c r="L322" s="21">
        <v>0.13166800000000001</v>
      </c>
      <c r="M322" s="54">
        <v>1.2636E-2</v>
      </c>
      <c r="N322" s="21">
        <v>2.5572999999999999E-2</v>
      </c>
      <c r="O322" s="21">
        <v>99700</v>
      </c>
      <c r="P322" s="21">
        <v>21.7</v>
      </c>
      <c r="Q322" s="21">
        <v>60</v>
      </c>
      <c r="R322" s="21">
        <v>1.171</v>
      </c>
      <c r="S322" s="21" t="s">
        <v>681</v>
      </c>
      <c r="T322" s="21" t="s">
        <v>682</v>
      </c>
      <c r="U322" s="77">
        <v>1180</v>
      </c>
      <c r="V322" s="34">
        <v>70.255320994542799</v>
      </c>
      <c r="W322" s="2">
        <v>2.2137670552278226</v>
      </c>
      <c r="X322" s="2">
        <v>53.762947440894443</v>
      </c>
      <c r="Y322" s="2">
        <v>38.331511367134873</v>
      </c>
      <c r="Z322" s="80">
        <f>VLOOKUP(U322,BG!$A$2:$F$55,4)</f>
        <v>19.745969989270129</v>
      </c>
      <c r="AA322" s="80">
        <f>VLOOKUP(U322,BG!$A$2:$F$55,5)</f>
        <v>4.5625783050710327</v>
      </c>
      <c r="AB322" s="4">
        <f>VLOOKUP(U322+1,BG!$A$2:$F$55,4)</f>
        <v>19.325012105725527</v>
      </c>
      <c r="AC322" s="4">
        <f>VLOOKUP(U322+1,BG!$A$2:$F$55,5)</f>
        <v>4.6861856795004417</v>
      </c>
      <c r="AD322" s="3">
        <f>COUNTIF($U$2:U322,U322)</f>
        <v>10</v>
      </c>
      <c r="AE322" s="3">
        <f t="shared" ref="AE322:AE385" si="50">COUNTIF($U$2:$U$437,U322)</f>
        <v>11</v>
      </c>
      <c r="AF322" s="3">
        <f t="shared" si="44"/>
        <v>1</v>
      </c>
      <c r="AG322" s="3">
        <f t="shared" si="45"/>
        <v>9</v>
      </c>
      <c r="AH322" s="81">
        <f t="shared" ref="AH322:AH385" si="51">(AF322*Z322+AG322*AB322)/(AE322-1)</f>
        <v>19.367107894079986</v>
      </c>
      <c r="AI322" s="81">
        <f t="shared" ref="AI322:AI385" si="52">(AF322*AA322+AG322*AC322)/(AE322-1)</f>
        <v>4.6738249420575011</v>
      </c>
      <c r="AJ322" s="83">
        <v>1.0799399999999999</v>
      </c>
      <c r="AK322" s="83">
        <v>62.870899999999999</v>
      </c>
      <c r="AL322" s="84">
        <f t="shared" si="46"/>
        <v>67.896799745999999</v>
      </c>
      <c r="AM322" s="84">
        <f t="shared" ref="AM322:AM385" si="53">W322*X322+IF(Y322&gt;0,Y322,0)</f>
        <v>157.35015320373196</v>
      </c>
      <c r="AN322" s="84">
        <f t="shared" si="47"/>
        <v>90.518471930869765</v>
      </c>
      <c r="AO322" s="84">
        <f t="shared" si="48"/>
        <v>66.831681272862198</v>
      </c>
      <c r="AP322" s="85">
        <f t="shared" si="49"/>
        <v>1.5937328716736997E-2</v>
      </c>
    </row>
    <row r="323" spans="1:42" x14ac:dyDescent="0.25">
      <c r="A323">
        <v>14</v>
      </c>
      <c r="B323" s="20">
        <v>11</v>
      </c>
      <c r="C323" s="21" t="s">
        <v>662</v>
      </c>
      <c r="D323" s="21">
        <v>0</v>
      </c>
      <c r="E323" s="21">
        <v>156.03125</v>
      </c>
      <c r="F323" s="21">
        <v>50</v>
      </c>
      <c r="G323" s="21">
        <v>7.1869999999999998E-3</v>
      </c>
      <c r="H323" s="21">
        <v>0.183338</v>
      </c>
      <c r="I323" s="21">
        <v>46.934472</v>
      </c>
      <c r="J323" s="21">
        <v>1.3686160000000001</v>
      </c>
      <c r="K323" s="21">
        <v>8.9522560000000002</v>
      </c>
      <c r="L323" s="21">
        <v>0.13075000000000001</v>
      </c>
      <c r="M323" s="54">
        <v>7.1869999999999998E-3</v>
      </c>
      <c r="N323" s="21">
        <v>9.3469999999999994E-3</v>
      </c>
      <c r="O323" s="21">
        <v>99700</v>
      </c>
      <c r="P323" s="21">
        <v>21.7</v>
      </c>
      <c r="Q323" s="21">
        <v>60</v>
      </c>
      <c r="R323" s="21">
        <v>1.171</v>
      </c>
      <c r="S323" s="21" t="s">
        <v>683</v>
      </c>
      <c r="T323" s="21" t="s">
        <v>684</v>
      </c>
      <c r="U323" s="77">
        <v>1180</v>
      </c>
      <c r="V323" s="34">
        <v>24.137253052865326</v>
      </c>
      <c r="W323" s="2">
        <v>5.2164752173025954</v>
      </c>
      <c r="X323" s="2">
        <v>15.695081099654486</v>
      </c>
      <c r="Y323" s="2">
        <v>34.679692842428565</v>
      </c>
      <c r="Z323" s="80">
        <f>VLOOKUP(U323,BG!$A$2:$F$55,4)</f>
        <v>19.745969989270129</v>
      </c>
      <c r="AA323" s="80">
        <f>VLOOKUP(U323,BG!$A$2:$F$55,5)</f>
        <v>4.5625783050710327</v>
      </c>
      <c r="AB323" s="4">
        <f>VLOOKUP(U323+1,BG!$A$2:$F$55,4)</f>
        <v>19.325012105725527</v>
      </c>
      <c r="AC323" s="4">
        <f>VLOOKUP(U323+1,BG!$A$2:$F$55,5)</f>
        <v>4.6861856795004417</v>
      </c>
      <c r="AD323" s="3">
        <f>COUNTIF($U$2:U323,U323)</f>
        <v>11</v>
      </c>
      <c r="AE323" s="3">
        <f t="shared" si="50"/>
        <v>11</v>
      </c>
      <c r="AF323" s="3">
        <f t="shared" ref="AF323:AF386" si="54">AE323-AD323</f>
        <v>0</v>
      </c>
      <c r="AG323" s="3">
        <f t="shared" ref="AG323:AG386" si="55">AD323-1</f>
        <v>10</v>
      </c>
      <c r="AH323" s="81">
        <f t="shared" si="51"/>
        <v>19.325012105725527</v>
      </c>
      <c r="AI323" s="81">
        <f t="shared" si="52"/>
        <v>4.6861856795004417</v>
      </c>
      <c r="AJ323" s="83">
        <v>0.88109300000000002</v>
      </c>
      <c r="AK323" s="83">
        <v>27.3949</v>
      </c>
      <c r="AL323" s="84">
        <f t="shared" ref="AL323:AL386" si="56">AJ323*AK323</f>
        <v>24.137454625700002</v>
      </c>
      <c r="AM323" s="84">
        <f t="shared" si="53"/>
        <v>116.55269443233055</v>
      </c>
      <c r="AN323" s="84">
        <f t="shared" ref="AN323:AN386" si="57">AH323*AI323</f>
        <v>90.560594986023645</v>
      </c>
      <c r="AO323" s="84">
        <f t="shared" ref="AO323:AO386" si="58">AM323-AN323</f>
        <v>25.992099446306909</v>
      </c>
      <c r="AP323" s="85">
        <f t="shared" ref="AP323:AP386" si="59">ABS((AL323-AO323)/AO323)</f>
        <v>7.1354175311545476E-2</v>
      </c>
    </row>
    <row r="324" spans="1:42" x14ac:dyDescent="0.25">
      <c r="A324">
        <v>15</v>
      </c>
      <c r="B324" s="24">
        <v>1</v>
      </c>
      <c r="C324" s="25" t="s">
        <v>685</v>
      </c>
      <c r="D324" s="25">
        <v>0</v>
      </c>
      <c r="E324" s="25">
        <v>-156</v>
      </c>
      <c r="F324" s="25">
        <v>50</v>
      </c>
      <c r="G324" s="25">
        <v>1.1083000000000001E-2</v>
      </c>
      <c r="H324" s="25">
        <v>0.18340999999999999</v>
      </c>
      <c r="I324" s="25">
        <v>46.952528999999998</v>
      </c>
      <c r="J324" s="25">
        <v>1.3681099999999999</v>
      </c>
      <c r="K324" s="25">
        <v>8.9539779999999993</v>
      </c>
      <c r="L324" s="25">
        <v>0.130773</v>
      </c>
      <c r="M324" s="55">
        <v>1.1083000000000001E-2</v>
      </c>
      <c r="N324" s="25">
        <v>1.7462999999999999E-2</v>
      </c>
      <c r="O324" s="25">
        <v>99700</v>
      </c>
      <c r="P324" s="25">
        <v>21.7</v>
      </c>
      <c r="Q324" s="25">
        <v>60</v>
      </c>
      <c r="R324" s="25">
        <v>1.171</v>
      </c>
      <c r="S324" s="25" t="s">
        <v>686</v>
      </c>
      <c r="T324" s="25" t="s">
        <v>687</v>
      </c>
      <c r="U324" s="77">
        <v>1190</v>
      </c>
      <c r="V324" s="34">
        <v>60.494152270499093</v>
      </c>
      <c r="W324" s="2">
        <v>3.2762515671743557</v>
      </c>
      <c r="X324" s="2">
        <v>37.460065742459797</v>
      </c>
      <c r="Y324" s="2">
        <v>51.570526181189486</v>
      </c>
      <c r="Z324" s="80">
        <f>VLOOKUP(U324,BG!$A$2:$F$55,4)</f>
        <v>19.26405629439579</v>
      </c>
      <c r="AA324" s="80">
        <f>VLOOKUP(U324,BG!$A$2:$F$55,5)</f>
        <v>4.5591736399938334</v>
      </c>
      <c r="AB324" s="4">
        <f>VLOOKUP(U324+1,BG!$A$2:$F$55,4)</f>
        <v>14.750589816025142</v>
      </c>
      <c r="AC324" s="4">
        <f>VLOOKUP(U324+1,BG!$A$2:$F$55,5)</f>
        <v>5.1304042624866284</v>
      </c>
      <c r="AD324" s="3">
        <f>COUNTIF($U$2:U324,U324)</f>
        <v>1</v>
      </c>
      <c r="AE324" s="3">
        <f t="shared" si="50"/>
        <v>11</v>
      </c>
      <c r="AF324" s="3">
        <f t="shared" si="54"/>
        <v>10</v>
      </c>
      <c r="AG324" s="3">
        <f t="shared" si="55"/>
        <v>0</v>
      </c>
      <c r="AH324" s="81">
        <f t="shared" si="51"/>
        <v>19.26405629439579</v>
      </c>
      <c r="AI324" s="81">
        <f t="shared" si="52"/>
        <v>4.5591736399938334</v>
      </c>
      <c r="AJ324" s="83">
        <v>2.4374799999999999</v>
      </c>
      <c r="AK324" s="83">
        <v>40.5124</v>
      </c>
      <c r="AL324" s="84">
        <f t="shared" si="56"/>
        <v>98.748164751999994</v>
      </c>
      <c r="AM324" s="84">
        <f t="shared" si="53"/>
        <v>174.29912527637779</v>
      </c>
      <c r="AN324" s="84">
        <f t="shared" si="57"/>
        <v>87.82817765676657</v>
      </c>
      <c r="AO324" s="84">
        <f t="shared" si="58"/>
        <v>86.470947619611223</v>
      </c>
      <c r="AP324" s="85">
        <f t="shared" si="59"/>
        <v>0.1419808325265115</v>
      </c>
    </row>
    <row r="325" spans="1:42" x14ac:dyDescent="0.25">
      <c r="A325">
        <v>15</v>
      </c>
      <c r="B325" s="24">
        <v>2</v>
      </c>
      <c r="C325" s="25" t="s">
        <v>685</v>
      </c>
      <c r="D325" s="25">
        <v>0</v>
      </c>
      <c r="E325" s="25">
        <v>-104</v>
      </c>
      <c r="F325" s="25">
        <v>50</v>
      </c>
      <c r="G325" s="25">
        <v>2.0386999999999999E-2</v>
      </c>
      <c r="H325" s="25">
        <v>0.18373800000000001</v>
      </c>
      <c r="I325" s="25">
        <v>47.035015999999999</v>
      </c>
      <c r="J325" s="25">
        <v>1.3695329999999999</v>
      </c>
      <c r="K325" s="25">
        <v>8.9618420000000008</v>
      </c>
      <c r="L325" s="25">
        <v>0.130743</v>
      </c>
      <c r="M325" s="55">
        <v>2.0386999999999999E-2</v>
      </c>
      <c r="N325" s="25">
        <v>3.1412000000000002E-2</v>
      </c>
      <c r="O325" s="25">
        <v>99700</v>
      </c>
      <c r="P325" s="25">
        <v>21.7</v>
      </c>
      <c r="Q325" s="25">
        <v>60</v>
      </c>
      <c r="R325" s="25">
        <v>1.171</v>
      </c>
      <c r="S325" s="25" t="s">
        <v>688</v>
      </c>
      <c r="T325" s="25" t="s">
        <v>689</v>
      </c>
      <c r="U325" s="77">
        <v>1190</v>
      </c>
      <c r="V325" s="34">
        <v>141.04683964583921</v>
      </c>
      <c r="W325" s="2">
        <v>1.6246447521363439</v>
      </c>
      <c r="X325" s="2">
        <v>102.60269694376549</v>
      </c>
      <c r="Y325" s="2">
        <v>38.550335582417766</v>
      </c>
      <c r="Z325" s="80">
        <f>VLOOKUP(U325,BG!$A$2:$F$55,4)</f>
        <v>19.26405629439579</v>
      </c>
      <c r="AA325" s="80">
        <f>VLOOKUP(U325,BG!$A$2:$F$55,5)</f>
        <v>4.5591736399938334</v>
      </c>
      <c r="AB325" s="4">
        <f>VLOOKUP(U325+1,BG!$A$2:$F$55,4)</f>
        <v>14.750589816025142</v>
      </c>
      <c r="AC325" s="4">
        <f>VLOOKUP(U325+1,BG!$A$2:$F$55,5)</f>
        <v>5.1304042624866284</v>
      </c>
      <c r="AD325" s="3">
        <f>COUNTIF($U$2:U325,U325)</f>
        <v>2</v>
      </c>
      <c r="AE325" s="3">
        <f t="shared" si="50"/>
        <v>11</v>
      </c>
      <c r="AF325" s="3">
        <f t="shared" si="54"/>
        <v>9</v>
      </c>
      <c r="AG325" s="3">
        <f t="shared" si="55"/>
        <v>1</v>
      </c>
      <c r="AH325" s="81">
        <f t="shared" si="51"/>
        <v>18.812709646558726</v>
      </c>
      <c r="AI325" s="81">
        <f t="shared" si="52"/>
        <v>4.6162967022431127</v>
      </c>
      <c r="AJ325" s="83">
        <v>1.4055800000000001</v>
      </c>
      <c r="AK325" s="83">
        <v>105.542</v>
      </c>
      <c r="AL325" s="84">
        <f t="shared" si="56"/>
        <v>148.34772436</v>
      </c>
      <c r="AM325" s="84">
        <f t="shared" si="53"/>
        <v>205.24326872714207</v>
      </c>
      <c r="AN325" s="84">
        <f t="shared" si="57"/>
        <v>86.845049501666239</v>
      </c>
      <c r="AO325" s="84">
        <f t="shared" si="58"/>
        <v>118.39821922547583</v>
      </c>
      <c r="AP325" s="85">
        <f t="shared" si="59"/>
        <v>0.25295570601014511</v>
      </c>
    </row>
    <row r="326" spans="1:42" x14ac:dyDescent="0.25">
      <c r="A326">
        <v>15</v>
      </c>
      <c r="B326" s="24">
        <v>3</v>
      </c>
      <c r="C326" s="25" t="s">
        <v>685</v>
      </c>
      <c r="D326" s="25">
        <v>0</v>
      </c>
      <c r="E326" s="25">
        <v>-52</v>
      </c>
      <c r="F326" s="25">
        <v>50</v>
      </c>
      <c r="G326" s="25">
        <v>4.3326000000000003E-2</v>
      </c>
      <c r="H326" s="25">
        <v>0.18362899999999999</v>
      </c>
      <c r="I326" s="25">
        <v>47.007643999999999</v>
      </c>
      <c r="J326" s="25">
        <v>1.382339</v>
      </c>
      <c r="K326" s="25">
        <v>8.9592159999999996</v>
      </c>
      <c r="L326" s="25">
        <v>0.131965</v>
      </c>
      <c r="M326" s="55">
        <v>4.3326000000000003E-2</v>
      </c>
      <c r="N326" s="25">
        <v>5.3594000000000003E-2</v>
      </c>
      <c r="O326" s="25">
        <v>99700</v>
      </c>
      <c r="P326" s="25">
        <v>21.7</v>
      </c>
      <c r="Q326" s="25">
        <v>60</v>
      </c>
      <c r="R326" s="25">
        <v>1.171</v>
      </c>
      <c r="S326" s="25" t="s">
        <v>690</v>
      </c>
      <c r="T326" s="25" t="s">
        <v>691</v>
      </c>
      <c r="U326" s="77">
        <v>1190</v>
      </c>
      <c r="V326" s="34">
        <v>338.96901615443852</v>
      </c>
      <c r="W326" s="2">
        <v>1.4794011911986871</v>
      </c>
      <c r="X326" s="2">
        <v>202.75864558328993</v>
      </c>
      <c r="Y326" s="2">
        <v>31.17048147159079</v>
      </c>
      <c r="Z326" s="80">
        <f>VLOOKUP(U326,BG!$A$2:$F$55,4)</f>
        <v>19.26405629439579</v>
      </c>
      <c r="AA326" s="80">
        <f>VLOOKUP(U326,BG!$A$2:$F$55,5)</f>
        <v>4.5591736399938334</v>
      </c>
      <c r="AB326" s="4">
        <f>VLOOKUP(U326+1,BG!$A$2:$F$55,4)</f>
        <v>14.750589816025142</v>
      </c>
      <c r="AC326" s="4">
        <f>VLOOKUP(U326+1,BG!$A$2:$F$55,5)</f>
        <v>5.1304042624866284</v>
      </c>
      <c r="AD326" s="3">
        <f>COUNTIF($U$2:U326,U326)</f>
        <v>3</v>
      </c>
      <c r="AE326" s="3">
        <f t="shared" si="50"/>
        <v>11</v>
      </c>
      <c r="AF326" s="3">
        <f t="shared" si="54"/>
        <v>8</v>
      </c>
      <c r="AG326" s="3">
        <f t="shared" si="55"/>
        <v>2</v>
      </c>
      <c r="AH326" s="81">
        <f t="shared" si="51"/>
        <v>18.36136299872166</v>
      </c>
      <c r="AI326" s="81">
        <f t="shared" si="52"/>
        <v>4.673419764492392</v>
      </c>
      <c r="AJ326" s="83">
        <v>1.44539</v>
      </c>
      <c r="AK326" s="83">
        <v>205.095</v>
      </c>
      <c r="AL326" s="84">
        <f t="shared" si="56"/>
        <v>296.44226205000001</v>
      </c>
      <c r="AM326" s="84">
        <f t="shared" si="53"/>
        <v>331.13186327334233</v>
      </c>
      <c r="AN326" s="84">
        <f t="shared" si="57"/>
        <v>85.810356741245101</v>
      </c>
      <c r="AO326" s="84">
        <f t="shared" si="58"/>
        <v>245.32150653209723</v>
      </c>
      <c r="AP326" s="85">
        <f t="shared" si="59"/>
        <v>0.20838269029305131</v>
      </c>
    </row>
    <row r="327" spans="1:42" x14ac:dyDescent="0.25">
      <c r="A327">
        <v>15</v>
      </c>
      <c r="B327" s="24">
        <v>4</v>
      </c>
      <c r="C327" s="25" t="s">
        <v>685</v>
      </c>
      <c r="D327" s="25">
        <v>0</v>
      </c>
      <c r="E327" s="25">
        <v>0</v>
      </c>
      <c r="F327" s="25">
        <v>50</v>
      </c>
      <c r="G327" s="25">
        <v>6.3020999999999994E-2</v>
      </c>
      <c r="H327" s="25">
        <v>0.18337700000000001</v>
      </c>
      <c r="I327" s="25">
        <v>46.944422000000003</v>
      </c>
      <c r="J327" s="25">
        <v>1.379939</v>
      </c>
      <c r="K327" s="25">
        <v>8.9531899999999993</v>
      </c>
      <c r="L327" s="25">
        <v>0.13181899999999999</v>
      </c>
      <c r="M327" s="55">
        <v>6.3020999999999994E-2</v>
      </c>
      <c r="N327" s="25">
        <v>6.8239999999999995E-2</v>
      </c>
      <c r="O327" s="25">
        <v>99700</v>
      </c>
      <c r="P327" s="25">
        <v>21.7</v>
      </c>
      <c r="Q327" s="25">
        <v>60</v>
      </c>
      <c r="R327" s="25">
        <v>1.171</v>
      </c>
      <c r="S327" s="25" t="s">
        <v>692</v>
      </c>
      <c r="T327" s="25" t="s">
        <v>693</v>
      </c>
      <c r="U327" s="77">
        <v>1190</v>
      </c>
      <c r="V327" s="34">
        <v>508.66348858835306</v>
      </c>
      <c r="W327" s="2">
        <v>1.7812891998977978</v>
      </c>
      <c r="X327" s="2">
        <v>234.02555652524748</v>
      </c>
      <c r="Y327" s="2">
        <v>27.550663967817233</v>
      </c>
      <c r="Z327" s="80">
        <f>VLOOKUP(U327,BG!$A$2:$F$55,4)</f>
        <v>19.26405629439579</v>
      </c>
      <c r="AA327" s="80">
        <f>VLOOKUP(U327,BG!$A$2:$F$55,5)</f>
        <v>4.5591736399938334</v>
      </c>
      <c r="AB327" s="4">
        <f>VLOOKUP(U327+1,BG!$A$2:$F$55,4)</f>
        <v>14.750589816025142</v>
      </c>
      <c r="AC327" s="4">
        <f>VLOOKUP(U327+1,BG!$A$2:$F$55,5)</f>
        <v>5.1304042624866284</v>
      </c>
      <c r="AD327" s="3">
        <f>COUNTIF($U$2:U327,U327)</f>
        <v>4</v>
      </c>
      <c r="AE327" s="3">
        <f t="shared" si="50"/>
        <v>11</v>
      </c>
      <c r="AF327" s="3">
        <f t="shared" si="54"/>
        <v>7</v>
      </c>
      <c r="AG327" s="3">
        <f t="shared" si="55"/>
        <v>3</v>
      </c>
      <c r="AH327" s="81">
        <f t="shared" si="51"/>
        <v>17.910016350884597</v>
      </c>
      <c r="AI327" s="81">
        <f t="shared" si="52"/>
        <v>4.7305428267416714</v>
      </c>
      <c r="AJ327" s="83">
        <v>1.7508999999999999</v>
      </c>
      <c r="AK327" s="83">
        <v>236.16800000000001</v>
      </c>
      <c r="AL327" s="84">
        <f t="shared" si="56"/>
        <v>413.50655119999999</v>
      </c>
      <c r="AM327" s="84">
        <f t="shared" si="53"/>
        <v>444.41786030631215</v>
      </c>
      <c r="AN327" s="84">
        <f t="shared" si="57"/>
        <v>84.724099375503172</v>
      </c>
      <c r="AO327" s="84">
        <f t="shared" si="58"/>
        <v>359.69376093080899</v>
      </c>
      <c r="AP327" s="85">
        <f t="shared" si="59"/>
        <v>0.14960723847401533</v>
      </c>
    </row>
    <row r="328" spans="1:42" x14ac:dyDescent="0.25">
      <c r="A328">
        <v>15</v>
      </c>
      <c r="B328" s="24">
        <v>5</v>
      </c>
      <c r="C328" s="25" t="s">
        <v>685</v>
      </c>
      <c r="D328" s="25">
        <v>0</v>
      </c>
      <c r="E328" s="25">
        <v>52</v>
      </c>
      <c r="F328" s="25">
        <v>50</v>
      </c>
      <c r="G328" s="25">
        <v>6.1032999999999997E-2</v>
      </c>
      <c r="H328" s="25">
        <v>0.182976</v>
      </c>
      <c r="I328" s="25">
        <v>46.843739999999997</v>
      </c>
      <c r="J328" s="25">
        <v>1.408588</v>
      </c>
      <c r="K328" s="25">
        <v>8.9435380000000002</v>
      </c>
      <c r="L328" s="25">
        <v>0.134718</v>
      </c>
      <c r="M328" s="55">
        <v>6.1032999999999997E-2</v>
      </c>
      <c r="N328" s="25">
        <v>6.9568000000000005E-2</v>
      </c>
      <c r="O328" s="25">
        <v>99700</v>
      </c>
      <c r="P328" s="25">
        <v>21.7</v>
      </c>
      <c r="Q328" s="25">
        <v>60</v>
      </c>
      <c r="R328" s="25">
        <v>1.171</v>
      </c>
      <c r="S328" s="25" t="s">
        <v>694</v>
      </c>
      <c r="T328" s="25" t="s">
        <v>695</v>
      </c>
      <c r="U328" s="77">
        <v>1190</v>
      </c>
      <c r="V328" s="34">
        <v>491.5456942941961</v>
      </c>
      <c r="W328" s="2">
        <v>1.8891827788675826</v>
      </c>
      <c r="X328" s="2">
        <v>210.07879190719405</v>
      </c>
      <c r="Y328" s="2">
        <v>20.190184844470032</v>
      </c>
      <c r="Z328" s="80">
        <f>VLOOKUP(U328,BG!$A$2:$F$55,4)</f>
        <v>19.26405629439579</v>
      </c>
      <c r="AA328" s="80">
        <f>VLOOKUP(U328,BG!$A$2:$F$55,5)</f>
        <v>4.5591736399938334</v>
      </c>
      <c r="AB328" s="4">
        <f>VLOOKUP(U328+1,BG!$A$2:$F$55,4)</f>
        <v>14.750589816025142</v>
      </c>
      <c r="AC328" s="4">
        <f>VLOOKUP(U328+1,BG!$A$2:$F$55,5)</f>
        <v>5.1304042624866284</v>
      </c>
      <c r="AD328" s="3">
        <f>COUNTIF($U$2:U328,U328)</f>
        <v>5</v>
      </c>
      <c r="AE328" s="3">
        <f t="shared" si="50"/>
        <v>11</v>
      </c>
      <c r="AF328" s="3">
        <f t="shared" si="54"/>
        <v>6</v>
      </c>
      <c r="AG328" s="3">
        <f t="shared" si="55"/>
        <v>4</v>
      </c>
      <c r="AH328" s="81">
        <f t="shared" si="51"/>
        <v>17.45866970304753</v>
      </c>
      <c r="AI328" s="81">
        <f t="shared" si="52"/>
        <v>4.7876658889909516</v>
      </c>
      <c r="AJ328" s="83">
        <v>1.58839</v>
      </c>
      <c r="AK328" s="83">
        <v>219.48699999999999</v>
      </c>
      <c r="AL328" s="84">
        <f t="shared" si="56"/>
        <v>348.63095592999997</v>
      </c>
      <c r="AM328" s="84">
        <f t="shared" si="53"/>
        <v>417.06742072084751</v>
      </c>
      <c r="AN328" s="84">
        <f t="shared" si="57"/>
        <v>83.586277404440452</v>
      </c>
      <c r="AO328" s="84">
        <f t="shared" si="58"/>
        <v>333.48114331640704</v>
      </c>
      <c r="AP328" s="85">
        <f t="shared" si="59"/>
        <v>4.542929313163227E-2</v>
      </c>
    </row>
    <row r="329" spans="1:42" x14ac:dyDescent="0.25">
      <c r="A329">
        <v>15</v>
      </c>
      <c r="B329" s="24">
        <v>6</v>
      </c>
      <c r="C329" s="25" t="s">
        <v>685</v>
      </c>
      <c r="D329" s="25">
        <v>0</v>
      </c>
      <c r="E329" s="25">
        <v>104</v>
      </c>
      <c r="F329" s="25">
        <v>50</v>
      </c>
      <c r="G329" s="25">
        <v>4.8422E-2</v>
      </c>
      <c r="H329" s="25">
        <v>0.183083</v>
      </c>
      <c r="I329" s="25">
        <v>46.870648000000003</v>
      </c>
      <c r="J329" s="25">
        <v>1.432693</v>
      </c>
      <c r="K329" s="25">
        <v>8.9460719999999991</v>
      </c>
      <c r="L329" s="25">
        <v>0.13700599999999999</v>
      </c>
      <c r="M329" s="55">
        <v>4.8422E-2</v>
      </c>
      <c r="N329" s="25">
        <v>6.3046000000000005E-2</v>
      </c>
      <c r="O329" s="25">
        <v>99700</v>
      </c>
      <c r="P329" s="25">
        <v>21.7</v>
      </c>
      <c r="Q329" s="25">
        <v>60</v>
      </c>
      <c r="R329" s="25">
        <v>1.171</v>
      </c>
      <c r="S329" s="25" t="s">
        <v>696</v>
      </c>
      <c r="T329" s="25" t="s">
        <v>697</v>
      </c>
      <c r="U329" s="77">
        <v>1190</v>
      </c>
      <c r="V329" s="34">
        <v>383.12211828397301</v>
      </c>
      <c r="W329" s="2">
        <v>1.7416776648709156</v>
      </c>
      <c r="X329" s="2">
        <v>189.77074532868099</v>
      </c>
      <c r="Y329" s="2">
        <v>31.542786955931717</v>
      </c>
      <c r="Z329" s="80">
        <f>VLOOKUP(U329,BG!$A$2:$F$55,4)</f>
        <v>19.26405629439579</v>
      </c>
      <c r="AA329" s="80">
        <f>VLOOKUP(U329,BG!$A$2:$F$55,5)</f>
        <v>4.5591736399938334</v>
      </c>
      <c r="AB329" s="4">
        <f>VLOOKUP(U329+1,BG!$A$2:$F$55,4)</f>
        <v>14.750589816025142</v>
      </c>
      <c r="AC329" s="4">
        <f>VLOOKUP(U329+1,BG!$A$2:$F$55,5)</f>
        <v>5.1304042624866284</v>
      </c>
      <c r="AD329" s="3">
        <f>COUNTIF($U$2:U329,U329)</f>
        <v>6</v>
      </c>
      <c r="AE329" s="3">
        <f t="shared" si="50"/>
        <v>11</v>
      </c>
      <c r="AF329" s="3">
        <f t="shared" si="54"/>
        <v>5</v>
      </c>
      <c r="AG329" s="3">
        <f t="shared" si="55"/>
        <v>5</v>
      </c>
      <c r="AH329" s="81">
        <f t="shared" si="51"/>
        <v>17.007323055210467</v>
      </c>
      <c r="AI329" s="81">
        <f t="shared" si="52"/>
        <v>4.8447889512402309</v>
      </c>
      <c r="AJ329" s="83">
        <v>1.7104999999999999</v>
      </c>
      <c r="AK329" s="83">
        <v>191.91499999999999</v>
      </c>
      <c r="AL329" s="84">
        <f t="shared" si="56"/>
        <v>328.27060749999998</v>
      </c>
      <c r="AM329" s="84">
        <f t="shared" si="53"/>
        <v>362.06225554080203</v>
      </c>
      <c r="AN329" s="84">
        <f t="shared" si="57"/>
        <v>82.396890828056911</v>
      </c>
      <c r="AO329" s="84">
        <f t="shared" si="58"/>
        <v>279.66536471274514</v>
      </c>
      <c r="AP329" s="85">
        <f t="shared" si="59"/>
        <v>0.17379786316113588</v>
      </c>
    </row>
    <row r="330" spans="1:42" x14ac:dyDescent="0.25">
      <c r="A330">
        <v>15</v>
      </c>
      <c r="B330" s="24">
        <v>7</v>
      </c>
      <c r="C330" s="25" t="s">
        <v>685</v>
      </c>
      <c r="D330" s="25">
        <v>0</v>
      </c>
      <c r="E330" s="25">
        <v>156</v>
      </c>
      <c r="F330" s="25">
        <v>50</v>
      </c>
      <c r="G330" s="25">
        <v>3.6935000000000003E-2</v>
      </c>
      <c r="H330" s="25">
        <v>0.183337</v>
      </c>
      <c r="I330" s="25">
        <v>46.934241999999998</v>
      </c>
      <c r="J330" s="25">
        <v>1.4304589999999999</v>
      </c>
      <c r="K330" s="25">
        <v>8.9521479999999993</v>
      </c>
      <c r="L330" s="25">
        <v>0.13655999999999999</v>
      </c>
      <c r="M330" s="55">
        <v>3.6935000000000003E-2</v>
      </c>
      <c r="N330" s="25">
        <v>5.6605000000000003E-2</v>
      </c>
      <c r="O330" s="25">
        <v>99700</v>
      </c>
      <c r="P330" s="25">
        <v>21.7</v>
      </c>
      <c r="Q330" s="25">
        <v>60</v>
      </c>
      <c r="R330" s="25">
        <v>1.171</v>
      </c>
      <c r="S330" s="25" t="s">
        <v>698</v>
      </c>
      <c r="T330" s="25" t="s">
        <v>699</v>
      </c>
      <c r="U330" s="77">
        <v>1190</v>
      </c>
      <c r="V330" s="34">
        <v>284.51657267237027</v>
      </c>
      <c r="W330" s="2">
        <v>1.3208861579742293</v>
      </c>
      <c r="X330" s="2">
        <v>193.9579269771946</v>
      </c>
      <c r="Y330" s="2">
        <v>27.931067458335747</v>
      </c>
      <c r="Z330" s="80">
        <f>VLOOKUP(U330,BG!$A$2:$F$55,4)</f>
        <v>19.26405629439579</v>
      </c>
      <c r="AA330" s="80">
        <f>VLOOKUP(U330,BG!$A$2:$F$55,5)</f>
        <v>4.5591736399938334</v>
      </c>
      <c r="AB330" s="4">
        <f>VLOOKUP(U330+1,BG!$A$2:$F$55,4)</f>
        <v>14.750589816025142</v>
      </c>
      <c r="AC330" s="4">
        <f>VLOOKUP(U330+1,BG!$A$2:$F$55,5)</f>
        <v>5.1304042624866284</v>
      </c>
      <c r="AD330" s="3">
        <f>COUNTIF($U$2:U330,U330)</f>
        <v>7</v>
      </c>
      <c r="AE330" s="3">
        <f t="shared" si="50"/>
        <v>11</v>
      </c>
      <c r="AF330" s="3">
        <f t="shared" si="54"/>
        <v>4</v>
      </c>
      <c r="AG330" s="3">
        <f t="shared" si="55"/>
        <v>6</v>
      </c>
      <c r="AH330" s="81">
        <f t="shared" si="51"/>
        <v>16.5559764073734</v>
      </c>
      <c r="AI330" s="81">
        <f t="shared" si="52"/>
        <v>4.9019120134895102</v>
      </c>
      <c r="AJ330" s="83">
        <v>1.2637799999999999</v>
      </c>
      <c r="AK330" s="83">
        <v>197.52199999999999</v>
      </c>
      <c r="AL330" s="84">
        <f t="shared" si="56"/>
        <v>249.62435315999997</v>
      </c>
      <c r="AM330" s="84">
        <f t="shared" si="53"/>
        <v>284.12740843188845</v>
      </c>
      <c r="AN330" s="84">
        <f t="shared" si="57"/>
        <v>81.155939646352579</v>
      </c>
      <c r="AO330" s="84">
        <f t="shared" si="58"/>
        <v>202.97146878553588</v>
      </c>
      <c r="AP330" s="85">
        <f t="shared" si="59"/>
        <v>0.22984946925598967</v>
      </c>
    </row>
    <row r="331" spans="1:42" x14ac:dyDescent="0.25">
      <c r="A331">
        <v>15</v>
      </c>
      <c r="B331" s="24">
        <v>8</v>
      </c>
      <c r="C331" s="25" t="s">
        <v>685</v>
      </c>
      <c r="D331" s="25">
        <v>0</v>
      </c>
      <c r="E331" s="25">
        <v>208</v>
      </c>
      <c r="F331" s="25">
        <v>50</v>
      </c>
      <c r="G331" s="25">
        <v>1.8161E-2</v>
      </c>
      <c r="H331" s="25">
        <v>0.183119</v>
      </c>
      <c r="I331" s="25">
        <v>46.879699000000002</v>
      </c>
      <c r="J331" s="25">
        <v>1.372317</v>
      </c>
      <c r="K331" s="25">
        <v>8.947025</v>
      </c>
      <c r="L331" s="25">
        <v>0.13111200000000001</v>
      </c>
      <c r="M331" s="55">
        <v>1.8161E-2</v>
      </c>
      <c r="N331" s="25">
        <v>3.5113999999999999E-2</v>
      </c>
      <c r="O331" s="25">
        <v>99700</v>
      </c>
      <c r="P331" s="25">
        <v>21.7</v>
      </c>
      <c r="Q331" s="25">
        <v>60</v>
      </c>
      <c r="R331" s="25">
        <v>1.171</v>
      </c>
      <c r="S331" s="25" t="s">
        <v>700</v>
      </c>
      <c r="T331" s="25" t="s">
        <v>701</v>
      </c>
      <c r="U331" s="77">
        <v>1190</v>
      </c>
      <c r="V331" s="34">
        <v>123.50120876113755</v>
      </c>
      <c r="W331" s="2">
        <v>1.4365001279746825</v>
      </c>
      <c r="X331" s="2">
        <v>103.44341275556347</v>
      </c>
      <c r="Y331" s="2">
        <v>35.528887412468187</v>
      </c>
      <c r="Z331" s="80">
        <f>VLOOKUP(U331,BG!$A$2:$F$55,4)</f>
        <v>19.26405629439579</v>
      </c>
      <c r="AA331" s="80">
        <f>VLOOKUP(U331,BG!$A$2:$F$55,5)</f>
        <v>4.5591736399938334</v>
      </c>
      <c r="AB331" s="4">
        <f>VLOOKUP(U331+1,BG!$A$2:$F$55,4)</f>
        <v>14.750589816025142</v>
      </c>
      <c r="AC331" s="4">
        <f>VLOOKUP(U331+1,BG!$A$2:$F$55,5)</f>
        <v>5.1304042624866284</v>
      </c>
      <c r="AD331" s="3">
        <f>COUNTIF($U$2:U331,U331)</f>
        <v>8</v>
      </c>
      <c r="AE331" s="3">
        <f t="shared" si="50"/>
        <v>11</v>
      </c>
      <c r="AF331" s="3">
        <f t="shared" si="54"/>
        <v>3</v>
      </c>
      <c r="AG331" s="3">
        <f t="shared" si="55"/>
        <v>7</v>
      </c>
      <c r="AH331" s="81">
        <f t="shared" si="51"/>
        <v>16.104629759536337</v>
      </c>
      <c r="AI331" s="81">
        <f t="shared" si="52"/>
        <v>4.9590350757387895</v>
      </c>
      <c r="AJ331" s="83">
        <v>1.17052</v>
      </c>
      <c r="AK331" s="83">
        <v>108.52500000000001</v>
      </c>
      <c r="AL331" s="84">
        <f t="shared" si="56"/>
        <v>127.03068300000001</v>
      </c>
      <c r="AM331" s="84">
        <f t="shared" si="53"/>
        <v>184.12536307397301</v>
      </c>
      <c r="AN331" s="84">
        <f t="shared" si="57"/>
        <v>79.86342385932744</v>
      </c>
      <c r="AO331" s="84">
        <f t="shared" si="58"/>
        <v>104.26193921464557</v>
      </c>
      <c r="AP331" s="85">
        <f t="shared" si="59"/>
        <v>0.21838020620813606</v>
      </c>
    </row>
    <row r="332" spans="1:42" x14ac:dyDescent="0.25">
      <c r="A332">
        <v>15</v>
      </c>
      <c r="B332" s="24">
        <v>9</v>
      </c>
      <c r="C332" s="25" t="s">
        <v>685</v>
      </c>
      <c r="D332" s="25">
        <v>0</v>
      </c>
      <c r="E332" s="25">
        <v>260</v>
      </c>
      <c r="F332" s="25">
        <v>50</v>
      </c>
      <c r="G332" s="25">
        <v>6.5469999999999999E-3</v>
      </c>
      <c r="H332" s="25">
        <v>0.18296399999999999</v>
      </c>
      <c r="I332" s="25">
        <v>46.840584999999997</v>
      </c>
      <c r="J332" s="25">
        <v>1.4162269999999999</v>
      </c>
      <c r="K332" s="25">
        <v>8.943225</v>
      </c>
      <c r="L332" s="25">
        <v>0.13550499999999999</v>
      </c>
      <c r="M332" s="55">
        <v>6.5469999999999999E-3</v>
      </c>
      <c r="N332" s="25">
        <v>1.3576E-2</v>
      </c>
      <c r="O332" s="25">
        <v>99700</v>
      </c>
      <c r="P332" s="25">
        <v>21.7</v>
      </c>
      <c r="Q332" s="25">
        <v>60</v>
      </c>
      <c r="R332" s="25">
        <v>1.171</v>
      </c>
      <c r="S332" s="25" t="s">
        <v>702</v>
      </c>
      <c r="T332" s="25" t="s">
        <v>703</v>
      </c>
      <c r="U332" s="77">
        <v>1190</v>
      </c>
      <c r="V332" s="34">
        <v>24.146228178812315</v>
      </c>
      <c r="W332" s="2">
        <v>3.9006400401062304</v>
      </c>
      <c r="X332" s="2">
        <v>21.296104868363123</v>
      </c>
      <c r="Y332" s="2">
        <v>41.2434833541788</v>
      </c>
      <c r="Z332" s="80">
        <f>VLOOKUP(U332,BG!$A$2:$F$55,4)</f>
        <v>19.26405629439579</v>
      </c>
      <c r="AA332" s="80">
        <f>VLOOKUP(U332,BG!$A$2:$F$55,5)</f>
        <v>4.5591736399938334</v>
      </c>
      <c r="AB332" s="4">
        <f>VLOOKUP(U332+1,BG!$A$2:$F$55,4)</f>
        <v>14.750589816025142</v>
      </c>
      <c r="AC332" s="4">
        <f>VLOOKUP(U332+1,BG!$A$2:$F$55,5)</f>
        <v>5.1304042624866284</v>
      </c>
      <c r="AD332" s="3">
        <f>COUNTIF($U$2:U332,U332)</f>
        <v>9</v>
      </c>
      <c r="AE332" s="3">
        <f t="shared" si="50"/>
        <v>11</v>
      </c>
      <c r="AF332" s="3">
        <f t="shared" si="54"/>
        <v>2</v>
      </c>
      <c r="AG332" s="3">
        <f t="shared" si="55"/>
        <v>8</v>
      </c>
      <c r="AH332" s="81">
        <f t="shared" si="51"/>
        <v>15.653283111699272</v>
      </c>
      <c r="AI332" s="81">
        <f t="shared" si="52"/>
        <v>5.0161581379880698</v>
      </c>
      <c r="AJ332" s="83">
        <v>1.71523</v>
      </c>
      <c r="AK332" s="83">
        <v>26.766500000000001</v>
      </c>
      <c r="AL332" s="84">
        <f t="shared" si="56"/>
        <v>45.910703795000003</v>
      </c>
      <c r="AM332" s="84">
        <f t="shared" si="53"/>
        <v>124.31192270201723</v>
      </c>
      <c r="AN332" s="84">
        <f t="shared" si="57"/>
        <v>78.519343466981525</v>
      </c>
      <c r="AO332" s="84">
        <f t="shared" si="58"/>
        <v>45.792579235035703</v>
      </c>
      <c r="AP332" s="85">
        <f t="shared" si="59"/>
        <v>2.5795568176671738E-3</v>
      </c>
    </row>
    <row r="333" spans="1:42" x14ac:dyDescent="0.25">
      <c r="A333">
        <v>15</v>
      </c>
      <c r="B333" s="24">
        <v>10</v>
      </c>
      <c r="C333" s="25" t="s">
        <v>685</v>
      </c>
      <c r="D333" s="25">
        <v>0</v>
      </c>
      <c r="E333" s="25">
        <v>312</v>
      </c>
      <c r="F333" s="25">
        <v>50</v>
      </c>
      <c r="G333" s="25">
        <v>4.4790000000000003E-3</v>
      </c>
      <c r="H333" s="25">
        <v>0.182279</v>
      </c>
      <c r="I333" s="25">
        <v>46.668903999999998</v>
      </c>
      <c r="J333" s="25">
        <v>1.379089</v>
      </c>
      <c r="K333" s="25">
        <v>8.9268680000000007</v>
      </c>
      <c r="L333" s="25">
        <v>0.13209799999999999</v>
      </c>
      <c r="M333" s="55">
        <v>4.4790000000000003E-3</v>
      </c>
      <c r="N333" s="25">
        <v>5.3160000000000004E-3</v>
      </c>
      <c r="O333" s="25">
        <v>99700</v>
      </c>
      <c r="P333" s="25">
        <v>21.7</v>
      </c>
      <c r="Q333" s="25">
        <v>60</v>
      </c>
      <c r="R333" s="25">
        <v>1.171</v>
      </c>
      <c r="S333" s="25" t="s">
        <v>704</v>
      </c>
      <c r="T333" s="25" t="s">
        <v>705</v>
      </c>
      <c r="U333" s="77">
        <v>1190</v>
      </c>
      <c r="V333" s="34">
        <v>6.7666819488575696</v>
      </c>
      <c r="W333" s="2">
        <v>12.960503253887163</v>
      </c>
      <c r="X333" s="2">
        <v>6.1490756590809914</v>
      </c>
      <c r="Y333" s="2">
        <v>50.684011486706005</v>
      </c>
      <c r="Z333" s="80">
        <f>VLOOKUP(U333,BG!$A$2:$F$55,4)</f>
        <v>19.26405629439579</v>
      </c>
      <c r="AA333" s="80">
        <f>VLOOKUP(U333,BG!$A$2:$F$55,5)</f>
        <v>4.5591736399938334</v>
      </c>
      <c r="AB333" s="4">
        <f>VLOOKUP(U333+1,BG!$A$2:$F$55,4)</f>
        <v>14.750589816025142</v>
      </c>
      <c r="AC333" s="4">
        <f>VLOOKUP(U333+1,BG!$A$2:$F$55,5)</f>
        <v>5.1304042624866284</v>
      </c>
      <c r="AD333" s="3">
        <f>COUNTIF($U$2:U333,U333)</f>
        <v>10</v>
      </c>
      <c r="AE333" s="3">
        <f t="shared" si="50"/>
        <v>11</v>
      </c>
      <c r="AF333" s="3">
        <f t="shared" si="54"/>
        <v>1</v>
      </c>
      <c r="AG333" s="3">
        <f t="shared" si="55"/>
        <v>9</v>
      </c>
      <c r="AH333" s="81">
        <f t="shared" si="51"/>
        <v>15.201936463862207</v>
      </c>
      <c r="AI333" s="81">
        <f t="shared" si="52"/>
        <v>5.0732812002373491</v>
      </c>
      <c r="AJ333" s="83">
        <v>2.9200499999999998</v>
      </c>
      <c r="AK333" s="83">
        <v>14.9278</v>
      </c>
      <c r="AL333" s="84">
        <f t="shared" si="56"/>
        <v>43.589922389999998</v>
      </c>
      <c r="AM333" s="84">
        <f t="shared" si="53"/>
        <v>130.37912657462354</v>
      </c>
      <c r="AN333" s="84">
        <f t="shared" si="57"/>
        <v>77.123698469314775</v>
      </c>
      <c r="AO333" s="84">
        <f t="shared" si="58"/>
        <v>53.255428105308766</v>
      </c>
      <c r="AP333" s="85">
        <f t="shared" si="59"/>
        <v>0.18149334366810324</v>
      </c>
    </row>
    <row r="334" spans="1:42" x14ac:dyDescent="0.25">
      <c r="A334">
        <v>15</v>
      </c>
      <c r="B334" s="24">
        <v>11</v>
      </c>
      <c r="C334" s="25" t="s">
        <v>685</v>
      </c>
      <c r="D334" s="25">
        <v>0</v>
      </c>
      <c r="E334" s="25">
        <v>364</v>
      </c>
      <c r="F334" s="25">
        <v>50</v>
      </c>
      <c r="G334" s="25">
        <v>3.9839999999999997E-3</v>
      </c>
      <c r="H334" s="25">
        <v>0.182617</v>
      </c>
      <c r="I334" s="25">
        <v>46.753695999999998</v>
      </c>
      <c r="J334" s="25">
        <v>1.3823970000000001</v>
      </c>
      <c r="K334" s="25">
        <v>8.9349720000000001</v>
      </c>
      <c r="L334" s="25">
        <v>0.132324</v>
      </c>
      <c r="M334" s="55">
        <v>3.9839999999999997E-3</v>
      </c>
      <c r="N334" s="25">
        <v>3.2560000000000002E-3</v>
      </c>
      <c r="O334" s="25">
        <v>99700</v>
      </c>
      <c r="P334" s="25">
        <v>21.7</v>
      </c>
      <c r="Q334" s="25">
        <v>60</v>
      </c>
      <c r="R334" s="25">
        <v>1.171</v>
      </c>
      <c r="S334" s="25" t="s">
        <v>706</v>
      </c>
      <c r="T334" s="25" t="s">
        <v>707</v>
      </c>
      <c r="U334" s="77">
        <v>1190</v>
      </c>
      <c r="V334" s="34">
        <v>2.8865937504967114</v>
      </c>
      <c r="W334" s="2">
        <v>15.148998827742828</v>
      </c>
      <c r="X334" s="2">
        <v>4.4419771918011923</v>
      </c>
      <c r="Y334" s="2">
        <v>41.476336119489659</v>
      </c>
      <c r="Z334" s="80">
        <f>VLOOKUP(U334,BG!$A$2:$F$55,4)</f>
        <v>19.26405629439579</v>
      </c>
      <c r="AA334" s="80">
        <f>VLOOKUP(U334,BG!$A$2:$F$55,5)</f>
        <v>4.5591736399938334</v>
      </c>
      <c r="AB334" s="4">
        <f>VLOOKUP(U334+1,BG!$A$2:$F$55,4)</f>
        <v>14.750589816025142</v>
      </c>
      <c r="AC334" s="4">
        <f>VLOOKUP(U334+1,BG!$A$2:$F$55,5)</f>
        <v>5.1304042624866284</v>
      </c>
      <c r="AD334" s="3">
        <f>COUNTIF($U$2:U334,U334)</f>
        <v>11</v>
      </c>
      <c r="AE334" s="3">
        <f t="shared" si="50"/>
        <v>11</v>
      </c>
      <c r="AF334" s="3">
        <f t="shared" si="54"/>
        <v>0</v>
      </c>
      <c r="AG334" s="3">
        <f t="shared" si="55"/>
        <v>10</v>
      </c>
      <c r="AH334" s="81">
        <f t="shared" si="51"/>
        <v>14.750589816025144</v>
      </c>
      <c r="AI334" s="81">
        <f t="shared" si="52"/>
        <v>5.1304042624866284</v>
      </c>
      <c r="AJ334" s="83">
        <v>14.258100000000001</v>
      </c>
      <c r="AK334" s="83">
        <v>0.59341200000000005</v>
      </c>
      <c r="AL334" s="84">
        <f t="shared" si="56"/>
        <v>8.4609276372000011</v>
      </c>
      <c r="AM334" s="84">
        <f t="shared" si="53"/>
        <v>108.7678433909463</v>
      </c>
      <c r="AN334" s="84">
        <f t="shared" si="57"/>
        <v>75.676488866327247</v>
      </c>
      <c r="AO334" s="84">
        <f t="shared" si="58"/>
        <v>33.091354524619049</v>
      </c>
      <c r="AP334" s="85">
        <f t="shared" si="59"/>
        <v>0.74431606808644524</v>
      </c>
    </row>
    <row r="335" spans="1:42" x14ac:dyDescent="0.25">
      <c r="A335">
        <v>16</v>
      </c>
      <c r="B335" s="27">
        <v>1</v>
      </c>
      <c r="C335" s="28" t="s">
        <v>708</v>
      </c>
      <c r="D335" s="28">
        <v>40.03125</v>
      </c>
      <c r="E335" s="28">
        <v>-155.97</v>
      </c>
      <c r="F335" s="28">
        <v>10</v>
      </c>
      <c r="G335" s="28">
        <v>9.8860000000000007E-3</v>
      </c>
      <c r="H335" s="28">
        <v>0.18320400000000001</v>
      </c>
      <c r="I335" s="28">
        <v>46.900899000000003</v>
      </c>
      <c r="J335" s="28">
        <v>1.3807799999999999</v>
      </c>
      <c r="K335" s="28">
        <v>8.9490339999999993</v>
      </c>
      <c r="L335" s="28">
        <v>0.13203200000000001</v>
      </c>
      <c r="M335" s="56">
        <v>9.8860000000000007E-3</v>
      </c>
      <c r="N335" s="28">
        <v>2.383E-2</v>
      </c>
      <c r="O335" s="28">
        <v>99700</v>
      </c>
      <c r="P335" s="28">
        <v>21.7</v>
      </c>
      <c r="Q335" s="28">
        <v>60</v>
      </c>
      <c r="R335" s="28">
        <v>1.171</v>
      </c>
      <c r="S335" s="28" t="s">
        <v>709</v>
      </c>
      <c r="T335" s="28" t="s">
        <v>710</v>
      </c>
      <c r="U335" s="79">
        <v>1200</v>
      </c>
      <c r="V335" s="34">
        <v>54.776756778713619</v>
      </c>
      <c r="W335" s="2">
        <v>1.9768909206982876</v>
      </c>
      <c r="X335" s="2">
        <v>51.326659465449573</v>
      </c>
      <c r="Y335" s="2">
        <v>39.613646353422091</v>
      </c>
      <c r="Z335" s="80">
        <f>VLOOKUP(U335,BG!$A$2:$F$55,4)</f>
        <v>15.221719021012619</v>
      </c>
      <c r="AA335" s="80">
        <f>VLOOKUP(U335,BG!$A$2:$F$55,5)</f>
        <v>5.055501641715658</v>
      </c>
      <c r="AB335" s="4">
        <f>VLOOKUP(U335+1,BG!$A$2:$F$55,4)</f>
        <v>17.202521431216109</v>
      </c>
      <c r="AC335" s="4">
        <f>VLOOKUP(U335+1,BG!$A$2:$F$55,5)</f>
        <v>4.8092313488826983</v>
      </c>
      <c r="AD335" s="3">
        <f>COUNTIF($U$2:U335,U335)</f>
        <v>1</v>
      </c>
      <c r="AE335" s="3">
        <f t="shared" si="50"/>
        <v>11</v>
      </c>
      <c r="AF335" s="3">
        <f t="shared" si="54"/>
        <v>10</v>
      </c>
      <c r="AG335" s="3">
        <f t="shared" si="55"/>
        <v>0</v>
      </c>
      <c r="AH335" s="81">
        <f t="shared" si="51"/>
        <v>15.221719021012621</v>
      </c>
      <c r="AI335" s="81">
        <f t="shared" si="52"/>
        <v>5.055501641715658</v>
      </c>
      <c r="AJ335" s="83">
        <v>1.2295700000000001</v>
      </c>
      <c r="AK335" s="83">
        <v>57.311900000000001</v>
      </c>
      <c r="AL335" s="84">
        <f t="shared" si="56"/>
        <v>70.468992882999999</v>
      </c>
      <c r="AM335" s="84">
        <f t="shared" si="53"/>
        <v>141.08085344044218</v>
      </c>
      <c r="AN335" s="84">
        <f t="shared" si="57"/>
        <v>76.953425500463766</v>
      </c>
      <c r="AO335" s="84">
        <f t="shared" si="58"/>
        <v>64.127427939978418</v>
      </c>
      <c r="AP335" s="85">
        <f t="shared" si="59"/>
        <v>9.8890056045240399E-2</v>
      </c>
    </row>
    <row r="336" spans="1:42" x14ac:dyDescent="0.25">
      <c r="A336">
        <v>16</v>
      </c>
      <c r="B336" s="27">
        <v>2</v>
      </c>
      <c r="C336" s="28" t="s">
        <v>708</v>
      </c>
      <c r="D336" s="28">
        <v>40.03125</v>
      </c>
      <c r="E336" s="28">
        <v>-104.00125</v>
      </c>
      <c r="F336" s="28">
        <v>10</v>
      </c>
      <c r="G336" s="28">
        <v>2.6936999999999999E-2</v>
      </c>
      <c r="H336" s="28">
        <v>0.18360799999999999</v>
      </c>
      <c r="I336" s="28">
        <v>47.002372999999999</v>
      </c>
      <c r="J336" s="28">
        <v>1.396455</v>
      </c>
      <c r="K336" s="28">
        <v>8.958691</v>
      </c>
      <c r="L336" s="28">
        <v>0.13348399999999999</v>
      </c>
      <c r="M336" s="56">
        <v>2.6936999999999999E-2</v>
      </c>
      <c r="N336" s="28">
        <v>6.2149000000000003E-2</v>
      </c>
      <c r="O336" s="28">
        <v>99700</v>
      </c>
      <c r="P336" s="28">
        <v>21.7</v>
      </c>
      <c r="Q336" s="28">
        <v>60</v>
      </c>
      <c r="R336" s="28">
        <v>1.171</v>
      </c>
      <c r="S336" s="28" t="s">
        <v>711</v>
      </c>
      <c r="T336" s="28" t="s">
        <v>712</v>
      </c>
      <c r="U336" s="79">
        <v>1200</v>
      </c>
      <c r="V336" s="34">
        <v>201.07089993817894</v>
      </c>
      <c r="W336" s="2">
        <v>1.0389662713122829</v>
      </c>
      <c r="X336" s="2">
        <v>205.06277631931718</v>
      </c>
      <c r="Y336" s="2">
        <v>47.248112899741166</v>
      </c>
      <c r="Z336" s="80">
        <f>VLOOKUP(U336,BG!$A$2:$F$55,4)</f>
        <v>15.221719021012619</v>
      </c>
      <c r="AA336" s="80">
        <f>VLOOKUP(U336,BG!$A$2:$F$55,5)</f>
        <v>5.055501641715658</v>
      </c>
      <c r="AB336" s="4">
        <f>VLOOKUP(U336+1,BG!$A$2:$F$55,4)</f>
        <v>17.202521431216109</v>
      </c>
      <c r="AC336" s="4">
        <f>VLOOKUP(U336+1,BG!$A$2:$F$55,5)</f>
        <v>4.8092313488826983</v>
      </c>
      <c r="AD336" s="3">
        <f>COUNTIF($U$2:U336,U336)</f>
        <v>2</v>
      </c>
      <c r="AE336" s="3">
        <f t="shared" si="50"/>
        <v>11</v>
      </c>
      <c r="AF336" s="3">
        <f t="shared" si="54"/>
        <v>9</v>
      </c>
      <c r="AG336" s="3">
        <f t="shared" si="55"/>
        <v>1</v>
      </c>
      <c r="AH336" s="81">
        <f t="shared" si="51"/>
        <v>15.419799262032967</v>
      </c>
      <c r="AI336" s="81">
        <f t="shared" si="52"/>
        <v>5.0308746124323616</v>
      </c>
      <c r="AJ336" s="83">
        <v>0.98322399999999999</v>
      </c>
      <c r="AK336" s="83">
        <v>208.99199999999999</v>
      </c>
      <c r="AL336" s="84">
        <f t="shared" si="56"/>
        <v>205.48595020799999</v>
      </c>
      <c r="AM336" s="84">
        <f t="shared" si="53"/>
        <v>260.30142099716687</v>
      </c>
      <c r="AN336" s="84">
        <f t="shared" si="57"/>
        <v>77.575076636164923</v>
      </c>
      <c r="AO336" s="84">
        <f t="shared" si="58"/>
        <v>182.72634436100196</v>
      </c>
      <c r="AP336" s="85">
        <f t="shared" si="59"/>
        <v>0.12455568969317954</v>
      </c>
    </row>
    <row r="337" spans="1:42" x14ac:dyDescent="0.25">
      <c r="A337">
        <v>16</v>
      </c>
      <c r="B337" s="27">
        <v>3</v>
      </c>
      <c r="C337" s="28" t="s">
        <v>708</v>
      </c>
      <c r="D337" s="28">
        <v>40.03125</v>
      </c>
      <c r="E337" s="28">
        <v>-52.001249999999999</v>
      </c>
      <c r="F337" s="28">
        <v>10</v>
      </c>
      <c r="G337" s="28">
        <v>9.257E-2</v>
      </c>
      <c r="H337" s="28">
        <v>0.18366399999999999</v>
      </c>
      <c r="I337" s="28">
        <v>47.016323999999997</v>
      </c>
      <c r="J337" s="28">
        <v>1.387642</v>
      </c>
      <c r="K337" s="28">
        <v>8.9600349999999995</v>
      </c>
      <c r="L337" s="28">
        <v>0.13251599999999999</v>
      </c>
      <c r="M337" s="56">
        <v>9.257E-2</v>
      </c>
      <c r="N337" s="28">
        <v>0.14586399999999999</v>
      </c>
      <c r="O337" s="28">
        <v>99700</v>
      </c>
      <c r="P337" s="28">
        <v>21.7</v>
      </c>
      <c r="Q337" s="28">
        <v>60</v>
      </c>
      <c r="R337" s="28">
        <v>1.171</v>
      </c>
      <c r="S337" s="28" t="s">
        <v>713</v>
      </c>
      <c r="T337" s="28" t="s">
        <v>714</v>
      </c>
      <c r="U337" s="79">
        <v>1200</v>
      </c>
      <c r="V337" s="34">
        <v>763.63816711095092</v>
      </c>
      <c r="W337" s="2">
        <v>0.78289945498242941</v>
      </c>
      <c r="X337" s="2">
        <v>772.23136088707258</v>
      </c>
      <c r="Y337" s="2">
        <v>38.108415821517696</v>
      </c>
      <c r="Z337" s="80">
        <f>VLOOKUP(U337,BG!$A$2:$F$55,4)</f>
        <v>15.221719021012619</v>
      </c>
      <c r="AA337" s="80">
        <f>VLOOKUP(U337,BG!$A$2:$F$55,5)</f>
        <v>5.055501641715658</v>
      </c>
      <c r="AB337" s="4">
        <f>VLOOKUP(U337+1,BG!$A$2:$F$55,4)</f>
        <v>17.202521431216109</v>
      </c>
      <c r="AC337" s="4">
        <f>VLOOKUP(U337+1,BG!$A$2:$F$55,5)</f>
        <v>4.8092313488826983</v>
      </c>
      <c r="AD337" s="3">
        <f>COUNTIF($U$2:U337,U337)</f>
        <v>3</v>
      </c>
      <c r="AE337" s="3">
        <f t="shared" si="50"/>
        <v>11</v>
      </c>
      <c r="AF337" s="3">
        <f t="shared" si="54"/>
        <v>8</v>
      </c>
      <c r="AG337" s="3">
        <f t="shared" si="55"/>
        <v>2</v>
      </c>
      <c r="AH337" s="81">
        <f t="shared" si="51"/>
        <v>15.617879503053317</v>
      </c>
      <c r="AI337" s="81">
        <f t="shared" si="52"/>
        <v>5.006247583149066</v>
      </c>
      <c r="AJ337" s="83">
        <v>0.75629900000000005</v>
      </c>
      <c r="AK337" s="83">
        <v>776.245</v>
      </c>
      <c r="AL337" s="84">
        <f t="shared" si="56"/>
        <v>587.07331725500001</v>
      </c>
      <c r="AM337" s="84">
        <f t="shared" si="53"/>
        <v>642.68792738034665</v>
      </c>
      <c r="AN337" s="84">
        <f t="shared" si="57"/>
        <v>78.18697151607401</v>
      </c>
      <c r="AO337" s="84">
        <f t="shared" si="58"/>
        <v>564.50095586427267</v>
      </c>
      <c r="AP337" s="85">
        <f t="shared" si="59"/>
        <v>3.9986400653951391E-2</v>
      </c>
    </row>
    <row r="338" spans="1:42" x14ac:dyDescent="0.25">
      <c r="A338">
        <v>16</v>
      </c>
      <c r="B338" s="27">
        <v>4</v>
      </c>
      <c r="C338" s="28" t="s">
        <v>708</v>
      </c>
      <c r="D338" s="28">
        <v>40.03125</v>
      </c>
      <c r="E338" s="28">
        <v>-1.25E-3</v>
      </c>
      <c r="F338" s="28">
        <v>10</v>
      </c>
      <c r="G338" s="28">
        <v>0.217589</v>
      </c>
      <c r="H338" s="28">
        <v>0.18315899999999999</v>
      </c>
      <c r="I338" s="28">
        <v>46.889569999999999</v>
      </c>
      <c r="J338" s="28">
        <v>1.415429</v>
      </c>
      <c r="K338" s="28">
        <v>8.9479039999999994</v>
      </c>
      <c r="L338" s="28">
        <v>0.13534399999999999</v>
      </c>
      <c r="M338" s="56">
        <v>0.217589</v>
      </c>
      <c r="N338" s="28">
        <v>0.28373100000000001</v>
      </c>
      <c r="O338" s="28">
        <v>99700</v>
      </c>
      <c r="P338" s="28">
        <v>21.7</v>
      </c>
      <c r="Q338" s="28">
        <v>60</v>
      </c>
      <c r="R338" s="28">
        <v>1.171</v>
      </c>
      <c r="S338" s="28" t="s">
        <v>715</v>
      </c>
      <c r="T338" s="28" t="s">
        <v>716</v>
      </c>
      <c r="U338" s="79">
        <v>1200</v>
      </c>
      <c r="V338" s="34">
        <v>1835.2123468219534</v>
      </c>
      <c r="W338" s="2">
        <v>0.86404155256226567</v>
      </c>
      <c r="X338" s="2">
        <v>1568.4300511398767</v>
      </c>
      <c r="Y338" s="2">
        <v>25.235545616762227</v>
      </c>
      <c r="Z338" s="80">
        <f>VLOOKUP(U338,BG!$A$2:$F$55,4)</f>
        <v>15.221719021012619</v>
      </c>
      <c r="AA338" s="80">
        <f>VLOOKUP(U338,BG!$A$2:$F$55,5)</f>
        <v>5.055501641715658</v>
      </c>
      <c r="AB338" s="4">
        <f>VLOOKUP(U338+1,BG!$A$2:$F$55,4)</f>
        <v>17.202521431216109</v>
      </c>
      <c r="AC338" s="4">
        <f>VLOOKUP(U338+1,BG!$A$2:$F$55,5)</f>
        <v>4.8092313488826983</v>
      </c>
      <c r="AD338" s="3">
        <f>COUNTIF($U$2:U338,U338)</f>
        <v>4</v>
      </c>
      <c r="AE338" s="3">
        <f t="shared" si="50"/>
        <v>11</v>
      </c>
      <c r="AF338" s="3">
        <f t="shared" si="54"/>
        <v>7</v>
      </c>
      <c r="AG338" s="3">
        <f t="shared" si="55"/>
        <v>3</v>
      </c>
      <c r="AH338" s="81">
        <f t="shared" si="51"/>
        <v>15.815959744073666</v>
      </c>
      <c r="AI338" s="81">
        <f t="shared" si="52"/>
        <v>4.9816205538657696</v>
      </c>
      <c r="AJ338" s="83">
        <v>0.81417399999999995</v>
      </c>
      <c r="AK338" s="83">
        <v>1572.51</v>
      </c>
      <c r="AL338" s="84">
        <f t="shared" si="56"/>
        <v>1280.2967567399999</v>
      </c>
      <c r="AM338" s="84">
        <f t="shared" si="53"/>
        <v>1380.4242820889751</v>
      </c>
      <c r="AN338" s="84">
        <f t="shared" si="57"/>
        <v>78.789110140190971</v>
      </c>
      <c r="AO338" s="84">
        <f t="shared" si="58"/>
        <v>1301.6351719487841</v>
      </c>
      <c r="AP338" s="85">
        <f t="shared" si="59"/>
        <v>1.6393545341001153E-2</v>
      </c>
    </row>
    <row r="339" spans="1:42" x14ac:dyDescent="0.25">
      <c r="A339">
        <v>16</v>
      </c>
      <c r="B339" s="27">
        <v>5</v>
      </c>
      <c r="C339" s="28" t="s">
        <v>708</v>
      </c>
      <c r="D339" s="28">
        <v>40.03125</v>
      </c>
      <c r="E339" s="28">
        <v>51.998750000000001</v>
      </c>
      <c r="F339" s="28">
        <v>10</v>
      </c>
      <c r="G339" s="28">
        <v>0.47702899999999998</v>
      </c>
      <c r="H339" s="28">
        <v>0.18262700000000001</v>
      </c>
      <c r="I339" s="28">
        <v>46.756056999999998</v>
      </c>
      <c r="J339" s="28">
        <v>1.404776</v>
      </c>
      <c r="K339" s="28">
        <v>8.9351649999999996</v>
      </c>
      <c r="L339" s="28">
        <v>0.13450999999999999</v>
      </c>
      <c r="M339" s="56">
        <v>0.47702899999999998</v>
      </c>
      <c r="N339" s="28">
        <v>0.55890399999999996</v>
      </c>
      <c r="O339" s="28">
        <v>99700</v>
      </c>
      <c r="P339" s="28">
        <v>21.7</v>
      </c>
      <c r="Q339" s="28">
        <v>60</v>
      </c>
      <c r="R339" s="28">
        <v>1.171</v>
      </c>
      <c r="S339" s="28" t="s">
        <v>717</v>
      </c>
      <c r="T339" s="28" t="s">
        <v>718</v>
      </c>
      <c r="U339" s="79">
        <v>1200</v>
      </c>
      <c r="V339" s="34">
        <v>4059.024343699034</v>
      </c>
      <c r="W339" s="2">
        <v>0.74860454602036253</v>
      </c>
      <c r="X339" s="2">
        <v>3912.5679353080172</v>
      </c>
      <c r="Y339" s="2">
        <v>14.227404492304672</v>
      </c>
      <c r="Z339" s="80">
        <f>VLOOKUP(U339,BG!$A$2:$F$55,4)</f>
        <v>15.221719021012619</v>
      </c>
      <c r="AA339" s="80">
        <f>VLOOKUP(U339,BG!$A$2:$F$55,5)</f>
        <v>5.055501641715658</v>
      </c>
      <c r="AB339" s="4">
        <f>VLOOKUP(U339+1,BG!$A$2:$F$55,4)</f>
        <v>17.202521431216109</v>
      </c>
      <c r="AC339" s="4">
        <f>VLOOKUP(U339+1,BG!$A$2:$F$55,5)</f>
        <v>4.8092313488826983</v>
      </c>
      <c r="AD339" s="3">
        <f>COUNTIF($U$2:U339,U339)</f>
        <v>5</v>
      </c>
      <c r="AE339" s="3">
        <f t="shared" si="50"/>
        <v>11</v>
      </c>
      <c r="AF339" s="3">
        <f t="shared" si="54"/>
        <v>6</v>
      </c>
      <c r="AG339" s="3">
        <f t="shared" si="55"/>
        <v>4</v>
      </c>
      <c r="AH339" s="81">
        <f t="shared" si="51"/>
        <v>16.014039985094016</v>
      </c>
      <c r="AI339" s="81">
        <f t="shared" si="52"/>
        <v>4.9569935245824741</v>
      </c>
      <c r="AJ339" s="83">
        <v>0.43461899999999998</v>
      </c>
      <c r="AK339" s="83">
        <v>3842.33</v>
      </c>
      <c r="AL339" s="84">
        <f t="shared" si="56"/>
        <v>1669.94962227</v>
      </c>
      <c r="AM339" s="84">
        <f t="shared" si="53"/>
        <v>2943.19354747739</v>
      </c>
      <c r="AN339" s="84">
        <f t="shared" si="57"/>
        <v>79.381492508515862</v>
      </c>
      <c r="AO339" s="84">
        <f t="shared" si="58"/>
        <v>2863.8120549688742</v>
      </c>
      <c r="AP339" s="85">
        <f t="shared" si="59"/>
        <v>0.41687876501094273</v>
      </c>
    </row>
    <row r="340" spans="1:42" x14ac:dyDescent="0.25">
      <c r="A340">
        <v>16</v>
      </c>
      <c r="B340" s="27">
        <v>6</v>
      </c>
      <c r="C340" s="28" t="s">
        <v>708</v>
      </c>
      <c r="D340" s="28">
        <v>40.03125</v>
      </c>
      <c r="E340" s="28">
        <v>103.99875</v>
      </c>
      <c r="F340" s="28">
        <v>10</v>
      </c>
      <c r="G340" s="28">
        <v>0.58450199999999997</v>
      </c>
      <c r="H340" s="28">
        <v>0.18274399999999999</v>
      </c>
      <c r="I340" s="28">
        <v>46.785384000000001</v>
      </c>
      <c r="J340" s="28">
        <v>1.4139919999999999</v>
      </c>
      <c r="K340" s="28">
        <v>8.9379550000000005</v>
      </c>
      <c r="L340" s="28">
        <v>0.135327</v>
      </c>
      <c r="M340" s="56">
        <v>0.58450199999999997</v>
      </c>
      <c r="N340" s="28">
        <v>0.70149099999999998</v>
      </c>
      <c r="O340" s="28">
        <v>99700</v>
      </c>
      <c r="P340" s="28">
        <v>21.7</v>
      </c>
      <c r="Q340" s="28">
        <v>60</v>
      </c>
      <c r="R340" s="28">
        <v>1.171</v>
      </c>
      <c r="S340" s="28" t="s">
        <v>719</v>
      </c>
      <c r="T340" s="28" t="s">
        <v>720</v>
      </c>
      <c r="U340" s="79">
        <v>1200</v>
      </c>
      <c r="V340" s="34">
        <v>4980.8953003007773</v>
      </c>
      <c r="W340" s="2">
        <v>0.66079098027527539</v>
      </c>
      <c r="X340" s="2">
        <v>5446.4618392081056</v>
      </c>
      <c r="Y340" s="2">
        <v>27.458558977814835</v>
      </c>
      <c r="Z340" s="80">
        <f>VLOOKUP(U340,BG!$A$2:$F$55,4)</f>
        <v>15.221719021012619</v>
      </c>
      <c r="AA340" s="80">
        <f>VLOOKUP(U340,BG!$A$2:$F$55,5)</f>
        <v>5.055501641715658</v>
      </c>
      <c r="AB340" s="4">
        <f>VLOOKUP(U340+1,BG!$A$2:$F$55,4)</f>
        <v>17.202521431216109</v>
      </c>
      <c r="AC340" s="4">
        <f>VLOOKUP(U340+1,BG!$A$2:$F$55,5)</f>
        <v>4.8092313488826983</v>
      </c>
      <c r="AD340" s="3">
        <f>COUNTIF($U$2:U340,U340)</f>
        <v>6</v>
      </c>
      <c r="AE340" s="3">
        <f t="shared" si="50"/>
        <v>11</v>
      </c>
      <c r="AF340" s="3">
        <f t="shared" si="54"/>
        <v>5</v>
      </c>
      <c r="AG340" s="3">
        <f t="shared" si="55"/>
        <v>5</v>
      </c>
      <c r="AH340" s="81">
        <f t="shared" si="51"/>
        <v>16.212120226114365</v>
      </c>
      <c r="AI340" s="81">
        <f t="shared" si="52"/>
        <v>4.9323664952991777</v>
      </c>
      <c r="AJ340" s="83">
        <v>0.123489</v>
      </c>
      <c r="AK340" s="83">
        <v>5259.79</v>
      </c>
      <c r="AL340" s="84">
        <f t="shared" si="56"/>
        <v>649.52620731000002</v>
      </c>
      <c r="AM340" s="84">
        <f t="shared" si="53"/>
        <v>3626.4314167400184</v>
      </c>
      <c r="AN340" s="84">
        <f t="shared" si="57"/>
        <v>79.964118621048627</v>
      </c>
      <c r="AO340" s="84">
        <f t="shared" si="58"/>
        <v>3546.4672981189697</v>
      </c>
      <c r="AP340" s="85">
        <f t="shared" si="59"/>
        <v>0.81685261622051164</v>
      </c>
    </row>
    <row r="341" spans="1:42" x14ac:dyDescent="0.25">
      <c r="A341">
        <v>16</v>
      </c>
      <c r="B341" s="27">
        <v>7</v>
      </c>
      <c r="C341" s="28" t="s">
        <v>708</v>
      </c>
      <c r="D341" s="28">
        <v>40.03125</v>
      </c>
      <c r="E341" s="28">
        <v>155.99875</v>
      </c>
      <c r="F341" s="28">
        <v>10</v>
      </c>
      <c r="G341" s="28">
        <v>0.22184000000000001</v>
      </c>
      <c r="H341" s="28">
        <v>0.182472</v>
      </c>
      <c r="I341" s="28">
        <v>46.717148999999999</v>
      </c>
      <c r="J341" s="28">
        <v>1.4112610000000001</v>
      </c>
      <c r="K341" s="28">
        <v>8.9314370000000007</v>
      </c>
      <c r="L341" s="28">
        <v>0.13511100000000001</v>
      </c>
      <c r="M341" s="56">
        <v>0.22184000000000001</v>
      </c>
      <c r="N341" s="28">
        <v>0.40002500000000002</v>
      </c>
      <c r="O341" s="28">
        <v>99700</v>
      </c>
      <c r="P341" s="28">
        <v>21.7</v>
      </c>
      <c r="Q341" s="28">
        <v>60</v>
      </c>
      <c r="R341" s="28">
        <v>1.171</v>
      </c>
      <c r="S341" s="28" t="s">
        <v>721</v>
      </c>
      <c r="T341" s="28" t="s">
        <v>722</v>
      </c>
      <c r="U341" s="79">
        <v>1200</v>
      </c>
      <c r="V341" s="34">
        <v>1872.9960321317794</v>
      </c>
      <c r="W341" s="2">
        <v>0.49373185550375875</v>
      </c>
      <c r="X341" s="2">
        <v>2824.8668381086663</v>
      </c>
      <c r="Y341" s="2">
        <v>38.824217790889556</v>
      </c>
      <c r="Z341" s="80">
        <f>VLOOKUP(U341,BG!$A$2:$F$55,4)</f>
        <v>15.221719021012619</v>
      </c>
      <c r="AA341" s="80">
        <f>VLOOKUP(U341,BG!$A$2:$F$55,5)</f>
        <v>5.055501641715658</v>
      </c>
      <c r="AB341" s="4">
        <f>VLOOKUP(U341+1,BG!$A$2:$F$55,4)</f>
        <v>17.202521431216109</v>
      </c>
      <c r="AC341" s="4">
        <f>VLOOKUP(U341+1,BG!$A$2:$F$55,5)</f>
        <v>4.8092313488826983</v>
      </c>
      <c r="AD341" s="3">
        <f>COUNTIF($U$2:U341,U341)</f>
        <v>7</v>
      </c>
      <c r="AE341" s="3">
        <f t="shared" si="50"/>
        <v>11</v>
      </c>
      <c r="AF341" s="3">
        <f t="shared" si="54"/>
        <v>4</v>
      </c>
      <c r="AG341" s="3">
        <f t="shared" si="55"/>
        <v>6</v>
      </c>
      <c r="AH341" s="81">
        <f t="shared" si="51"/>
        <v>16.410200467134711</v>
      </c>
      <c r="AI341" s="81">
        <f t="shared" si="52"/>
        <v>4.9077394660158822</v>
      </c>
      <c r="AJ341" s="83">
        <v>0.36092400000000002</v>
      </c>
      <c r="AK341" s="83">
        <v>2796.15</v>
      </c>
      <c r="AL341" s="84">
        <f t="shared" si="56"/>
        <v>1009.1976426000001</v>
      </c>
      <c r="AM341" s="84">
        <f t="shared" si="53"/>
        <v>1433.5509633213176</v>
      </c>
      <c r="AN341" s="84">
        <f t="shared" si="57"/>
        <v>80.536988477789293</v>
      </c>
      <c r="AO341" s="84">
        <f t="shared" si="58"/>
        <v>1353.0139748435283</v>
      </c>
      <c r="AP341" s="85">
        <f t="shared" si="59"/>
        <v>0.25411144203687142</v>
      </c>
    </row>
    <row r="342" spans="1:42" x14ac:dyDescent="0.25">
      <c r="A342">
        <v>16</v>
      </c>
      <c r="B342" s="27">
        <v>8</v>
      </c>
      <c r="C342" s="28" t="s">
        <v>708</v>
      </c>
      <c r="D342" s="28">
        <v>40.03125</v>
      </c>
      <c r="E342" s="28">
        <v>207.99875</v>
      </c>
      <c r="F342" s="28">
        <v>10</v>
      </c>
      <c r="G342" s="28">
        <v>4.8959999999999997E-2</v>
      </c>
      <c r="H342" s="28">
        <v>0.182423</v>
      </c>
      <c r="I342" s="28">
        <v>46.704912999999998</v>
      </c>
      <c r="J342" s="28">
        <v>1.4006209999999999</v>
      </c>
      <c r="K342" s="28">
        <v>8.9302810000000008</v>
      </c>
      <c r="L342" s="28">
        <v>0.13416800000000001</v>
      </c>
      <c r="M342" s="56">
        <v>4.8959999999999997E-2</v>
      </c>
      <c r="N342" s="28">
        <v>0.14249899999999999</v>
      </c>
      <c r="O342" s="28">
        <v>99700</v>
      </c>
      <c r="P342" s="28">
        <v>21.7</v>
      </c>
      <c r="Q342" s="28">
        <v>60</v>
      </c>
      <c r="R342" s="28">
        <v>1.171</v>
      </c>
      <c r="S342" s="28" t="s">
        <v>723</v>
      </c>
      <c r="T342" s="28" t="s">
        <v>724</v>
      </c>
      <c r="U342" s="79">
        <v>1200</v>
      </c>
      <c r="V342" s="34">
        <v>391.33390133704768</v>
      </c>
      <c r="W342" s="2">
        <v>0.6358394673299006</v>
      </c>
      <c r="X342" s="2">
        <v>544.03917519522975</v>
      </c>
      <c r="Y342" s="2">
        <v>46.457762590951411</v>
      </c>
      <c r="Z342" s="80">
        <f>VLOOKUP(U342,BG!$A$2:$F$55,4)</f>
        <v>15.221719021012619</v>
      </c>
      <c r="AA342" s="80">
        <f>VLOOKUP(U342,BG!$A$2:$F$55,5)</f>
        <v>5.055501641715658</v>
      </c>
      <c r="AB342" s="4">
        <f>VLOOKUP(U342+1,BG!$A$2:$F$55,4)</f>
        <v>17.202521431216109</v>
      </c>
      <c r="AC342" s="4">
        <f>VLOOKUP(U342+1,BG!$A$2:$F$55,5)</f>
        <v>4.8092313488826983</v>
      </c>
      <c r="AD342" s="3">
        <f>COUNTIF($U$2:U342,U342)</f>
        <v>8</v>
      </c>
      <c r="AE342" s="3">
        <f t="shared" si="50"/>
        <v>11</v>
      </c>
      <c r="AF342" s="3">
        <f t="shared" si="54"/>
        <v>3</v>
      </c>
      <c r="AG342" s="3">
        <f t="shared" si="55"/>
        <v>7</v>
      </c>
      <c r="AH342" s="81">
        <f t="shared" si="51"/>
        <v>16.608280708155061</v>
      </c>
      <c r="AI342" s="81">
        <f t="shared" si="52"/>
        <v>4.8831124367325867</v>
      </c>
      <c r="AJ342" s="83">
        <v>0.58882599999999996</v>
      </c>
      <c r="AK342" s="83">
        <v>551.79200000000003</v>
      </c>
      <c r="AL342" s="84">
        <f t="shared" si="56"/>
        <v>324.909476192</v>
      </c>
      <c r="AM342" s="84">
        <f t="shared" si="53"/>
        <v>392.37934195368473</v>
      </c>
      <c r="AN342" s="84">
        <f t="shared" si="57"/>
        <v>81.100102078737862</v>
      </c>
      <c r="AO342" s="84">
        <f t="shared" si="58"/>
        <v>311.27923987494688</v>
      </c>
      <c r="AP342" s="85">
        <f t="shared" si="59"/>
        <v>4.3787810335597456E-2</v>
      </c>
    </row>
    <row r="343" spans="1:42" x14ac:dyDescent="0.25">
      <c r="A343">
        <v>16</v>
      </c>
      <c r="B343" s="27">
        <v>9</v>
      </c>
      <c r="C343" s="28" t="s">
        <v>708</v>
      </c>
      <c r="D343" s="28">
        <v>40.03125</v>
      </c>
      <c r="E343" s="28">
        <v>259.99874999999997</v>
      </c>
      <c r="F343" s="28">
        <v>10</v>
      </c>
      <c r="G343" s="28">
        <v>1.4286E-2</v>
      </c>
      <c r="H343" s="28">
        <v>0.182453</v>
      </c>
      <c r="I343" s="28">
        <v>46.712584</v>
      </c>
      <c r="J343" s="28">
        <v>1.447587</v>
      </c>
      <c r="K343" s="28">
        <v>8.9309449999999995</v>
      </c>
      <c r="L343" s="28">
        <v>0.13872999999999999</v>
      </c>
      <c r="M343" s="56">
        <v>1.4286E-2</v>
      </c>
      <c r="N343" s="28">
        <v>5.3950999999999999E-2</v>
      </c>
      <c r="O343" s="28">
        <v>99700</v>
      </c>
      <c r="P343" s="28">
        <v>21.7</v>
      </c>
      <c r="Q343" s="28">
        <v>60</v>
      </c>
      <c r="R343" s="28">
        <v>1.171</v>
      </c>
      <c r="S343" s="28" t="s">
        <v>725</v>
      </c>
      <c r="T343" s="28" t="s">
        <v>726</v>
      </c>
      <c r="U343" s="79">
        <v>1200</v>
      </c>
      <c r="V343" s="34">
        <v>94.300339607497889</v>
      </c>
      <c r="W343" s="2">
        <v>1.2060301991969535</v>
      </c>
      <c r="X343" s="2">
        <v>111.14876204425728</v>
      </c>
      <c r="Y343" s="2">
        <v>46.637555673382266</v>
      </c>
      <c r="Z343" s="80">
        <f>VLOOKUP(U343,BG!$A$2:$F$55,4)</f>
        <v>15.221719021012619</v>
      </c>
      <c r="AA343" s="80">
        <f>VLOOKUP(U343,BG!$A$2:$F$55,5)</f>
        <v>5.055501641715658</v>
      </c>
      <c r="AB343" s="4">
        <f>VLOOKUP(U343+1,BG!$A$2:$F$55,4)</f>
        <v>17.202521431216109</v>
      </c>
      <c r="AC343" s="4">
        <f>VLOOKUP(U343+1,BG!$A$2:$F$55,5)</f>
        <v>4.8092313488826983</v>
      </c>
      <c r="AD343" s="3">
        <f>COUNTIF($U$2:U343,U343)</f>
        <v>9</v>
      </c>
      <c r="AE343" s="3">
        <f t="shared" si="50"/>
        <v>11</v>
      </c>
      <c r="AF343" s="3">
        <f t="shared" si="54"/>
        <v>2</v>
      </c>
      <c r="AG343" s="3">
        <f t="shared" si="55"/>
        <v>8</v>
      </c>
      <c r="AH343" s="81">
        <f t="shared" si="51"/>
        <v>16.80636094917541</v>
      </c>
      <c r="AI343" s="81">
        <f t="shared" si="52"/>
        <v>4.8584854074492902</v>
      </c>
      <c r="AJ343" s="83">
        <v>1.0827</v>
      </c>
      <c r="AK343" s="83">
        <v>116.583</v>
      </c>
      <c r="AL343" s="84">
        <f t="shared" si="56"/>
        <v>126.2244141</v>
      </c>
      <c r="AM343" s="84">
        <f t="shared" si="53"/>
        <v>180.68631930211268</v>
      </c>
      <c r="AN343" s="84">
        <f t="shared" si="57"/>
        <v>81.653459423894333</v>
      </c>
      <c r="AO343" s="84">
        <f t="shared" si="58"/>
        <v>99.032859878218346</v>
      </c>
      <c r="AP343" s="85">
        <f t="shared" si="59"/>
        <v>0.27457102880013129</v>
      </c>
    </row>
    <row r="344" spans="1:42" x14ac:dyDescent="0.25">
      <c r="A344">
        <v>16</v>
      </c>
      <c r="B344" s="27">
        <v>10</v>
      </c>
      <c r="C344" s="28" t="s">
        <v>708</v>
      </c>
      <c r="D344" s="28">
        <v>40.03125</v>
      </c>
      <c r="E344" s="28">
        <v>311.99874999999997</v>
      </c>
      <c r="F344" s="28">
        <v>10</v>
      </c>
      <c r="G344" s="28">
        <v>4.7190000000000001E-3</v>
      </c>
      <c r="H344" s="28">
        <v>0.182505</v>
      </c>
      <c r="I344" s="28">
        <v>46.725450000000002</v>
      </c>
      <c r="J344" s="28">
        <v>1.365191</v>
      </c>
      <c r="K344" s="28">
        <v>8.9322959999999991</v>
      </c>
      <c r="L344" s="28">
        <v>0.130719</v>
      </c>
      <c r="M344" s="56">
        <v>4.7190000000000001E-3</v>
      </c>
      <c r="N344" s="28">
        <v>1.183E-2</v>
      </c>
      <c r="O344" s="28">
        <v>99700</v>
      </c>
      <c r="P344" s="28">
        <v>21.7</v>
      </c>
      <c r="Q344" s="28">
        <v>60</v>
      </c>
      <c r="R344" s="28">
        <v>1.171</v>
      </c>
      <c r="S344" s="28" t="s">
        <v>727</v>
      </c>
      <c r="T344" s="28" t="s">
        <v>728</v>
      </c>
      <c r="U344" s="79">
        <v>1200</v>
      </c>
      <c r="V344" s="34">
        <v>12.490691005017842</v>
      </c>
      <c r="W344" s="2">
        <v>6.1050856464224736</v>
      </c>
      <c r="X344" s="2">
        <v>13.299126101199331</v>
      </c>
      <c r="Y344" s="2">
        <v>52.415828896723042</v>
      </c>
      <c r="Z344" s="80">
        <f>VLOOKUP(U344,BG!$A$2:$F$55,4)</f>
        <v>15.221719021012619</v>
      </c>
      <c r="AA344" s="80">
        <f>VLOOKUP(U344,BG!$A$2:$F$55,5)</f>
        <v>5.055501641715658</v>
      </c>
      <c r="AB344" s="4">
        <f>VLOOKUP(U344+1,BG!$A$2:$F$55,4)</f>
        <v>17.202521431216109</v>
      </c>
      <c r="AC344" s="4">
        <f>VLOOKUP(U344+1,BG!$A$2:$F$55,5)</f>
        <v>4.8092313488826983</v>
      </c>
      <c r="AD344" s="3">
        <f>COUNTIF($U$2:U344,U344)</f>
        <v>10</v>
      </c>
      <c r="AE344" s="3">
        <f t="shared" si="50"/>
        <v>11</v>
      </c>
      <c r="AF344" s="3">
        <f t="shared" si="54"/>
        <v>1</v>
      </c>
      <c r="AG344" s="3">
        <f t="shared" si="55"/>
        <v>9</v>
      </c>
      <c r="AH344" s="81">
        <f t="shared" si="51"/>
        <v>17.00444119019576</v>
      </c>
      <c r="AI344" s="81">
        <f t="shared" si="52"/>
        <v>4.8338583781659938</v>
      </c>
      <c r="AJ344" s="83">
        <v>2.37432</v>
      </c>
      <c r="AK344" s="83">
        <v>17.9617</v>
      </c>
      <c r="AL344" s="84">
        <f t="shared" si="56"/>
        <v>42.646823544</v>
      </c>
      <c r="AM344" s="84">
        <f t="shared" si="53"/>
        <v>133.60813276711755</v>
      </c>
      <c r="AN344" s="84">
        <f t="shared" si="57"/>
        <v>82.197060513258691</v>
      </c>
      <c r="AO344" s="84">
        <f t="shared" si="58"/>
        <v>51.411072253858862</v>
      </c>
      <c r="AP344" s="85">
        <f t="shared" si="59"/>
        <v>0.17047395289836667</v>
      </c>
    </row>
    <row r="345" spans="1:42" x14ac:dyDescent="0.25">
      <c r="A345">
        <v>16</v>
      </c>
      <c r="B345" s="27">
        <v>11</v>
      </c>
      <c r="C345" s="28" t="s">
        <v>708</v>
      </c>
      <c r="D345" s="28">
        <v>40.03125</v>
      </c>
      <c r="E345" s="28">
        <v>363.99874999999997</v>
      </c>
      <c r="F345" s="28">
        <v>10</v>
      </c>
      <c r="G345" s="28">
        <v>3.4450000000000001E-3</v>
      </c>
      <c r="H345" s="28">
        <v>0.18262999999999999</v>
      </c>
      <c r="I345" s="28">
        <v>46.756919000000003</v>
      </c>
      <c r="J345" s="28">
        <v>1.39862</v>
      </c>
      <c r="K345" s="28">
        <v>8.935257</v>
      </c>
      <c r="L345" s="28">
        <v>0.133906</v>
      </c>
      <c r="M345" s="56">
        <v>3.4450000000000001E-3</v>
      </c>
      <c r="N345" s="28">
        <v>3.2060000000000001E-3</v>
      </c>
      <c r="O345" s="28">
        <v>99700</v>
      </c>
      <c r="P345" s="28">
        <v>21.7</v>
      </c>
      <c r="Q345" s="28">
        <v>60</v>
      </c>
      <c r="R345" s="28">
        <v>1.171</v>
      </c>
      <c r="S345" s="28" t="s">
        <v>729</v>
      </c>
      <c r="T345" s="28" t="s">
        <v>730</v>
      </c>
      <c r="U345" s="79">
        <v>1200</v>
      </c>
      <c r="V345" s="34">
        <v>1.7838733464070573</v>
      </c>
      <c r="W345" s="2">
        <v>16.562301029383868</v>
      </c>
      <c r="X345" s="2">
        <v>4.0942671327286746</v>
      </c>
      <c r="Y345" s="2">
        <v>46.99759585677814</v>
      </c>
      <c r="Z345" s="80">
        <f>VLOOKUP(U345,BG!$A$2:$F$55,4)</f>
        <v>15.221719021012619</v>
      </c>
      <c r="AA345" s="80">
        <f>VLOOKUP(U345,BG!$A$2:$F$55,5)</f>
        <v>5.055501641715658</v>
      </c>
      <c r="AB345" s="4">
        <f>VLOOKUP(U345+1,BG!$A$2:$F$55,4)</f>
        <v>17.202521431216109</v>
      </c>
      <c r="AC345" s="4">
        <f>VLOOKUP(U345+1,BG!$A$2:$F$55,5)</f>
        <v>4.8092313488826983</v>
      </c>
      <c r="AD345" s="3">
        <f>COUNTIF($U$2:U345,U345)</f>
        <v>11</v>
      </c>
      <c r="AE345" s="3">
        <f t="shared" si="50"/>
        <v>11</v>
      </c>
      <c r="AF345" s="3">
        <f t="shared" si="54"/>
        <v>0</v>
      </c>
      <c r="AG345" s="3">
        <f t="shared" si="55"/>
        <v>10</v>
      </c>
      <c r="AH345" s="81">
        <f t="shared" si="51"/>
        <v>17.202521431216109</v>
      </c>
      <c r="AI345" s="81">
        <f t="shared" si="52"/>
        <v>4.8092313488826983</v>
      </c>
      <c r="AJ345" s="83">
        <v>10.5268</v>
      </c>
      <c r="AK345" s="83">
        <v>2.9343499999999998</v>
      </c>
      <c r="AL345" s="84">
        <f t="shared" si="56"/>
        <v>30.889315579999998</v>
      </c>
      <c r="AM345" s="84">
        <f t="shared" si="53"/>
        <v>114.80808060374281</v>
      </c>
      <c r="AN345" s="84">
        <f t="shared" si="57"/>
        <v>82.73090534683098</v>
      </c>
      <c r="AO345" s="84">
        <f t="shared" si="58"/>
        <v>32.077175256911829</v>
      </c>
      <c r="AP345" s="85">
        <f t="shared" si="59"/>
        <v>3.703130551234797E-2</v>
      </c>
    </row>
    <row r="346" spans="1:42" x14ac:dyDescent="0.25">
      <c r="A346">
        <v>17</v>
      </c>
      <c r="B346" s="30">
        <v>1</v>
      </c>
      <c r="C346" s="31" t="s">
        <v>731</v>
      </c>
      <c r="D346" s="31">
        <v>40</v>
      </c>
      <c r="E346" s="31">
        <v>-364.00125000000003</v>
      </c>
      <c r="F346" s="31">
        <v>10</v>
      </c>
      <c r="G346" s="31">
        <v>3.8579999999999999E-3</v>
      </c>
      <c r="H346" s="31">
        <v>0.182834</v>
      </c>
      <c r="I346" s="31">
        <v>46.808095000000002</v>
      </c>
      <c r="J346" s="31">
        <v>1.359337</v>
      </c>
      <c r="K346" s="31">
        <v>8.9402019999999993</v>
      </c>
      <c r="L346" s="31">
        <v>0.13014800000000001</v>
      </c>
      <c r="M346" s="57">
        <v>3.8579999999999999E-3</v>
      </c>
      <c r="N346" s="31">
        <v>6.7089999999999997E-3</v>
      </c>
      <c r="O346" s="31">
        <v>99700</v>
      </c>
      <c r="P346" s="31">
        <v>21.7</v>
      </c>
      <c r="Q346" s="31">
        <v>60</v>
      </c>
      <c r="R346" s="31">
        <v>1.171</v>
      </c>
      <c r="S346" s="31" t="s">
        <v>732</v>
      </c>
      <c r="T346" s="31" t="s">
        <v>733</v>
      </c>
      <c r="U346" s="77">
        <v>1210</v>
      </c>
      <c r="V346" s="34">
        <v>4.4682596801830536</v>
      </c>
      <c r="W346" s="2">
        <v>11.0745071168795</v>
      </c>
      <c r="X346" s="2">
        <v>7.025132797098455</v>
      </c>
      <c r="Y346" s="2">
        <v>54.461892062836405</v>
      </c>
      <c r="Z346" s="80">
        <f>VLOOKUP(U346,BG!$A$2:$F$55,4)</f>
        <v>20.190861380048293</v>
      </c>
      <c r="AA346" s="80">
        <f>VLOOKUP(U346,BG!$A$2:$F$55,5)</f>
        <v>4.3989679354344187</v>
      </c>
      <c r="AB346" s="4">
        <f>VLOOKUP(U346+1,BG!$A$2:$F$55,4)</f>
        <v>20.603056297232087</v>
      </c>
      <c r="AC346" s="4">
        <f>VLOOKUP(U346+1,BG!$A$2:$F$55,5)</f>
        <v>4.3670813703564093</v>
      </c>
      <c r="AD346" s="3">
        <f>COUNTIF($U$2:U346,U346)</f>
        <v>1</v>
      </c>
      <c r="AE346" s="3">
        <f t="shared" si="50"/>
        <v>11</v>
      </c>
      <c r="AF346" s="3">
        <f t="shared" si="54"/>
        <v>10</v>
      </c>
      <c r="AG346" s="3">
        <f t="shared" si="55"/>
        <v>0</v>
      </c>
      <c r="AH346" s="81">
        <f t="shared" si="51"/>
        <v>20.190861380048293</v>
      </c>
      <c r="AI346" s="81">
        <f t="shared" si="52"/>
        <v>4.3989679354344187</v>
      </c>
      <c r="AJ346" s="83">
        <v>2.4960200000000001</v>
      </c>
      <c r="AK346" s="83">
        <v>14.3279</v>
      </c>
      <c r="AL346" s="84">
        <f t="shared" si="56"/>
        <v>35.762724958</v>
      </c>
      <c r="AM346" s="84">
        <f t="shared" si="53"/>
        <v>132.26177522132684</v>
      </c>
      <c r="AN346" s="84">
        <f t="shared" si="57"/>
        <v>88.818951799633581</v>
      </c>
      <c r="AO346" s="84">
        <f t="shared" si="58"/>
        <v>43.442823421693262</v>
      </c>
      <c r="AP346" s="85">
        <f t="shared" si="59"/>
        <v>0.176786356382587</v>
      </c>
    </row>
    <row r="347" spans="1:42" x14ac:dyDescent="0.25">
      <c r="A347">
        <v>17</v>
      </c>
      <c r="B347" s="30">
        <v>2</v>
      </c>
      <c r="C347" s="31" t="s">
        <v>731</v>
      </c>
      <c r="D347" s="31">
        <v>40</v>
      </c>
      <c r="E347" s="31">
        <v>-311.97000000000003</v>
      </c>
      <c r="F347" s="31">
        <v>10</v>
      </c>
      <c r="G347" s="31">
        <v>4.921E-3</v>
      </c>
      <c r="H347" s="31">
        <v>0.18285999999999999</v>
      </c>
      <c r="I347" s="31">
        <v>46.814484999999998</v>
      </c>
      <c r="J347" s="31">
        <v>1.4411769999999999</v>
      </c>
      <c r="K347" s="31">
        <v>8.9406949999999998</v>
      </c>
      <c r="L347" s="31">
        <v>0.13794899999999999</v>
      </c>
      <c r="M347" s="57">
        <v>4.921E-3</v>
      </c>
      <c r="N347" s="31">
        <v>8.744E-3</v>
      </c>
      <c r="O347" s="31">
        <v>99700</v>
      </c>
      <c r="P347" s="31">
        <v>21.7</v>
      </c>
      <c r="Q347" s="31">
        <v>60</v>
      </c>
      <c r="R347" s="31">
        <v>1.171</v>
      </c>
      <c r="S347" s="31" t="s">
        <v>734</v>
      </c>
      <c r="T347" s="31" t="s">
        <v>735</v>
      </c>
      <c r="U347" s="77">
        <v>1210</v>
      </c>
      <c r="V347" s="34">
        <v>13.980413768360762</v>
      </c>
      <c r="W347" s="2">
        <v>5.4816244629152111</v>
      </c>
      <c r="X347" s="2">
        <v>13.709146551343284</v>
      </c>
      <c r="Y347" s="2">
        <v>45.571826677535668</v>
      </c>
      <c r="Z347" s="80">
        <f>VLOOKUP(U347,BG!$A$2:$F$55,4)</f>
        <v>20.190861380048293</v>
      </c>
      <c r="AA347" s="80">
        <f>VLOOKUP(U347,BG!$A$2:$F$55,5)</f>
        <v>4.3989679354344187</v>
      </c>
      <c r="AB347" s="4">
        <f>VLOOKUP(U347+1,BG!$A$2:$F$55,4)</f>
        <v>20.603056297232087</v>
      </c>
      <c r="AC347" s="4">
        <f>VLOOKUP(U347+1,BG!$A$2:$F$55,5)</f>
        <v>4.3670813703564093</v>
      </c>
      <c r="AD347" s="3">
        <f>COUNTIF($U$2:U347,U347)</f>
        <v>2</v>
      </c>
      <c r="AE347" s="3">
        <f t="shared" si="50"/>
        <v>11</v>
      </c>
      <c r="AF347" s="3">
        <f t="shared" si="54"/>
        <v>9</v>
      </c>
      <c r="AG347" s="3">
        <f t="shared" si="55"/>
        <v>1</v>
      </c>
      <c r="AH347" s="81">
        <f t="shared" si="51"/>
        <v>20.232080871766673</v>
      </c>
      <c r="AI347" s="81">
        <f t="shared" si="52"/>
        <v>4.3957792789266179</v>
      </c>
      <c r="AJ347" s="83">
        <v>1.6027</v>
      </c>
      <c r="AK347" s="83">
        <v>19.996500000000001</v>
      </c>
      <c r="AL347" s="84">
        <f t="shared" si="56"/>
        <v>32.048390550000001</v>
      </c>
      <c r="AM347" s="84">
        <f t="shared" si="53"/>
        <v>120.72021977906871</v>
      </c>
      <c r="AN347" s="84">
        <f t="shared" si="57"/>
        <v>88.935761865679524</v>
      </c>
      <c r="AO347" s="84">
        <f t="shared" si="58"/>
        <v>31.78445791338919</v>
      </c>
      <c r="AP347" s="85">
        <f t="shared" si="59"/>
        <v>8.3038268996127595E-3</v>
      </c>
    </row>
    <row r="348" spans="1:42" x14ac:dyDescent="0.25">
      <c r="A348">
        <v>17</v>
      </c>
      <c r="B348" s="30">
        <v>3</v>
      </c>
      <c r="C348" s="31" t="s">
        <v>731</v>
      </c>
      <c r="D348" s="31">
        <v>40</v>
      </c>
      <c r="E348" s="31">
        <v>-259.97000000000003</v>
      </c>
      <c r="F348" s="31">
        <v>10</v>
      </c>
      <c r="G348" s="31">
        <v>6.8760000000000002E-3</v>
      </c>
      <c r="H348" s="31">
        <v>0.18270400000000001</v>
      </c>
      <c r="I348" s="31">
        <v>46.775427999999998</v>
      </c>
      <c r="J348" s="31">
        <v>1.4777400000000001</v>
      </c>
      <c r="K348" s="31">
        <v>8.9369080000000007</v>
      </c>
      <c r="L348" s="31">
        <v>0.14152600000000001</v>
      </c>
      <c r="M348" s="57">
        <v>6.8760000000000002E-3</v>
      </c>
      <c r="N348" s="31">
        <v>1.6485E-2</v>
      </c>
      <c r="O348" s="31">
        <v>99700</v>
      </c>
      <c r="P348" s="31">
        <v>21.7</v>
      </c>
      <c r="Q348" s="31">
        <v>60</v>
      </c>
      <c r="R348" s="31">
        <v>1.171</v>
      </c>
      <c r="S348" s="31" t="s">
        <v>736</v>
      </c>
      <c r="T348" s="31" t="s">
        <v>737</v>
      </c>
      <c r="U348" s="77">
        <v>1210</v>
      </c>
      <c r="V348" s="34">
        <v>31.225561566462055</v>
      </c>
      <c r="W348" s="2">
        <v>3.3089111283064154</v>
      </c>
      <c r="X348" s="2">
        <v>26.39675163868446</v>
      </c>
      <c r="Y348" s="2">
        <v>46.014179285908533</v>
      </c>
      <c r="Z348" s="80">
        <f>VLOOKUP(U348,BG!$A$2:$F$55,4)</f>
        <v>20.190861380048293</v>
      </c>
      <c r="AA348" s="80">
        <f>VLOOKUP(U348,BG!$A$2:$F$55,5)</f>
        <v>4.3989679354344187</v>
      </c>
      <c r="AB348" s="4">
        <f>VLOOKUP(U348+1,BG!$A$2:$F$55,4)</f>
        <v>20.603056297232087</v>
      </c>
      <c r="AC348" s="4">
        <f>VLOOKUP(U348+1,BG!$A$2:$F$55,5)</f>
        <v>4.3670813703564093</v>
      </c>
      <c r="AD348" s="3">
        <f>COUNTIF($U$2:U348,U348)</f>
        <v>3</v>
      </c>
      <c r="AE348" s="3">
        <f t="shared" si="50"/>
        <v>11</v>
      </c>
      <c r="AF348" s="3">
        <f t="shared" si="54"/>
        <v>8</v>
      </c>
      <c r="AG348" s="3">
        <f t="shared" si="55"/>
        <v>2</v>
      </c>
      <c r="AH348" s="81">
        <f t="shared" si="51"/>
        <v>20.273300363485053</v>
      </c>
      <c r="AI348" s="81">
        <f t="shared" si="52"/>
        <v>4.3925906224188171</v>
      </c>
      <c r="AJ348" s="83">
        <v>1.28356</v>
      </c>
      <c r="AK348" s="83">
        <v>35.489899999999999</v>
      </c>
      <c r="AL348" s="84">
        <f t="shared" si="56"/>
        <v>45.553416044000002</v>
      </c>
      <c r="AM348" s="84">
        <f t="shared" si="53"/>
        <v>133.35868453429214</v>
      </c>
      <c r="AN348" s="84">
        <f t="shared" si="57"/>
        <v>89.052309062124436</v>
      </c>
      <c r="AO348" s="84">
        <f t="shared" si="58"/>
        <v>44.306375472167701</v>
      </c>
      <c r="AP348" s="85">
        <f t="shared" si="59"/>
        <v>2.8145849407511667E-2</v>
      </c>
    </row>
    <row r="349" spans="1:42" x14ac:dyDescent="0.25">
      <c r="A349">
        <v>17</v>
      </c>
      <c r="B349" s="30">
        <v>4</v>
      </c>
      <c r="C349" s="31" t="s">
        <v>731</v>
      </c>
      <c r="D349" s="31">
        <v>40</v>
      </c>
      <c r="E349" s="31">
        <v>-207.97</v>
      </c>
      <c r="F349" s="31">
        <v>10</v>
      </c>
      <c r="G349" s="31">
        <v>1.0713E-2</v>
      </c>
      <c r="H349" s="31">
        <v>0.18249499999999999</v>
      </c>
      <c r="I349" s="31">
        <v>46.722959000000003</v>
      </c>
      <c r="J349" s="31">
        <v>1.456407</v>
      </c>
      <c r="K349" s="31">
        <v>8.9319249999999997</v>
      </c>
      <c r="L349" s="31">
        <v>0.139484</v>
      </c>
      <c r="M349" s="57">
        <v>1.0713E-2</v>
      </c>
      <c r="N349" s="31">
        <v>3.3815999999999999E-2</v>
      </c>
      <c r="O349" s="31">
        <v>99700</v>
      </c>
      <c r="P349" s="31">
        <v>21.7</v>
      </c>
      <c r="Q349" s="31">
        <v>60</v>
      </c>
      <c r="R349" s="31">
        <v>1.171</v>
      </c>
      <c r="S349" s="31" t="s">
        <v>738</v>
      </c>
      <c r="T349" s="31" t="s">
        <v>739</v>
      </c>
      <c r="U349" s="77">
        <v>1210</v>
      </c>
      <c r="V349" s="34">
        <v>64.812118008194034</v>
      </c>
      <c r="W349" s="2">
        <v>1.8302298379054189</v>
      </c>
      <c r="X349" s="2">
        <v>60.745508414798898</v>
      </c>
      <c r="Y349" s="2">
        <v>46.458488945729151</v>
      </c>
      <c r="Z349" s="80">
        <f>VLOOKUP(U349,BG!$A$2:$F$55,4)</f>
        <v>20.190861380048293</v>
      </c>
      <c r="AA349" s="80">
        <f>VLOOKUP(U349,BG!$A$2:$F$55,5)</f>
        <v>4.3989679354344187</v>
      </c>
      <c r="AB349" s="4">
        <f>VLOOKUP(U349+1,BG!$A$2:$F$55,4)</f>
        <v>20.603056297232087</v>
      </c>
      <c r="AC349" s="4">
        <f>VLOOKUP(U349+1,BG!$A$2:$F$55,5)</f>
        <v>4.3670813703564093</v>
      </c>
      <c r="AD349" s="3">
        <f>COUNTIF($U$2:U349,U349)</f>
        <v>4</v>
      </c>
      <c r="AE349" s="3">
        <f t="shared" si="50"/>
        <v>11</v>
      </c>
      <c r="AF349" s="3">
        <f t="shared" si="54"/>
        <v>7</v>
      </c>
      <c r="AG349" s="3">
        <f t="shared" si="55"/>
        <v>3</v>
      </c>
      <c r="AH349" s="81">
        <f t="shared" si="51"/>
        <v>20.314519855203432</v>
      </c>
      <c r="AI349" s="81">
        <f t="shared" si="52"/>
        <v>4.3894019659110155</v>
      </c>
      <c r="AJ349" s="83">
        <v>1.1968700000000001</v>
      </c>
      <c r="AK349" s="83">
        <v>66.932100000000005</v>
      </c>
      <c r="AL349" s="84">
        <f t="shared" si="56"/>
        <v>80.109022527000008</v>
      </c>
      <c r="AM349" s="84">
        <f t="shared" si="53"/>
        <v>157.63673096522879</v>
      </c>
      <c r="AN349" s="84">
        <f t="shared" si="57"/>
        <v>89.168593388968304</v>
      </c>
      <c r="AO349" s="84">
        <f t="shared" si="58"/>
        <v>68.468137576260489</v>
      </c>
      <c r="AP349" s="85">
        <f t="shared" si="59"/>
        <v>0.17001900975871859</v>
      </c>
    </row>
    <row r="350" spans="1:42" x14ac:dyDescent="0.25">
      <c r="A350">
        <v>17</v>
      </c>
      <c r="B350" s="30">
        <v>5</v>
      </c>
      <c r="C350" s="31" t="s">
        <v>731</v>
      </c>
      <c r="D350" s="31">
        <v>40</v>
      </c>
      <c r="E350" s="31">
        <v>-155.97</v>
      </c>
      <c r="F350" s="31">
        <v>10</v>
      </c>
      <c r="G350" s="31">
        <v>5.0823E-2</v>
      </c>
      <c r="H350" s="31">
        <v>0.18235100000000001</v>
      </c>
      <c r="I350" s="31">
        <v>46.686903000000001</v>
      </c>
      <c r="J350" s="31">
        <v>1.4587829999999999</v>
      </c>
      <c r="K350" s="31">
        <v>8.9284730000000003</v>
      </c>
      <c r="L350" s="31">
        <v>0.13977700000000001</v>
      </c>
      <c r="M350" s="57">
        <v>5.0823E-2</v>
      </c>
      <c r="N350" s="31">
        <v>0.216084</v>
      </c>
      <c r="O350" s="31">
        <v>99700</v>
      </c>
      <c r="P350" s="31">
        <v>21.7</v>
      </c>
      <c r="Q350" s="31">
        <v>60</v>
      </c>
      <c r="R350" s="31">
        <v>1.171</v>
      </c>
      <c r="S350" s="31" t="s">
        <v>740</v>
      </c>
      <c r="T350" s="31" t="s">
        <v>741</v>
      </c>
      <c r="U350" s="77">
        <v>1210</v>
      </c>
      <c r="V350" s="34">
        <v>412.67110728144883</v>
      </c>
      <c r="W350" s="2">
        <v>0.56609449288125036</v>
      </c>
      <c r="X350" s="2">
        <v>634.22312155616623</v>
      </c>
      <c r="Y350" s="2">
        <v>46.904532845380309</v>
      </c>
      <c r="Z350" s="80">
        <f>VLOOKUP(U350,BG!$A$2:$F$55,4)</f>
        <v>20.190861380048293</v>
      </c>
      <c r="AA350" s="80">
        <f>VLOOKUP(U350,BG!$A$2:$F$55,5)</f>
        <v>4.3989679354344187</v>
      </c>
      <c r="AB350" s="4">
        <f>VLOOKUP(U350+1,BG!$A$2:$F$55,4)</f>
        <v>20.603056297232087</v>
      </c>
      <c r="AC350" s="4">
        <f>VLOOKUP(U350+1,BG!$A$2:$F$55,5)</f>
        <v>4.3670813703564093</v>
      </c>
      <c r="AD350" s="3">
        <f>COUNTIF($U$2:U350,U350)</f>
        <v>5</v>
      </c>
      <c r="AE350" s="3">
        <f t="shared" si="50"/>
        <v>11</v>
      </c>
      <c r="AF350" s="3">
        <f t="shared" si="54"/>
        <v>6</v>
      </c>
      <c r="AG350" s="3">
        <f t="shared" si="55"/>
        <v>4</v>
      </c>
      <c r="AH350" s="81">
        <f t="shared" si="51"/>
        <v>20.355739346921812</v>
      </c>
      <c r="AI350" s="81">
        <f t="shared" si="52"/>
        <v>4.3862133094032147</v>
      </c>
      <c r="AJ350" s="83">
        <v>0.521957</v>
      </c>
      <c r="AK350" s="83">
        <v>642.88900000000001</v>
      </c>
      <c r="AL350" s="84">
        <f t="shared" si="56"/>
        <v>335.56041377299999</v>
      </c>
      <c r="AM350" s="84">
        <f t="shared" si="53"/>
        <v>405.93474921628183</v>
      </c>
      <c r="AN350" s="84">
        <f t="shared" si="57"/>
        <v>89.284614846211156</v>
      </c>
      <c r="AO350" s="84">
        <f t="shared" si="58"/>
        <v>316.65013437007065</v>
      </c>
      <c r="AP350" s="85">
        <f t="shared" si="59"/>
        <v>5.971978960485394E-2</v>
      </c>
    </row>
    <row r="351" spans="1:42" x14ac:dyDescent="0.25">
      <c r="A351">
        <v>17</v>
      </c>
      <c r="B351" s="30">
        <v>6</v>
      </c>
      <c r="C351" s="31" t="s">
        <v>731</v>
      </c>
      <c r="D351" s="31">
        <v>40</v>
      </c>
      <c r="E351" s="31">
        <v>-103.97</v>
      </c>
      <c r="F351" s="31">
        <v>10</v>
      </c>
      <c r="G351" s="31">
        <v>0.22464200000000001</v>
      </c>
      <c r="H351" s="31">
        <v>0.18229200000000001</v>
      </c>
      <c r="I351" s="31">
        <v>46.672009000000003</v>
      </c>
      <c r="J351" s="31">
        <v>1.4126129999999999</v>
      </c>
      <c r="K351" s="31">
        <v>8.9271150000000006</v>
      </c>
      <c r="L351" s="31">
        <v>0.13542799999999999</v>
      </c>
      <c r="M351" s="57">
        <v>0.22464200000000001</v>
      </c>
      <c r="N351" s="31">
        <v>0.54302799999999996</v>
      </c>
      <c r="O351" s="31">
        <v>99700</v>
      </c>
      <c r="P351" s="31">
        <v>21.7</v>
      </c>
      <c r="Q351" s="31">
        <v>60</v>
      </c>
      <c r="R351" s="31">
        <v>1.171</v>
      </c>
      <c r="S351" s="31" t="s">
        <v>742</v>
      </c>
      <c r="T351" s="31" t="s">
        <v>743</v>
      </c>
      <c r="U351" s="77">
        <v>1210</v>
      </c>
      <c r="V351" s="34">
        <v>1922.9060358359302</v>
      </c>
      <c r="W351" s="2">
        <v>0.37214109664363904</v>
      </c>
      <c r="X351" s="2">
        <v>3831.7739366712117</v>
      </c>
      <c r="Y351" s="2">
        <v>37.910141440967642</v>
      </c>
      <c r="Z351" s="80">
        <f>VLOOKUP(U351,BG!$A$2:$F$55,4)</f>
        <v>20.190861380048293</v>
      </c>
      <c r="AA351" s="80">
        <f>VLOOKUP(U351,BG!$A$2:$F$55,5)</f>
        <v>4.3989679354344187</v>
      </c>
      <c r="AB351" s="4">
        <f>VLOOKUP(U351+1,BG!$A$2:$F$55,4)</f>
        <v>20.603056297232087</v>
      </c>
      <c r="AC351" s="4">
        <f>VLOOKUP(U351+1,BG!$A$2:$F$55,5)</f>
        <v>4.3670813703564093</v>
      </c>
      <c r="AD351" s="3">
        <f>COUNTIF($U$2:U351,U351)</f>
        <v>6</v>
      </c>
      <c r="AE351" s="3">
        <f t="shared" si="50"/>
        <v>11</v>
      </c>
      <c r="AF351" s="3">
        <f t="shared" si="54"/>
        <v>5</v>
      </c>
      <c r="AG351" s="3">
        <f t="shared" si="55"/>
        <v>5</v>
      </c>
      <c r="AH351" s="81">
        <f t="shared" si="51"/>
        <v>20.396958838640188</v>
      </c>
      <c r="AI351" s="81">
        <f t="shared" si="52"/>
        <v>4.383024652895414</v>
      </c>
      <c r="AJ351" s="83">
        <v>0.152169</v>
      </c>
      <c r="AK351" s="83">
        <v>3752.58</v>
      </c>
      <c r="AL351" s="84">
        <f t="shared" si="56"/>
        <v>571.02634602000001</v>
      </c>
      <c r="AM351" s="84">
        <f t="shared" si="53"/>
        <v>1463.8706963243062</v>
      </c>
      <c r="AN351" s="84">
        <f t="shared" si="57"/>
        <v>89.400373433852963</v>
      </c>
      <c r="AO351" s="84">
        <f t="shared" si="58"/>
        <v>1374.4703228904532</v>
      </c>
      <c r="AP351" s="85">
        <f t="shared" si="59"/>
        <v>0.58454807171161349</v>
      </c>
    </row>
    <row r="352" spans="1:42" x14ac:dyDescent="0.25">
      <c r="A352">
        <v>17</v>
      </c>
      <c r="B352" s="30">
        <v>7</v>
      </c>
      <c r="C352" s="31" t="s">
        <v>731</v>
      </c>
      <c r="D352" s="31">
        <v>40</v>
      </c>
      <c r="E352" s="31">
        <v>-51.97</v>
      </c>
      <c r="F352" s="31">
        <v>10</v>
      </c>
      <c r="G352" s="31">
        <v>0.162297</v>
      </c>
      <c r="H352" s="31">
        <v>0.18219299999999999</v>
      </c>
      <c r="I352" s="31">
        <v>46.647213000000001</v>
      </c>
      <c r="J352" s="31">
        <v>1.4335720000000001</v>
      </c>
      <c r="K352" s="31">
        <v>8.9247130000000006</v>
      </c>
      <c r="L352" s="31">
        <v>0.13736400000000001</v>
      </c>
      <c r="M352" s="57">
        <v>0.162297</v>
      </c>
      <c r="N352" s="31">
        <v>0.34582400000000002</v>
      </c>
      <c r="O352" s="31">
        <v>99700</v>
      </c>
      <c r="P352" s="31">
        <v>21.7</v>
      </c>
      <c r="Q352" s="31">
        <v>60</v>
      </c>
      <c r="R352" s="31">
        <v>1.171</v>
      </c>
      <c r="S352" s="31" t="s">
        <v>744</v>
      </c>
      <c r="T352" s="31" t="s">
        <v>745</v>
      </c>
      <c r="U352" s="77">
        <v>1210</v>
      </c>
      <c r="V352" s="34">
        <v>1385.4477607923448</v>
      </c>
      <c r="W352" s="2">
        <v>0.49889773029760509</v>
      </c>
      <c r="X352" s="2">
        <v>2093.888193592159</v>
      </c>
      <c r="Y352" s="2">
        <v>40.23574529978319</v>
      </c>
      <c r="Z352" s="80">
        <f>VLOOKUP(U352,BG!$A$2:$F$55,4)</f>
        <v>20.190861380048293</v>
      </c>
      <c r="AA352" s="80">
        <f>VLOOKUP(U352,BG!$A$2:$F$55,5)</f>
        <v>4.3989679354344187</v>
      </c>
      <c r="AB352" s="4">
        <f>VLOOKUP(U352+1,BG!$A$2:$F$55,4)</f>
        <v>20.603056297232087</v>
      </c>
      <c r="AC352" s="4">
        <f>VLOOKUP(U352+1,BG!$A$2:$F$55,5)</f>
        <v>4.3670813703564093</v>
      </c>
      <c r="AD352" s="3">
        <f>COUNTIF($U$2:U352,U352)</f>
        <v>7</v>
      </c>
      <c r="AE352" s="3">
        <f t="shared" si="50"/>
        <v>11</v>
      </c>
      <c r="AF352" s="3">
        <f t="shared" si="54"/>
        <v>4</v>
      </c>
      <c r="AG352" s="3">
        <f t="shared" si="55"/>
        <v>6</v>
      </c>
      <c r="AH352" s="81">
        <f t="shared" si="51"/>
        <v>20.438178330358568</v>
      </c>
      <c r="AI352" s="81">
        <f t="shared" si="52"/>
        <v>4.3798359963876132</v>
      </c>
      <c r="AJ352" s="83">
        <v>0.47446500000000003</v>
      </c>
      <c r="AK352" s="83">
        <v>2097.37</v>
      </c>
      <c r="AL352" s="84">
        <f t="shared" si="56"/>
        <v>995.12865705000002</v>
      </c>
      <c r="AM352" s="84">
        <f t="shared" si="53"/>
        <v>1084.8718125798637</v>
      </c>
      <c r="AN352" s="84">
        <f t="shared" si="57"/>
        <v>89.515869151893739</v>
      </c>
      <c r="AO352" s="84">
        <f t="shared" si="58"/>
        <v>995.35594342796992</v>
      </c>
      <c r="AP352" s="85">
        <f t="shared" si="59"/>
        <v>2.2834683358310758E-4</v>
      </c>
    </row>
    <row r="353" spans="1:42" x14ac:dyDescent="0.25">
      <c r="A353">
        <v>17</v>
      </c>
      <c r="B353" s="30">
        <v>8</v>
      </c>
      <c r="C353" s="31" t="s">
        <v>731</v>
      </c>
      <c r="D353" s="31">
        <v>40</v>
      </c>
      <c r="E353" s="31">
        <v>0.03</v>
      </c>
      <c r="F353" s="31">
        <v>10</v>
      </c>
      <c r="G353" s="31">
        <v>5.7174000000000003E-2</v>
      </c>
      <c r="H353" s="31">
        <v>0.18198900000000001</v>
      </c>
      <c r="I353" s="31">
        <v>46.596122000000001</v>
      </c>
      <c r="J353" s="31">
        <v>1.4077040000000001</v>
      </c>
      <c r="K353" s="31">
        <v>8.9198579999999996</v>
      </c>
      <c r="L353" s="31">
        <v>0.13511000000000001</v>
      </c>
      <c r="M353" s="57">
        <v>5.7174000000000003E-2</v>
      </c>
      <c r="N353" s="31">
        <v>0.15464800000000001</v>
      </c>
      <c r="O353" s="31">
        <v>99700</v>
      </c>
      <c r="P353" s="31">
        <v>21.7</v>
      </c>
      <c r="Q353" s="31">
        <v>60</v>
      </c>
      <c r="R353" s="31">
        <v>1.171</v>
      </c>
      <c r="S353" s="31" t="s">
        <v>746</v>
      </c>
      <c r="T353" s="31" t="s">
        <v>747</v>
      </c>
      <c r="U353" s="77">
        <v>1210</v>
      </c>
      <c r="V353" s="34">
        <v>472.20335910220581</v>
      </c>
      <c r="W353" s="2">
        <v>0.67984197921382339</v>
      </c>
      <c r="X353" s="2">
        <v>604.01685089975751</v>
      </c>
      <c r="Y353" s="2">
        <v>57.743500295484743</v>
      </c>
      <c r="Z353" s="80">
        <f>VLOOKUP(U353,BG!$A$2:$F$55,4)</f>
        <v>20.190861380048293</v>
      </c>
      <c r="AA353" s="80">
        <f>VLOOKUP(U353,BG!$A$2:$F$55,5)</f>
        <v>4.3989679354344187</v>
      </c>
      <c r="AB353" s="4">
        <f>VLOOKUP(U353+1,BG!$A$2:$F$55,4)</f>
        <v>20.603056297232087</v>
      </c>
      <c r="AC353" s="4">
        <f>VLOOKUP(U353+1,BG!$A$2:$F$55,5)</f>
        <v>4.3670813703564093</v>
      </c>
      <c r="AD353" s="3">
        <f>COUNTIF($U$2:U353,U353)</f>
        <v>8</v>
      </c>
      <c r="AE353" s="3">
        <f t="shared" si="50"/>
        <v>11</v>
      </c>
      <c r="AF353" s="3">
        <f t="shared" si="54"/>
        <v>3</v>
      </c>
      <c r="AG353" s="3">
        <f t="shared" si="55"/>
        <v>7</v>
      </c>
      <c r="AH353" s="81">
        <f t="shared" si="51"/>
        <v>20.479397822076947</v>
      </c>
      <c r="AI353" s="81">
        <f t="shared" si="52"/>
        <v>4.3766473398798116</v>
      </c>
      <c r="AJ353" s="83">
        <v>0.64979799999999999</v>
      </c>
      <c r="AK353" s="83">
        <v>610.22500000000002</v>
      </c>
      <c r="AL353" s="84">
        <f t="shared" si="56"/>
        <v>396.52298454999999</v>
      </c>
      <c r="AM353" s="84">
        <f t="shared" si="53"/>
        <v>468.37951168967675</v>
      </c>
      <c r="AN353" s="84">
        <f t="shared" si="57"/>
        <v>89.631102000333485</v>
      </c>
      <c r="AO353" s="84">
        <f t="shared" si="58"/>
        <v>378.74840968934325</v>
      </c>
      <c r="AP353" s="85">
        <f t="shared" si="59"/>
        <v>4.6929767639779109E-2</v>
      </c>
    </row>
    <row r="354" spans="1:42" x14ac:dyDescent="0.25">
      <c r="A354">
        <v>17</v>
      </c>
      <c r="B354" s="30">
        <v>9</v>
      </c>
      <c r="C354" s="31" t="s">
        <v>731</v>
      </c>
      <c r="D354" s="31">
        <v>40</v>
      </c>
      <c r="E354" s="31">
        <v>52.03</v>
      </c>
      <c r="F354" s="31">
        <v>10</v>
      </c>
      <c r="G354" s="31">
        <v>2.0198000000000001E-2</v>
      </c>
      <c r="H354" s="31">
        <v>0.18214</v>
      </c>
      <c r="I354" s="31">
        <v>46.633957000000002</v>
      </c>
      <c r="J354" s="31">
        <v>1.4688749999999999</v>
      </c>
      <c r="K354" s="31">
        <v>8.9233910000000005</v>
      </c>
      <c r="L354" s="31">
        <v>0.140844</v>
      </c>
      <c r="M354" s="57">
        <v>2.0198000000000001E-2</v>
      </c>
      <c r="N354" s="31">
        <v>6.2484999999999999E-2</v>
      </c>
      <c r="O354" s="31">
        <v>99700</v>
      </c>
      <c r="P354" s="31">
        <v>21.7</v>
      </c>
      <c r="Q354" s="31">
        <v>60</v>
      </c>
      <c r="R354" s="31">
        <v>1.171</v>
      </c>
      <c r="S354" s="31" t="s">
        <v>748</v>
      </c>
      <c r="T354" s="31" t="s">
        <v>749</v>
      </c>
      <c r="U354" s="77">
        <v>1210</v>
      </c>
      <c r="V354" s="34">
        <v>150.39319609212703</v>
      </c>
      <c r="W354" s="2">
        <v>1.1815826297270453</v>
      </c>
      <c r="X354" s="2">
        <v>145.28104722946537</v>
      </c>
      <c r="Y354" s="2">
        <v>48.709551121127973</v>
      </c>
      <c r="Z354" s="80">
        <f>VLOOKUP(U354,BG!$A$2:$F$55,4)</f>
        <v>20.190861380048293</v>
      </c>
      <c r="AA354" s="80">
        <f>VLOOKUP(U354,BG!$A$2:$F$55,5)</f>
        <v>4.3989679354344187</v>
      </c>
      <c r="AB354" s="4">
        <f>VLOOKUP(U354+1,BG!$A$2:$F$55,4)</f>
        <v>20.603056297232087</v>
      </c>
      <c r="AC354" s="4">
        <f>VLOOKUP(U354+1,BG!$A$2:$F$55,5)</f>
        <v>4.3670813703564093</v>
      </c>
      <c r="AD354" s="3">
        <f>COUNTIF($U$2:U354,U354)</f>
        <v>9</v>
      </c>
      <c r="AE354" s="3">
        <f t="shared" si="50"/>
        <v>11</v>
      </c>
      <c r="AF354" s="3">
        <f t="shared" si="54"/>
        <v>2</v>
      </c>
      <c r="AG354" s="3">
        <f t="shared" si="55"/>
        <v>8</v>
      </c>
      <c r="AH354" s="81">
        <f t="shared" si="51"/>
        <v>20.520617313795327</v>
      </c>
      <c r="AI354" s="81">
        <f t="shared" si="52"/>
        <v>4.3734586833720117</v>
      </c>
      <c r="AJ354" s="83">
        <v>1.07704</v>
      </c>
      <c r="AK354" s="83">
        <v>150.874</v>
      </c>
      <c r="AL354" s="84">
        <f t="shared" si="56"/>
        <v>162.49733295999999</v>
      </c>
      <c r="AM354" s="84">
        <f t="shared" si="53"/>
        <v>220.37111295601875</v>
      </c>
      <c r="AN354" s="84">
        <f t="shared" si="57"/>
        <v>89.746071979172214</v>
      </c>
      <c r="AO354" s="84">
        <f t="shared" si="58"/>
        <v>130.62504097684655</v>
      </c>
      <c r="AP354" s="85">
        <f t="shared" si="59"/>
        <v>0.24399833098466051</v>
      </c>
    </row>
    <row r="355" spans="1:42" x14ac:dyDescent="0.25">
      <c r="A355">
        <v>17</v>
      </c>
      <c r="B355" s="30">
        <v>10</v>
      </c>
      <c r="C355" s="31" t="s">
        <v>731</v>
      </c>
      <c r="D355" s="31">
        <v>40</v>
      </c>
      <c r="E355" s="31">
        <v>104.03</v>
      </c>
      <c r="F355" s="31">
        <v>10</v>
      </c>
      <c r="G355" s="31">
        <v>8.8249999999999995E-3</v>
      </c>
      <c r="H355" s="31">
        <v>0.18235999999999999</v>
      </c>
      <c r="I355" s="31">
        <v>46.689245999999997</v>
      </c>
      <c r="J355" s="31">
        <v>1.4419869999999999</v>
      </c>
      <c r="K355" s="31">
        <v>8.9287189999999992</v>
      </c>
      <c r="L355" s="31">
        <v>0.13836599999999999</v>
      </c>
      <c r="M355" s="57">
        <v>8.8249999999999995E-3</v>
      </c>
      <c r="N355" s="31">
        <v>1.5554999999999999E-2</v>
      </c>
      <c r="O355" s="31">
        <v>99700</v>
      </c>
      <c r="P355" s="31">
        <v>21.7</v>
      </c>
      <c r="Q355" s="31">
        <v>60</v>
      </c>
      <c r="R355" s="31">
        <v>1.171</v>
      </c>
      <c r="S355" s="31" t="s">
        <v>750</v>
      </c>
      <c r="T355" s="31" t="s">
        <v>751</v>
      </c>
      <c r="U355" s="77">
        <v>1210</v>
      </c>
      <c r="V355" s="34">
        <v>51.437080249120406</v>
      </c>
      <c r="W355" s="2">
        <v>2.9431311704727676</v>
      </c>
      <c r="X355" s="2">
        <v>34.32355553793731</v>
      </c>
      <c r="Y355" s="2">
        <v>49.166558856307802</v>
      </c>
      <c r="Z355" s="80">
        <f>VLOOKUP(U355,BG!$A$2:$F$55,4)</f>
        <v>20.190861380048293</v>
      </c>
      <c r="AA355" s="80">
        <f>VLOOKUP(U355,BG!$A$2:$F$55,5)</f>
        <v>4.3989679354344187</v>
      </c>
      <c r="AB355" s="4">
        <f>VLOOKUP(U355+1,BG!$A$2:$F$55,4)</f>
        <v>20.603056297232087</v>
      </c>
      <c r="AC355" s="4">
        <f>VLOOKUP(U355+1,BG!$A$2:$F$55,5)</f>
        <v>4.3670813703564093</v>
      </c>
      <c r="AD355" s="3">
        <f>COUNTIF($U$2:U355,U355)</f>
        <v>10</v>
      </c>
      <c r="AE355" s="3">
        <f t="shared" si="50"/>
        <v>11</v>
      </c>
      <c r="AF355" s="3">
        <f t="shared" si="54"/>
        <v>1</v>
      </c>
      <c r="AG355" s="3">
        <f t="shared" si="55"/>
        <v>9</v>
      </c>
      <c r="AH355" s="81">
        <f t="shared" si="51"/>
        <v>20.561836805513707</v>
      </c>
      <c r="AI355" s="81">
        <f t="shared" si="52"/>
        <v>4.3702700268642101</v>
      </c>
      <c r="AJ355" s="83">
        <v>1.6893899999999999</v>
      </c>
      <c r="AK355" s="83">
        <v>40.2881</v>
      </c>
      <c r="AL355" s="84">
        <f t="shared" si="56"/>
        <v>68.062313258999993</v>
      </c>
      <c r="AM355" s="84">
        <f t="shared" si="53"/>
        <v>150.18528504146428</v>
      </c>
      <c r="AN355" s="84">
        <f t="shared" si="57"/>
        <v>89.860779088409885</v>
      </c>
      <c r="AO355" s="84">
        <f t="shared" si="58"/>
        <v>60.324505953054398</v>
      </c>
      <c r="AP355" s="85">
        <f t="shared" si="59"/>
        <v>0.12826971698644815</v>
      </c>
    </row>
    <row r="356" spans="1:42" x14ac:dyDescent="0.25">
      <c r="A356">
        <v>17</v>
      </c>
      <c r="B356" s="30">
        <v>11</v>
      </c>
      <c r="C356" s="31" t="s">
        <v>731</v>
      </c>
      <c r="D356" s="31">
        <v>40</v>
      </c>
      <c r="E356" s="31">
        <v>156.03</v>
      </c>
      <c r="F356" s="31">
        <v>10</v>
      </c>
      <c r="G356" s="31">
        <v>7.4200000000000004E-3</v>
      </c>
      <c r="H356" s="31">
        <v>0.18190700000000001</v>
      </c>
      <c r="I356" s="31">
        <v>46.575614000000002</v>
      </c>
      <c r="J356" s="31">
        <v>1.510859</v>
      </c>
      <c r="K356" s="31">
        <v>8.9177440000000008</v>
      </c>
      <c r="L356" s="31">
        <v>0.144704</v>
      </c>
      <c r="M356" s="57">
        <v>7.4200000000000004E-3</v>
      </c>
      <c r="N356" s="31">
        <v>1.2137999999999999E-2</v>
      </c>
      <c r="O356" s="31">
        <v>99700</v>
      </c>
      <c r="P356" s="31">
        <v>21.7</v>
      </c>
      <c r="Q356" s="31">
        <v>60</v>
      </c>
      <c r="R356" s="31">
        <v>1.171</v>
      </c>
      <c r="S356" s="31" t="s">
        <v>752</v>
      </c>
      <c r="T356" s="31" t="s">
        <v>753</v>
      </c>
      <c r="U356" s="77">
        <v>1210</v>
      </c>
      <c r="V356" s="34">
        <v>39.588070626817533</v>
      </c>
      <c r="W356" s="2">
        <v>4.1997682621840964</v>
      </c>
      <c r="X356" s="2">
        <v>24.293501013010395</v>
      </c>
      <c r="Y356" s="2">
        <v>59.184683075697279</v>
      </c>
      <c r="Z356" s="80">
        <f>VLOOKUP(U356,BG!$A$2:$F$55,4)</f>
        <v>20.190861380048293</v>
      </c>
      <c r="AA356" s="80">
        <f>VLOOKUP(U356,BG!$A$2:$F$55,5)</f>
        <v>4.3989679354344187</v>
      </c>
      <c r="AB356" s="4">
        <f>VLOOKUP(U356+1,BG!$A$2:$F$55,4)</f>
        <v>20.603056297232087</v>
      </c>
      <c r="AC356" s="4">
        <f>VLOOKUP(U356+1,BG!$A$2:$F$55,5)</f>
        <v>4.3670813703564093</v>
      </c>
      <c r="AD356" s="3">
        <f>COUNTIF($U$2:U356,U356)</f>
        <v>11</v>
      </c>
      <c r="AE356" s="3">
        <f t="shared" si="50"/>
        <v>11</v>
      </c>
      <c r="AF356" s="3">
        <f t="shared" si="54"/>
        <v>0</v>
      </c>
      <c r="AG356" s="3">
        <f t="shared" si="55"/>
        <v>10</v>
      </c>
      <c r="AH356" s="81">
        <f t="shared" si="51"/>
        <v>20.603056297232087</v>
      </c>
      <c r="AI356" s="81">
        <f t="shared" si="52"/>
        <v>4.3670813703564093</v>
      </c>
      <c r="AJ356" s="83">
        <v>2.5989399999999998</v>
      </c>
      <c r="AK356" s="83">
        <v>28.337399999999999</v>
      </c>
      <c r="AL356" s="84">
        <f t="shared" si="56"/>
        <v>73.647202355999994</v>
      </c>
      <c r="AM356" s="84">
        <f t="shared" si="53"/>
        <v>161.21175760747553</v>
      </c>
      <c r="AN356" s="84">
        <f t="shared" si="57"/>
        <v>89.975223328046553</v>
      </c>
      <c r="AO356" s="84">
        <f t="shared" si="58"/>
        <v>71.23653427942898</v>
      </c>
      <c r="AP356" s="85">
        <f t="shared" si="59"/>
        <v>3.384033348836208E-2</v>
      </c>
    </row>
    <row r="357" spans="1:42" x14ac:dyDescent="0.25">
      <c r="A357">
        <v>18</v>
      </c>
      <c r="B357" s="33">
        <v>1</v>
      </c>
      <c r="C357" s="34" t="s">
        <v>754</v>
      </c>
      <c r="D357" s="34">
        <v>-40</v>
      </c>
      <c r="E357" s="34">
        <v>103.99875</v>
      </c>
      <c r="F357" s="34">
        <v>50</v>
      </c>
      <c r="G357" s="34">
        <v>3.1377000000000002E-2</v>
      </c>
      <c r="H357" s="34">
        <v>0.184336</v>
      </c>
      <c r="I357" s="34">
        <v>47.184807999999997</v>
      </c>
      <c r="J357" s="34">
        <v>1.4192720000000001</v>
      </c>
      <c r="K357" s="34">
        <v>8.9760340000000003</v>
      </c>
      <c r="L357" s="34">
        <v>0.13544500000000001</v>
      </c>
      <c r="M357" s="58">
        <v>3.1377000000000002E-2</v>
      </c>
      <c r="N357" s="34">
        <v>3.0582000000000002E-2</v>
      </c>
      <c r="O357" s="34">
        <v>99700</v>
      </c>
      <c r="P357" s="34">
        <v>21.7</v>
      </c>
      <c r="Q357" s="34">
        <v>60</v>
      </c>
      <c r="R357" s="34">
        <v>1.171</v>
      </c>
      <c r="S357" s="34" t="s">
        <v>755</v>
      </c>
      <c r="T357" s="34" t="s">
        <v>756</v>
      </c>
      <c r="U357" s="77">
        <v>1220</v>
      </c>
      <c r="V357" s="34">
        <v>249.61135319750323</v>
      </c>
      <c r="W357" s="2">
        <v>2.3064721535804429</v>
      </c>
      <c r="X357" s="2">
        <v>104.32184688878307</v>
      </c>
      <c r="Y357" s="2">
        <v>47.715342259377564</v>
      </c>
      <c r="Z357" s="80">
        <f>VLOOKUP(U357,BG!$A$2:$F$55,4)</f>
        <v>20.095034782942069</v>
      </c>
      <c r="AA357" s="80">
        <f>VLOOKUP(U357,BG!$A$2:$F$55,5)</f>
        <v>4.6359317149480113</v>
      </c>
      <c r="AB357" s="4">
        <f>VLOOKUP(U357+1,BG!$A$2:$F$55,4)</f>
        <v>22.266088715598478</v>
      </c>
      <c r="AC357" s="4">
        <f>VLOOKUP(U357+1,BG!$A$2:$F$55,5)</f>
        <v>4.5493225312618737</v>
      </c>
      <c r="AD357" s="3">
        <f>COUNTIF($U$2:U357,U357)</f>
        <v>1</v>
      </c>
      <c r="AE357" s="3">
        <f t="shared" si="50"/>
        <v>18</v>
      </c>
      <c r="AF357" s="3">
        <f t="shared" si="54"/>
        <v>17</v>
      </c>
      <c r="AG357" s="3">
        <f t="shared" si="55"/>
        <v>0</v>
      </c>
      <c r="AH357" s="81">
        <f t="shared" si="51"/>
        <v>20.095034782942069</v>
      </c>
      <c r="AI357" s="81">
        <f t="shared" si="52"/>
        <v>4.6359317149480113</v>
      </c>
      <c r="AJ357" s="83">
        <v>2.2138200000000001</v>
      </c>
      <c r="AK357" s="83">
        <v>106.05800000000001</v>
      </c>
      <c r="AL357" s="84">
        <f t="shared" si="56"/>
        <v>234.79332156000004</v>
      </c>
      <c r="AM357" s="84">
        <f t="shared" si="53"/>
        <v>288.33077711843828</v>
      </c>
      <c r="AN357" s="84">
        <f t="shared" si="57"/>
        <v>93.159209063224566</v>
      </c>
      <c r="AO357" s="84">
        <f t="shared" si="58"/>
        <v>195.1715680552137</v>
      </c>
      <c r="AP357" s="85">
        <f t="shared" si="59"/>
        <v>0.2030098640882847</v>
      </c>
    </row>
    <row r="358" spans="1:42" x14ac:dyDescent="0.25">
      <c r="A358">
        <v>18</v>
      </c>
      <c r="B358" s="33">
        <v>2</v>
      </c>
      <c r="C358" s="34" t="s">
        <v>754</v>
      </c>
      <c r="D358" s="34">
        <v>-29.96875</v>
      </c>
      <c r="E358" s="34">
        <v>103.99875</v>
      </c>
      <c r="F358" s="34">
        <v>50</v>
      </c>
      <c r="G358" s="34">
        <v>3.3035000000000002E-2</v>
      </c>
      <c r="H358" s="34">
        <v>0.184146</v>
      </c>
      <c r="I358" s="34">
        <v>47.137183999999998</v>
      </c>
      <c r="J358" s="34">
        <v>1.396585</v>
      </c>
      <c r="K358" s="34">
        <v>8.9715340000000001</v>
      </c>
      <c r="L358" s="34">
        <v>0.13333100000000001</v>
      </c>
      <c r="M358" s="58">
        <v>3.3035000000000002E-2</v>
      </c>
      <c r="N358" s="34">
        <v>3.8822000000000002E-2</v>
      </c>
      <c r="O358" s="34">
        <v>99700</v>
      </c>
      <c r="P358" s="34">
        <v>21.7</v>
      </c>
      <c r="Q358" s="34">
        <v>60</v>
      </c>
      <c r="R358" s="34">
        <v>1.171</v>
      </c>
      <c r="S358" s="34" t="s">
        <v>757</v>
      </c>
      <c r="T358" s="34" t="s">
        <v>758</v>
      </c>
      <c r="U358" s="77">
        <v>1220</v>
      </c>
      <c r="V358" s="34">
        <v>264.35271905046034</v>
      </c>
      <c r="W358" s="2">
        <v>2.3969445228000823</v>
      </c>
      <c r="X358" s="2">
        <v>109.50858757146477</v>
      </c>
      <c r="Y358" s="2">
        <v>59.184278877330541</v>
      </c>
      <c r="Z358" s="80">
        <f>VLOOKUP(U358,BG!$A$2:$F$55,4)</f>
        <v>20.095034782942069</v>
      </c>
      <c r="AA358" s="80">
        <f>VLOOKUP(U358,BG!$A$2:$F$55,5)</f>
        <v>4.6359317149480113</v>
      </c>
      <c r="AB358" s="4">
        <f>VLOOKUP(U358+1,BG!$A$2:$F$55,4)</f>
        <v>22.266088715598478</v>
      </c>
      <c r="AC358" s="4">
        <f>VLOOKUP(U358+1,BG!$A$2:$F$55,5)</f>
        <v>4.5493225312618737</v>
      </c>
      <c r="AD358" s="3">
        <f>COUNTIF($U$2:U358,U358)</f>
        <v>2</v>
      </c>
      <c r="AE358" s="3">
        <f t="shared" si="50"/>
        <v>18</v>
      </c>
      <c r="AF358" s="3">
        <f t="shared" si="54"/>
        <v>16</v>
      </c>
      <c r="AG358" s="3">
        <f t="shared" si="55"/>
        <v>1</v>
      </c>
      <c r="AH358" s="81">
        <f t="shared" si="51"/>
        <v>20.222743837804209</v>
      </c>
      <c r="AI358" s="81">
        <f t="shared" si="52"/>
        <v>4.6308370570841211</v>
      </c>
      <c r="AJ358" s="83">
        <v>2.3231600000000001</v>
      </c>
      <c r="AK358" s="83">
        <v>110.998</v>
      </c>
      <c r="AL358" s="84">
        <f t="shared" si="56"/>
        <v>257.86611368000001</v>
      </c>
      <c r="AM358" s="84">
        <f t="shared" si="53"/>
        <v>321.67028805632617</v>
      </c>
      <c r="AN358" s="84">
        <f t="shared" si="57"/>
        <v>93.648231560023291</v>
      </c>
      <c r="AO358" s="84">
        <f t="shared" si="58"/>
        <v>228.02205649630287</v>
      </c>
      <c r="AP358" s="85">
        <f t="shared" si="59"/>
        <v>0.13088232621996826</v>
      </c>
    </row>
    <row r="359" spans="1:42" x14ac:dyDescent="0.25">
      <c r="A359">
        <v>18</v>
      </c>
      <c r="B359" s="33">
        <v>3</v>
      </c>
      <c r="C359" s="34" t="s">
        <v>754</v>
      </c>
      <c r="D359" s="34">
        <v>-20.03125</v>
      </c>
      <c r="E359" s="34">
        <v>103.99875</v>
      </c>
      <c r="F359" s="34">
        <v>50</v>
      </c>
      <c r="G359" s="34">
        <v>3.9162000000000002E-2</v>
      </c>
      <c r="H359" s="34">
        <v>0.183972</v>
      </c>
      <c r="I359" s="34">
        <v>47.093677999999997</v>
      </c>
      <c r="J359" s="34">
        <v>1.3731580000000001</v>
      </c>
      <c r="K359" s="34">
        <v>8.9674250000000004</v>
      </c>
      <c r="L359" s="34">
        <v>0.13112599999999999</v>
      </c>
      <c r="M359" s="58">
        <v>3.9162000000000002E-2</v>
      </c>
      <c r="N359" s="34">
        <v>4.2938999999999998E-2</v>
      </c>
      <c r="O359" s="34">
        <v>99700</v>
      </c>
      <c r="P359" s="34">
        <v>21.7</v>
      </c>
      <c r="Q359" s="34">
        <v>60</v>
      </c>
      <c r="R359" s="34">
        <v>1.171</v>
      </c>
      <c r="S359" s="34" t="s">
        <v>759</v>
      </c>
      <c r="T359" s="34" t="s">
        <v>760</v>
      </c>
      <c r="U359" s="77">
        <v>1220</v>
      </c>
      <c r="V359" s="34">
        <v>318.37147922698216</v>
      </c>
      <c r="W359" s="2">
        <v>2.1984667621769161</v>
      </c>
      <c r="X359" s="2">
        <v>130.77167892732405</v>
      </c>
      <c r="Y359" s="2">
        <v>45.803300185236658</v>
      </c>
      <c r="Z359" s="80">
        <f>VLOOKUP(U359,BG!$A$2:$F$55,4)</f>
        <v>20.095034782942069</v>
      </c>
      <c r="AA359" s="80">
        <f>VLOOKUP(U359,BG!$A$2:$F$55,5)</f>
        <v>4.6359317149480113</v>
      </c>
      <c r="AB359" s="4">
        <f>VLOOKUP(U359+1,BG!$A$2:$F$55,4)</f>
        <v>22.266088715598478</v>
      </c>
      <c r="AC359" s="4">
        <f>VLOOKUP(U359+1,BG!$A$2:$F$55,5)</f>
        <v>4.5493225312618737</v>
      </c>
      <c r="AD359" s="3">
        <f>COUNTIF($U$2:U359,U359)</f>
        <v>3</v>
      </c>
      <c r="AE359" s="3">
        <f t="shared" si="50"/>
        <v>18</v>
      </c>
      <c r="AF359" s="3">
        <f t="shared" si="54"/>
        <v>15</v>
      </c>
      <c r="AG359" s="3">
        <f t="shared" si="55"/>
        <v>2</v>
      </c>
      <c r="AH359" s="81">
        <f t="shared" si="51"/>
        <v>20.35045289266635</v>
      </c>
      <c r="AI359" s="81">
        <f t="shared" si="52"/>
        <v>4.62574239922023</v>
      </c>
      <c r="AJ359" s="83">
        <v>2.1403599999999998</v>
      </c>
      <c r="AK359" s="83">
        <v>131.91900000000001</v>
      </c>
      <c r="AL359" s="84">
        <f t="shared" si="56"/>
        <v>282.35415083999999</v>
      </c>
      <c r="AM359" s="84">
        <f t="shared" si="53"/>
        <v>333.30048974102999</v>
      </c>
      <c r="AN359" s="84">
        <f t="shared" si="57"/>
        <v>94.135952788940713</v>
      </c>
      <c r="AO359" s="84">
        <f t="shared" si="58"/>
        <v>239.16453695208929</v>
      </c>
      <c r="AP359" s="85">
        <f t="shared" si="59"/>
        <v>0.18058535951156784</v>
      </c>
    </row>
    <row r="360" spans="1:42" x14ac:dyDescent="0.25">
      <c r="A360">
        <v>18</v>
      </c>
      <c r="B360" s="33">
        <v>4</v>
      </c>
      <c r="C360" s="34" t="s">
        <v>754</v>
      </c>
      <c r="D360" s="34">
        <v>-9.96875</v>
      </c>
      <c r="E360" s="34">
        <v>103.99875</v>
      </c>
      <c r="F360" s="34">
        <v>50</v>
      </c>
      <c r="G360" s="34">
        <v>4.1846000000000001E-2</v>
      </c>
      <c r="H360" s="34">
        <v>0.18409300000000001</v>
      </c>
      <c r="I360" s="34">
        <v>47.124057000000001</v>
      </c>
      <c r="J360" s="34">
        <v>1.3732040000000001</v>
      </c>
      <c r="K360" s="34">
        <v>8.9703189999999999</v>
      </c>
      <c r="L360" s="34">
        <v>0.13101199999999999</v>
      </c>
      <c r="M360" s="58">
        <v>4.1846000000000001E-2</v>
      </c>
      <c r="N360" s="34">
        <v>4.7171999999999999E-2</v>
      </c>
      <c r="O360" s="34">
        <v>99700</v>
      </c>
      <c r="P360" s="34">
        <v>21.7</v>
      </c>
      <c r="Q360" s="34">
        <v>60</v>
      </c>
      <c r="R360" s="34">
        <v>1.171</v>
      </c>
      <c r="S360" s="34" t="s">
        <v>761</v>
      </c>
      <c r="T360" s="34" t="s">
        <v>762</v>
      </c>
      <c r="U360" s="77">
        <v>1220</v>
      </c>
      <c r="V360" s="34">
        <v>342.13549170692147</v>
      </c>
      <c r="W360" s="2">
        <v>1.9488156523909395</v>
      </c>
      <c r="X360" s="2">
        <v>154.20019290388615</v>
      </c>
      <c r="Y360" s="2">
        <v>41.980318442442503</v>
      </c>
      <c r="Z360" s="80">
        <f>VLOOKUP(U360,BG!$A$2:$F$55,4)</f>
        <v>20.095034782942069</v>
      </c>
      <c r="AA360" s="80">
        <f>VLOOKUP(U360,BG!$A$2:$F$55,5)</f>
        <v>4.6359317149480113</v>
      </c>
      <c r="AB360" s="4">
        <f>VLOOKUP(U360+1,BG!$A$2:$F$55,4)</f>
        <v>22.266088715598478</v>
      </c>
      <c r="AC360" s="4">
        <f>VLOOKUP(U360+1,BG!$A$2:$F$55,5)</f>
        <v>4.5493225312618737</v>
      </c>
      <c r="AD360" s="3">
        <f>COUNTIF($U$2:U360,U360)</f>
        <v>4</v>
      </c>
      <c r="AE360" s="3">
        <f t="shared" si="50"/>
        <v>18</v>
      </c>
      <c r="AF360" s="3">
        <f t="shared" si="54"/>
        <v>14</v>
      </c>
      <c r="AG360" s="3">
        <f t="shared" si="55"/>
        <v>3</v>
      </c>
      <c r="AH360" s="81">
        <f t="shared" si="51"/>
        <v>20.478161947528491</v>
      </c>
      <c r="AI360" s="81">
        <f t="shared" si="52"/>
        <v>4.6206477413563398</v>
      </c>
      <c r="AJ360" s="83">
        <v>1.89432</v>
      </c>
      <c r="AK360" s="83">
        <v>155.84</v>
      </c>
      <c r="AL360" s="84">
        <f t="shared" si="56"/>
        <v>295.2108288</v>
      </c>
      <c r="AM360" s="84">
        <f t="shared" si="53"/>
        <v>342.4880679752381</v>
      </c>
      <c r="AN360" s="84">
        <f t="shared" si="57"/>
        <v>94.622372749976861</v>
      </c>
      <c r="AO360" s="84">
        <f t="shared" si="58"/>
        <v>247.86569522526122</v>
      </c>
      <c r="AP360" s="85">
        <f t="shared" si="59"/>
        <v>0.19101123909749332</v>
      </c>
    </row>
    <row r="361" spans="1:42" x14ac:dyDescent="0.25">
      <c r="A361">
        <v>18</v>
      </c>
      <c r="B361" s="33">
        <v>5</v>
      </c>
      <c r="C361" s="34" t="s">
        <v>754</v>
      </c>
      <c r="D361" s="34">
        <v>0</v>
      </c>
      <c r="E361" s="34">
        <v>103.99875</v>
      </c>
      <c r="F361" s="34">
        <v>50</v>
      </c>
      <c r="G361" s="34">
        <v>5.2270999999999998E-2</v>
      </c>
      <c r="H361" s="34">
        <v>0.184393</v>
      </c>
      <c r="I361" s="34">
        <v>47.199119000000003</v>
      </c>
      <c r="J361" s="34">
        <v>1.388533</v>
      </c>
      <c r="K361" s="34">
        <v>8.9774429999999992</v>
      </c>
      <c r="L361" s="34">
        <v>0.13225899999999999</v>
      </c>
      <c r="M361" s="58">
        <v>5.2270999999999998E-2</v>
      </c>
      <c r="N361" s="34">
        <v>7.2742000000000001E-2</v>
      </c>
      <c r="O361" s="34">
        <v>99700</v>
      </c>
      <c r="P361" s="34">
        <v>21.7</v>
      </c>
      <c r="Q361" s="34">
        <v>60</v>
      </c>
      <c r="R361" s="34">
        <v>1.171</v>
      </c>
      <c r="S361" s="34" t="s">
        <v>763</v>
      </c>
      <c r="T361" s="34" t="s">
        <v>764</v>
      </c>
      <c r="U361" s="77">
        <v>1220</v>
      </c>
      <c r="V361" s="34">
        <v>433.94099812346411</v>
      </c>
      <c r="W361" s="2">
        <v>1.6193912419403855</v>
      </c>
      <c r="X361" s="2">
        <v>225.91005924676904</v>
      </c>
      <c r="Y361" s="2">
        <v>41.979311172305358</v>
      </c>
      <c r="Z361" s="80">
        <f>VLOOKUP(U361,BG!$A$2:$F$55,4)</f>
        <v>20.095034782942069</v>
      </c>
      <c r="AA361" s="80">
        <f>VLOOKUP(U361,BG!$A$2:$F$55,5)</f>
        <v>4.6359317149480113</v>
      </c>
      <c r="AB361" s="4">
        <f>VLOOKUP(U361+1,BG!$A$2:$F$55,4)</f>
        <v>22.266088715598478</v>
      </c>
      <c r="AC361" s="4">
        <f>VLOOKUP(U361+1,BG!$A$2:$F$55,5)</f>
        <v>4.5493225312618737</v>
      </c>
      <c r="AD361" s="3">
        <f>COUNTIF($U$2:U361,U361)</f>
        <v>5</v>
      </c>
      <c r="AE361" s="3">
        <f t="shared" si="50"/>
        <v>18</v>
      </c>
      <c r="AF361" s="3">
        <f t="shared" si="54"/>
        <v>13</v>
      </c>
      <c r="AG361" s="3">
        <f t="shared" si="55"/>
        <v>4</v>
      </c>
      <c r="AH361" s="81">
        <f t="shared" si="51"/>
        <v>20.605871002390632</v>
      </c>
      <c r="AI361" s="81">
        <f t="shared" si="52"/>
        <v>4.6155530834924505</v>
      </c>
      <c r="AJ361" s="83">
        <v>1.59572</v>
      </c>
      <c r="AK361" s="83">
        <v>228.01900000000001</v>
      </c>
      <c r="AL361" s="84">
        <f t="shared" si="56"/>
        <v>363.85447868</v>
      </c>
      <c r="AM361" s="84">
        <f t="shared" si="53"/>
        <v>407.81608258275674</v>
      </c>
      <c r="AN361" s="84">
        <f t="shared" si="57"/>
        <v>95.10749144313175</v>
      </c>
      <c r="AO361" s="84">
        <f t="shared" si="58"/>
        <v>312.70859113962501</v>
      </c>
      <c r="AP361" s="85">
        <f t="shared" si="59"/>
        <v>0.16355766675287231</v>
      </c>
    </row>
    <row r="362" spans="1:42" x14ac:dyDescent="0.25">
      <c r="A362">
        <v>18</v>
      </c>
      <c r="B362" s="33">
        <v>6</v>
      </c>
      <c r="C362" s="34" t="s">
        <v>754</v>
      </c>
      <c r="D362" s="34">
        <v>10.03125</v>
      </c>
      <c r="E362" s="34">
        <v>103.99875</v>
      </c>
      <c r="F362" s="34">
        <v>50</v>
      </c>
      <c r="G362" s="34">
        <v>6.2758999999999995E-2</v>
      </c>
      <c r="H362" s="34">
        <v>0.18448100000000001</v>
      </c>
      <c r="I362" s="34">
        <v>47.221263</v>
      </c>
      <c r="J362" s="34">
        <v>1.439046</v>
      </c>
      <c r="K362" s="34">
        <v>8.9794830000000001</v>
      </c>
      <c r="L362" s="34">
        <v>0.136688</v>
      </c>
      <c r="M362" s="58">
        <v>6.2758999999999995E-2</v>
      </c>
      <c r="N362" s="34">
        <v>9.5788999999999999E-2</v>
      </c>
      <c r="O362" s="34">
        <v>99700</v>
      </c>
      <c r="P362" s="34">
        <v>21.7</v>
      </c>
      <c r="Q362" s="34">
        <v>60</v>
      </c>
      <c r="R362" s="34">
        <v>1.171</v>
      </c>
      <c r="S362" s="34" t="s">
        <v>765</v>
      </c>
      <c r="T362" s="34" t="s">
        <v>766</v>
      </c>
      <c r="U362" s="77">
        <v>1220</v>
      </c>
      <c r="V362" s="34">
        <v>526.30991813511378</v>
      </c>
      <c r="W362" s="2">
        <v>1.3456693359209571</v>
      </c>
      <c r="X362" s="2">
        <v>323.54742617085344</v>
      </c>
      <c r="Y362" s="2">
        <v>45.800623390869958</v>
      </c>
      <c r="Z362" s="80">
        <f>VLOOKUP(U362,BG!$A$2:$F$55,4)</f>
        <v>20.095034782942069</v>
      </c>
      <c r="AA362" s="80">
        <f>VLOOKUP(U362,BG!$A$2:$F$55,5)</f>
        <v>4.6359317149480113</v>
      </c>
      <c r="AB362" s="4">
        <f>VLOOKUP(U362+1,BG!$A$2:$F$55,4)</f>
        <v>22.266088715598478</v>
      </c>
      <c r="AC362" s="4">
        <f>VLOOKUP(U362+1,BG!$A$2:$F$55,5)</f>
        <v>4.5493225312618737</v>
      </c>
      <c r="AD362" s="3">
        <f>COUNTIF($U$2:U362,U362)</f>
        <v>6</v>
      </c>
      <c r="AE362" s="3">
        <f t="shared" si="50"/>
        <v>18</v>
      </c>
      <c r="AF362" s="3">
        <f t="shared" si="54"/>
        <v>12</v>
      </c>
      <c r="AG362" s="3">
        <f t="shared" si="55"/>
        <v>5</v>
      </c>
      <c r="AH362" s="81">
        <f t="shared" si="51"/>
        <v>20.73358005725278</v>
      </c>
      <c r="AI362" s="81">
        <f t="shared" si="52"/>
        <v>4.6104584256285586</v>
      </c>
      <c r="AJ362" s="83">
        <v>1.3281000000000001</v>
      </c>
      <c r="AK362" s="83">
        <v>325.57299999999998</v>
      </c>
      <c r="AL362" s="84">
        <f t="shared" si="56"/>
        <v>432.39350129999997</v>
      </c>
      <c r="AM362" s="84">
        <f t="shared" si="53"/>
        <v>481.18847350513715</v>
      </c>
      <c r="AN362" s="84">
        <f t="shared" si="57"/>
        <v>95.591308868405335</v>
      </c>
      <c r="AO362" s="84">
        <f t="shared" si="58"/>
        <v>385.5971646367318</v>
      </c>
      <c r="AP362" s="85">
        <f t="shared" si="59"/>
        <v>0.12136068663096795</v>
      </c>
    </row>
    <row r="363" spans="1:42" x14ac:dyDescent="0.25">
      <c r="A363">
        <v>18</v>
      </c>
      <c r="B363" s="33">
        <v>7</v>
      </c>
      <c r="C363" s="34" t="s">
        <v>754</v>
      </c>
      <c r="D363" s="34">
        <v>20</v>
      </c>
      <c r="E363" s="34">
        <v>103.99875</v>
      </c>
      <c r="F363" s="34">
        <v>50</v>
      </c>
      <c r="G363" s="34">
        <v>8.4115999999999996E-2</v>
      </c>
      <c r="H363" s="34">
        <v>0.184415</v>
      </c>
      <c r="I363" s="34">
        <v>47.204833000000001</v>
      </c>
      <c r="J363" s="34">
        <v>1.253085</v>
      </c>
      <c r="K363" s="34">
        <v>8.9781680000000001</v>
      </c>
      <c r="L363" s="34">
        <v>0.11933000000000001</v>
      </c>
      <c r="M363" s="58">
        <v>8.4115999999999996E-2</v>
      </c>
      <c r="N363" s="34">
        <v>0.13475899999999999</v>
      </c>
      <c r="O363" s="34">
        <v>99700</v>
      </c>
      <c r="P363" s="34">
        <v>21.7</v>
      </c>
      <c r="Q363" s="34">
        <v>60</v>
      </c>
      <c r="R363" s="34">
        <v>1.171</v>
      </c>
      <c r="S363" s="34" t="s">
        <v>767</v>
      </c>
      <c r="T363" s="34" t="s">
        <v>768</v>
      </c>
      <c r="U363" s="77">
        <v>1220</v>
      </c>
      <c r="V363" s="34">
        <v>714.23093124363447</v>
      </c>
      <c r="W363" s="2">
        <v>1.1086887873565177</v>
      </c>
      <c r="X363" s="2">
        <v>513.42167053550986</v>
      </c>
      <c r="Y363" s="2">
        <v>45.799255801198385</v>
      </c>
      <c r="Z363" s="80">
        <f>VLOOKUP(U363,BG!$A$2:$F$55,4)</f>
        <v>20.095034782942069</v>
      </c>
      <c r="AA363" s="80">
        <f>VLOOKUP(U363,BG!$A$2:$F$55,5)</f>
        <v>4.6359317149480113</v>
      </c>
      <c r="AB363" s="4">
        <f>VLOOKUP(U363+1,BG!$A$2:$F$55,4)</f>
        <v>22.266088715598478</v>
      </c>
      <c r="AC363" s="4">
        <f>VLOOKUP(U363+1,BG!$A$2:$F$55,5)</f>
        <v>4.5493225312618737</v>
      </c>
      <c r="AD363" s="3">
        <f>COUNTIF($U$2:U363,U363)</f>
        <v>7</v>
      </c>
      <c r="AE363" s="3">
        <f t="shared" si="50"/>
        <v>18</v>
      </c>
      <c r="AF363" s="3">
        <f t="shared" si="54"/>
        <v>11</v>
      </c>
      <c r="AG363" s="3">
        <f t="shared" si="55"/>
        <v>6</v>
      </c>
      <c r="AH363" s="81">
        <f t="shared" si="51"/>
        <v>20.861289112114918</v>
      </c>
      <c r="AI363" s="81">
        <f t="shared" si="52"/>
        <v>4.6053637677646684</v>
      </c>
      <c r="AJ363" s="83">
        <v>1.08188</v>
      </c>
      <c r="AK363" s="83">
        <v>515.84100000000001</v>
      </c>
      <c r="AL363" s="84">
        <f t="shared" si="56"/>
        <v>558.07806108</v>
      </c>
      <c r="AM363" s="84">
        <f t="shared" si="53"/>
        <v>615.02410510977029</v>
      </c>
      <c r="AN363" s="84">
        <f t="shared" si="57"/>
        <v>96.073825025797603</v>
      </c>
      <c r="AO363" s="84">
        <f t="shared" si="58"/>
        <v>518.95028008397264</v>
      </c>
      <c r="AP363" s="85">
        <f t="shared" si="59"/>
        <v>7.5397937909766594E-2</v>
      </c>
    </row>
    <row r="364" spans="1:42" x14ac:dyDescent="0.25">
      <c r="A364">
        <v>18</v>
      </c>
      <c r="B364" s="33">
        <v>8</v>
      </c>
      <c r="C364" s="34" t="s">
        <v>754</v>
      </c>
      <c r="D364" s="34">
        <v>30</v>
      </c>
      <c r="E364" s="34">
        <v>103.99875</v>
      </c>
      <c r="F364" s="34">
        <v>50</v>
      </c>
      <c r="G364" s="34">
        <v>0.121716</v>
      </c>
      <c r="H364" s="34">
        <v>0.184498</v>
      </c>
      <c r="I364" s="34">
        <v>47.225498999999999</v>
      </c>
      <c r="J364" s="34">
        <v>1.358706</v>
      </c>
      <c r="K364" s="34">
        <v>8.9799939999999996</v>
      </c>
      <c r="L364" s="34">
        <v>0.12941900000000001</v>
      </c>
      <c r="M364" s="58">
        <v>0.121716</v>
      </c>
      <c r="N364" s="34">
        <v>0.20016900000000001</v>
      </c>
      <c r="O364" s="34">
        <v>99700</v>
      </c>
      <c r="P364" s="34">
        <v>21.7</v>
      </c>
      <c r="Q364" s="34">
        <v>60</v>
      </c>
      <c r="R364" s="34">
        <v>1.171</v>
      </c>
      <c r="S364" s="34" t="s">
        <v>769</v>
      </c>
      <c r="T364" s="34" t="s">
        <v>770</v>
      </c>
      <c r="U364" s="77">
        <v>1220</v>
      </c>
      <c r="V364" s="34">
        <v>1044.9609632220731</v>
      </c>
      <c r="W364" s="2">
        <v>0.87783090986472589</v>
      </c>
      <c r="X364" s="2">
        <v>905.97779242739352</v>
      </c>
      <c r="Y364" s="2">
        <v>36.237010614920507</v>
      </c>
      <c r="Z364" s="80">
        <f>VLOOKUP(U364,BG!$A$2:$F$55,4)</f>
        <v>20.095034782942069</v>
      </c>
      <c r="AA364" s="80">
        <f>VLOOKUP(U364,BG!$A$2:$F$55,5)</f>
        <v>4.6359317149480113</v>
      </c>
      <c r="AB364" s="4">
        <f>VLOOKUP(U364+1,BG!$A$2:$F$55,4)</f>
        <v>22.266088715598478</v>
      </c>
      <c r="AC364" s="4">
        <f>VLOOKUP(U364+1,BG!$A$2:$F$55,5)</f>
        <v>4.5493225312618737</v>
      </c>
      <c r="AD364" s="3">
        <f>COUNTIF($U$2:U364,U364)</f>
        <v>8</v>
      </c>
      <c r="AE364" s="3">
        <f t="shared" si="50"/>
        <v>18</v>
      </c>
      <c r="AF364" s="3">
        <f t="shared" si="54"/>
        <v>10</v>
      </c>
      <c r="AG364" s="3">
        <f t="shared" si="55"/>
        <v>7</v>
      </c>
      <c r="AH364" s="81">
        <f t="shared" si="51"/>
        <v>20.988998166977058</v>
      </c>
      <c r="AI364" s="81">
        <f t="shared" si="52"/>
        <v>4.6002691099007782</v>
      </c>
      <c r="AJ364" s="83">
        <v>0.84821500000000005</v>
      </c>
      <c r="AK364" s="83">
        <v>910.26199999999994</v>
      </c>
      <c r="AL364" s="84">
        <f t="shared" si="56"/>
        <v>772.09788232999995</v>
      </c>
      <c r="AM364" s="84">
        <f t="shared" si="53"/>
        <v>831.53232045869504</v>
      </c>
      <c r="AN364" s="84">
        <f t="shared" si="57"/>
        <v>96.555039915308612</v>
      </c>
      <c r="AO364" s="84">
        <f t="shared" si="58"/>
        <v>734.97728054338643</v>
      </c>
      <c r="AP364" s="85">
        <f t="shared" si="59"/>
        <v>5.0505781293224958E-2</v>
      </c>
    </row>
    <row r="365" spans="1:42" ht="15.75" thickBot="1" x14ac:dyDescent="0.3">
      <c r="A365">
        <v>18</v>
      </c>
      <c r="B365" s="60">
        <v>9</v>
      </c>
      <c r="C365" s="42" t="s">
        <v>754</v>
      </c>
      <c r="D365" s="42">
        <v>40</v>
      </c>
      <c r="E365" s="42">
        <v>103.99875</v>
      </c>
      <c r="F365" s="42">
        <v>50</v>
      </c>
      <c r="G365" s="42">
        <v>0.18023400000000001</v>
      </c>
      <c r="H365" s="42">
        <v>0.184365</v>
      </c>
      <c r="I365" s="42">
        <v>47.192186999999997</v>
      </c>
      <c r="J365" s="42">
        <v>1.3990590000000001</v>
      </c>
      <c r="K365" s="42">
        <v>8.9767690000000009</v>
      </c>
      <c r="L365" s="42">
        <v>0.13330500000000001</v>
      </c>
      <c r="M365" s="61">
        <v>0.18023400000000001</v>
      </c>
      <c r="N365" s="42">
        <v>0.25236500000000001</v>
      </c>
      <c r="O365" s="42">
        <v>99700</v>
      </c>
      <c r="P365" s="42">
        <v>21.7</v>
      </c>
      <c r="Q365" s="42">
        <v>60</v>
      </c>
      <c r="R365" s="42">
        <v>1.171</v>
      </c>
      <c r="S365" s="42" t="s">
        <v>771</v>
      </c>
      <c r="T365" s="42" t="s">
        <v>772</v>
      </c>
      <c r="U365" s="77">
        <v>1220</v>
      </c>
      <c r="V365" s="34">
        <v>1559.6217712836155</v>
      </c>
      <c r="W365" s="2">
        <v>0.88838339116077558</v>
      </c>
      <c r="X365" s="2">
        <v>1331.7106085910173</v>
      </c>
      <c r="Y365" s="2">
        <v>57.271261354230852</v>
      </c>
      <c r="Z365" s="80">
        <f>VLOOKUP(U365,BG!$A$2:$F$55,4)</f>
        <v>20.095034782942069</v>
      </c>
      <c r="AA365" s="80">
        <f>VLOOKUP(U365,BG!$A$2:$F$55,5)</f>
        <v>4.6359317149480113</v>
      </c>
      <c r="AB365" s="4">
        <f>VLOOKUP(U365+1,BG!$A$2:$F$55,4)</f>
        <v>22.266088715598478</v>
      </c>
      <c r="AC365" s="4">
        <f>VLOOKUP(U365+1,BG!$A$2:$F$55,5)</f>
        <v>4.5493225312618737</v>
      </c>
      <c r="AD365" s="3">
        <f>COUNTIF($U$2:U365,U365)</f>
        <v>9</v>
      </c>
      <c r="AE365" s="3">
        <f t="shared" si="50"/>
        <v>18</v>
      </c>
      <c r="AF365" s="3">
        <f t="shared" si="54"/>
        <v>9</v>
      </c>
      <c r="AG365" s="3">
        <f t="shared" si="55"/>
        <v>8</v>
      </c>
      <c r="AH365" s="81">
        <f t="shared" si="51"/>
        <v>21.116707221839203</v>
      </c>
      <c r="AI365" s="81">
        <f t="shared" si="52"/>
        <v>4.595174452036888</v>
      </c>
      <c r="AJ365" s="83">
        <v>0.87883500000000003</v>
      </c>
      <c r="AK365" s="83">
        <v>1336.77</v>
      </c>
      <c r="AL365" s="84">
        <f t="shared" si="56"/>
        <v>1174.8002629499999</v>
      </c>
      <c r="AM365" s="84">
        <f t="shared" si="53"/>
        <v>1240.3408478590989</v>
      </c>
      <c r="AN365" s="84">
        <f t="shared" si="57"/>
        <v>97.03495353693836</v>
      </c>
      <c r="AO365" s="84">
        <f t="shared" si="58"/>
        <v>1143.3058943221604</v>
      </c>
      <c r="AP365" s="85">
        <f t="shared" si="59"/>
        <v>2.7546756108094615E-2</v>
      </c>
    </row>
    <row r="366" spans="1:42" x14ac:dyDescent="0.25">
      <c r="A366">
        <v>19</v>
      </c>
      <c r="B366" s="62">
        <v>1</v>
      </c>
      <c r="C366" s="46" t="s">
        <v>773</v>
      </c>
      <c r="D366" s="46">
        <v>-40</v>
      </c>
      <c r="E366" s="46">
        <v>-104.0325</v>
      </c>
      <c r="F366" s="46">
        <v>50</v>
      </c>
      <c r="G366" s="46">
        <v>0.11132</v>
      </c>
      <c r="H366" s="46">
        <v>0.18431500000000001</v>
      </c>
      <c r="I366" s="46">
        <v>47.179740000000002</v>
      </c>
      <c r="J366" s="46">
        <v>1.3608150000000001</v>
      </c>
      <c r="K366" s="46">
        <v>8.9756370000000008</v>
      </c>
      <c r="L366" s="46">
        <v>0.12972700000000001</v>
      </c>
      <c r="M366" s="63">
        <v>0.11132</v>
      </c>
      <c r="N366" s="46">
        <v>0.203208</v>
      </c>
      <c r="O366" s="46">
        <v>99700</v>
      </c>
      <c r="P366" s="46">
        <v>21.7</v>
      </c>
      <c r="Q366" s="46">
        <v>60</v>
      </c>
      <c r="R366" s="46">
        <v>1.171</v>
      </c>
      <c r="S366" s="46" t="s">
        <v>774</v>
      </c>
      <c r="T366" s="46" t="s">
        <v>775</v>
      </c>
      <c r="U366" s="77">
        <v>1220</v>
      </c>
      <c r="V366" s="34">
        <v>953.98734053037072</v>
      </c>
      <c r="W366" s="2">
        <v>0.76762210406786602</v>
      </c>
      <c r="X366" s="2">
        <v>991.15326183888828</v>
      </c>
      <c r="Y366" s="2">
        <v>66.834899900169361</v>
      </c>
      <c r="Z366" s="80">
        <f>VLOOKUP(U366,BG!$A$2:$F$55,4)</f>
        <v>20.095034782942069</v>
      </c>
      <c r="AA366" s="80">
        <f>VLOOKUP(U366,BG!$A$2:$F$55,5)</f>
        <v>4.6359317149480113</v>
      </c>
      <c r="AB366" s="4">
        <f>VLOOKUP(U366+1,BG!$A$2:$F$55,4)</f>
        <v>22.266088715598478</v>
      </c>
      <c r="AC366" s="4">
        <f>VLOOKUP(U366+1,BG!$A$2:$F$55,5)</f>
        <v>4.5493225312618737</v>
      </c>
      <c r="AD366" s="3">
        <f>COUNTIF($U$2:U366,U366)</f>
        <v>10</v>
      </c>
      <c r="AE366" s="3">
        <f t="shared" si="50"/>
        <v>18</v>
      </c>
      <c r="AF366" s="3">
        <f t="shared" si="54"/>
        <v>8</v>
      </c>
      <c r="AG366" s="3">
        <f t="shared" si="55"/>
        <v>9</v>
      </c>
      <c r="AH366" s="81">
        <f t="shared" si="51"/>
        <v>21.244416276701344</v>
      </c>
      <c r="AI366" s="81">
        <f t="shared" si="52"/>
        <v>4.5900797941729969</v>
      </c>
      <c r="AJ366" s="83">
        <v>0.75793999999999995</v>
      </c>
      <c r="AK366" s="83">
        <v>996.673</v>
      </c>
      <c r="AL366" s="84">
        <f t="shared" si="56"/>
        <v>755.41833362</v>
      </c>
      <c r="AM366" s="84">
        <f t="shared" si="53"/>
        <v>827.66605220666531</v>
      </c>
      <c r="AN366" s="84">
        <f t="shared" si="57"/>
        <v>97.513565890686763</v>
      </c>
      <c r="AO366" s="84">
        <f t="shared" si="58"/>
        <v>730.15248631597854</v>
      </c>
      <c r="AP366" s="85">
        <f t="shared" si="59"/>
        <v>3.4603521562326767E-2</v>
      </c>
    </row>
    <row r="367" spans="1:42" x14ac:dyDescent="0.25">
      <c r="A367">
        <v>19</v>
      </c>
      <c r="B367" s="33">
        <v>2</v>
      </c>
      <c r="C367" s="34" t="s">
        <v>773</v>
      </c>
      <c r="D367" s="34">
        <v>-29.96875</v>
      </c>
      <c r="E367" s="34">
        <v>-104.00125</v>
      </c>
      <c r="F367" s="34">
        <v>50</v>
      </c>
      <c r="G367" s="34">
        <v>0.11422499999999999</v>
      </c>
      <c r="H367" s="34">
        <v>0.18434600000000001</v>
      </c>
      <c r="I367" s="34">
        <v>47.187359000000001</v>
      </c>
      <c r="J367" s="34">
        <v>1.349593</v>
      </c>
      <c r="K367" s="34">
        <v>8.9763780000000004</v>
      </c>
      <c r="L367" s="34">
        <v>0.12856100000000001</v>
      </c>
      <c r="M367" s="58">
        <v>0.11422499999999999</v>
      </c>
      <c r="N367" s="34">
        <v>0.20844199999999999</v>
      </c>
      <c r="O367" s="34">
        <v>99700</v>
      </c>
      <c r="P367" s="34">
        <v>21.7</v>
      </c>
      <c r="Q367" s="34">
        <v>60</v>
      </c>
      <c r="R367" s="34">
        <v>1.171</v>
      </c>
      <c r="S367" s="34" t="s">
        <v>776</v>
      </c>
      <c r="T367" s="34" t="s">
        <v>777</v>
      </c>
      <c r="U367" s="77">
        <v>1220</v>
      </c>
      <c r="V367" s="34">
        <v>979.73659108782874</v>
      </c>
      <c r="W367" s="2">
        <v>0.6781046647627309</v>
      </c>
      <c r="X367" s="2">
        <v>1120.7020425560659</v>
      </c>
      <c r="Y367" s="2">
        <v>47.70774406439309</v>
      </c>
      <c r="Z367" s="80">
        <f>VLOOKUP(U367,BG!$A$2:$F$55,4)</f>
        <v>20.095034782942069</v>
      </c>
      <c r="AA367" s="80">
        <f>VLOOKUP(U367,BG!$A$2:$F$55,5)</f>
        <v>4.6359317149480113</v>
      </c>
      <c r="AB367" s="4">
        <f>VLOOKUP(U367+1,BG!$A$2:$F$55,4)</f>
        <v>22.266088715598478</v>
      </c>
      <c r="AC367" s="4">
        <f>VLOOKUP(U367+1,BG!$A$2:$F$55,5)</f>
        <v>4.5493225312618737</v>
      </c>
      <c r="AD367" s="3">
        <f>COUNTIF($U$2:U367,U367)</f>
        <v>11</v>
      </c>
      <c r="AE367" s="3">
        <f t="shared" si="50"/>
        <v>18</v>
      </c>
      <c r="AF367" s="3">
        <f t="shared" si="54"/>
        <v>7</v>
      </c>
      <c r="AG367" s="3">
        <f t="shared" si="55"/>
        <v>10</v>
      </c>
      <c r="AH367" s="81">
        <f t="shared" si="51"/>
        <v>21.372125331563485</v>
      </c>
      <c r="AI367" s="81">
        <f t="shared" si="52"/>
        <v>4.5849851363091068</v>
      </c>
      <c r="AJ367" s="83">
        <v>0.65735900000000003</v>
      </c>
      <c r="AK367" s="83">
        <v>1126.3</v>
      </c>
      <c r="AL367" s="84">
        <f t="shared" si="56"/>
        <v>740.38344170000005</v>
      </c>
      <c r="AM367" s="84">
        <f t="shared" si="53"/>
        <v>807.66102693078187</v>
      </c>
      <c r="AN367" s="84">
        <f t="shared" si="57"/>
        <v>97.99087697655392</v>
      </c>
      <c r="AO367" s="84">
        <f t="shared" si="58"/>
        <v>709.67014995422801</v>
      </c>
      <c r="AP367" s="85">
        <f t="shared" si="59"/>
        <v>4.3278263497137329E-2</v>
      </c>
    </row>
    <row r="368" spans="1:42" x14ac:dyDescent="0.25">
      <c r="A368">
        <v>19</v>
      </c>
      <c r="B368" s="33">
        <v>3</v>
      </c>
      <c r="C368" s="34" t="s">
        <v>773</v>
      </c>
      <c r="D368" s="34">
        <v>-20.03125</v>
      </c>
      <c r="E368" s="34">
        <v>-104.00125</v>
      </c>
      <c r="F368" s="34">
        <v>50</v>
      </c>
      <c r="G368" s="34">
        <v>0.127444</v>
      </c>
      <c r="H368" s="34">
        <v>0.18444099999999999</v>
      </c>
      <c r="I368" s="34">
        <v>47.211317999999999</v>
      </c>
      <c r="J368" s="34">
        <v>1.3549659999999999</v>
      </c>
      <c r="K368" s="34">
        <v>8.9786509999999993</v>
      </c>
      <c r="L368" s="34">
        <v>0.12901199999999999</v>
      </c>
      <c r="M368" s="58">
        <v>0.127444</v>
      </c>
      <c r="N368" s="34">
        <v>0.21831</v>
      </c>
      <c r="O368" s="34">
        <v>99700</v>
      </c>
      <c r="P368" s="34">
        <v>21.7</v>
      </c>
      <c r="Q368" s="34">
        <v>60</v>
      </c>
      <c r="R368" s="34">
        <v>1.171</v>
      </c>
      <c r="S368" s="34" t="s">
        <v>778</v>
      </c>
      <c r="T368" s="34" t="s">
        <v>779</v>
      </c>
      <c r="U368" s="77">
        <v>1220</v>
      </c>
      <c r="V368" s="34">
        <v>1096.1761176018424</v>
      </c>
      <c r="W368" s="2">
        <v>0.69683741317554249</v>
      </c>
      <c r="X368" s="2">
        <v>1217.762634708108</v>
      </c>
      <c r="Y368" s="2">
        <v>53.447664272860223</v>
      </c>
      <c r="Z368" s="80">
        <f>VLOOKUP(U368,BG!$A$2:$F$55,4)</f>
        <v>20.095034782942069</v>
      </c>
      <c r="AA368" s="80">
        <f>VLOOKUP(U368,BG!$A$2:$F$55,5)</f>
        <v>4.6359317149480113</v>
      </c>
      <c r="AB368" s="4">
        <f>VLOOKUP(U368+1,BG!$A$2:$F$55,4)</f>
        <v>22.266088715598478</v>
      </c>
      <c r="AC368" s="4">
        <f>VLOOKUP(U368+1,BG!$A$2:$F$55,5)</f>
        <v>4.5493225312618737</v>
      </c>
      <c r="AD368" s="3">
        <f>COUNTIF($U$2:U368,U368)</f>
        <v>12</v>
      </c>
      <c r="AE368" s="3">
        <f t="shared" si="50"/>
        <v>18</v>
      </c>
      <c r="AF368" s="3">
        <f t="shared" si="54"/>
        <v>6</v>
      </c>
      <c r="AG368" s="3">
        <f t="shared" si="55"/>
        <v>11</v>
      </c>
      <c r="AH368" s="81">
        <f t="shared" si="51"/>
        <v>21.499834386425629</v>
      </c>
      <c r="AI368" s="81">
        <f t="shared" si="52"/>
        <v>4.5798904784452157</v>
      </c>
      <c r="AJ368" s="83">
        <v>0.683141</v>
      </c>
      <c r="AK368" s="83">
        <v>1224.06</v>
      </c>
      <c r="AL368" s="84">
        <f t="shared" si="56"/>
        <v>836.20557245999998</v>
      </c>
      <c r="AM368" s="84">
        <f t="shared" si="53"/>
        <v>902.03022850469131</v>
      </c>
      <c r="AN368" s="84">
        <f t="shared" si="57"/>
        <v>98.466886794539775</v>
      </c>
      <c r="AO368" s="84">
        <f t="shared" si="58"/>
        <v>803.56334171015158</v>
      </c>
      <c r="AP368" s="85">
        <f t="shared" si="59"/>
        <v>4.0621851515001771E-2</v>
      </c>
    </row>
    <row r="369" spans="1:42" x14ac:dyDescent="0.25">
      <c r="A369">
        <v>19</v>
      </c>
      <c r="B369" s="33">
        <v>4</v>
      </c>
      <c r="C369" s="34" t="s">
        <v>773</v>
      </c>
      <c r="D369" s="34">
        <v>-9.96875</v>
      </c>
      <c r="E369" s="34">
        <v>-104.00125</v>
      </c>
      <c r="F369" s="34">
        <v>50</v>
      </c>
      <c r="G369" s="34">
        <v>0.12647800000000001</v>
      </c>
      <c r="H369" s="34">
        <v>0.18435299999999999</v>
      </c>
      <c r="I369" s="34">
        <v>47.189247000000002</v>
      </c>
      <c r="J369" s="34">
        <v>1.3760619999999999</v>
      </c>
      <c r="K369" s="34">
        <v>8.9765230000000003</v>
      </c>
      <c r="L369" s="34">
        <v>0.13095100000000001</v>
      </c>
      <c r="M369" s="58">
        <v>0.12647800000000001</v>
      </c>
      <c r="N369" s="34">
        <v>0.232295</v>
      </c>
      <c r="O369" s="34">
        <v>99700</v>
      </c>
      <c r="P369" s="34">
        <v>21.7</v>
      </c>
      <c r="Q369" s="34">
        <v>60</v>
      </c>
      <c r="R369" s="34">
        <v>1.171</v>
      </c>
      <c r="S369" s="34" t="s">
        <v>780</v>
      </c>
      <c r="T369" s="34" t="s">
        <v>781</v>
      </c>
      <c r="U369" s="77">
        <v>1220</v>
      </c>
      <c r="V369" s="34">
        <v>1087.8973478663304</v>
      </c>
      <c r="W369" s="2">
        <v>0.635094316023461</v>
      </c>
      <c r="X369" s="2">
        <v>1320.6549025605068</v>
      </c>
      <c r="Y369" s="2">
        <v>49.617837109701163</v>
      </c>
      <c r="Z369" s="80">
        <f>VLOOKUP(U369,BG!$A$2:$F$55,4)</f>
        <v>20.095034782942069</v>
      </c>
      <c r="AA369" s="80">
        <f>VLOOKUP(U369,BG!$A$2:$F$55,5)</f>
        <v>4.6359317149480113</v>
      </c>
      <c r="AB369" s="4">
        <f>VLOOKUP(U369+1,BG!$A$2:$F$55,4)</f>
        <v>22.266088715598478</v>
      </c>
      <c r="AC369" s="4">
        <f>VLOOKUP(U369+1,BG!$A$2:$F$55,5)</f>
        <v>4.5493225312618737</v>
      </c>
      <c r="AD369" s="3">
        <f>COUNTIF($U$2:U369,U369)</f>
        <v>13</v>
      </c>
      <c r="AE369" s="3">
        <f t="shared" si="50"/>
        <v>18</v>
      </c>
      <c r="AF369" s="3">
        <f t="shared" si="54"/>
        <v>5</v>
      </c>
      <c r="AG369" s="3">
        <f t="shared" si="55"/>
        <v>12</v>
      </c>
      <c r="AH369" s="81">
        <f t="shared" si="51"/>
        <v>21.62754344128777</v>
      </c>
      <c r="AI369" s="81">
        <f t="shared" si="52"/>
        <v>4.5747958205813255</v>
      </c>
      <c r="AJ369" s="83">
        <v>0.61094300000000001</v>
      </c>
      <c r="AK369" s="83">
        <v>1325.84</v>
      </c>
      <c r="AL369" s="84">
        <f t="shared" si="56"/>
        <v>810.01266711999995</v>
      </c>
      <c r="AM369" s="84">
        <f t="shared" si="53"/>
        <v>888.35825915439682</v>
      </c>
      <c r="AN369" s="84">
        <f t="shared" si="57"/>
        <v>98.941595344644355</v>
      </c>
      <c r="AO369" s="84">
        <f t="shared" si="58"/>
        <v>789.41666380975244</v>
      </c>
      <c r="AP369" s="85">
        <f t="shared" si="59"/>
        <v>2.609015524305058E-2</v>
      </c>
    </row>
    <row r="370" spans="1:42" x14ac:dyDescent="0.25">
      <c r="A370">
        <v>19</v>
      </c>
      <c r="B370" s="33">
        <v>5</v>
      </c>
      <c r="C370" s="34" t="s">
        <v>773</v>
      </c>
      <c r="D370" s="34">
        <v>0</v>
      </c>
      <c r="E370" s="34">
        <v>-104.00125</v>
      </c>
      <c r="F370" s="34">
        <v>50</v>
      </c>
      <c r="G370" s="34">
        <v>0.127388</v>
      </c>
      <c r="H370" s="34">
        <v>0.18484999999999999</v>
      </c>
      <c r="I370" s="34">
        <v>47.313943000000002</v>
      </c>
      <c r="J370" s="34">
        <v>1.3587560000000001</v>
      </c>
      <c r="K370" s="34">
        <v>8.9884020000000007</v>
      </c>
      <c r="L370" s="34">
        <v>0.12928500000000001</v>
      </c>
      <c r="M370" s="58">
        <v>0.127388</v>
      </c>
      <c r="N370" s="34">
        <v>0.23255999999999999</v>
      </c>
      <c r="O370" s="34">
        <v>99700</v>
      </c>
      <c r="P370" s="34">
        <v>21.7</v>
      </c>
      <c r="Q370" s="34">
        <v>60</v>
      </c>
      <c r="R370" s="34">
        <v>1.171</v>
      </c>
      <c r="S370" s="34" t="s">
        <v>782</v>
      </c>
      <c r="T370" s="34" t="s">
        <v>783</v>
      </c>
      <c r="U370" s="77">
        <v>1220</v>
      </c>
      <c r="V370" s="34">
        <v>1096.1144856319431</v>
      </c>
      <c r="W370" s="2">
        <v>0.61265368635702433</v>
      </c>
      <c r="X370" s="2">
        <v>1384.6611489131419</v>
      </c>
      <c r="Y370" s="2">
        <v>53.447300888054592</v>
      </c>
      <c r="Z370" s="80">
        <f>VLOOKUP(U370,BG!$A$2:$F$55,4)</f>
        <v>20.095034782942069</v>
      </c>
      <c r="AA370" s="80">
        <f>VLOOKUP(U370,BG!$A$2:$F$55,5)</f>
        <v>4.6359317149480113</v>
      </c>
      <c r="AB370" s="4">
        <f>VLOOKUP(U370+1,BG!$A$2:$F$55,4)</f>
        <v>22.266088715598478</v>
      </c>
      <c r="AC370" s="4">
        <f>VLOOKUP(U370+1,BG!$A$2:$F$55,5)</f>
        <v>4.5493225312618737</v>
      </c>
      <c r="AD370" s="3">
        <f>COUNTIF($U$2:U370,U370)</f>
        <v>14</v>
      </c>
      <c r="AE370" s="3">
        <f t="shared" si="50"/>
        <v>18</v>
      </c>
      <c r="AF370" s="3">
        <f t="shared" si="54"/>
        <v>4</v>
      </c>
      <c r="AG370" s="3">
        <f t="shared" si="55"/>
        <v>13</v>
      </c>
      <c r="AH370" s="81">
        <f t="shared" si="51"/>
        <v>21.755252496149911</v>
      </c>
      <c r="AI370" s="81">
        <f t="shared" si="52"/>
        <v>4.5697011627174353</v>
      </c>
      <c r="AJ370" s="83">
        <v>0.59697699999999998</v>
      </c>
      <c r="AK370" s="83">
        <v>1391.04</v>
      </c>
      <c r="AL370" s="84">
        <f t="shared" si="56"/>
        <v>830.41888607999999</v>
      </c>
      <c r="AM370" s="84">
        <f t="shared" si="53"/>
        <v>901.76505812504354</v>
      </c>
      <c r="AN370" s="84">
        <f t="shared" si="57"/>
        <v>99.415002626867633</v>
      </c>
      <c r="AO370" s="84">
        <f t="shared" si="58"/>
        <v>802.35005549817595</v>
      </c>
      <c r="AP370" s="85">
        <f t="shared" si="59"/>
        <v>3.4983272437609819E-2</v>
      </c>
    </row>
    <row r="371" spans="1:42" x14ac:dyDescent="0.25">
      <c r="A371">
        <v>19</v>
      </c>
      <c r="B371" s="33">
        <v>6</v>
      </c>
      <c r="C371" s="34" t="s">
        <v>773</v>
      </c>
      <c r="D371" s="34">
        <v>10.03125</v>
      </c>
      <c r="E371" s="34">
        <v>-104.00125</v>
      </c>
      <c r="F371" s="34">
        <v>50</v>
      </c>
      <c r="G371" s="34">
        <v>0.119779</v>
      </c>
      <c r="H371" s="34">
        <v>0.184644</v>
      </c>
      <c r="I371" s="34">
        <v>47.262166999999998</v>
      </c>
      <c r="J371" s="34">
        <v>1.350492</v>
      </c>
      <c r="K371" s="34">
        <v>8.9834929999999993</v>
      </c>
      <c r="L371" s="34">
        <v>0.12851699999999999</v>
      </c>
      <c r="M371" s="58">
        <v>0.119779</v>
      </c>
      <c r="N371" s="34">
        <v>0.22808100000000001</v>
      </c>
      <c r="O371" s="34">
        <v>99700</v>
      </c>
      <c r="P371" s="34">
        <v>21.7</v>
      </c>
      <c r="Q371" s="34">
        <v>60</v>
      </c>
      <c r="R371" s="34">
        <v>1.171</v>
      </c>
      <c r="S371" s="34" t="s">
        <v>784</v>
      </c>
      <c r="T371" s="34" t="s">
        <v>785</v>
      </c>
      <c r="U371" s="77">
        <v>1220</v>
      </c>
      <c r="V371" s="34">
        <v>1029.4159404150303</v>
      </c>
      <c r="W371" s="2">
        <v>0.59497384631814398</v>
      </c>
      <c r="X371" s="2">
        <v>1342.4983965868271</v>
      </c>
      <c r="Y371" s="2">
        <v>51.527923616252501</v>
      </c>
      <c r="Z371" s="80">
        <f>VLOOKUP(U371,BG!$A$2:$F$55,4)</f>
        <v>20.095034782942069</v>
      </c>
      <c r="AA371" s="80">
        <f>VLOOKUP(U371,BG!$A$2:$F$55,5)</f>
        <v>4.6359317149480113</v>
      </c>
      <c r="AB371" s="4">
        <f>VLOOKUP(U371+1,BG!$A$2:$F$55,4)</f>
        <v>22.266088715598478</v>
      </c>
      <c r="AC371" s="4">
        <f>VLOOKUP(U371+1,BG!$A$2:$F$55,5)</f>
        <v>4.5493225312618737</v>
      </c>
      <c r="AD371" s="3">
        <f>COUNTIF($U$2:U371,U371)</f>
        <v>15</v>
      </c>
      <c r="AE371" s="3">
        <f t="shared" si="50"/>
        <v>18</v>
      </c>
      <c r="AF371" s="3">
        <f t="shared" si="54"/>
        <v>3</v>
      </c>
      <c r="AG371" s="3">
        <f t="shared" si="55"/>
        <v>14</v>
      </c>
      <c r="AH371" s="81">
        <f t="shared" si="51"/>
        <v>21.882961551012055</v>
      </c>
      <c r="AI371" s="81">
        <f t="shared" si="52"/>
        <v>4.5646065048535451</v>
      </c>
      <c r="AJ371" s="83">
        <v>0.57634399999999997</v>
      </c>
      <c r="AK371" s="83">
        <v>1349.17</v>
      </c>
      <c r="AL371" s="84">
        <f t="shared" si="56"/>
        <v>777.58603447999997</v>
      </c>
      <c r="AM371" s="84">
        <f t="shared" si="53"/>
        <v>850.27935830945808</v>
      </c>
      <c r="AN371" s="84">
        <f t="shared" si="57"/>
        <v>99.88710864120965</v>
      </c>
      <c r="AO371" s="84">
        <f t="shared" si="58"/>
        <v>750.39224966824838</v>
      </c>
      <c r="AP371" s="85">
        <f t="shared" si="59"/>
        <v>3.6239426544949091E-2</v>
      </c>
    </row>
    <row r="372" spans="1:42" x14ac:dyDescent="0.25">
      <c r="A372">
        <v>19</v>
      </c>
      <c r="B372" s="33">
        <v>7</v>
      </c>
      <c r="C372" s="34" t="s">
        <v>773</v>
      </c>
      <c r="D372" s="34">
        <v>20</v>
      </c>
      <c r="E372" s="34">
        <v>-104.00125</v>
      </c>
      <c r="F372" s="34">
        <v>50</v>
      </c>
      <c r="G372" s="34">
        <v>0.11228299999999999</v>
      </c>
      <c r="H372" s="34">
        <v>0.18459200000000001</v>
      </c>
      <c r="I372" s="34">
        <v>47.249220000000001</v>
      </c>
      <c r="J372" s="34">
        <v>1.3068599999999999</v>
      </c>
      <c r="K372" s="34">
        <v>8.9823199999999996</v>
      </c>
      <c r="L372" s="34">
        <v>0.124416</v>
      </c>
      <c r="M372" s="58">
        <v>0.11228299999999999</v>
      </c>
      <c r="N372" s="34">
        <v>0.230597</v>
      </c>
      <c r="O372" s="34">
        <v>99700</v>
      </c>
      <c r="P372" s="34">
        <v>21.7</v>
      </c>
      <c r="Q372" s="34">
        <v>60</v>
      </c>
      <c r="R372" s="34">
        <v>1.171</v>
      </c>
      <c r="S372" s="34" t="s">
        <v>786</v>
      </c>
      <c r="T372" s="34" t="s">
        <v>787</v>
      </c>
      <c r="U372" s="77">
        <v>1220</v>
      </c>
      <c r="V372" s="34">
        <v>963.70416078232267</v>
      </c>
      <c r="W372" s="2">
        <v>0.56250929976913722</v>
      </c>
      <c r="X372" s="2">
        <v>1343.3289663547946</v>
      </c>
      <c r="Y372" s="2">
        <v>55.357373014894833</v>
      </c>
      <c r="Z372" s="80">
        <f>VLOOKUP(U372,BG!$A$2:$F$55,4)</f>
        <v>20.095034782942069</v>
      </c>
      <c r="AA372" s="80">
        <f>VLOOKUP(U372,BG!$A$2:$F$55,5)</f>
        <v>4.6359317149480113</v>
      </c>
      <c r="AB372" s="4">
        <f>VLOOKUP(U372+1,BG!$A$2:$F$55,4)</f>
        <v>22.266088715598478</v>
      </c>
      <c r="AC372" s="4">
        <f>VLOOKUP(U372+1,BG!$A$2:$F$55,5)</f>
        <v>4.5493225312618737</v>
      </c>
      <c r="AD372" s="3">
        <f>COUNTIF($U$2:U372,U372)</f>
        <v>16</v>
      </c>
      <c r="AE372" s="3">
        <f t="shared" si="50"/>
        <v>18</v>
      </c>
      <c r="AF372" s="3">
        <f t="shared" si="54"/>
        <v>2</v>
      </c>
      <c r="AG372" s="3">
        <f t="shared" si="55"/>
        <v>15</v>
      </c>
      <c r="AH372" s="81">
        <f t="shared" si="51"/>
        <v>22.010670605874196</v>
      </c>
      <c r="AI372" s="81">
        <f t="shared" si="52"/>
        <v>4.5595118469896549</v>
      </c>
      <c r="AJ372" s="83">
        <v>0.55411100000000002</v>
      </c>
      <c r="AK372" s="83">
        <v>1352.56</v>
      </c>
      <c r="AL372" s="84">
        <f t="shared" si="56"/>
        <v>749.46837416000005</v>
      </c>
      <c r="AM372" s="84">
        <f t="shared" si="53"/>
        <v>810.99240923872924</v>
      </c>
      <c r="AN372" s="84">
        <f t="shared" si="57"/>
        <v>100.35791338767037</v>
      </c>
      <c r="AO372" s="84">
        <f t="shared" si="58"/>
        <v>710.63449585105889</v>
      </c>
      <c r="AP372" s="85">
        <f t="shared" si="59"/>
        <v>5.4646767833066628E-2</v>
      </c>
    </row>
    <row r="373" spans="1:42" x14ac:dyDescent="0.25">
      <c r="A373">
        <v>19</v>
      </c>
      <c r="B373" s="33">
        <v>8</v>
      </c>
      <c r="C373" s="34" t="s">
        <v>773</v>
      </c>
      <c r="D373" s="34">
        <v>30</v>
      </c>
      <c r="E373" s="34">
        <v>-104.00125</v>
      </c>
      <c r="F373" s="34">
        <v>50</v>
      </c>
      <c r="G373" s="34">
        <v>9.6990999999999994E-2</v>
      </c>
      <c r="H373" s="34">
        <v>0.184248</v>
      </c>
      <c r="I373" s="34">
        <v>47.162793000000001</v>
      </c>
      <c r="J373" s="34">
        <v>1.375888</v>
      </c>
      <c r="K373" s="34">
        <v>8.9740000000000002</v>
      </c>
      <c r="L373" s="34">
        <v>0.13136600000000001</v>
      </c>
      <c r="M373" s="58">
        <v>9.6990999999999994E-2</v>
      </c>
      <c r="N373" s="34">
        <v>0.21321799999999999</v>
      </c>
      <c r="O373" s="34">
        <v>99700</v>
      </c>
      <c r="P373" s="34">
        <v>21.7</v>
      </c>
      <c r="Q373" s="34">
        <v>60</v>
      </c>
      <c r="R373" s="34">
        <v>1.171</v>
      </c>
      <c r="S373" s="34" t="s">
        <v>788</v>
      </c>
      <c r="T373" s="34" t="s">
        <v>789</v>
      </c>
      <c r="U373" s="77">
        <v>1220</v>
      </c>
      <c r="V373" s="34">
        <v>829.41981299175745</v>
      </c>
      <c r="W373" s="2">
        <v>0.56541781901155919</v>
      </c>
      <c r="X373" s="2">
        <v>1166.9355569565741</v>
      </c>
      <c r="Y373" s="2">
        <v>55.357910082974435</v>
      </c>
      <c r="Z373" s="80">
        <f>VLOOKUP(U373,BG!$A$2:$F$55,4)</f>
        <v>20.095034782942069</v>
      </c>
      <c r="AA373" s="80">
        <f>VLOOKUP(U373,BG!$A$2:$F$55,5)</f>
        <v>4.6359317149480113</v>
      </c>
      <c r="AB373" s="4">
        <f>VLOOKUP(U373+1,BG!$A$2:$F$55,4)</f>
        <v>22.266088715598478</v>
      </c>
      <c r="AC373" s="4">
        <f>VLOOKUP(U373+1,BG!$A$2:$F$55,5)</f>
        <v>4.5493225312618737</v>
      </c>
      <c r="AD373" s="3">
        <f>COUNTIF($U$2:U373,U373)</f>
        <v>17</v>
      </c>
      <c r="AE373" s="3">
        <f t="shared" si="50"/>
        <v>18</v>
      </c>
      <c r="AF373" s="3">
        <f t="shared" si="54"/>
        <v>1</v>
      </c>
      <c r="AG373" s="3">
        <f t="shared" si="55"/>
        <v>16</v>
      </c>
      <c r="AH373" s="81">
        <f t="shared" si="51"/>
        <v>22.138379660736337</v>
      </c>
      <c r="AI373" s="81">
        <f t="shared" si="52"/>
        <v>4.5544171891257648</v>
      </c>
      <c r="AJ373" s="83">
        <v>0.55444599999999999</v>
      </c>
      <c r="AK373" s="83">
        <v>1174.6500000000001</v>
      </c>
      <c r="AL373" s="84">
        <f t="shared" si="56"/>
        <v>651.27999390000002</v>
      </c>
      <c r="AM373" s="84">
        <f t="shared" si="53"/>
        <v>715.16406762439965</v>
      </c>
      <c r="AN373" s="84">
        <f t="shared" si="57"/>
        <v>100.82741686624979</v>
      </c>
      <c r="AO373" s="84">
        <f t="shared" si="58"/>
        <v>614.33665075814986</v>
      </c>
      <c r="AP373" s="85">
        <f t="shared" si="59"/>
        <v>6.0135339632200954E-2</v>
      </c>
    </row>
    <row r="374" spans="1:42" x14ac:dyDescent="0.25">
      <c r="A374">
        <v>19</v>
      </c>
      <c r="B374" s="33">
        <v>9</v>
      </c>
      <c r="C374" s="34" t="s">
        <v>773</v>
      </c>
      <c r="D374" s="34">
        <v>40</v>
      </c>
      <c r="E374" s="34">
        <v>-104.00125</v>
      </c>
      <c r="F374" s="34">
        <v>50</v>
      </c>
      <c r="G374" s="34">
        <v>8.8305999999999996E-2</v>
      </c>
      <c r="H374" s="34">
        <v>0.18433099999999999</v>
      </c>
      <c r="I374" s="34">
        <v>47.183687999999997</v>
      </c>
      <c r="J374" s="34">
        <v>1.3786</v>
      </c>
      <c r="K374" s="34">
        <v>8.9759899999999995</v>
      </c>
      <c r="L374" s="34">
        <v>0.131299</v>
      </c>
      <c r="M374" s="58">
        <v>8.8305999999999996E-2</v>
      </c>
      <c r="N374" s="34">
        <v>0.23274300000000001</v>
      </c>
      <c r="O374" s="34">
        <v>99700</v>
      </c>
      <c r="P374" s="34">
        <v>21.7</v>
      </c>
      <c r="Q374" s="34">
        <v>60</v>
      </c>
      <c r="R374" s="34">
        <v>1.171</v>
      </c>
      <c r="S374" s="34" t="s">
        <v>790</v>
      </c>
      <c r="T374" s="34" t="s">
        <v>791</v>
      </c>
      <c r="U374" s="77">
        <v>1220</v>
      </c>
      <c r="V374" s="34">
        <v>753.23282349996919</v>
      </c>
      <c r="W374" s="2">
        <v>0.53410810045663371</v>
      </c>
      <c r="X374" s="2">
        <v>1137.047600625833</v>
      </c>
      <c r="Y374" s="2">
        <v>57.26930792976421</v>
      </c>
      <c r="Z374" s="80">
        <f>VLOOKUP(U374,BG!$A$2:$F$55,4)</f>
        <v>20.095034782942069</v>
      </c>
      <c r="AA374" s="80">
        <f>VLOOKUP(U374,BG!$A$2:$F$55,5)</f>
        <v>4.6359317149480113</v>
      </c>
      <c r="AB374" s="4">
        <f>VLOOKUP(U374+1,BG!$A$2:$F$55,4)</f>
        <v>22.266088715598478</v>
      </c>
      <c r="AC374" s="4">
        <f>VLOOKUP(U374+1,BG!$A$2:$F$55,5)</f>
        <v>4.5493225312618737</v>
      </c>
      <c r="AD374" s="3">
        <f>COUNTIF($U$2:U374,U374)</f>
        <v>18</v>
      </c>
      <c r="AE374" s="3">
        <f t="shared" si="50"/>
        <v>18</v>
      </c>
      <c r="AF374" s="3">
        <f t="shared" si="54"/>
        <v>0</v>
      </c>
      <c r="AG374" s="3">
        <f t="shared" si="55"/>
        <v>17</v>
      </c>
      <c r="AH374" s="81">
        <f t="shared" si="51"/>
        <v>22.266088715598478</v>
      </c>
      <c r="AI374" s="81">
        <f t="shared" si="52"/>
        <v>4.5493225312618737</v>
      </c>
      <c r="AJ374" s="83">
        <v>0.52515199999999995</v>
      </c>
      <c r="AK374" s="83">
        <v>1146.03</v>
      </c>
      <c r="AL374" s="84">
        <f t="shared" si="56"/>
        <v>601.83994655999993</v>
      </c>
      <c r="AM374" s="84">
        <f t="shared" si="53"/>
        <v>664.57564202880087</v>
      </c>
      <c r="AN374" s="84">
        <f t="shared" si="57"/>
        <v>101.29561907694792</v>
      </c>
      <c r="AO374" s="84">
        <f t="shared" si="58"/>
        <v>563.28002295185297</v>
      </c>
      <c r="AP374" s="85">
        <f t="shared" si="59"/>
        <v>6.8456046791922021E-2</v>
      </c>
    </row>
    <row r="375" spans="1:42" x14ac:dyDescent="0.25">
      <c r="A375">
        <v>20</v>
      </c>
      <c r="B375" s="36">
        <v>1</v>
      </c>
      <c r="C375" s="37" t="s">
        <v>792</v>
      </c>
      <c r="D375" s="37">
        <v>-240</v>
      </c>
      <c r="E375" s="37">
        <v>-103.97</v>
      </c>
      <c r="F375" s="37">
        <v>50</v>
      </c>
      <c r="G375" s="37">
        <v>0.78647</v>
      </c>
      <c r="H375" s="37">
        <v>0.18402199999999999</v>
      </c>
      <c r="I375" s="37">
        <v>47.106043999999997</v>
      </c>
      <c r="J375" s="37">
        <v>1.325088</v>
      </c>
      <c r="K375" s="37">
        <v>8.9686699999999995</v>
      </c>
      <c r="L375" s="37">
        <v>0.126418</v>
      </c>
      <c r="M375" s="59">
        <v>0.78647</v>
      </c>
      <c r="N375" s="37">
        <v>0.84310799999999997</v>
      </c>
      <c r="O375" s="37">
        <v>99700</v>
      </c>
      <c r="P375" s="37">
        <v>21.7</v>
      </c>
      <c r="Q375" s="37">
        <v>60</v>
      </c>
      <c r="R375" s="37">
        <v>1.171</v>
      </c>
      <c r="S375" s="37" t="s">
        <v>793</v>
      </c>
      <c r="T375" s="37" t="s">
        <v>794</v>
      </c>
      <c r="U375" s="77">
        <v>1230</v>
      </c>
      <c r="V375" s="34">
        <v>630.55783651176512</v>
      </c>
      <c r="W375" s="2">
        <v>1.2294076284071205</v>
      </c>
      <c r="X375" s="2">
        <v>368.90368870033655</v>
      </c>
      <c r="Y375" s="2">
        <v>-9.9717160798942057</v>
      </c>
      <c r="Z375" s="80">
        <f>VLOOKUP(U375,BG!$A$2:$F$55,4)</f>
        <v>9.6391308712592352</v>
      </c>
      <c r="AA375" s="80">
        <f>VLOOKUP(U375,BG!$A$2:$F$55,5)</f>
        <v>1.2212328488777018</v>
      </c>
      <c r="AB375" s="4">
        <f>VLOOKUP(U375+1,BG!$A$2:$F$55,4)</f>
        <v>22.837623416264385</v>
      </c>
      <c r="AC375" s="4">
        <f>VLOOKUP(U375+1,BG!$A$2:$F$55,5)</f>
        <v>0.60624340813146793</v>
      </c>
      <c r="AD375" s="3">
        <f>COUNTIF($U$2:U375,U375)</f>
        <v>1</v>
      </c>
      <c r="AE375" s="3">
        <f t="shared" si="50"/>
        <v>18</v>
      </c>
      <c r="AF375" s="3">
        <f t="shared" si="54"/>
        <v>17</v>
      </c>
      <c r="AG375" s="3">
        <f t="shared" si="55"/>
        <v>0</v>
      </c>
      <c r="AH375" s="81">
        <f t="shared" si="51"/>
        <v>9.6391308712592352</v>
      </c>
      <c r="AI375" s="81">
        <f t="shared" si="52"/>
        <v>1.2212328488777018</v>
      </c>
      <c r="AJ375" s="83">
        <v>1.2328600000000001</v>
      </c>
      <c r="AK375" s="83">
        <v>369.964</v>
      </c>
      <c r="AL375" s="84">
        <f t="shared" si="56"/>
        <v>456.11381704000001</v>
      </c>
      <c r="AM375" s="84">
        <f t="shared" si="53"/>
        <v>453.53300903571937</v>
      </c>
      <c r="AN375" s="84">
        <f t="shared" si="57"/>
        <v>11.771623254612919</v>
      </c>
      <c r="AO375" s="84">
        <f t="shared" si="58"/>
        <v>441.76138578110647</v>
      </c>
      <c r="AP375" s="85">
        <f t="shared" si="59"/>
        <v>3.2489103214659872E-2</v>
      </c>
    </row>
    <row r="376" spans="1:42" x14ac:dyDescent="0.25">
      <c r="A376">
        <v>20</v>
      </c>
      <c r="B376" s="36">
        <v>2</v>
      </c>
      <c r="C376" s="37" t="s">
        <v>792</v>
      </c>
      <c r="D376" s="37">
        <v>-230</v>
      </c>
      <c r="E376" s="37">
        <v>-103.97</v>
      </c>
      <c r="F376" s="37">
        <v>50</v>
      </c>
      <c r="G376" s="37">
        <v>0.81953799999999999</v>
      </c>
      <c r="H376" s="37">
        <v>0.18429799999999999</v>
      </c>
      <c r="I376" s="37">
        <v>47.175508000000001</v>
      </c>
      <c r="J376" s="37">
        <v>1.3522620000000001</v>
      </c>
      <c r="K376" s="37">
        <v>8.9752469999999995</v>
      </c>
      <c r="L376" s="37">
        <v>0.128853</v>
      </c>
      <c r="M376" s="59">
        <v>0.81953799999999999</v>
      </c>
      <c r="N376" s="37">
        <v>0.92732300000000001</v>
      </c>
      <c r="O376" s="37">
        <v>99700</v>
      </c>
      <c r="P376" s="37">
        <v>21.7</v>
      </c>
      <c r="Q376" s="37">
        <v>60</v>
      </c>
      <c r="R376" s="37">
        <v>1.171</v>
      </c>
      <c r="S376" s="37" t="s">
        <v>795</v>
      </c>
      <c r="T376" s="37" t="s">
        <v>796</v>
      </c>
      <c r="U376" s="77">
        <v>1230</v>
      </c>
      <c r="V376" s="34">
        <v>655.08525532477927</v>
      </c>
      <c r="W376" s="2">
        <v>1.1822499557987867</v>
      </c>
      <c r="X376" s="2">
        <v>395.27251373112796</v>
      </c>
      <c r="Y376" s="2">
        <v>-16.540668683146198</v>
      </c>
      <c r="Z376" s="80">
        <f>VLOOKUP(U376,BG!$A$2:$F$55,4)</f>
        <v>9.6391308712592352</v>
      </c>
      <c r="AA376" s="80">
        <f>VLOOKUP(U376,BG!$A$2:$F$55,5)</f>
        <v>1.2212328488777018</v>
      </c>
      <c r="AB376" s="4">
        <f>VLOOKUP(U376+1,BG!$A$2:$F$55,4)</f>
        <v>22.837623416264385</v>
      </c>
      <c r="AC376" s="4">
        <f>VLOOKUP(U376+1,BG!$A$2:$F$55,5)</f>
        <v>0.60624340813146793</v>
      </c>
      <c r="AD376" s="3">
        <f>COUNTIF($U$2:U376,U376)</f>
        <v>2</v>
      </c>
      <c r="AE376" s="3">
        <f t="shared" si="50"/>
        <v>18</v>
      </c>
      <c r="AF376" s="3">
        <f t="shared" si="54"/>
        <v>16</v>
      </c>
      <c r="AG376" s="3">
        <f t="shared" si="55"/>
        <v>1</v>
      </c>
      <c r="AH376" s="81">
        <f t="shared" si="51"/>
        <v>10.415512785671304</v>
      </c>
      <c r="AI376" s="81">
        <f t="shared" si="52"/>
        <v>1.185056999422041</v>
      </c>
      <c r="AJ376" s="83">
        <v>1.1815800000000001</v>
      </c>
      <c r="AK376" s="83">
        <v>396.04700000000003</v>
      </c>
      <c r="AL376" s="84">
        <f t="shared" si="56"/>
        <v>467.96121426000008</v>
      </c>
      <c r="AM376" s="84">
        <f t="shared" si="53"/>
        <v>467.31091188710133</v>
      </c>
      <c r="AN376" s="84">
        <f t="shared" si="57"/>
        <v>12.342976329229538</v>
      </c>
      <c r="AO376" s="84">
        <f t="shared" si="58"/>
        <v>454.96793555787178</v>
      </c>
      <c r="AP376" s="85">
        <f t="shared" si="59"/>
        <v>2.8558669054768043E-2</v>
      </c>
    </row>
    <row r="377" spans="1:42" x14ac:dyDescent="0.25">
      <c r="A377">
        <v>20</v>
      </c>
      <c r="B377" s="36">
        <v>3</v>
      </c>
      <c r="C377" s="37" t="s">
        <v>792</v>
      </c>
      <c r="D377" s="37">
        <v>-219.96875</v>
      </c>
      <c r="E377" s="37">
        <v>-103.97</v>
      </c>
      <c r="F377" s="37">
        <v>50</v>
      </c>
      <c r="G377" s="37">
        <v>0.80453200000000002</v>
      </c>
      <c r="H377" s="37">
        <v>0.18426699999999999</v>
      </c>
      <c r="I377" s="37">
        <v>47.167606999999997</v>
      </c>
      <c r="J377" s="37">
        <v>1.3778140000000001</v>
      </c>
      <c r="K377" s="37">
        <v>8.9744600000000005</v>
      </c>
      <c r="L377" s="37">
        <v>0.131247</v>
      </c>
      <c r="M377" s="59">
        <v>0.80453200000000002</v>
      </c>
      <c r="N377" s="37">
        <v>0.90281500000000003</v>
      </c>
      <c r="O377" s="37">
        <v>99700</v>
      </c>
      <c r="P377" s="37">
        <v>21.7</v>
      </c>
      <c r="Q377" s="37">
        <v>60</v>
      </c>
      <c r="R377" s="37">
        <v>1.171</v>
      </c>
      <c r="S377" s="37" t="s">
        <v>797</v>
      </c>
      <c r="T377" s="37" t="s">
        <v>798</v>
      </c>
      <c r="U377" s="77">
        <v>1230</v>
      </c>
      <c r="V377" s="34">
        <v>638.60332531969254</v>
      </c>
      <c r="W377" s="2">
        <v>1.1371918196540212</v>
      </c>
      <c r="X377" s="2">
        <v>398.81376089820196</v>
      </c>
      <c r="Y377" s="2">
        <v>-21.430984346068318</v>
      </c>
      <c r="Z377" s="80">
        <f>VLOOKUP(U377,BG!$A$2:$F$55,4)</f>
        <v>9.6391308712592352</v>
      </c>
      <c r="AA377" s="80">
        <f>VLOOKUP(U377,BG!$A$2:$F$55,5)</f>
        <v>1.2212328488777018</v>
      </c>
      <c r="AB377" s="4">
        <f>VLOOKUP(U377+1,BG!$A$2:$F$55,4)</f>
        <v>22.837623416264385</v>
      </c>
      <c r="AC377" s="4">
        <f>VLOOKUP(U377+1,BG!$A$2:$F$55,5)</f>
        <v>0.60624340813146793</v>
      </c>
      <c r="AD377" s="3">
        <f>COUNTIF($U$2:U377,U377)</f>
        <v>3</v>
      </c>
      <c r="AE377" s="3">
        <f t="shared" si="50"/>
        <v>18</v>
      </c>
      <c r="AF377" s="3">
        <f t="shared" si="54"/>
        <v>15</v>
      </c>
      <c r="AG377" s="3">
        <f t="shared" si="55"/>
        <v>2</v>
      </c>
      <c r="AH377" s="81">
        <f t="shared" si="51"/>
        <v>11.19189470008337</v>
      </c>
      <c r="AI377" s="81">
        <f t="shared" si="52"/>
        <v>1.14888114996638</v>
      </c>
      <c r="AJ377" s="83">
        <v>1.13419</v>
      </c>
      <c r="AK377" s="83">
        <v>399.46300000000002</v>
      </c>
      <c r="AL377" s="84">
        <f t="shared" si="56"/>
        <v>453.06693997000002</v>
      </c>
      <c r="AM377" s="84">
        <f t="shared" si="53"/>
        <v>453.52774645889002</v>
      </c>
      <c r="AN377" s="84">
        <f t="shared" si="57"/>
        <v>12.858156853334416</v>
      </c>
      <c r="AO377" s="84">
        <f t="shared" si="58"/>
        <v>440.66958960555559</v>
      </c>
      <c r="AP377" s="85">
        <f t="shared" si="59"/>
        <v>2.813298366138978E-2</v>
      </c>
    </row>
    <row r="378" spans="1:42" x14ac:dyDescent="0.25">
      <c r="A378">
        <v>20</v>
      </c>
      <c r="B378" s="36">
        <v>4</v>
      </c>
      <c r="C378" s="37" t="s">
        <v>792</v>
      </c>
      <c r="D378" s="37">
        <v>-210</v>
      </c>
      <c r="E378" s="37">
        <v>-103.97</v>
      </c>
      <c r="F378" s="37">
        <v>50</v>
      </c>
      <c r="G378" s="37">
        <v>0.78871100000000005</v>
      </c>
      <c r="H378" s="37">
        <v>0.184563</v>
      </c>
      <c r="I378" s="37">
        <v>47.241844999999998</v>
      </c>
      <c r="J378" s="37">
        <v>1.341421</v>
      </c>
      <c r="K378" s="37">
        <v>8.9815719999999999</v>
      </c>
      <c r="L378" s="37">
        <v>0.12773699999999999</v>
      </c>
      <c r="M378" s="59">
        <v>0.78871100000000005</v>
      </c>
      <c r="N378" s="37">
        <v>0.90406799999999998</v>
      </c>
      <c r="O378" s="37">
        <v>99700</v>
      </c>
      <c r="P378" s="37">
        <v>21.7</v>
      </c>
      <c r="Q378" s="37">
        <v>60</v>
      </c>
      <c r="R378" s="37">
        <v>1.171</v>
      </c>
      <c r="S378" s="37" t="s">
        <v>799</v>
      </c>
      <c r="T378" s="37" t="s">
        <v>800</v>
      </c>
      <c r="U378" s="77">
        <v>1230</v>
      </c>
      <c r="V378" s="34">
        <v>621.41347348167915</v>
      </c>
      <c r="W378" s="2">
        <v>1.1841031963441517</v>
      </c>
      <c r="X378" s="2">
        <v>371.41559438890278</v>
      </c>
      <c r="Y378" s="2">
        <v>-25.761783902137399</v>
      </c>
      <c r="Z378" s="80">
        <f>VLOOKUP(U378,BG!$A$2:$F$55,4)</f>
        <v>9.6391308712592352</v>
      </c>
      <c r="AA378" s="80">
        <f>VLOOKUP(U378,BG!$A$2:$F$55,5)</f>
        <v>1.2212328488777018</v>
      </c>
      <c r="AB378" s="4">
        <f>VLOOKUP(U378+1,BG!$A$2:$F$55,4)</f>
        <v>22.837623416264385</v>
      </c>
      <c r="AC378" s="4">
        <f>VLOOKUP(U378+1,BG!$A$2:$F$55,5)</f>
        <v>0.60624340813146793</v>
      </c>
      <c r="AD378" s="3">
        <f>COUNTIF($U$2:U378,U378)</f>
        <v>4</v>
      </c>
      <c r="AE378" s="3">
        <f t="shared" si="50"/>
        <v>18</v>
      </c>
      <c r="AF378" s="3">
        <f t="shared" si="54"/>
        <v>14</v>
      </c>
      <c r="AG378" s="3">
        <f t="shared" si="55"/>
        <v>3</v>
      </c>
      <c r="AH378" s="81">
        <f t="shared" si="51"/>
        <v>11.968276614495437</v>
      </c>
      <c r="AI378" s="81">
        <f t="shared" si="52"/>
        <v>1.1127053005107195</v>
      </c>
      <c r="AJ378" s="83">
        <v>1.1840900000000001</v>
      </c>
      <c r="AK378" s="83">
        <v>372.38900000000001</v>
      </c>
      <c r="AL378" s="84">
        <f t="shared" si="56"/>
        <v>440.94209101000007</v>
      </c>
      <c r="AM378" s="84">
        <f t="shared" si="53"/>
        <v>439.79439248796274</v>
      </c>
      <c r="AN378" s="84">
        <f t="shared" si="57"/>
        <v>13.317164826927561</v>
      </c>
      <c r="AO378" s="84">
        <f t="shared" si="58"/>
        <v>426.47722766103516</v>
      </c>
      <c r="AP378" s="85">
        <f t="shared" si="59"/>
        <v>3.3917082579756425E-2</v>
      </c>
    </row>
    <row r="379" spans="1:42" x14ac:dyDescent="0.25">
      <c r="A379">
        <v>20</v>
      </c>
      <c r="B379" s="36">
        <v>5</v>
      </c>
      <c r="C379" s="37" t="s">
        <v>792</v>
      </c>
      <c r="D379" s="37">
        <v>-200</v>
      </c>
      <c r="E379" s="37">
        <v>-103.97</v>
      </c>
      <c r="F379" s="37">
        <v>50</v>
      </c>
      <c r="G379" s="37">
        <v>0.79549499999999995</v>
      </c>
      <c r="H379" s="37">
        <v>0.184423</v>
      </c>
      <c r="I379" s="37">
        <v>47.206743000000003</v>
      </c>
      <c r="J379" s="37">
        <v>1.32267</v>
      </c>
      <c r="K379" s="37">
        <v>8.9782580000000003</v>
      </c>
      <c r="L379" s="37">
        <v>0.12606400000000001</v>
      </c>
      <c r="M379" s="59">
        <v>0.79549499999999995</v>
      </c>
      <c r="N379" s="37">
        <v>0.98882999999999999</v>
      </c>
      <c r="O379" s="37">
        <v>99700</v>
      </c>
      <c r="P379" s="37">
        <v>21.7</v>
      </c>
      <c r="Q379" s="37">
        <v>60</v>
      </c>
      <c r="R379" s="37">
        <v>1.171</v>
      </c>
      <c r="S379" s="37" t="s">
        <v>801</v>
      </c>
      <c r="T379" s="37" t="s">
        <v>802</v>
      </c>
      <c r="U379" s="77">
        <v>1230</v>
      </c>
      <c r="V379" s="34">
        <v>623.51676364507887</v>
      </c>
      <c r="W379" s="2">
        <v>1.0352536199153797</v>
      </c>
      <c r="X379" s="2">
        <v>424.83643080768331</v>
      </c>
      <c r="Y379" s="2">
        <v>-30.108169098357084</v>
      </c>
      <c r="Z379" s="80">
        <f>VLOOKUP(U379,BG!$A$2:$F$55,4)</f>
        <v>9.6391308712592352</v>
      </c>
      <c r="AA379" s="80">
        <f>VLOOKUP(U379,BG!$A$2:$F$55,5)</f>
        <v>1.2212328488777018</v>
      </c>
      <c r="AB379" s="4">
        <f>VLOOKUP(U379+1,BG!$A$2:$F$55,4)</f>
        <v>22.837623416264385</v>
      </c>
      <c r="AC379" s="4">
        <f>VLOOKUP(U379+1,BG!$A$2:$F$55,5)</f>
        <v>0.60624340813146793</v>
      </c>
      <c r="AD379" s="3">
        <f>COUNTIF($U$2:U379,U379)</f>
        <v>5</v>
      </c>
      <c r="AE379" s="3">
        <f t="shared" si="50"/>
        <v>18</v>
      </c>
      <c r="AF379" s="3">
        <f t="shared" si="54"/>
        <v>13</v>
      </c>
      <c r="AG379" s="3">
        <f t="shared" si="55"/>
        <v>4</v>
      </c>
      <c r="AH379" s="81">
        <f t="shared" si="51"/>
        <v>12.744658528907506</v>
      </c>
      <c r="AI379" s="81">
        <f t="shared" si="52"/>
        <v>1.0765294510550585</v>
      </c>
      <c r="AJ379" s="83">
        <v>1.02843</v>
      </c>
      <c r="AK379" s="83">
        <v>425.54300000000001</v>
      </c>
      <c r="AL379" s="84">
        <f t="shared" si="56"/>
        <v>437.64118748999999</v>
      </c>
      <c r="AM379" s="84">
        <f t="shared" si="53"/>
        <v>439.81345286558388</v>
      </c>
      <c r="AN379" s="84">
        <f t="shared" si="57"/>
        <v>13.720000250008967</v>
      </c>
      <c r="AO379" s="84">
        <f t="shared" si="58"/>
        <v>426.0934526155749</v>
      </c>
      <c r="AP379" s="85">
        <f t="shared" si="59"/>
        <v>2.710141355972337E-2</v>
      </c>
    </row>
    <row r="380" spans="1:42" x14ac:dyDescent="0.25">
      <c r="A380">
        <v>20</v>
      </c>
      <c r="B380" s="36">
        <v>6</v>
      </c>
      <c r="C380" s="37" t="s">
        <v>792</v>
      </c>
      <c r="D380" s="37">
        <v>-190</v>
      </c>
      <c r="E380" s="37">
        <v>-103.97</v>
      </c>
      <c r="F380" s="37">
        <v>50</v>
      </c>
      <c r="G380" s="37">
        <v>0.83217099999999999</v>
      </c>
      <c r="H380" s="37">
        <v>0.18403700000000001</v>
      </c>
      <c r="I380" s="37">
        <v>47.110017999999997</v>
      </c>
      <c r="J380" s="37">
        <v>1.2802990000000001</v>
      </c>
      <c r="K380" s="37">
        <v>8.9691069999999993</v>
      </c>
      <c r="L380" s="37">
        <v>0.122171</v>
      </c>
      <c r="M380" s="59">
        <v>0.83217099999999999</v>
      </c>
      <c r="N380" s="37">
        <v>1.0557920000000001</v>
      </c>
      <c r="O380" s="37">
        <v>99700</v>
      </c>
      <c r="P380" s="37">
        <v>21.7</v>
      </c>
      <c r="Q380" s="37">
        <v>60</v>
      </c>
      <c r="R380" s="37">
        <v>1.171</v>
      </c>
      <c r="S380" s="37" t="s">
        <v>803</v>
      </c>
      <c r="T380" s="37" t="s">
        <v>804</v>
      </c>
      <c r="U380" s="77">
        <v>1230</v>
      </c>
      <c r="V380" s="34">
        <v>651.16025714942737</v>
      </c>
      <c r="W380" s="2">
        <v>0.97460036409932727</v>
      </c>
      <c r="X380" s="2">
        <v>473.02489871206143</v>
      </c>
      <c r="Y380" s="2">
        <v>-31.477559922977065</v>
      </c>
      <c r="Z380" s="80">
        <f>VLOOKUP(U380,BG!$A$2:$F$55,4)</f>
        <v>9.6391308712592352</v>
      </c>
      <c r="AA380" s="80">
        <f>VLOOKUP(U380,BG!$A$2:$F$55,5)</f>
        <v>1.2212328488777018</v>
      </c>
      <c r="AB380" s="4">
        <f>VLOOKUP(U380+1,BG!$A$2:$F$55,4)</f>
        <v>22.837623416264385</v>
      </c>
      <c r="AC380" s="4">
        <f>VLOOKUP(U380+1,BG!$A$2:$F$55,5)</f>
        <v>0.60624340813146793</v>
      </c>
      <c r="AD380" s="3">
        <f>COUNTIF($U$2:U380,U380)</f>
        <v>6</v>
      </c>
      <c r="AE380" s="3">
        <f t="shared" si="50"/>
        <v>18</v>
      </c>
      <c r="AF380" s="3">
        <f t="shared" si="54"/>
        <v>12</v>
      </c>
      <c r="AG380" s="3">
        <f t="shared" si="55"/>
        <v>5</v>
      </c>
      <c r="AH380" s="81">
        <f t="shared" si="51"/>
        <v>13.521040443319574</v>
      </c>
      <c r="AI380" s="81">
        <f t="shared" si="52"/>
        <v>1.0403536015993975</v>
      </c>
      <c r="AJ380" s="83">
        <v>0.96613700000000002</v>
      </c>
      <c r="AK380" s="83">
        <v>473.84500000000003</v>
      </c>
      <c r="AL380" s="84">
        <f t="shared" si="56"/>
        <v>457.79918676500006</v>
      </c>
      <c r="AM380" s="84">
        <f t="shared" si="53"/>
        <v>461.01023851282247</v>
      </c>
      <c r="AN380" s="84">
        <f t="shared" si="57"/>
        <v>14.066663122578634</v>
      </c>
      <c r="AO380" s="84">
        <f t="shared" si="58"/>
        <v>446.94357539024384</v>
      </c>
      <c r="AP380" s="85">
        <f t="shared" si="59"/>
        <v>2.428854999264228E-2</v>
      </c>
    </row>
    <row r="381" spans="1:42" x14ac:dyDescent="0.25">
      <c r="A381">
        <v>20</v>
      </c>
      <c r="B381" s="36">
        <v>7</v>
      </c>
      <c r="C381" s="37" t="s">
        <v>792</v>
      </c>
      <c r="D381" s="37">
        <v>-180</v>
      </c>
      <c r="E381" s="37">
        <v>-103.97</v>
      </c>
      <c r="F381" s="37">
        <v>50</v>
      </c>
      <c r="G381" s="37">
        <v>0.83543400000000001</v>
      </c>
      <c r="H381" s="37">
        <v>0.184422</v>
      </c>
      <c r="I381" s="37">
        <v>47.206411000000003</v>
      </c>
      <c r="J381" s="37">
        <v>1.3535649999999999</v>
      </c>
      <c r="K381" s="37">
        <v>8.9781910000000007</v>
      </c>
      <c r="L381" s="37">
        <v>0.128523</v>
      </c>
      <c r="M381" s="59">
        <v>0.83543400000000001</v>
      </c>
      <c r="N381" s="37">
        <v>1.0640339999999999</v>
      </c>
      <c r="O381" s="37">
        <v>99700</v>
      </c>
      <c r="P381" s="37">
        <v>21.7</v>
      </c>
      <c r="Q381" s="37">
        <v>60</v>
      </c>
      <c r="R381" s="37">
        <v>1.171</v>
      </c>
      <c r="S381" s="37" t="s">
        <v>805</v>
      </c>
      <c r="T381" s="37" t="s">
        <v>806</v>
      </c>
      <c r="U381" s="77">
        <v>1230</v>
      </c>
      <c r="V381" s="34">
        <v>650.26672822151261</v>
      </c>
      <c r="W381" s="2">
        <v>0.95056528360357606</v>
      </c>
      <c r="X381" s="2">
        <v>482.75426064726065</v>
      </c>
      <c r="Y381" s="2">
        <v>-35.832613105558998</v>
      </c>
      <c r="Z381" s="80">
        <f>VLOOKUP(U381,BG!$A$2:$F$55,4)</f>
        <v>9.6391308712592352</v>
      </c>
      <c r="AA381" s="80">
        <f>VLOOKUP(U381,BG!$A$2:$F$55,5)</f>
        <v>1.2212328488777018</v>
      </c>
      <c r="AB381" s="4">
        <f>VLOOKUP(U381+1,BG!$A$2:$F$55,4)</f>
        <v>22.837623416264385</v>
      </c>
      <c r="AC381" s="4">
        <f>VLOOKUP(U381+1,BG!$A$2:$F$55,5)</f>
        <v>0.60624340813146793</v>
      </c>
      <c r="AD381" s="3">
        <f>COUNTIF($U$2:U381,U381)</f>
        <v>7</v>
      </c>
      <c r="AE381" s="3">
        <f t="shared" si="50"/>
        <v>18</v>
      </c>
      <c r="AF381" s="3">
        <f t="shared" si="54"/>
        <v>11</v>
      </c>
      <c r="AG381" s="3">
        <f t="shared" si="55"/>
        <v>6</v>
      </c>
      <c r="AH381" s="81">
        <f t="shared" si="51"/>
        <v>14.297422357731641</v>
      </c>
      <c r="AI381" s="81">
        <f t="shared" si="52"/>
        <v>1.0041777521437369</v>
      </c>
      <c r="AJ381" s="83">
        <v>0.94123400000000002</v>
      </c>
      <c r="AK381" s="83">
        <v>483.65100000000001</v>
      </c>
      <c r="AL381" s="84">
        <f t="shared" si="56"/>
        <v>455.228765334</v>
      </c>
      <c r="AM381" s="84">
        <f t="shared" si="53"/>
        <v>458.88944068299799</v>
      </c>
      <c r="AN381" s="84">
        <f t="shared" si="57"/>
        <v>14.357153444636566</v>
      </c>
      <c r="AO381" s="84">
        <f t="shared" si="58"/>
        <v>444.53228723836139</v>
      </c>
      <c r="AP381" s="85">
        <f t="shared" si="59"/>
        <v>2.4062319887021125E-2</v>
      </c>
    </row>
    <row r="382" spans="1:42" x14ac:dyDescent="0.25">
      <c r="A382">
        <v>20</v>
      </c>
      <c r="B382" s="36">
        <v>8</v>
      </c>
      <c r="C382" s="37" t="s">
        <v>792</v>
      </c>
      <c r="D382" s="37">
        <v>-169.96875</v>
      </c>
      <c r="E382" s="37">
        <v>-103.97</v>
      </c>
      <c r="F382" s="37">
        <v>50</v>
      </c>
      <c r="G382" s="37">
        <v>0.81844600000000001</v>
      </c>
      <c r="H382" s="37">
        <v>0.18437200000000001</v>
      </c>
      <c r="I382" s="37">
        <v>47.193908</v>
      </c>
      <c r="J382" s="37">
        <v>1.338865</v>
      </c>
      <c r="K382" s="37">
        <v>8.9770160000000008</v>
      </c>
      <c r="L382" s="37">
        <v>0.127522</v>
      </c>
      <c r="M382" s="59">
        <v>0.81844600000000001</v>
      </c>
      <c r="N382" s="37">
        <v>1.079372</v>
      </c>
      <c r="O382" s="37">
        <v>99700</v>
      </c>
      <c r="P382" s="37">
        <v>21.7</v>
      </c>
      <c r="Q382" s="37">
        <v>60</v>
      </c>
      <c r="R382" s="37">
        <v>1.171</v>
      </c>
      <c r="S382" s="37" t="s">
        <v>807</v>
      </c>
      <c r="T382" s="37" t="s">
        <v>808</v>
      </c>
      <c r="U382" s="77">
        <v>1230</v>
      </c>
      <c r="V382" s="34">
        <v>632.05806217535383</v>
      </c>
      <c r="W382" s="2">
        <v>0.87305452667489136</v>
      </c>
      <c r="X382" s="2">
        <v>509.90123759298831</v>
      </c>
      <c r="Y382" s="2">
        <v>-39.437283463562963</v>
      </c>
      <c r="Z382" s="80">
        <f>VLOOKUP(U382,BG!$A$2:$F$55,4)</f>
        <v>9.6391308712592352</v>
      </c>
      <c r="AA382" s="80">
        <f>VLOOKUP(U382,BG!$A$2:$F$55,5)</f>
        <v>1.2212328488777018</v>
      </c>
      <c r="AB382" s="4">
        <f>VLOOKUP(U382+1,BG!$A$2:$F$55,4)</f>
        <v>22.837623416264385</v>
      </c>
      <c r="AC382" s="4">
        <f>VLOOKUP(U382+1,BG!$A$2:$F$55,5)</f>
        <v>0.60624340813146793</v>
      </c>
      <c r="AD382" s="3">
        <f>COUNTIF($U$2:U382,U382)</f>
        <v>8</v>
      </c>
      <c r="AE382" s="3">
        <f t="shared" si="50"/>
        <v>18</v>
      </c>
      <c r="AF382" s="3">
        <f t="shared" si="54"/>
        <v>10</v>
      </c>
      <c r="AG382" s="3">
        <f t="shared" si="55"/>
        <v>7</v>
      </c>
      <c r="AH382" s="81">
        <f t="shared" si="51"/>
        <v>15.073804272143708</v>
      </c>
      <c r="AI382" s="81">
        <f t="shared" si="52"/>
        <v>0.96800190268807618</v>
      </c>
      <c r="AJ382" s="83">
        <v>0.86192100000000005</v>
      </c>
      <c r="AK382" s="83">
        <v>510.92700000000002</v>
      </c>
      <c r="AL382" s="84">
        <f t="shared" si="56"/>
        <v>440.37871076700003</v>
      </c>
      <c r="AM382" s="84">
        <f t="shared" si="53"/>
        <v>445.17158363768772</v>
      </c>
      <c r="AN382" s="84">
        <f t="shared" si="57"/>
        <v>14.591471216182761</v>
      </c>
      <c r="AO382" s="84">
        <f t="shared" si="58"/>
        <v>430.58011242150496</v>
      </c>
      <c r="AP382" s="85">
        <f t="shared" si="59"/>
        <v>2.2756736929602981E-2</v>
      </c>
    </row>
    <row r="383" spans="1:42" ht="15.75" thickBot="1" x14ac:dyDescent="0.3">
      <c r="A383">
        <v>20</v>
      </c>
      <c r="B383" s="36">
        <v>9</v>
      </c>
      <c r="C383" s="37" t="s">
        <v>792</v>
      </c>
      <c r="D383" s="37">
        <v>-160</v>
      </c>
      <c r="E383" s="37">
        <v>-103.97</v>
      </c>
      <c r="F383" s="37">
        <v>50</v>
      </c>
      <c r="G383" s="37">
        <v>0.78401799999999999</v>
      </c>
      <c r="H383" s="37">
        <v>0.184</v>
      </c>
      <c r="I383" s="37">
        <v>47.10069</v>
      </c>
      <c r="J383" s="37">
        <v>1.337887</v>
      </c>
      <c r="K383" s="37">
        <v>8.9681429999999995</v>
      </c>
      <c r="L383" s="37">
        <v>0.12759699999999999</v>
      </c>
      <c r="M383" s="59">
        <v>0.78401799999999999</v>
      </c>
      <c r="N383" s="37">
        <v>1.0513950000000001</v>
      </c>
      <c r="O383" s="37">
        <v>99700</v>
      </c>
      <c r="P383" s="37">
        <v>21.7</v>
      </c>
      <c r="Q383" s="37">
        <v>60</v>
      </c>
      <c r="R383" s="37">
        <v>1.171</v>
      </c>
      <c r="S383" s="37" t="s">
        <v>809</v>
      </c>
      <c r="T383" s="37" t="s">
        <v>810</v>
      </c>
      <c r="U383" s="77">
        <v>1230</v>
      </c>
      <c r="V383" s="34">
        <v>598.91938645731375</v>
      </c>
      <c r="W383" s="2">
        <v>0.86467354364359517</v>
      </c>
      <c r="X383" s="2">
        <v>489.68410722407833</v>
      </c>
      <c r="Y383" s="2">
        <v>-40.439749355901682</v>
      </c>
      <c r="Z383" s="80">
        <f>VLOOKUP(U383,BG!$A$2:$F$55,4)</f>
        <v>9.6391308712592352</v>
      </c>
      <c r="AA383" s="80">
        <f>VLOOKUP(U383,BG!$A$2:$F$55,5)</f>
        <v>1.2212328488777018</v>
      </c>
      <c r="AB383" s="4">
        <f>VLOOKUP(U383+1,BG!$A$2:$F$55,4)</f>
        <v>22.837623416264385</v>
      </c>
      <c r="AC383" s="4">
        <f>VLOOKUP(U383+1,BG!$A$2:$F$55,5)</f>
        <v>0.60624340813146793</v>
      </c>
      <c r="AD383" s="3">
        <f>COUNTIF($U$2:U383,U383)</f>
        <v>9</v>
      </c>
      <c r="AE383" s="3">
        <f t="shared" si="50"/>
        <v>18</v>
      </c>
      <c r="AF383" s="3">
        <f t="shared" si="54"/>
        <v>9</v>
      </c>
      <c r="AG383" s="3">
        <f t="shared" si="55"/>
        <v>8</v>
      </c>
      <c r="AH383" s="81">
        <f t="shared" si="51"/>
        <v>15.850186186555774</v>
      </c>
      <c r="AI383" s="81">
        <f t="shared" si="52"/>
        <v>0.9318260532324153</v>
      </c>
      <c r="AJ383" s="83">
        <v>0.85310399999999997</v>
      </c>
      <c r="AK383" s="83">
        <v>490.77499999999998</v>
      </c>
      <c r="AL383" s="84">
        <f t="shared" si="56"/>
        <v>418.68211559999997</v>
      </c>
      <c r="AM383" s="84">
        <f t="shared" si="53"/>
        <v>423.41689225939405</v>
      </c>
      <c r="AN383" s="84">
        <f t="shared" si="57"/>
        <v>14.769616437217215</v>
      </c>
      <c r="AO383" s="84">
        <f t="shared" si="58"/>
        <v>408.64727582217682</v>
      </c>
      <c r="AP383" s="85">
        <f t="shared" si="59"/>
        <v>2.4556238035928619E-2</v>
      </c>
    </row>
    <row r="384" spans="1:42" x14ac:dyDescent="0.25">
      <c r="A384">
        <v>21</v>
      </c>
      <c r="B384" s="36">
        <v>1</v>
      </c>
      <c r="C384" s="64" t="s">
        <v>811</v>
      </c>
      <c r="D384" s="64">
        <v>-240</v>
      </c>
      <c r="E384" s="64">
        <v>103.99875</v>
      </c>
      <c r="F384" s="64">
        <v>50</v>
      </c>
      <c r="G384" s="64">
        <v>0.59114500000000003</v>
      </c>
      <c r="H384" s="64">
        <v>0.18363399999999999</v>
      </c>
      <c r="I384" s="64">
        <v>47.008923000000003</v>
      </c>
      <c r="J384" s="64">
        <v>1.33582</v>
      </c>
      <c r="K384" s="64">
        <v>8.9594009999999997</v>
      </c>
      <c r="L384" s="64">
        <v>0.12756899999999999</v>
      </c>
      <c r="M384" s="65">
        <v>0.59114500000000003</v>
      </c>
      <c r="N384" s="64">
        <v>0.42777199999999999</v>
      </c>
      <c r="O384" s="64">
        <v>99700</v>
      </c>
      <c r="P384" s="64">
        <v>21.7</v>
      </c>
      <c r="Q384" s="64">
        <v>60</v>
      </c>
      <c r="R384" s="64">
        <v>1.171</v>
      </c>
      <c r="S384" s="64" t="s">
        <v>812</v>
      </c>
      <c r="T384" s="64" t="s">
        <v>813</v>
      </c>
      <c r="U384" s="77">
        <v>1230</v>
      </c>
      <c r="V384" s="34">
        <v>430.18688815860861</v>
      </c>
      <c r="W384" s="2">
        <v>1.289378465497937</v>
      </c>
      <c r="X384" s="2">
        <v>235.1155167522123</v>
      </c>
      <c r="Y384" s="2">
        <v>-43.297221988548337</v>
      </c>
      <c r="Z384" s="80">
        <f>VLOOKUP(U384,BG!$A$2:$F$55,4)</f>
        <v>9.6391308712592352</v>
      </c>
      <c r="AA384" s="80">
        <f>VLOOKUP(U384,BG!$A$2:$F$55,5)</f>
        <v>1.2212328488777018</v>
      </c>
      <c r="AB384" s="4">
        <f>VLOOKUP(U384+1,BG!$A$2:$F$55,4)</f>
        <v>22.837623416264385</v>
      </c>
      <c r="AC384" s="4">
        <f>VLOOKUP(U384+1,BG!$A$2:$F$55,5)</f>
        <v>0.60624340813146793</v>
      </c>
      <c r="AD384" s="3">
        <f>COUNTIF($U$2:U384,U384)</f>
        <v>10</v>
      </c>
      <c r="AE384" s="3">
        <f t="shared" si="50"/>
        <v>18</v>
      </c>
      <c r="AF384" s="3">
        <f t="shared" si="54"/>
        <v>8</v>
      </c>
      <c r="AG384" s="3">
        <f t="shared" si="55"/>
        <v>9</v>
      </c>
      <c r="AH384" s="81">
        <f t="shared" si="51"/>
        <v>16.626568100967845</v>
      </c>
      <c r="AI384" s="81">
        <f t="shared" si="52"/>
        <v>0.89565020377675442</v>
      </c>
      <c r="AJ384" s="83">
        <v>1.2886500000000001</v>
      </c>
      <c r="AK384" s="83">
        <v>236.40199999999999</v>
      </c>
      <c r="AL384" s="84">
        <f t="shared" si="56"/>
        <v>304.6394373</v>
      </c>
      <c r="AM384" s="84">
        <f t="shared" si="53"/>
        <v>303.152884204722</v>
      </c>
      <c r="AN384" s="84">
        <f t="shared" si="57"/>
        <v>14.891589107739934</v>
      </c>
      <c r="AO384" s="84">
        <f t="shared" si="58"/>
        <v>288.26129509698205</v>
      </c>
      <c r="AP384" s="85">
        <f t="shared" si="59"/>
        <v>5.6817000692055156E-2</v>
      </c>
    </row>
    <row r="385" spans="1:42" x14ac:dyDescent="0.25">
      <c r="A385">
        <v>21</v>
      </c>
      <c r="B385" s="36">
        <v>2</v>
      </c>
      <c r="C385" s="37" t="s">
        <v>811</v>
      </c>
      <c r="D385" s="37">
        <v>-230</v>
      </c>
      <c r="E385" s="37">
        <v>103.99875</v>
      </c>
      <c r="F385" s="37">
        <v>50</v>
      </c>
      <c r="G385" s="37">
        <v>0.58293700000000004</v>
      </c>
      <c r="H385" s="37">
        <v>0.18387999999999999</v>
      </c>
      <c r="I385" s="37">
        <v>47.070532999999998</v>
      </c>
      <c r="J385" s="37">
        <v>1.3353889999999999</v>
      </c>
      <c r="K385" s="37">
        <v>8.9652729999999998</v>
      </c>
      <c r="L385" s="37">
        <v>0.12743599999999999</v>
      </c>
      <c r="M385" s="59">
        <v>0.58293700000000004</v>
      </c>
      <c r="N385" s="37">
        <v>0.40424700000000002</v>
      </c>
      <c r="O385" s="37">
        <v>99700</v>
      </c>
      <c r="P385" s="37">
        <v>21.7</v>
      </c>
      <c r="Q385" s="37">
        <v>60</v>
      </c>
      <c r="R385" s="37">
        <v>1.171</v>
      </c>
      <c r="S385" s="37" t="s">
        <v>814</v>
      </c>
      <c r="T385" s="37" t="s">
        <v>815</v>
      </c>
      <c r="U385" s="77">
        <v>1230</v>
      </c>
      <c r="V385" s="34">
        <v>419.39204922921704</v>
      </c>
      <c r="W385" s="2">
        <v>1.4473645868868994</v>
      </c>
      <c r="X385" s="2">
        <v>203.88103371384764</v>
      </c>
      <c r="Y385" s="2">
        <v>-46.548135227851752</v>
      </c>
      <c r="Z385" s="80">
        <f>VLOOKUP(U385,BG!$A$2:$F$55,4)</f>
        <v>9.6391308712592352</v>
      </c>
      <c r="AA385" s="80">
        <f>VLOOKUP(U385,BG!$A$2:$F$55,5)</f>
        <v>1.2212328488777018</v>
      </c>
      <c r="AB385" s="4">
        <f>VLOOKUP(U385+1,BG!$A$2:$F$55,4)</f>
        <v>22.837623416264385</v>
      </c>
      <c r="AC385" s="4">
        <f>VLOOKUP(U385+1,BG!$A$2:$F$55,5)</f>
        <v>0.60624340813146793</v>
      </c>
      <c r="AD385" s="3">
        <f>COUNTIF($U$2:U385,U385)</f>
        <v>11</v>
      </c>
      <c r="AE385" s="3">
        <f t="shared" si="50"/>
        <v>18</v>
      </c>
      <c r="AF385" s="3">
        <f t="shared" si="54"/>
        <v>7</v>
      </c>
      <c r="AG385" s="3">
        <f t="shared" si="55"/>
        <v>10</v>
      </c>
      <c r="AH385" s="81">
        <f t="shared" si="51"/>
        <v>17.402950015379911</v>
      </c>
      <c r="AI385" s="81">
        <f t="shared" si="52"/>
        <v>0.85947435432109365</v>
      </c>
      <c r="AJ385" s="83">
        <v>1.44591</v>
      </c>
      <c r="AK385" s="83">
        <v>205.03</v>
      </c>
      <c r="AL385" s="84">
        <f t="shared" si="56"/>
        <v>296.45492730000001</v>
      </c>
      <c r="AM385" s="84">
        <f t="shared" si="53"/>
        <v>295.09018813531708</v>
      </c>
      <c r="AN385" s="84">
        <f t="shared" si="57"/>
        <v>14.957389227750916</v>
      </c>
      <c r="AO385" s="84">
        <f t="shared" si="58"/>
        <v>280.13279890756615</v>
      </c>
      <c r="AP385" s="85">
        <f t="shared" si="59"/>
        <v>5.8265681334300219E-2</v>
      </c>
    </row>
    <row r="386" spans="1:42" x14ac:dyDescent="0.25">
      <c r="A386">
        <v>21</v>
      </c>
      <c r="B386" s="36">
        <v>3</v>
      </c>
      <c r="C386" s="37" t="s">
        <v>811</v>
      </c>
      <c r="D386" s="37">
        <v>-219.96875</v>
      </c>
      <c r="E386" s="37">
        <v>103.99875</v>
      </c>
      <c r="F386" s="37">
        <v>50</v>
      </c>
      <c r="G386" s="37">
        <v>0.62950600000000001</v>
      </c>
      <c r="H386" s="37">
        <v>0.183777</v>
      </c>
      <c r="I386" s="37">
        <v>47.044753999999998</v>
      </c>
      <c r="J386" s="37">
        <v>1.3562540000000001</v>
      </c>
      <c r="K386" s="37">
        <v>8.9627909999999993</v>
      </c>
      <c r="L386" s="37">
        <v>0.12929099999999999</v>
      </c>
      <c r="M386" s="59">
        <v>0.62950600000000001</v>
      </c>
      <c r="N386" s="37">
        <v>0.406366</v>
      </c>
      <c r="O386" s="37">
        <v>99700</v>
      </c>
      <c r="P386" s="37">
        <v>21.7</v>
      </c>
      <c r="Q386" s="37">
        <v>60</v>
      </c>
      <c r="R386" s="37">
        <v>1.171</v>
      </c>
      <c r="S386" s="37" t="s">
        <v>816</v>
      </c>
      <c r="T386" s="37" t="s">
        <v>817</v>
      </c>
      <c r="U386" s="77">
        <v>1230</v>
      </c>
      <c r="V386" s="34">
        <v>455.49236145159978</v>
      </c>
      <c r="W386" s="2">
        <v>1.652019928112173</v>
      </c>
      <c r="X386" s="2">
        <v>195.66891700658286</v>
      </c>
      <c r="Y386" s="2">
        <v>-46.986697649271242</v>
      </c>
      <c r="Z386" s="80">
        <f>VLOOKUP(U386,BG!$A$2:$F$55,4)</f>
        <v>9.6391308712592352</v>
      </c>
      <c r="AA386" s="80">
        <f>VLOOKUP(U386,BG!$A$2:$F$55,5)</f>
        <v>1.2212328488777018</v>
      </c>
      <c r="AB386" s="4">
        <f>VLOOKUP(U386+1,BG!$A$2:$F$55,4)</f>
        <v>22.837623416264385</v>
      </c>
      <c r="AC386" s="4">
        <f>VLOOKUP(U386+1,BG!$A$2:$F$55,5)</f>
        <v>0.60624340813146793</v>
      </c>
      <c r="AD386" s="3">
        <f>COUNTIF($U$2:U386,U386)</f>
        <v>12</v>
      </c>
      <c r="AE386" s="3">
        <f t="shared" ref="AE386:AE437" si="60">COUNTIF($U$2:$U$437,U386)</f>
        <v>18</v>
      </c>
      <c r="AF386" s="3">
        <f t="shared" si="54"/>
        <v>6</v>
      </c>
      <c r="AG386" s="3">
        <f t="shared" si="55"/>
        <v>11</v>
      </c>
      <c r="AH386" s="81">
        <f t="shared" ref="AH386:AH437" si="61">(AF386*Z386+AG386*AB386)/(AE386-1)</f>
        <v>18.179331929791978</v>
      </c>
      <c r="AI386" s="81">
        <f t="shared" ref="AI386:AI437" si="62">(AF386*AA386+AG386*AC386)/(AE386-1)</f>
        <v>0.82329850486543277</v>
      </c>
      <c r="AJ386" s="83">
        <v>1.64619</v>
      </c>
      <c r="AK386" s="83">
        <v>196.82400000000001</v>
      </c>
      <c r="AL386" s="84">
        <f t="shared" si="56"/>
        <v>324.00970056000006</v>
      </c>
      <c r="AM386" s="84">
        <f t="shared" ref="AM386:AM437" si="63">W386*X386+IF(Y386&gt;0,Y386,0)</f>
        <v>323.24895020700177</v>
      </c>
      <c r="AN386" s="84">
        <f t="shared" si="57"/>
        <v>14.967016797250158</v>
      </c>
      <c r="AO386" s="84">
        <f t="shared" si="58"/>
        <v>308.28193340975162</v>
      </c>
      <c r="AP386" s="85">
        <f t="shared" si="59"/>
        <v>5.1017479280383082E-2</v>
      </c>
    </row>
    <row r="387" spans="1:42" x14ac:dyDescent="0.25">
      <c r="A387">
        <v>21</v>
      </c>
      <c r="B387" s="36">
        <v>4</v>
      </c>
      <c r="C387" s="37" t="s">
        <v>811</v>
      </c>
      <c r="D387" s="37">
        <v>-210</v>
      </c>
      <c r="E387" s="37">
        <v>103.99875</v>
      </c>
      <c r="F387" s="37">
        <v>50</v>
      </c>
      <c r="G387" s="37">
        <v>0.57530700000000001</v>
      </c>
      <c r="H387" s="37">
        <v>0.18332699999999999</v>
      </c>
      <c r="I387" s="37">
        <v>46.931862000000002</v>
      </c>
      <c r="J387" s="37">
        <v>1.333785</v>
      </c>
      <c r="K387" s="37">
        <v>8.9520549999999997</v>
      </c>
      <c r="L387" s="37">
        <v>0.12745600000000001</v>
      </c>
      <c r="M387" s="59">
        <v>0.57530700000000001</v>
      </c>
      <c r="N387" s="37">
        <v>0.34504800000000002</v>
      </c>
      <c r="O387" s="37">
        <v>99700</v>
      </c>
      <c r="P387" s="37">
        <v>21.7</v>
      </c>
      <c r="Q387" s="37">
        <v>60</v>
      </c>
      <c r="R387" s="37">
        <v>1.171</v>
      </c>
      <c r="S387" s="37" t="s">
        <v>818</v>
      </c>
      <c r="T387" s="37" t="s">
        <v>819</v>
      </c>
      <c r="U387" s="77">
        <v>1230</v>
      </c>
      <c r="V387" s="34">
        <v>405.30430311099587</v>
      </c>
      <c r="W387" s="2">
        <v>1.673326655293037</v>
      </c>
      <c r="X387" s="2">
        <v>172.24831291523884</v>
      </c>
      <c r="Y387" s="2">
        <v>-49.111287257641251</v>
      </c>
      <c r="Z387" s="80">
        <f>VLOOKUP(U387,BG!$A$2:$F$55,4)</f>
        <v>9.6391308712592352</v>
      </c>
      <c r="AA387" s="80">
        <f>VLOOKUP(U387,BG!$A$2:$F$55,5)</f>
        <v>1.2212328488777018</v>
      </c>
      <c r="AB387" s="4">
        <f>VLOOKUP(U387+1,BG!$A$2:$F$55,4)</f>
        <v>22.837623416264385</v>
      </c>
      <c r="AC387" s="4">
        <f>VLOOKUP(U387+1,BG!$A$2:$F$55,5)</f>
        <v>0.60624340813146793</v>
      </c>
      <c r="AD387" s="3">
        <f>COUNTIF($U$2:U387,U387)</f>
        <v>13</v>
      </c>
      <c r="AE387" s="3">
        <f t="shared" si="60"/>
        <v>18</v>
      </c>
      <c r="AF387" s="3">
        <f t="shared" ref="AF387:AF437" si="64">AE387-AD387</f>
        <v>5</v>
      </c>
      <c r="AG387" s="3">
        <f t="shared" ref="AG387:AG437" si="65">AD387-1</f>
        <v>12</v>
      </c>
      <c r="AH387" s="81">
        <f t="shared" si="61"/>
        <v>18.955713844204045</v>
      </c>
      <c r="AI387" s="81">
        <f t="shared" si="62"/>
        <v>0.787122655409772</v>
      </c>
      <c r="AJ387" s="83">
        <v>1.63618</v>
      </c>
      <c r="AK387" s="83">
        <v>173.89500000000001</v>
      </c>
      <c r="AL387" s="84">
        <f t="shared" ref="AL387:AL437" si="66">AJ387*AK387</f>
        <v>284.52352110000004</v>
      </c>
      <c r="AM387" s="84">
        <f t="shared" si="63"/>
        <v>288.22769333032505</v>
      </c>
      <c r="AN387" s="84">
        <f t="shared" ref="AN387:AN437" si="67">AH387*AI387</f>
        <v>14.920471816237665</v>
      </c>
      <c r="AO387" s="84">
        <f t="shared" ref="AO387:AO437" si="68">AM387-AN387</f>
        <v>273.30722151408736</v>
      </c>
      <c r="AP387" s="85">
        <f t="shared" ref="AP387:AP437" si="69">ABS((AL387-AO387)/AO387)</f>
        <v>4.1039162901645269E-2</v>
      </c>
    </row>
    <row r="388" spans="1:42" x14ac:dyDescent="0.25">
      <c r="A388">
        <v>21</v>
      </c>
      <c r="B388" s="36">
        <v>5</v>
      </c>
      <c r="C388" s="37" t="s">
        <v>811</v>
      </c>
      <c r="D388" s="37">
        <v>-200</v>
      </c>
      <c r="E388" s="37">
        <v>103.99875</v>
      </c>
      <c r="F388" s="37">
        <v>50</v>
      </c>
      <c r="G388" s="37">
        <v>0.55395399999999995</v>
      </c>
      <c r="H388" s="37">
        <v>0.18380299999999999</v>
      </c>
      <c r="I388" s="37">
        <v>47.051189000000001</v>
      </c>
      <c r="J388" s="37">
        <v>1.3717299999999999</v>
      </c>
      <c r="K388" s="37">
        <v>8.9633830000000003</v>
      </c>
      <c r="L388" s="37">
        <v>0.13075000000000001</v>
      </c>
      <c r="M388" s="59">
        <v>0.55395399999999995</v>
      </c>
      <c r="N388" s="37">
        <v>0.33784599999999998</v>
      </c>
      <c r="O388" s="37">
        <v>99700</v>
      </c>
      <c r="P388" s="37">
        <v>21.7</v>
      </c>
      <c r="Q388" s="37">
        <v>60</v>
      </c>
      <c r="R388" s="37">
        <v>1.171</v>
      </c>
      <c r="S388" s="37" t="s">
        <v>820</v>
      </c>
      <c r="T388" s="37" t="s">
        <v>821</v>
      </c>
      <c r="U388" s="77">
        <v>1230</v>
      </c>
      <c r="V388" s="34">
        <v>383.22452466149741</v>
      </c>
      <c r="W388" s="2">
        <v>1.679513090534934</v>
      </c>
      <c r="X388" s="2">
        <v>163.2447569681093</v>
      </c>
      <c r="Y388" s="2">
        <v>-50.313633270309332</v>
      </c>
      <c r="Z388" s="80">
        <f>VLOOKUP(U388,BG!$A$2:$F$55,4)</f>
        <v>9.6391308712592352</v>
      </c>
      <c r="AA388" s="80">
        <f>VLOOKUP(U388,BG!$A$2:$F$55,5)</f>
        <v>1.2212328488777018</v>
      </c>
      <c r="AB388" s="4">
        <f>VLOOKUP(U388+1,BG!$A$2:$F$55,4)</f>
        <v>22.837623416264385</v>
      </c>
      <c r="AC388" s="4">
        <f>VLOOKUP(U388+1,BG!$A$2:$F$55,5)</f>
        <v>0.60624340813146793</v>
      </c>
      <c r="AD388" s="3">
        <f>COUNTIF($U$2:U388,U388)</f>
        <v>14</v>
      </c>
      <c r="AE388" s="3">
        <f t="shared" si="60"/>
        <v>18</v>
      </c>
      <c r="AF388" s="3">
        <f t="shared" si="64"/>
        <v>4</v>
      </c>
      <c r="AG388" s="3">
        <f t="shared" si="65"/>
        <v>13</v>
      </c>
      <c r="AH388" s="81">
        <f t="shared" si="61"/>
        <v>19.732095758616115</v>
      </c>
      <c r="AI388" s="81">
        <f t="shared" si="62"/>
        <v>0.75094680595411112</v>
      </c>
      <c r="AJ388" s="83">
        <v>1.6316200000000001</v>
      </c>
      <c r="AK388" s="83">
        <v>165.22399999999999</v>
      </c>
      <c r="AL388" s="84">
        <f t="shared" si="66"/>
        <v>269.58278287999997</v>
      </c>
      <c r="AM388" s="84">
        <f t="shared" si="63"/>
        <v>274.17170628913345</v>
      </c>
      <c r="AN388" s="84">
        <f t="shared" si="67"/>
        <v>14.817754284713434</v>
      </c>
      <c r="AO388" s="84">
        <f t="shared" si="68"/>
        <v>259.35395200442002</v>
      </c>
      <c r="AP388" s="85">
        <f t="shared" si="69"/>
        <v>3.9439656872495316E-2</v>
      </c>
    </row>
    <row r="389" spans="1:42" x14ac:dyDescent="0.25">
      <c r="A389">
        <v>21</v>
      </c>
      <c r="B389" s="36">
        <v>6</v>
      </c>
      <c r="C389" s="37" t="s">
        <v>811</v>
      </c>
      <c r="D389" s="37">
        <v>-190</v>
      </c>
      <c r="E389" s="37">
        <v>103.99875</v>
      </c>
      <c r="F389" s="37">
        <v>50</v>
      </c>
      <c r="G389" s="37">
        <v>0.53487399999999996</v>
      </c>
      <c r="H389" s="37">
        <v>0.18343799999999999</v>
      </c>
      <c r="I389" s="37">
        <v>46.959541000000002</v>
      </c>
      <c r="J389" s="37">
        <v>1.382115</v>
      </c>
      <c r="K389" s="37">
        <v>8.9546309999999991</v>
      </c>
      <c r="L389" s="37">
        <v>0.131885</v>
      </c>
      <c r="M389" s="59">
        <v>0.53487399999999996</v>
      </c>
      <c r="N389" s="37">
        <v>0.29992000000000002</v>
      </c>
      <c r="O389" s="37">
        <v>99700</v>
      </c>
      <c r="P389" s="37">
        <v>21.7</v>
      </c>
      <c r="Q389" s="37">
        <v>60</v>
      </c>
      <c r="R389" s="37">
        <v>1.171</v>
      </c>
      <c r="S389" s="37" t="s">
        <v>822</v>
      </c>
      <c r="T389" s="37" t="s">
        <v>823</v>
      </c>
      <c r="U389" s="77">
        <v>1230</v>
      </c>
      <c r="V389" s="34">
        <v>363.0768599452083</v>
      </c>
      <c r="W389" s="2">
        <v>1.7799590102141896</v>
      </c>
      <c r="X389" s="2">
        <v>146.38822715032035</v>
      </c>
      <c r="Y389" s="2">
        <v>-52.442984088099422</v>
      </c>
      <c r="Z389" s="80">
        <f>VLOOKUP(U389,BG!$A$2:$F$55,4)</f>
        <v>9.6391308712592352</v>
      </c>
      <c r="AA389" s="80">
        <f>VLOOKUP(U389,BG!$A$2:$F$55,5)</f>
        <v>1.2212328488777018</v>
      </c>
      <c r="AB389" s="4">
        <f>VLOOKUP(U389+1,BG!$A$2:$F$55,4)</f>
        <v>22.837623416264385</v>
      </c>
      <c r="AC389" s="4">
        <f>VLOOKUP(U389+1,BG!$A$2:$F$55,5)</f>
        <v>0.60624340813146793</v>
      </c>
      <c r="AD389" s="3">
        <f>COUNTIF($U$2:U389,U389)</f>
        <v>15</v>
      </c>
      <c r="AE389" s="3">
        <f t="shared" si="60"/>
        <v>18</v>
      </c>
      <c r="AF389" s="3">
        <f t="shared" si="64"/>
        <v>3</v>
      </c>
      <c r="AG389" s="3">
        <f t="shared" si="65"/>
        <v>14</v>
      </c>
      <c r="AH389" s="81">
        <f t="shared" si="61"/>
        <v>20.508477673028182</v>
      </c>
      <c r="AI389" s="81">
        <f t="shared" si="62"/>
        <v>0.71477095649845035</v>
      </c>
      <c r="AJ389" s="83">
        <v>1.6336900000000001</v>
      </c>
      <c r="AK389" s="83">
        <v>146.571</v>
      </c>
      <c r="AL389" s="84">
        <f t="shared" si="66"/>
        <v>239.45157699000001</v>
      </c>
      <c r="AM389" s="84">
        <f t="shared" si="63"/>
        <v>260.56504390549418</v>
      </c>
      <c r="AN389" s="84">
        <f t="shared" si="67"/>
        <v>14.658864202677467</v>
      </c>
      <c r="AO389" s="84">
        <f t="shared" si="68"/>
        <v>245.9061797028167</v>
      </c>
      <c r="AP389" s="85">
        <f t="shared" si="69"/>
        <v>2.6248233048137427E-2</v>
      </c>
    </row>
    <row r="390" spans="1:42" x14ac:dyDescent="0.25">
      <c r="A390">
        <v>21</v>
      </c>
      <c r="B390" s="36">
        <v>7</v>
      </c>
      <c r="C390" s="37" t="s">
        <v>811</v>
      </c>
      <c r="D390" s="37">
        <v>-180</v>
      </c>
      <c r="E390" s="37">
        <v>103.99875</v>
      </c>
      <c r="F390" s="37">
        <v>50</v>
      </c>
      <c r="G390" s="37">
        <v>0.55445900000000004</v>
      </c>
      <c r="H390" s="37">
        <v>0.18357100000000001</v>
      </c>
      <c r="I390" s="37">
        <v>46.993057999999998</v>
      </c>
      <c r="J390" s="37">
        <v>1.324567</v>
      </c>
      <c r="K390" s="37">
        <v>8.9579050000000002</v>
      </c>
      <c r="L390" s="37">
        <v>0.12643599999999999</v>
      </c>
      <c r="M390" s="59">
        <v>0.55445900000000004</v>
      </c>
      <c r="N390" s="37">
        <v>0.32575599999999999</v>
      </c>
      <c r="O390" s="37">
        <v>99700</v>
      </c>
      <c r="P390" s="37">
        <v>21.7</v>
      </c>
      <c r="Q390" s="37">
        <v>60</v>
      </c>
      <c r="R390" s="37">
        <v>1.171</v>
      </c>
      <c r="S390" s="37" t="s">
        <v>824</v>
      </c>
      <c r="T390" s="37" t="s">
        <v>825</v>
      </c>
      <c r="U390" s="77">
        <v>1230</v>
      </c>
      <c r="V390" s="34">
        <v>376.07036706655487</v>
      </c>
      <c r="W390" s="2">
        <v>1.621733133982495</v>
      </c>
      <c r="X390" s="2">
        <v>169.03149276019161</v>
      </c>
      <c r="Y390" s="2">
        <v>-51.033364356605311</v>
      </c>
      <c r="Z390" s="80">
        <f>VLOOKUP(U390,BG!$A$2:$F$55,4)</f>
        <v>9.6391308712592352</v>
      </c>
      <c r="AA390" s="80">
        <f>VLOOKUP(U390,BG!$A$2:$F$55,5)</f>
        <v>1.2212328488777018</v>
      </c>
      <c r="AB390" s="4">
        <f>VLOOKUP(U390+1,BG!$A$2:$F$55,4)</f>
        <v>22.837623416264385</v>
      </c>
      <c r="AC390" s="4">
        <f>VLOOKUP(U390+1,BG!$A$2:$F$55,5)</f>
        <v>0.60624340813146793</v>
      </c>
      <c r="AD390" s="3">
        <f>COUNTIF($U$2:U390,U390)</f>
        <v>16</v>
      </c>
      <c r="AE390" s="3">
        <f t="shared" si="60"/>
        <v>18</v>
      </c>
      <c r="AF390" s="3">
        <f t="shared" si="64"/>
        <v>2</v>
      </c>
      <c r="AG390" s="3">
        <f t="shared" si="65"/>
        <v>15</v>
      </c>
      <c r="AH390" s="81">
        <f t="shared" si="61"/>
        <v>21.284859587440252</v>
      </c>
      <c r="AI390" s="81">
        <f t="shared" si="62"/>
        <v>0.67859510704278958</v>
      </c>
      <c r="AJ390" s="83">
        <v>1.60972</v>
      </c>
      <c r="AK390" s="83">
        <v>170.173</v>
      </c>
      <c r="AL390" s="84">
        <f t="shared" si="66"/>
        <v>273.93088155999999</v>
      </c>
      <c r="AM390" s="84">
        <f t="shared" si="63"/>
        <v>274.12397249572496</v>
      </c>
      <c r="AN390" s="84">
        <f t="shared" si="67"/>
        <v>14.443801570129764</v>
      </c>
      <c r="AO390" s="84">
        <f t="shared" si="68"/>
        <v>259.68017092559518</v>
      </c>
      <c r="AP390" s="85">
        <f t="shared" si="69"/>
        <v>5.4877931509402747E-2</v>
      </c>
    </row>
    <row r="391" spans="1:42" x14ac:dyDescent="0.25">
      <c r="A391">
        <v>21</v>
      </c>
      <c r="B391" s="36">
        <v>8</v>
      </c>
      <c r="C391" s="37" t="s">
        <v>811</v>
      </c>
      <c r="D391" s="37">
        <v>-169.96875</v>
      </c>
      <c r="E391" s="37">
        <v>103.99875</v>
      </c>
      <c r="F391" s="37">
        <v>50</v>
      </c>
      <c r="G391" s="37">
        <v>0.51397400000000004</v>
      </c>
      <c r="H391" s="37">
        <v>0.18314800000000001</v>
      </c>
      <c r="I391" s="37">
        <v>46.886752999999999</v>
      </c>
      <c r="J391" s="37">
        <v>1.2983290000000001</v>
      </c>
      <c r="K391" s="37">
        <v>8.9477980000000006</v>
      </c>
      <c r="L391" s="37">
        <v>0.12408</v>
      </c>
      <c r="M391" s="59">
        <v>0.51397400000000004</v>
      </c>
      <c r="N391" s="37">
        <v>0.29271000000000003</v>
      </c>
      <c r="O391" s="37">
        <v>99700</v>
      </c>
      <c r="P391" s="37">
        <v>21.7</v>
      </c>
      <c r="Q391" s="37">
        <v>60</v>
      </c>
      <c r="R391" s="37">
        <v>1.171</v>
      </c>
      <c r="S391" s="37" t="s">
        <v>826</v>
      </c>
      <c r="T391" s="37" t="s">
        <v>827</v>
      </c>
      <c r="U391" s="77">
        <v>1230</v>
      </c>
      <c r="V391" s="34">
        <v>337.54313251676285</v>
      </c>
      <c r="W391" s="2">
        <v>1.6271045553890529</v>
      </c>
      <c r="X391" s="2">
        <v>150.68433320009254</v>
      </c>
      <c r="Y391" s="2">
        <v>-55.392485895246651</v>
      </c>
      <c r="Z391" s="80">
        <f>VLOOKUP(U391,BG!$A$2:$F$55,4)</f>
        <v>9.6391308712592352</v>
      </c>
      <c r="AA391" s="80">
        <f>VLOOKUP(U391,BG!$A$2:$F$55,5)</f>
        <v>1.2212328488777018</v>
      </c>
      <c r="AB391" s="4">
        <f>VLOOKUP(U391+1,BG!$A$2:$F$55,4)</f>
        <v>22.837623416264385</v>
      </c>
      <c r="AC391" s="4">
        <f>VLOOKUP(U391+1,BG!$A$2:$F$55,5)</f>
        <v>0.60624340813146793</v>
      </c>
      <c r="AD391" s="3">
        <f>COUNTIF($U$2:U391,U391)</f>
        <v>17</v>
      </c>
      <c r="AE391" s="3">
        <f t="shared" si="60"/>
        <v>18</v>
      </c>
      <c r="AF391" s="3">
        <f t="shared" si="64"/>
        <v>1</v>
      </c>
      <c r="AG391" s="3">
        <f t="shared" si="65"/>
        <v>16</v>
      </c>
      <c r="AH391" s="81">
        <f t="shared" si="61"/>
        <v>22.061241501852319</v>
      </c>
      <c r="AI391" s="81">
        <f t="shared" si="62"/>
        <v>0.6424192575871287</v>
      </c>
      <c r="AJ391" s="83">
        <v>1.5725800000000001</v>
      </c>
      <c r="AK391" s="83">
        <v>152.07300000000001</v>
      </c>
      <c r="AL391" s="84">
        <f t="shared" si="66"/>
        <v>239.14695834000003</v>
      </c>
      <c r="AM391" s="84">
        <f t="shared" si="63"/>
        <v>245.17916497563246</v>
      </c>
      <c r="AN391" s="84">
        <f t="shared" si="67"/>
        <v>14.172566387070319</v>
      </c>
      <c r="AO391" s="84">
        <f t="shared" si="68"/>
        <v>231.00659858856216</v>
      </c>
      <c r="AP391" s="85">
        <f t="shared" si="69"/>
        <v>3.5238646000482363E-2</v>
      </c>
    </row>
    <row r="392" spans="1:42" x14ac:dyDescent="0.25">
      <c r="A392">
        <v>21</v>
      </c>
      <c r="B392" s="36">
        <v>9</v>
      </c>
      <c r="C392" s="37" t="s">
        <v>811</v>
      </c>
      <c r="D392" s="37">
        <v>-160</v>
      </c>
      <c r="E392" s="37">
        <v>103.99875</v>
      </c>
      <c r="F392" s="37">
        <v>50</v>
      </c>
      <c r="G392" s="37">
        <v>0.52085300000000001</v>
      </c>
      <c r="H392" s="37">
        <v>0.183228</v>
      </c>
      <c r="I392" s="37">
        <v>46.907012000000002</v>
      </c>
      <c r="J392" s="37">
        <v>1.319774</v>
      </c>
      <c r="K392" s="37">
        <v>8.9497020000000003</v>
      </c>
      <c r="L392" s="37">
        <v>0.126169</v>
      </c>
      <c r="M392" s="59">
        <v>0.52085300000000001</v>
      </c>
      <c r="N392" s="37">
        <v>0.300512</v>
      </c>
      <c r="O392" s="37">
        <v>99700</v>
      </c>
      <c r="P392" s="37">
        <v>21.7</v>
      </c>
      <c r="Q392" s="37">
        <v>60</v>
      </c>
      <c r="R392" s="37">
        <v>1.171</v>
      </c>
      <c r="S392" s="37" t="s">
        <v>828</v>
      </c>
      <c r="T392" s="37" t="s">
        <v>829</v>
      </c>
      <c r="U392" s="77">
        <v>1230</v>
      </c>
      <c r="V392" s="34">
        <v>339.63308276370674</v>
      </c>
      <c r="W392" s="2">
        <v>1.5096113299166489</v>
      </c>
      <c r="X392" s="2">
        <v>164.76455665449504</v>
      </c>
      <c r="Y392" s="2">
        <v>-56.220752839439385</v>
      </c>
      <c r="Z392" s="80">
        <f>VLOOKUP(U392,BG!$A$2:$F$55,4)</f>
        <v>9.6391308712592352</v>
      </c>
      <c r="AA392" s="80">
        <f>VLOOKUP(U392,BG!$A$2:$F$55,5)</f>
        <v>1.2212328488777018</v>
      </c>
      <c r="AB392" s="4">
        <f>VLOOKUP(U392+1,BG!$A$2:$F$55,4)</f>
        <v>22.837623416264385</v>
      </c>
      <c r="AC392" s="4">
        <f>VLOOKUP(U392+1,BG!$A$2:$F$55,5)</f>
        <v>0.60624340813146793</v>
      </c>
      <c r="AD392" s="3">
        <f>COUNTIF($U$2:U392,U392)</f>
        <v>18</v>
      </c>
      <c r="AE392" s="3">
        <f t="shared" si="60"/>
        <v>18</v>
      </c>
      <c r="AF392" s="3">
        <f t="shared" si="64"/>
        <v>0</v>
      </c>
      <c r="AG392" s="3">
        <f t="shared" si="65"/>
        <v>17</v>
      </c>
      <c r="AH392" s="81">
        <f t="shared" si="61"/>
        <v>22.837623416264385</v>
      </c>
      <c r="AI392" s="81">
        <f t="shared" si="62"/>
        <v>0.60624340813146793</v>
      </c>
      <c r="AJ392" s="83">
        <v>1.5094700000000001</v>
      </c>
      <c r="AK392" s="83">
        <v>165.63800000000001</v>
      </c>
      <c r="AL392" s="84">
        <f t="shared" si="66"/>
        <v>250.02559186000002</v>
      </c>
      <c r="AM392" s="84">
        <f t="shared" si="63"/>
        <v>248.73044149431931</v>
      </c>
      <c r="AN392" s="84">
        <f t="shared" si="67"/>
        <v>13.845158653499139</v>
      </c>
      <c r="AO392" s="84">
        <f t="shared" si="68"/>
        <v>234.88528284082017</v>
      </c>
      <c r="AP392" s="85">
        <f t="shared" si="69"/>
        <v>6.4458312739160917E-2</v>
      </c>
    </row>
    <row r="393" spans="1:42" x14ac:dyDescent="0.25">
      <c r="A393">
        <v>22</v>
      </c>
      <c r="B393" s="51">
        <v>1</v>
      </c>
      <c r="C393" s="9" t="s">
        <v>830</v>
      </c>
      <c r="D393" s="9">
        <v>-1200</v>
      </c>
      <c r="E393" s="9">
        <v>-103.97</v>
      </c>
      <c r="F393" s="9">
        <v>120</v>
      </c>
      <c r="G393" s="9">
        <v>0.31986300000000001</v>
      </c>
      <c r="H393" s="9">
        <v>0.181948</v>
      </c>
      <c r="I393" s="9">
        <v>46.585704999999997</v>
      </c>
      <c r="J393" s="9">
        <v>1.35747</v>
      </c>
      <c r="K393" s="9">
        <v>8.9189360000000004</v>
      </c>
      <c r="L393" s="9">
        <v>0.130021</v>
      </c>
      <c r="M393" s="6">
        <v>0.31986300000000001</v>
      </c>
      <c r="N393" s="9">
        <v>0.109163</v>
      </c>
      <c r="O393" s="9">
        <v>99700</v>
      </c>
      <c r="P393" s="9">
        <v>21.7</v>
      </c>
      <c r="Q393" s="9">
        <v>60</v>
      </c>
      <c r="R393" s="9">
        <v>1.171</v>
      </c>
      <c r="S393" s="9" t="s">
        <v>831</v>
      </c>
      <c r="T393" s="9" t="s">
        <v>832</v>
      </c>
      <c r="U393" s="77">
        <v>1240</v>
      </c>
      <c r="V393" s="34">
        <v>178.9597597589096</v>
      </c>
      <c r="W393" s="2">
        <v>3.9496499634166811</v>
      </c>
      <c r="X393" s="2">
        <v>32.08525820311548</v>
      </c>
      <c r="Y393" s="2">
        <v>-55.282367378712145</v>
      </c>
      <c r="Z393" s="80">
        <f>VLOOKUP(U393,BG!$A$2:$F$55,4)</f>
        <v>17.721809130259579</v>
      </c>
      <c r="AA393" s="80">
        <f>VLOOKUP(U393,BG!$A$2:$F$55,5)</f>
        <v>0.58792613683603734</v>
      </c>
      <c r="AB393" s="4">
        <f>VLOOKUP(U393+1,BG!$A$2:$F$55,4)</f>
        <v>51.344147161747699</v>
      </c>
      <c r="AC393" s="4">
        <f>VLOOKUP(U393+1,BG!$A$2:$F$55,5)</f>
        <v>0.57039475928226968</v>
      </c>
      <c r="AD393" s="3">
        <f>COUNTIF($U$2:U393,U393)</f>
        <v>1</v>
      </c>
      <c r="AE393" s="3">
        <f t="shared" si="60"/>
        <v>20</v>
      </c>
      <c r="AF393" s="3">
        <f t="shared" si="64"/>
        <v>19</v>
      </c>
      <c r="AG393" s="3">
        <f t="shared" si="65"/>
        <v>0</v>
      </c>
      <c r="AH393" s="81">
        <f t="shared" si="61"/>
        <v>17.721809130259579</v>
      </c>
      <c r="AI393" s="81">
        <f t="shared" si="62"/>
        <v>0.58792613683603734</v>
      </c>
      <c r="AJ393" s="83">
        <v>3.2429199999999998</v>
      </c>
      <c r="AK393" s="83">
        <v>32.068800000000003</v>
      </c>
      <c r="AL393" s="84">
        <f t="shared" si="66"/>
        <v>103.996552896</v>
      </c>
      <c r="AM393" s="84">
        <f t="shared" si="63"/>
        <v>126.72553888814981</v>
      </c>
      <c r="AN393" s="84">
        <f t="shared" si="67"/>
        <v>10.419114779699129</v>
      </c>
      <c r="AO393" s="84">
        <f t="shared" si="68"/>
        <v>116.30642410845068</v>
      </c>
      <c r="AP393" s="85">
        <f t="shared" si="69"/>
        <v>0.10583999385083208</v>
      </c>
    </row>
    <row r="394" spans="1:42" x14ac:dyDescent="0.25">
      <c r="A394">
        <v>22</v>
      </c>
      <c r="B394" s="51">
        <v>2</v>
      </c>
      <c r="C394" s="9" t="s">
        <v>830</v>
      </c>
      <c r="D394" s="9">
        <v>-1150</v>
      </c>
      <c r="E394" s="9">
        <v>-103.97</v>
      </c>
      <c r="F394" s="9">
        <v>120</v>
      </c>
      <c r="G394" s="9">
        <v>0.347132</v>
      </c>
      <c r="H394" s="9">
        <v>0.18146699999999999</v>
      </c>
      <c r="I394" s="9">
        <v>46.465172000000003</v>
      </c>
      <c r="J394" s="9">
        <v>1.4065700000000001</v>
      </c>
      <c r="K394" s="9">
        <v>8.9073170000000008</v>
      </c>
      <c r="L394" s="9">
        <v>0.13477500000000001</v>
      </c>
      <c r="M394" s="6">
        <v>0.347132</v>
      </c>
      <c r="N394" s="9">
        <v>0.12758900000000001</v>
      </c>
      <c r="O394" s="9">
        <v>99700</v>
      </c>
      <c r="P394" s="9">
        <v>21.7</v>
      </c>
      <c r="Q394" s="9">
        <v>60</v>
      </c>
      <c r="R394" s="9">
        <v>1.171</v>
      </c>
      <c r="S394" s="9" t="s">
        <v>833</v>
      </c>
      <c r="T394" s="9" t="s">
        <v>834</v>
      </c>
      <c r="U394" s="77">
        <v>1240</v>
      </c>
      <c r="V394" s="34">
        <v>200.16301670326999</v>
      </c>
      <c r="W394" s="2">
        <v>3.6758645803649865</v>
      </c>
      <c r="X394" s="2">
        <v>37.994224353844594</v>
      </c>
      <c r="Y394" s="2">
        <v>-59.020422534529388</v>
      </c>
      <c r="Z394" s="80">
        <f>VLOOKUP(U394,BG!$A$2:$F$55,4)</f>
        <v>17.721809130259579</v>
      </c>
      <c r="AA394" s="80">
        <f>VLOOKUP(U394,BG!$A$2:$F$55,5)</f>
        <v>0.58792613683603734</v>
      </c>
      <c r="AB394" s="4">
        <f>VLOOKUP(U394+1,BG!$A$2:$F$55,4)</f>
        <v>51.344147161747699</v>
      </c>
      <c r="AC394" s="4">
        <f>VLOOKUP(U394+1,BG!$A$2:$F$55,5)</f>
        <v>0.57039475928226968</v>
      </c>
      <c r="AD394" s="3">
        <f>COUNTIF($U$2:U394,U394)</f>
        <v>2</v>
      </c>
      <c r="AE394" s="3">
        <f t="shared" si="60"/>
        <v>20</v>
      </c>
      <c r="AF394" s="3">
        <f t="shared" si="64"/>
        <v>18</v>
      </c>
      <c r="AG394" s="3">
        <f t="shared" si="65"/>
        <v>1</v>
      </c>
      <c r="AH394" s="81">
        <f t="shared" si="61"/>
        <v>19.491405868758953</v>
      </c>
      <c r="AI394" s="81">
        <f t="shared" si="62"/>
        <v>0.58700343275426003</v>
      </c>
      <c r="AJ394" s="83">
        <v>3.0660500000000002</v>
      </c>
      <c r="AK394" s="83">
        <v>38.250799999999998</v>
      </c>
      <c r="AL394" s="84">
        <f t="shared" si="66"/>
        <v>117.27886534</v>
      </c>
      <c r="AM394" s="84">
        <f t="shared" si="63"/>
        <v>139.66162356073812</v>
      </c>
      <c r="AN394" s="84">
        <f t="shared" si="67"/>
        <v>11.441522154168036</v>
      </c>
      <c r="AO394" s="84">
        <f t="shared" si="68"/>
        <v>128.22010140657008</v>
      </c>
      <c r="AP394" s="85">
        <f t="shared" si="69"/>
        <v>8.5331675350004424E-2</v>
      </c>
    </row>
    <row r="395" spans="1:42" x14ac:dyDescent="0.25">
      <c r="A395">
        <v>22</v>
      </c>
      <c r="B395" s="51">
        <v>3</v>
      </c>
      <c r="C395" s="9" t="s">
        <v>830</v>
      </c>
      <c r="D395" s="9">
        <v>-1100</v>
      </c>
      <c r="E395" s="9">
        <v>-103.97</v>
      </c>
      <c r="F395" s="9">
        <v>120</v>
      </c>
      <c r="G395" s="9">
        <v>0.35566500000000001</v>
      </c>
      <c r="H395" s="9">
        <v>0.1812</v>
      </c>
      <c r="I395" s="9">
        <v>46.398220999999999</v>
      </c>
      <c r="J395" s="9">
        <v>1.387724</v>
      </c>
      <c r="K395" s="9">
        <v>8.9009169999999997</v>
      </c>
      <c r="L395" s="9">
        <v>0.13339200000000001</v>
      </c>
      <c r="M395" s="6">
        <v>0.35566500000000001</v>
      </c>
      <c r="N395" s="9">
        <v>0.12649299999999999</v>
      </c>
      <c r="O395" s="9">
        <v>99700</v>
      </c>
      <c r="P395" s="9">
        <v>21.7</v>
      </c>
      <c r="Q395" s="9">
        <v>60</v>
      </c>
      <c r="R395" s="9">
        <v>1.171</v>
      </c>
      <c r="S395" s="9" t="s">
        <v>835</v>
      </c>
      <c r="T395" s="9" t="s">
        <v>836</v>
      </c>
      <c r="U395" s="77">
        <v>1240</v>
      </c>
      <c r="V395" s="34">
        <v>205.28700601978065</v>
      </c>
      <c r="W395" s="2">
        <v>3.7092025415102512</v>
      </c>
      <c r="X395" s="2">
        <v>38.90590332848361</v>
      </c>
      <c r="Y395" s="2">
        <v>-59.592345430482865</v>
      </c>
      <c r="Z395" s="80">
        <f>VLOOKUP(U395,BG!$A$2:$F$55,4)</f>
        <v>17.721809130259579</v>
      </c>
      <c r="AA395" s="80">
        <f>VLOOKUP(U395,BG!$A$2:$F$55,5)</f>
        <v>0.58792613683603734</v>
      </c>
      <c r="AB395" s="4">
        <f>VLOOKUP(U395+1,BG!$A$2:$F$55,4)</f>
        <v>51.344147161747699</v>
      </c>
      <c r="AC395" s="4">
        <f>VLOOKUP(U395+1,BG!$A$2:$F$55,5)</f>
        <v>0.57039475928226968</v>
      </c>
      <c r="AD395" s="3">
        <f>COUNTIF($U$2:U395,U395)</f>
        <v>3</v>
      </c>
      <c r="AE395" s="3">
        <f t="shared" si="60"/>
        <v>20</v>
      </c>
      <c r="AF395" s="3">
        <f t="shared" si="64"/>
        <v>17</v>
      </c>
      <c r="AG395" s="3">
        <f t="shared" si="65"/>
        <v>2</v>
      </c>
      <c r="AH395" s="81">
        <f t="shared" si="61"/>
        <v>21.26100260725833</v>
      </c>
      <c r="AI395" s="81">
        <f t="shared" si="62"/>
        <v>0.58608072867248284</v>
      </c>
      <c r="AJ395" s="83">
        <v>3.13049</v>
      </c>
      <c r="AK395" s="83">
        <v>39.479900000000001</v>
      </c>
      <c r="AL395" s="84">
        <f t="shared" si="66"/>
        <v>123.59143215100001</v>
      </c>
      <c r="AM395" s="84">
        <f t="shared" si="63"/>
        <v>144.30987550576356</v>
      </c>
      <c r="AN395" s="84">
        <f t="shared" si="67"/>
        <v>12.46066390036952</v>
      </c>
      <c r="AO395" s="84">
        <f t="shared" si="68"/>
        <v>131.84921160539403</v>
      </c>
      <c r="AP395" s="85">
        <f t="shared" si="69"/>
        <v>6.2630480333158059E-2</v>
      </c>
    </row>
    <row r="396" spans="1:42" x14ac:dyDescent="0.25">
      <c r="A396">
        <v>22</v>
      </c>
      <c r="B396" s="51">
        <v>4</v>
      </c>
      <c r="C396" s="9" t="s">
        <v>830</v>
      </c>
      <c r="D396" s="9">
        <v>-1050</v>
      </c>
      <c r="E396" s="9">
        <v>-103.97</v>
      </c>
      <c r="F396" s="9">
        <v>120</v>
      </c>
      <c r="G396" s="9">
        <v>0.35599799999999998</v>
      </c>
      <c r="H396" s="9">
        <v>0.18124199999999999</v>
      </c>
      <c r="I396" s="9">
        <v>46.408638000000003</v>
      </c>
      <c r="J396" s="9">
        <v>1.3652059999999999</v>
      </c>
      <c r="K396" s="9">
        <v>8.9019490000000001</v>
      </c>
      <c r="L396" s="9">
        <v>0.13122400000000001</v>
      </c>
      <c r="M396" s="6">
        <v>0.35599799999999998</v>
      </c>
      <c r="N396" s="9">
        <v>0.13864899999999999</v>
      </c>
      <c r="O396" s="9">
        <v>99700</v>
      </c>
      <c r="P396" s="9">
        <v>21.7</v>
      </c>
      <c r="Q396" s="9">
        <v>60</v>
      </c>
      <c r="R396" s="9">
        <v>1.171</v>
      </c>
      <c r="S396" s="9" t="s">
        <v>837</v>
      </c>
      <c r="T396" s="9" t="s">
        <v>838</v>
      </c>
      <c r="U396" s="77">
        <v>1240</v>
      </c>
      <c r="V396" s="34">
        <v>203.37503655082406</v>
      </c>
      <c r="W396" s="2">
        <v>3.331644801871736</v>
      </c>
      <c r="X396" s="2">
        <v>42.644264767709402</v>
      </c>
      <c r="Y396" s="2">
        <v>-62.018267314422772</v>
      </c>
      <c r="Z396" s="80">
        <f>VLOOKUP(U396,BG!$A$2:$F$55,4)</f>
        <v>17.721809130259579</v>
      </c>
      <c r="AA396" s="80">
        <f>VLOOKUP(U396,BG!$A$2:$F$55,5)</f>
        <v>0.58792613683603734</v>
      </c>
      <c r="AB396" s="4">
        <f>VLOOKUP(U396+1,BG!$A$2:$F$55,4)</f>
        <v>51.344147161747699</v>
      </c>
      <c r="AC396" s="4">
        <f>VLOOKUP(U396+1,BG!$A$2:$F$55,5)</f>
        <v>0.57039475928226968</v>
      </c>
      <c r="AD396" s="3">
        <f>COUNTIF($U$2:U396,U396)</f>
        <v>4</v>
      </c>
      <c r="AE396" s="3">
        <f t="shared" si="60"/>
        <v>20</v>
      </c>
      <c r="AF396" s="3">
        <f t="shared" si="64"/>
        <v>16</v>
      </c>
      <c r="AG396" s="3">
        <f t="shared" si="65"/>
        <v>3</v>
      </c>
      <c r="AH396" s="81">
        <f t="shared" si="61"/>
        <v>23.030599345757704</v>
      </c>
      <c r="AI396" s="81">
        <f t="shared" si="62"/>
        <v>0.58515802459070554</v>
      </c>
      <c r="AJ396" s="83">
        <v>2.9396499999999999</v>
      </c>
      <c r="AK396" s="83">
        <v>43.007899999999999</v>
      </c>
      <c r="AL396" s="84">
        <f t="shared" si="66"/>
        <v>126.42817323499999</v>
      </c>
      <c r="AM396" s="84">
        <f t="shared" si="63"/>
        <v>142.07554304298105</v>
      </c>
      <c r="AN396" s="84">
        <f t="shared" si="67"/>
        <v>13.476540018303574</v>
      </c>
      <c r="AO396" s="84">
        <f t="shared" si="68"/>
        <v>128.59900302467747</v>
      </c>
      <c r="AP396" s="85">
        <f t="shared" si="69"/>
        <v>1.6880611347048415E-2</v>
      </c>
    </row>
    <row r="397" spans="1:42" x14ac:dyDescent="0.25">
      <c r="A397">
        <v>22</v>
      </c>
      <c r="B397" s="51">
        <v>5</v>
      </c>
      <c r="C397" s="9" t="s">
        <v>830</v>
      </c>
      <c r="D397" s="9">
        <v>-1000</v>
      </c>
      <c r="E397" s="9">
        <v>-103.97</v>
      </c>
      <c r="F397" s="9">
        <v>120</v>
      </c>
      <c r="G397" s="9">
        <v>0.37892100000000001</v>
      </c>
      <c r="H397" s="9">
        <v>0.18171799999999999</v>
      </c>
      <c r="I397" s="9">
        <v>46.528207000000002</v>
      </c>
      <c r="J397" s="9">
        <v>1.3382339999999999</v>
      </c>
      <c r="K397" s="9">
        <v>8.9134519999999995</v>
      </c>
      <c r="L397" s="9">
        <v>0.12841900000000001</v>
      </c>
      <c r="M397" s="6">
        <v>0.37892100000000001</v>
      </c>
      <c r="N397" s="9">
        <v>0.152672</v>
      </c>
      <c r="O397" s="9">
        <v>99700</v>
      </c>
      <c r="P397" s="9">
        <v>21.7</v>
      </c>
      <c r="Q397" s="9">
        <v>60</v>
      </c>
      <c r="R397" s="9">
        <v>1.171</v>
      </c>
      <c r="S397" s="9" t="s">
        <v>839</v>
      </c>
      <c r="T397" s="9" t="s">
        <v>840</v>
      </c>
      <c r="U397" s="77">
        <v>1240</v>
      </c>
      <c r="V397" s="34">
        <v>220.84257994518671</v>
      </c>
      <c r="W397" s="2">
        <v>3.2217709683773386</v>
      </c>
      <c r="X397" s="2">
        <v>48.444959069927293</v>
      </c>
      <c r="Y397" s="2">
        <v>-62.026354917100036</v>
      </c>
      <c r="Z397" s="80">
        <f>VLOOKUP(U397,BG!$A$2:$F$55,4)</f>
        <v>17.721809130259579</v>
      </c>
      <c r="AA397" s="80">
        <f>VLOOKUP(U397,BG!$A$2:$F$55,5)</f>
        <v>0.58792613683603734</v>
      </c>
      <c r="AB397" s="4">
        <f>VLOOKUP(U397+1,BG!$A$2:$F$55,4)</f>
        <v>51.344147161747699</v>
      </c>
      <c r="AC397" s="4">
        <f>VLOOKUP(U397+1,BG!$A$2:$F$55,5)</f>
        <v>0.57039475928226968</v>
      </c>
      <c r="AD397" s="3">
        <f>COUNTIF($U$2:U397,U397)</f>
        <v>5</v>
      </c>
      <c r="AE397" s="3">
        <f t="shared" si="60"/>
        <v>20</v>
      </c>
      <c r="AF397" s="3">
        <f t="shared" si="64"/>
        <v>15</v>
      </c>
      <c r="AG397" s="3">
        <f t="shared" si="65"/>
        <v>4</v>
      </c>
      <c r="AH397" s="81">
        <f t="shared" si="61"/>
        <v>24.800196084257077</v>
      </c>
      <c r="AI397" s="81">
        <f t="shared" si="62"/>
        <v>0.58423532050892835</v>
      </c>
      <c r="AJ397" s="83">
        <v>2.9514100000000001</v>
      </c>
      <c r="AK397" s="83">
        <v>47.956499999999998</v>
      </c>
      <c r="AL397" s="84">
        <f t="shared" si="66"/>
        <v>141.539293665</v>
      </c>
      <c r="AM397" s="84">
        <f t="shared" si="63"/>
        <v>156.07856269572019</v>
      </c>
      <c r="AN397" s="84">
        <f t="shared" si="67"/>
        <v>14.489150507970203</v>
      </c>
      <c r="AO397" s="84">
        <f t="shared" si="68"/>
        <v>141.58941218774999</v>
      </c>
      <c r="AP397" s="85">
        <f t="shared" si="69"/>
        <v>3.5397083705330428E-4</v>
      </c>
    </row>
    <row r="398" spans="1:42" x14ac:dyDescent="0.25">
      <c r="A398">
        <v>22</v>
      </c>
      <c r="B398" s="51">
        <v>6</v>
      </c>
      <c r="C398" s="9" t="s">
        <v>830</v>
      </c>
      <c r="D398" s="9">
        <v>-950</v>
      </c>
      <c r="E398" s="9">
        <v>-103.97</v>
      </c>
      <c r="F398" s="9">
        <v>120</v>
      </c>
      <c r="G398" s="9">
        <v>0.39655400000000002</v>
      </c>
      <c r="H398" s="9">
        <v>0.18178900000000001</v>
      </c>
      <c r="I398" s="9">
        <v>46.545983999999997</v>
      </c>
      <c r="J398" s="9">
        <v>1.360992</v>
      </c>
      <c r="K398" s="9">
        <v>8.9151249999999997</v>
      </c>
      <c r="L398" s="9">
        <v>0.13050100000000001</v>
      </c>
      <c r="M398" s="6">
        <v>0.39655400000000002</v>
      </c>
      <c r="N398" s="9">
        <v>0.16187699999999999</v>
      </c>
      <c r="O398" s="9">
        <v>99700</v>
      </c>
      <c r="P398" s="9">
        <v>21.7</v>
      </c>
      <c r="Q398" s="9">
        <v>60</v>
      </c>
      <c r="R398" s="9">
        <v>1.171</v>
      </c>
      <c r="S398" s="9" t="s">
        <v>841</v>
      </c>
      <c r="T398" s="9" t="s">
        <v>842</v>
      </c>
      <c r="U398" s="77">
        <v>1240</v>
      </c>
      <c r="V398" s="34">
        <v>233.7694478609055</v>
      </c>
      <c r="W398" s="2">
        <v>3.2164847450852427</v>
      </c>
      <c r="X398" s="2">
        <v>50.886153341191367</v>
      </c>
      <c r="Y398" s="2">
        <v>-65.199152508885732</v>
      </c>
      <c r="Z398" s="80">
        <f>VLOOKUP(U398,BG!$A$2:$F$55,4)</f>
        <v>17.721809130259579</v>
      </c>
      <c r="AA398" s="80">
        <f>VLOOKUP(U398,BG!$A$2:$F$55,5)</f>
        <v>0.58792613683603734</v>
      </c>
      <c r="AB398" s="4">
        <f>VLOOKUP(U398+1,BG!$A$2:$F$55,4)</f>
        <v>51.344147161747699</v>
      </c>
      <c r="AC398" s="4">
        <f>VLOOKUP(U398+1,BG!$A$2:$F$55,5)</f>
        <v>0.57039475928226968</v>
      </c>
      <c r="AD398" s="3">
        <f>COUNTIF($U$2:U398,U398)</f>
        <v>6</v>
      </c>
      <c r="AE398" s="3">
        <f t="shared" si="60"/>
        <v>20</v>
      </c>
      <c r="AF398" s="3">
        <f t="shared" si="64"/>
        <v>14</v>
      </c>
      <c r="AG398" s="3">
        <f t="shared" si="65"/>
        <v>5</v>
      </c>
      <c r="AH398" s="81">
        <f t="shared" si="61"/>
        <v>26.569792822756455</v>
      </c>
      <c r="AI398" s="81">
        <f t="shared" si="62"/>
        <v>0.58331261642715115</v>
      </c>
      <c r="AJ398" s="83">
        <v>2.9716200000000002</v>
      </c>
      <c r="AK398" s="83">
        <v>50.490600000000001</v>
      </c>
      <c r="AL398" s="84">
        <f t="shared" si="66"/>
        <v>150.03887677200001</v>
      </c>
      <c r="AM398" s="84">
        <f t="shared" si="63"/>
        <v>163.67453595801049</v>
      </c>
      <c r="AN398" s="84">
        <f t="shared" si="67"/>
        <v>15.49849536936941</v>
      </c>
      <c r="AO398" s="84">
        <f t="shared" si="68"/>
        <v>148.17604058864109</v>
      </c>
      <c r="AP398" s="85">
        <f t="shared" si="69"/>
        <v>1.2571777299208818E-2</v>
      </c>
    </row>
    <row r="399" spans="1:42" x14ac:dyDescent="0.25">
      <c r="A399">
        <v>22</v>
      </c>
      <c r="B399" s="51">
        <v>7</v>
      </c>
      <c r="C399" s="9" t="s">
        <v>830</v>
      </c>
      <c r="D399" s="9">
        <v>-900</v>
      </c>
      <c r="E399" s="9">
        <v>-103.97</v>
      </c>
      <c r="F399" s="9">
        <v>120</v>
      </c>
      <c r="G399" s="9">
        <v>0.40683200000000003</v>
      </c>
      <c r="H399" s="9">
        <v>0.18174799999999999</v>
      </c>
      <c r="I399" s="9">
        <v>46.535513999999999</v>
      </c>
      <c r="J399" s="9">
        <v>1.4083540000000001</v>
      </c>
      <c r="K399" s="9">
        <v>8.9140560000000004</v>
      </c>
      <c r="L399" s="9">
        <v>0.13491500000000001</v>
      </c>
      <c r="M399" s="6">
        <v>0.40683200000000003</v>
      </c>
      <c r="N399" s="9">
        <v>0.16458</v>
      </c>
      <c r="O399" s="9">
        <v>99700</v>
      </c>
      <c r="P399" s="9">
        <v>21.7</v>
      </c>
      <c r="Q399" s="9">
        <v>60</v>
      </c>
      <c r="R399" s="9">
        <v>1.171</v>
      </c>
      <c r="S399" s="9" t="s">
        <v>843</v>
      </c>
      <c r="T399" s="9" t="s">
        <v>844</v>
      </c>
      <c r="U399" s="77">
        <v>1240</v>
      </c>
      <c r="V399" s="34">
        <v>240.38559557594249</v>
      </c>
      <c r="W399" s="2">
        <v>3.1503924441277666</v>
      </c>
      <c r="X399" s="2">
        <v>53.647948437251635</v>
      </c>
      <c r="Y399" s="2">
        <v>-66.138499547016153</v>
      </c>
      <c r="Z399" s="80">
        <f>VLOOKUP(U399,BG!$A$2:$F$55,4)</f>
        <v>17.721809130259579</v>
      </c>
      <c r="AA399" s="80">
        <f>VLOOKUP(U399,BG!$A$2:$F$55,5)</f>
        <v>0.58792613683603734</v>
      </c>
      <c r="AB399" s="4">
        <f>VLOOKUP(U399+1,BG!$A$2:$F$55,4)</f>
        <v>51.344147161747699</v>
      </c>
      <c r="AC399" s="4">
        <f>VLOOKUP(U399+1,BG!$A$2:$F$55,5)</f>
        <v>0.57039475928226968</v>
      </c>
      <c r="AD399" s="3">
        <f>COUNTIF($U$2:U399,U399)</f>
        <v>7</v>
      </c>
      <c r="AE399" s="3">
        <f t="shared" si="60"/>
        <v>20</v>
      </c>
      <c r="AF399" s="3">
        <f t="shared" si="64"/>
        <v>13</v>
      </c>
      <c r="AG399" s="3">
        <f t="shared" si="65"/>
        <v>6</v>
      </c>
      <c r="AH399" s="81">
        <f t="shared" si="61"/>
        <v>28.339389561255828</v>
      </c>
      <c r="AI399" s="81">
        <f t="shared" si="62"/>
        <v>0.58238991234537385</v>
      </c>
      <c r="AJ399" s="83">
        <v>2.92624</v>
      </c>
      <c r="AK399" s="83">
        <v>53.473399999999998</v>
      </c>
      <c r="AL399" s="84">
        <f t="shared" si="66"/>
        <v>156.476002016</v>
      </c>
      <c r="AM399" s="84">
        <f t="shared" si="63"/>
        <v>169.01209139967358</v>
      </c>
      <c r="AN399" s="84">
        <f t="shared" si="67"/>
        <v>16.504574602501183</v>
      </c>
      <c r="AO399" s="84">
        <f t="shared" si="68"/>
        <v>152.5075167971724</v>
      </c>
      <c r="AP399" s="85">
        <f t="shared" si="69"/>
        <v>2.6021571278388122E-2</v>
      </c>
    </row>
    <row r="400" spans="1:42" x14ac:dyDescent="0.25">
      <c r="A400">
        <v>22</v>
      </c>
      <c r="B400" s="51">
        <v>8</v>
      </c>
      <c r="C400" s="9" t="s">
        <v>830</v>
      </c>
      <c r="D400" s="9">
        <v>-850</v>
      </c>
      <c r="E400" s="9">
        <v>-103.97</v>
      </c>
      <c r="F400" s="9">
        <v>120</v>
      </c>
      <c r="G400" s="9">
        <v>0.43270599999999998</v>
      </c>
      <c r="H400" s="9">
        <v>0.181288</v>
      </c>
      <c r="I400" s="9">
        <v>46.42024</v>
      </c>
      <c r="J400" s="9">
        <v>1.3611260000000001</v>
      </c>
      <c r="K400" s="9">
        <v>8.9030699999999996</v>
      </c>
      <c r="L400" s="9">
        <v>0.13067300000000001</v>
      </c>
      <c r="M400" s="6">
        <v>0.43270599999999998</v>
      </c>
      <c r="N400" s="9">
        <v>0.197187</v>
      </c>
      <c r="O400" s="9">
        <v>99700</v>
      </c>
      <c r="P400" s="9">
        <v>21.7</v>
      </c>
      <c r="Q400" s="9">
        <v>60</v>
      </c>
      <c r="R400" s="9">
        <v>1.171</v>
      </c>
      <c r="S400" s="9" t="s">
        <v>845</v>
      </c>
      <c r="T400" s="9" t="s">
        <v>846</v>
      </c>
      <c r="U400" s="77">
        <v>1240</v>
      </c>
      <c r="V400" s="34">
        <v>260.37651673412307</v>
      </c>
      <c r="W400" s="2">
        <v>2.8063217673986953</v>
      </c>
      <c r="X400" s="2">
        <v>65.192395193281413</v>
      </c>
      <c r="Y400" s="2">
        <v>-68.009844315430058</v>
      </c>
      <c r="Z400" s="80">
        <f>VLOOKUP(U400,BG!$A$2:$F$55,4)</f>
        <v>17.721809130259579</v>
      </c>
      <c r="AA400" s="80">
        <f>VLOOKUP(U400,BG!$A$2:$F$55,5)</f>
        <v>0.58792613683603734</v>
      </c>
      <c r="AB400" s="4">
        <f>VLOOKUP(U400+1,BG!$A$2:$F$55,4)</f>
        <v>51.344147161747699</v>
      </c>
      <c r="AC400" s="4">
        <f>VLOOKUP(U400+1,BG!$A$2:$F$55,5)</f>
        <v>0.57039475928226968</v>
      </c>
      <c r="AD400" s="3">
        <f>COUNTIF($U$2:U400,U400)</f>
        <v>8</v>
      </c>
      <c r="AE400" s="3">
        <f t="shared" si="60"/>
        <v>20</v>
      </c>
      <c r="AF400" s="3">
        <f t="shared" si="64"/>
        <v>12</v>
      </c>
      <c r="AG400" s="3">
        <f t="shared" si="65"/>
        <v>7</v>
      </c>
      <c r="AH400" s="81">
        <f t="shared" si="61"/>
        <v>30.108986299755202</v>
      </c>
      <c r="AI400" s="81">
        <f t="shared" si="62"/>
        <v>0.58146720826359666</v>
      </c>
      <c r="AJ400" s="83">
        <v>2.6172800000000001</v>
      </c>
      <c r="AK400" s="83">
        <v>65.293199999999999</v>
      </c>
      <c r="AL400" s="84">
        <f t="shared" si="66"/>
        <v>170.890586496</v>
      </c>
      <c r="AM400" s="84">
        <f t="shared" si="63"/>
        <v>182.9508376997637</v>
      </c>
      <c r="AN400" s="84">
        <f t="shared" si="67"/>
        <v>17.507388207365537</v>
      </c>
      <c r="AO400" s="84">
        <f t="shared" si="68"/>
        <v>165.44344949239814</v>
      </c>
      <c r="AP400" s="85">
        <f t="shared" si="69"/>
        <v>3.2924464645257168E-2</v>
      </c>
    </row>
    <row r="401" spans="1:42" x14ac:dyDescent="0.25">
      <c r="A401">
        <v>22</v>
      </c>
      <c r="B401" s="51">
        <v>9</v>
      </c>
      <c r="C401" s="9" t="s">
        <v>830</v>
      </c>
      <c r="D401" s="9">
        <v>-800</v>
      </c>
      <c r="E401" s="9">
        <v>-103.97</v>
      </c>
      <c r="F401" s="9">
        <v>120</v>
      </c>
      <c r="G401" s="9">
        <v>0.45450099999999999</v>
      </c>
      <c r="H401" s="9">
        <v>0.18154500000000001</v>
      </c>
      <c r="I401" s="9">
        <v>46.484717000000003</v>
      </c>
      <c r="J401" s="9">
        <v>1.364195</v>
      </c>
      <c r="K401" s="9">
        <v>8.9092470000000006</v>
      </c>
      <c r="L401" s="9">
        <v>0.13100000000000001</v>
      </c>
      <c r="M401" s="6">
        <v>0.45450099999999999</v>
      </c>
      <c r="N401" s="9">
        <v>0.227821</v>
      </c>
      <c r="O401" s="9">
        <v>99700</v>
      </c>
      <c r="P401" s="9">
        <v>21.7</v>
      </c>
      <c r="Q401" s="9">
        <v>60</v>
      </c>
      <c r="R401" s="9">
        <v>1.171</v>
      </c>
      <c r="S401" s="9" t="s">
        <v>847</v>
      </c>
      <c r="T401" s="9" t="s">
        <v>848</v>
      </c>
      <c r="U401" s="77">
        <v>1240</v>
      </c>
      <c r="V401" s="34">
        <v>276.86601084981635</v>
      </c>
      <c r="W401" s="2">
        <v>2.4478785215814325</v>
      </c>
      <c r="X401" s="2">
        <v>79.412239774476078</v>
      </c>
      <c r="Y401" s="2">
        <v>-69.87713342996318</v>
      </c>
      <c r="Z401" s="80">
        <f>VLOOKUP(U401,BG!$A$2:$F$55,4)</f>
        <v>17.721809130259579</v>
      </c>
      <c r="AA401" s="80">
        <f>VLOOKUP(U401,BG!$A$2:$F$55,5)</f>
        <v>0.58792613683603734</v>
      </c>
      <c r="AB401" s="4">
        <f>VLOOKUP(U401+1,BG!$A$2:$F$55,4)</f>
        <v>51.344147161747699</v>
      </c>
      <c r="AC401" s="4">
        <f>VLOOKUP(U401+1,BG!$A$2:$F$55,5)</f>
        <v>0.57039475928226968</v>
      </c>
      <c r="AD401" s="3">
        <f>COUNTIF($U$2:U401,U401)</f>
        <v>9</v>
      </c>
      <c r="AE401" s="3">
        <f t="shared" si="60"/>
        <v>20</v>
      </c>
      <c r="AF401" s="3">
        <f t="shared" si="64"/>
        <v>11</v>
      </c>
      <c r="AG401" s="3">
        <f t="shared" si="65"/>
        <v>8</v>
      </c>
      <c r="AH401" s="81">
        <f t="shared" si="61"/>
        <v>31.878583038254575</v>
      </c>
      <c r="AI401" s="81">
        <f t="shared" si="62"/>
        <v>0.58054450418181935</v>
      </c>
      <c r="AJ401" s="83">
        <v>2.2751600000000001</v>
      </c>
      <c r="AK401" s="83">
        <v>79.31</v>
      </c>
      <c r="AL401" s="84">
        <f t="shared" si="66"/>
        <v>180.44293960000002</v>
      </c>
      <c r="AM401" s="84">
        <f t="shared" si="63"/>
        <v>194.39151609461473</v>
      </c>
      <c r="AN401" s="84">
        <f t="shared" si="67"/>
        <v>18.506936183962459</v>
      </c>
      <c r="AO401" s="84">
        <f t="shared" si="68"/>
        <v>175.88457991065226</v>
      </c>
      <c r="AP401" s="85">
        <f t="shared" si="69"/>
        <v>2.5916767073403239E-2</v>
      </c>
    </row>
    <row r="402" spans="1:42" x14ac:dyDescent="0.25">
      <c r="A402">
        <v>22</v>
      </c>
      <c r="B402" s="51">
        <v>10</v>
      </c>
      <c r="C402" s="9" t="s">
        <v>830</v>
      </c>
      <c r="D402" s="9">
        <v>-750</v>
      </c>
      <c r="E402" s="9">
        <v>-103.97</v>
      </c>
      <c r="F402" s="9">
        <v>120</v>
      </c>
      <c r="G402" s="9">
        <v>0.47175400000000001</v>
      </c>
      <c r="H402" s="9">
        <v>0.181586</v>
      </c>
      <c r="I402" s="9">
        <v>46.495071000000003</v>
      </c>
      <c r="J402" s="9">
        <v>1.3728640000000001</v>
      </c>
      <c r="K402" s="9">
        <v>8.910228</v>
      </c>
      <c r="L402" s="9">
        <v>0.13178899999999999</v>
      </c>
      <c r="M402" s="6">
        <v>0.47175400000000001</v>
      </c>
      <c r="N402" s="9">
        <v>0.24102299999999999</v>
      </c>
      <c r="O402" s="9">
        <v>99700</v>
      </c>
      <c r="P402" s="9">
        <v>21.7</v>
      </c>
      <c r="Q402" s="9">
        <v>60</v>
      </c>
      <c r="R402" s="9">
        <v>1.171</v>
      </c>
      <c r="S402" s="9" t="s">
        <v>849</v>
      </c>
      <c r="T402" s="9" t="s">
        <v>850</v>
      </c>
      <c r="U402" s="77">
        <v>1240</v>
      </c>
      <c r="V402" s="34">
        <v>289.45793963095161</v>
      </c>
      <c r="W402" s="2">
        <v>2.4019253741776607</v>
      </c>
      <c r="X402" s="2">
        <v>85.082394206420119</v>
      </c>
      <c r="Y402" s="2">
        <v>-70.448746905027477</v>
      </c>
      <c r="Z402" s="80">
        <f>VLOOKUP(U402,BG!$A$2:$F$55,4)</f>
        <v>17.721809130259579</v>
      </c>
      <c r="AA402" s="80">
        <f>VLOOKUP(U402,BG!$A$2:$F$55,5)</f>
        <v>0.58792613683603734</v>
      </c>
      <c r="AB402" s="4">
        <f>VLOOKUP(U402+1,BG!$A$2:$F$55,4)</f>
        <v>51.344147161747699</v>
      </c>
      <c r="AC402" s="4">
        <f>VLOOKUP(U402+1,BG!$A$2:$F$55,5)</f>
        <v>0.57039475928226968</v>
      </c>
      <c r="AD402" s="3">
        <f>COUNTIF($U$2:U402,U402)</f>
        <v>10</v>
      </c>
      <c r="AE402" s="3">
        <f t="shared" si="60"/>
        <v>20</v>
      </c>
      <c r="AF402" s="3">
        <f t="shared" si="64"/>
        <v>10</v>
      </c>
      <c r="AG402" s="3">
        <f t="shared" si="65"/>
        <v>9</v>
      </c>
      <c r="AH402" s="81">
        <f t="shared" si="61"/>
        <v>33.648179776753956</v>
      </c>
      <c r="AI402" s="81">
        <f t="shared" si="62"/>
        <v>0.57962180010004205</v>
      </c>
      <c r="AJ402" s="83">
        <v>2.3044500000000001</v>
      </c>
      <c r="AK402" s="83">
        <v>85.215400000000002</v>
      </c>
      <c r="AL402" s="84">
        <f t="shared" si="66"/>
        <v>196.37462853000002</v>
      </c>
      <c r="AM402" s="84">
        <f t="shared" si="63"/>
        <v>204.36156154018687</v>
      </c>
      <c r="AN402" s="84">
        <f t="shared" si="67"/>
        <v>19.50321853229196</v>
      </c>
      <c r="AO402" s="84">
        <f t="shared" si="68"/>
        <v>184.85834300789492</v>
      </c>
      <c r="AP402" s="85">
        <f t="shared" si="69"/>
        <v>6.2297894348286302E-2</v>
      </c>
    </row>
    <row r="403" spans="1:42" x14ac:dyDescent="0.25">
      <c r="A403">
        <v>22</v>
      </c>
      <c r="B403" s="51">
        <v>11</v>
      </c>
      <c r="C403" s="9" t="s">
        <v>830</v>
      </c>
      <c r="D403" s="9">
        <v>-700</v>
      </c>
      <c r="E403" s="9">
        <v>-103.97</v>
      </c>
      <c r="F403" s="9">
        <v>120</v>
      </c>
      <c r="G403" s="9">
        <v>0.49328499999999997</v>
      </c>
      <c r="H403" s="9">
        <v>0.18152399999999999</v>
      </c>
      <c r="I403" s="9">
        <v>46.479301</v>
      </c>
      <c r="J403" s="9">
        <v>1.3961079999999999</v>
      </c>
      <c r="K403" s="9">
        <v>8.9086850000000002</v>
      </c>
      <c r="L403" s="9">
        <v>0.13391700000000001</v>
      </c>
      <c r="M403" s="6">
        <v>0.49328499999999997</v>
      </c>
      <c r="N403" s="9">
        <v>0.26327299999999998</v>
      </c>
      <c r="O403" s="9">
        <v>99700</v>
      </c>
      <c r="P403" s="9">
        <v>21.7</v>
      </c>
      <c r="Q403" s="9">
        <v>60</v>
      </c>
      <c r="R403" s="9">
        <v>1.171</v>
      </c>
      <c r="S403" s="9" t="s">
        <v>851</v>
      </c>
      <c r="T403" s="9" t="s">
        <v>852</v>
      </c>
      <c r="U403" s="77">
        <v>1240</v>
      </c>
      <c r="V403" s="34">
        <v>305.71583713334229</v>
      </c>
      <c r="W403" s="2">
        <v>2.2960857397719612</v>
      </c>
      <c r="X403" s="2">
        <v>94.80914106073304</v>
      </c>
      <c r="Y403" s="2">
        <v>-70.259415828034207</v>
      </c>
      <c r="Z403" s="80">
        <f>VLOOKUP(U403,BG!$A$2:$F$55,4)</f>
        <v>17.721809130259579</v>
      </c>
      <c r="AA403" s="80">
        <f>VLOOKUP(U403,BG!$A$2:$F$55,5)</f>
        <v>0.58792613683603734</v>
      </c>
      <c r="AB403" s="4">
        <f>VLOOKUP(U403+1,BG!$A$2:$F$55,4)</f>
        <v>51.344147161747699</v>
      </c>
      <c r="AC403" s="4">
        <f>VLOOKUP(U403+1,BG!$A$2:$F$55,5)</f>
        <v>0.57039475928226968</v>
      </c>
      <c r="AD403" s="3">
        <f>COUNTIF($U$2:U403,U403)</f>
        <v>11</v>
      </c>
      <c r="AE403" s="3">
        <f t="shared" si="60"/>
        <v>20</v>
      </c>
      <c r="AF403" s="3">
        <f t="shared" si="64"/>
        <v>9</v>
      </c>
      <c r="AG403" s="3">
        <f t="shared" si="65"/>
        <v>10</v>
      </c>
      <c r="AH403" s="81">
        <f t="shared" si="61"/>
        <v>35.41777651525333</v>
      </c>
      <c r="AI403" s="81">
        <f t="shared" si="62"/>
        <v>0.57869909601826486</v>
      </c>
      <c r="AJ403" s="83">
        <v>2.2534900000000002</v>
      </c>
      <c r="AK403" s="83">
        <v>95.106999999999999</v>
      </c>
      <c r="AL403" s="84">
        <f t="shared" si="66"/>
        <v>214.32267343000001</v>
      </c>
      <c r="AM403" s="84">
        <f t="shared" si="63"/>
        <v>217.68991678957744</v>
      </c>
      <c r="AN403" s="84">
        <f t="shared" si="67"/>
        <v>20.496235252354033</v>
      </c>
      <c r="AO403" s="84">
        <f t="shared" si="68"/>
        <v>197.1936815372234</v>
      </c>
      <c r="AP403" s="85">
        <f t="shared" si="69"/>
        <v>8.6863796848091424E-2</v>
      </c>
    </row>
    <row r="404" spans="1:42" x14ac:dyDescent="0.25">
      <c r="A404">
        <v>22</v>
      </c>
      <c r="B404" s="51">
        <v>12</v>
      </c>
      <c r="C404" s="9" t="s">
        <v>830</v>
      </c>
      <c r="D404" s="9">
        <v>-650</v>
      </c>
      <c r="E404" s="9">
        <v>-103.97</v>
      </c>
      <c r="F404" s="9">
        <v>120</v>
      </c>
      <c r="G404" s="9">
        <v>0.51008299999999995</v>
      </c>
      <c r="H404" s="9">
        <v>0.18163099999999999</v>
      </c>
      <c r="I404" s="9">
        <v>46.506228999999998</v>
      </c>
      <c r="J404" s="9">
        <v>1.339793</v>
      </c>
      <c r="K404" s="9">
        <v>8.9113450000000007</v>
      </c>
      <c r="L404" s="9">
        <v>0.128549</v>
      </c>
      <c r="M404" s="6">
        <v>0.51008299999999995</v>
      </c>
      <c r="N404" s="9">
        <v>0.293157</v>
      </c>
      <c r="O404" s="9">
        <v>99700</v>
      </c>
      <c r="P404" s="9">
        <v>21.7</v>
      </c>
      <c r="Q404" s="9">
        <v>60</v>
      </c>
      <c r="R404" s="9">
        <v>1.171</v>
      </c>
      <c r="S404" s="9" t="s">
        <v>853</v>
      </c>
      <c r="T404" s="9" t="s">
        <v>854</v>
      </c>
      <c r="U404" s="77">
        <v>1240</v>
      </c>
      <c r="V404" s="34">
        <v>317.91311016415256</v>
      </c>
      <c r="W404" s="2">
        <v>1.9771670603441327</v>
      </c>
      <c r="X404" s="2">
        <v>114.7186376272473</v>
      </c>
      <c r="Y404" s="2">
        <v>-71.384320047003939</v>
      </c>
      <c r="Z404" s="80">
        <f>VLOOKUP(U404,BG!$A$2:$F$55,4)</f>
        <v>17.721809130259579</v>
      </c>
      <c r="AA404" s="80">
        <f>VLOOKUP(U404,BG!$A$2:$F$55,5)</f>
        <v>0.58792613683603734</v>
      </c>
      <c r="AB404" s="4">
        <f>VLOOKUP(U404+1,BG!$A$2:$F$55,4)</f>
        <v>51.344147161747699</v>
      </c>
      <c r="AC404" s="4">
        <f>VLOOKUP(U404+1,BG!$A$2:$F$55,5)</f>
        <v>0.57039475928226968</v>
      </c>
      <c r="AD404" s="3">
        <f>COUNTIF($U$2:U404,U404)</f>
        <v>12</v>
      </c>
      <c r="AE404" s="3">
        <f t="shared" si="60"/>
        <v>20</v>
      </c>
      <c r="AF404" s="3">
        <f t="shared" si="64"/>
        <v>8</v>
      </c>
      <c r="AG404" s="3">
        <f t="shared" si="65"/>
        <v>11</v>
      </c>
      <c r="AH404" s="81">
        <f t="shared" si="61"/>
        <v>37.187373253752696</v>
      </c>
      <c r="AI404" s="81">
        <f t="shared" si="62"/>
        <v>0.57777639193648767</v>
      </c>
      <c r="AJ404" s="83">
        <v>1.8789499999999999</v>
      </c>
      <c r="AK404" s="83">
        <v>114.965</v>
      </c>
      <c r="AL404" s="84">
        <f t="shared" si="66"/>
        <v>216.01348675</v>
      </c>
      <c r="AM404" s="84">
        <f t="shared" si="63"/>
        <v>226.81791152414837</v>
      </c>
      <c r="AN404" s="84">
        <f t="shared" si="67"/>
        <v>21.485986344148678</v>
      </c>
      <c r="AO404" s="84">
        <f t="shared" si="68"/>
        <v>205.3319251799997</v>
      </c>
      <c r="AP404" s="85">
        <f t="shared" si="69"/>
        <v>5.2020948815614247E-2</v>
      </c>
    </row>
    <row r="405" spans="1:42" x14ac:dyDescent="0.25">
      <c r="A405">
        <v>22</v>
      </c>
      <c r="B405" s="51">
        <v>13</v>
      </c>
      <c r="C405" s="9" t="s">
        <v>830</v>
      </c>
      <c r="D405" s="9">
        <v>-600</v>
      </c>
      <c r="E405" s="9">
        <v>-103.97</v>
      </c>
      <c r="F405" s="9">
        <v>120</v>
      </c>
      <c r="G405" s="9">
        <v>0.55020899999999995</v>
      </c>
      <c r="H405" s="9">
        <v>0.18145</v>
      </c>
      <c r="I405" s="9">
        <v>46.460948999999999</v>
      </c>
      <c r="J405" s="9">
        <v>1.4052979999999999</v>
      </c>
      <c r="K405" s="9">
        <v>8.9069149999999997</v>
      </c>
      <c r="L405" s="9">
        <v>0.134604</v>
      </c>
      <c r="M405" s="6">
        <v>0.55020899999999995</v>
      </c>
      <c r="N405" s="9">
        <v>0.329092</v>
      </c>
      <c r="O405" s="9">
        <v>99700</v>
      </c>
      <c r="P405" s="9">
        <v>21.7</v>
      </c>
      <c r="Q405" s="9">
        <v>60</v>
      </c>
      <c r="R405" s="9">
        <v>1.171</v>
      </c>
      <c r="S405" s="9" t="s">
        <v>855</v>
      </c>
      <c r="T405" s="9" t="s">
        <v>856</v>
      </c>
      <c r="U405" s="77">
        <v>1240</v>
      </c>
      <c r="V405" s="34">
        <v>350.10711948890912</v>
      </c>
      <c r="W405" s="2">
        <v>1.9044986104971058</v>
      </c>
      <c r="X405" s="2">
        <v>130.78589646630425</v>
      </c>
      <c r="Y405" s="2">
        <v>-73.624528605997341</v>
      </c>
      <c r="Z405" s="80">
        <f>VLOOKUP(U405,BG!$A$2:$F$55,4)</f>
        <v>17.721809130259579</v>
      </c>
      <c r="AA405" s="80">
        <f>VLOOKUP(U405,BG!$A$2:$F$55,5)</f>
        <v>0.58792613683603734</v>
      </c>
      <c r="AB405" s="4">
        <f>VLOOKUP(U405+1,BG!$A$2:$F$55,4)</f>
        <v>51.344147161747699</v>
      </c>
      <c r="AC405" s="4">
        <f>VLOOKUP(U405+1,BG!$A$2:$F$55,5)</f>
        <v>0.57039475928226968</v>
      </c>
      <c r="AD405" s="3">
        <f>COUNTIF($U$2:U405,U405)</f>
        <v>13</v>
      </c>
      <c r="AE405" s="3">
        <f t="shared" si="60"/>
        <v>20</v>
      </c>
      <c r="AF405" s="3">
        <f t="shared" si="64"/>
        <v>7</v>
      </c>
      <c r="AG405" s="3">
        <f t="shared" si="65"/>
        <v>12</v>
      </c>
      <c r="AH405" s="81">
        <f t="shared" si="61"/>
        <v>38.956969992252077</v>
      </c>
      <c r="AI405" s="81">
        <f t="shared" si="62"/>
        <v>0.57685368785471036</v>
      </c>
      <c r="AJ405" s="83">
        <v>1.83524</v>
      </c>
      <c r="AK405" s="83">
        <v>131.09200000000001</v>
      </c>
      <c r="AL405" s="84">
        <f t="shared" si="66"/>
        <v>240.58528208000001</v>
      </c>
      <c r="AM405" s="84">
        <f t="shared" si="63"/>
        <v>249.08155809269479</v>
      </c>
      <c r="AN405" s="84">
        <f t="shared" si="67"/>
        <v>22.472471807675898</v>
      </c>
      <c r="AO405" s="84">
        <f t="shared" si="68"/>
        <v>226.60908628501889</v>
      </c>
      <c r="AP405" s="85">
        <f t="shared" si="69"/>
        <v>6.1675354788741713E-2</v>
      </c>
    </row>
    <row r="406" spans="1:42" x14ac:dyDescent="0.25">
      <c r="A406">
        <v>22</v>
      </c>
      <c r="B406" s="51">
        <v>14</v>
      </c>
      <c r="C406" s="9" t="s">
        <v>830</v>
      </c>
      <c r="D406" s="9">
        <v>-550</v>
      </c>
      <c r="E406" s="9">
        <v>-103.97</v>
      </c>
      <c r="F406" s="9">
        <v>120</v>
      </c>
      <c r="G406" s="9">
        <v>0.62241500000000005</v>
      </c>
      <c r="H406" s="9">
        <v>0.18127799999999999</v>
      </c>
      <c r="I406" s="9">
        <v>46.417630000000003</v>
      </c>
      <c r="J406" s="9">
        <v>1.3121670000000001</v>
      </c>
      <c r="K406" s="9">
        <v>8.9028860000000005</v>
      </c>
      <c r="L406" s="9">
        <v>0.126025</v>
      </c>
      <c r="M406" s="6">
        <v>0.62241500000000005</v>
      </c>
      <c r="N406" s="9">
        <v>0.41415999999999997</v>
      </c>
      <c r="O406" s="9">
        <v>99700</v>
      </c>
      <c r="P406" s="9">
        <v>21.7</v>
      </c>
      <c r="Q406" s="9">
        <v>60</v>
      </c>
      <c r="R406" s="9">
        <v>1.171</v>
      </c>
      <c r="S406" s="9" t="s">
        <v>857</v>
      </c>
      <c r="T406" s="9" t="s">
        <v>858</v>
      </c>
      <c r="U406" s="77">
        <v>1240</v>
      </c>
      <c r="V406" s="34">
        <v>409.79515040417613</v>
      </c>
      <c r="W406" s="2">
        <v>1.7046531055856968</v>
      </c>
      <c r="X406" s="2">
        <v>172.75398612983619</v>
      </c>
      <c r="Y406" s="2">
        <v>-72.321822082991233</v>
      </c>
      <c r="Z406" s="80">
        <f>VLOOKUP(U406,BG!$A$2:$F$55,4)</f>
        <v>17.721809130259579</v>
      </c>
      <c r="AA406" s="80">
        <f>VLOOKUP(U406,BG!$A$2:$F$55,5)</f>
        <v>0.58792613683603734</v>
      </c>
      <c r="AB406" s="4">
        <f>VLOOKUP(U406+1,BG!$A$2:$F$55,4)</f>
        <v>51.344147161747699</v>
      </c>
      <c r="AC406" s="4">
        <f>VLOOKUP(U406+1,BG!$A$2:$F$55,5)</f>
        <v>0.57039475928226968</v>
      </c>
      <c r="AD406" s="3">
        <f>COUNTIF($U$2:U406,U406)</f>
        <v>14</v>
      </c>
      <c r="AE406" s="3">
        <f t="shared" si="60"/>
        <v>20</v>
      </c>
      <c r="AF406" s="3">
        <f t="shared" si="64"/>
        <v>6</v>
      </c>
      <c r="AG406" s="3">
        <f t="shared" si="65"/>
        <v>13</v>
      </c>
      <c r="AH406" s="81">
        <f t="shared" si="61"/>
        <v>40.726566730751451</v>
      </c>
      <c r="AI406" s="81">
        <f t="shared" si="62"/>
        <v>0.57593098377293317</v>
      </c>
      <c r="AJ406" s="83">
        <v>1.6854499999999999</v>
      </c>
      <c r="AK406" s="83">
        <v>173.94800000000001</v>
      </c>
      <c r="AL406" s="84">
        <f t="shared" si="66"/>
        <v>293.18065660000002</v>
      </c>
      <c r="AM406" s="84">
        <f t="shared" si="63"/>
        <v>294.48561895853368</v>
      </c>
      <c r="AN406" s="84">
        <f t="shared" si="67"/>
        <v>23.455691642935694</v>
      </c>
      <c r="AO406" s="84">
        <f t="shared" si="68"/>
        <v>271.029927315598</v>
      </c>
      <c r="AP406" s="85">
        <f t="shared" si="69"/>
        <v>8.1727982971448135E-2</v>
      </c>
    </row>
    <row r="407" spans="1:42" x14ac:dyDescent="0.25">
      <c r="A407">
        <v>22</v>
      </c>
      <c r="B407" s="51">
        <v>15</v>
      </c>
      <c r="C407" s="9" t="s">
        <v>830</v>
      </c>
      <c r="D407" s="9">
        <v>-500</v>
      </c>
      <c r="E407" s="9">
        <v>-103.97</v>
      </c>
      <c r="F407" s="9">
        <v>120</v>
      </c>
      <c r="G407" s="9">
        <v>0.64896399999999999</v>
      </c>
      <c r="H407" s="9">
        <v>0.181251</v>
      </c>
      <c r="I407" s="9">
        <v>46.410971000000004</v>
      </c>
      <c r="J407" s="9">
        <v>1.349885</v>
      </c>
      <c r="K407" s="9">
        <v>8.9021969999999992</v>
      </c>
      <c r="L407" s="9">
        <v>0.12953200000000001</v>
      </c>
      <c r="M407" s="6">
        <v>0.64896399999999999</v>
      </c>
      <c r="N407" s="9">
        <v>0.46301199999999998</v>
      </c>
      <c r="O407" s="9">
        <v>99700</v>
      </c>
      <c r="P407" s="9">
        <v>21.7</v>
      </c>
      <c r="Q407" s="9">
        <v>60</v>
      </c>
      <c r="R407" s="9">
        <v>1.171</v>
      </c>
      <c r="S407" s="9" t="s">
        <v>859</v>
      </c>
      <c r="T407" s="9" t="s">
        <v>860</v>
      </c>
      <c r="U407" s="77">
        <v>1240</v>
      </c>
      <c r="V407" s="34">
        <v>430.33855902238838</v>
      </c>
      <c r="W407" s="2">
        <v>1.6546798187324241</v>
      </c>
      <c r="X407" s="2">
        <v>190.12559684882035</v>
      </c>
      <c r="Y407" s="2">
        <v>-68.419873354140847</v>
      </c>
      <c r="Z407" s="80">
        <f>VLOOKUP(U407,BG!$A$2:$F$55,4)</f>
        <v>17.721809130259579</v>
      </c>
      <c r="AA407" s="80">
        <f>VLOOKUP(U407,BG!$A$2:$F$55,5)</f>
        <v>0.58792613683603734</v>
      </c>
      <c r="AB407" s="4">
        <f>VLOOKUP(U407+1,BG!$A$2:$F$55,4)</f>
        <v>51.344147161747699</v>
      </c>
      <c r="AC407" s="4">
        <f>VLOOKUP(U407+1,BG!$A$2:$F$55,5)</f>
        <v>0.57039475928226968</v>
      </c>
      <c r="AD407" s="3">
        <f>COUNTIF($U$2:U407,U407)</f>
        <v>15</v>
      </c>
      <c r="AE407" s="3">
        <f t="shared" si="60"/>
        <v>20</v>
      </c>
      <c r="AF407" s="3">
        <f t="shared" si="64"/>
        <v>5</v>
      </c>
      <c r="AG407" s="3">
        <f t="shared" si="65"/>
        <v>14</v>
      </c>
      <c r="AH407" s="81">
        <f t="shared" si="61"/>
        <v>42.496163469250824</v>
      </c>
      <c r="AI407" s="81">
        <f t="shared" si="62"/>
        <v>0.57500827969115587</v>
      </c>
      <c r="AJ407" s="83">
        <v>1.6533500000000001</v>
      </c>
      <c r="AK407" s="83">
        <v>191.09100000000001</v>
      </c>
      <c r="AL407" s="84">
        <f t="shared" si="66"/>
        <v>315.94030485000002</v>
      </c>
      <c r="AM407" s="84">
        <f t="shared" si="63"/>
        <v>314.59698813019997</v>
      </c>
      <c r="AN407" s="84">
        <f t="shared" si="67"/>
        <v>24.435645849928058</v>
      </c>
      <c r="AO407" s="84">
        <f t="shared" si="68"/>
        <v>290.16134228027192</v>
      </c>
      <c r="AP407" s="85">
        <f t="shared" si="69"/>
        <v>8.8843546032495752E-2</v>
      </c>
    </row>
    <row r="408" spans="1:42" x14ac:dyDescent="0.25">
      <c r="A408">
        <v>22</v>
      </c>
      <c r="B408" s="51">
        <v>16</v>
      </c>
      <c r="C408" s="9" t="s">
        <v>830</v>
      </c>
      <c r="D408" s="9">
        <v>-450</v>
      </c>
      <c r="E408" s="9">
        <v>-103.97</v>
      </c>
      <c r="F408" s="9">
        <v>120</v>
      </c>
      <c r="G408" s="9">
        <v>0.71475900000000003</v>
      </c>
      <c r="H408" s="9">
        <v>0.18172099999999999</v>
      </c>
      <c r="I408" s="9">
        <v>46.528792000000003</v>
      </c>
      <c r="J408" s="9">
        <v>1.354025</v>
      </c>
      <c r="K408" s="9">
        <v>8.9134860000000007</v>
      </c>
      <c r="L408" s="9">
        <v>0.12993199999999999</v>
      </c>
      <c r="M408" s="6">
        <v>0.71475900000000003</v>
      </c>
      <c r="N408" s="9">
        <v>0.56606000000000001</v>
      </c>
      <c r="O408" s="9">
        <v>99700</v>
      </c>
      <c r="P408" s="9">
        <v>21.7</v>
      </c>
      <c r="Q408" s="9">
        <v>60</v>
      </c>
      <c r="R408" s="9">
        <v>1.171</v>
      </c>
      <c r="S408" s="9" t="s">
        <v>861</v>
      </c>
      <c r="T408" s="9" t="s">
        <v>862</v>
      </c>
      <c r="U408" s="77">
        <v>1240</v>
      </c>
      <c r="V408" s="34">
        <v>484.51508317641384</v>
      </c>
      <c r="W408" s="2">
        <v>1.3936065694675623</v>
      </c>
      <c r="X408" s="2">
        <v>249.6152683233594</v>
      </c>
      <c r="Y408" s="2">
        <v>-75.320127037652711</v>
      </c>
      <c r="Z408" s="80">
        <f>VLOOKUP(U408,BG!$A$2:$F$55,4)</f>
        <v>17.721809130259579</v>
      </c>
      <c r="AA408" s="80">
        <f>VLOOKUP(U408,BG!$A$2:$F$55,5)</f>
        <v>0.58792613683603734</v>
      </c>
      <c r="AB408" s="4">
        <f>VLOOKUP(U408+1,BG!$A$2:$F$55,4)</f>
        <v>51.344147161747699</v>
      </c>
      <c r="AC408" s="4">
        <f>VLOOKUP(U408+1,BG!$A$2:$F$55,5)</f>
        <v>0.57039475928226968</v>
      </c>
      <c r="AD408" s="3">
        <f>COUNTIF($U$2:U408,U408)</f>
        <v>16</v>
      </c>
      <c r="AE408" s="3">
        <f t="shared" si="60"/>
        <v>20</v>
      </c>
      <c r="AF408" s="3">
        <f t="shared" si="64"/>
        <v>4</v>
      </c>
      <c r="AG408" s="3">
        <f t="shared" si="65"/>
        <v>15</v>
      </c>
      <c r="AH408" s="81">
        <f t="shared" si="61"/>
        <v>44.265760207750198</v>
      </c>
      <c r="AI408" s="81">
        <f t="shared" si="62"/>
        <v>0.57408557560937867</v>
      </c>
      <c r="AJ408" s="83">
        <v>1.3969199999999999</v>
      </c>
      <c r="AK408" s="83">
        <v>250.685</v>
      </c>
      <c r="AL408" s="84">
        <f t="shared" si="66"/>
        <v>350.18689019999999</v>
      </c>
      <c r="AM408" s="84">
        <f t="shared" si="63"/>
        <v>347.86547777484196</v>
      </c>
      <c r="AN408" s="84">
        <f t="shared" si="67"/>
        <v>25.412334428653001</v>
      </c>
      <c r="AO408" s="84">
        <f t="shared" si="68"/>
        <v>322.45314334618894</v>
      </c>
      <c r="AP408" s="85">
        <f t="shared" si="69"/>
        <v>8.6008610634121893E-2</v>
      </c>
    </row>
    <row r="409" spans="1:42" x14ac:dyDescent="0.25">
      <c r="A409">
        <v>22</v>
      </c>
      <c r="B409" s="51">
        <v>17</v>
      </c>
      <c r="C409" s="9" t="s">
        <v>830</v>
      </c>
      <c r="D409" s="9">
        <v>-400</v>
      </c>
      <c r="E409" s="9">
        <v>-103.97</v>
      </c>
      <c r="F409" s="9">
        <v>120</v>
      </c>
      <c r="G409" s="9">
        <v>0.76861400000000002</v>
      </c>
      <c r="H409" s="9">
        <v>0.182063</v>
      </c>
      <c r="I409" s="9">
        <v>46.614659000000003</v>
      </c>
      <c r="J409" s="9">
        <v>1.3151729999999999</v>
      </c>
      <c r="K409" s="9">
        <v>8.9217650000000006</v>
      </c>
      <c r="L409" s="9">
        <v>0.12606800000000001</v>
      </c>
      <c r="M409" s="6">
        <v>0.76861400000000002</v>
      </c>
      <c r="N409" s="9">
        <v>0.63224599999999997</v>
      </c>
      <c r="O409" s="9">
        <v>99700</v>
      </c>
      <c r="P409" s="9">
        <v>21.7</v>
      </c>
      <c r="Q409" s="9">
        <v>60</v>
      </c>
      <c r="R409" s="9">
        <v>1.171</v>
      </c>
      <c r="S409" s="9" t="s">
        <v>863</v>
      </c>
      <c r="T409" s="9" t="s">
        <v>864</v>
      </c>
      <c r="U409" s="77">
        <v>1240</v>
      </c>
      <c r="V409" s="34">
        <v>528.44991640386638</v>
      </c>
      <c r="W409" s="2">
        <v>1.2788024950799479</v>
      </c>
      <c r="X409" s="2">
        <v>301.80768066008631</v>
      </c>
      <c r="Y409" s="2">
        <v>-70.106100705459227</v>
      </c>
      <c r="Z409" s="80">
        <f>VLOOKUP(U409,BG!$A$2:$F$55,4)</f>
        <v>17.721809130259579</v>
      </c>
      <c r="AA409" s="80">
        <f>VLOOKUP(U409,BG!$A$2:$F$55,5)</f>
        <v>0.58792613683603734</v>
      </c>
      <c r="AB409" s="4">
        <f>VLOOKUP(U409+1,BG!$A$2:$F$55,4)</f>
        <v>51.344147161747699</v>
      </c>
      <c r="AC409" s="4">
        <f>VLOOKUP(U409+1,BG!$A$2:$F$55,5)</f>
        <v>0.57039475928226968</v>
      </c>
      <c r="AD409" s="3">
        <f>COUNTIF($U$2:U409,U409)</f>
        <v>17</v>
      </c>
      <c r="AE409" s="3">
        <f t="shared" si="60"/>
        <v>20</v>
      </c>
      <c r="AF409" s="3">
        <f t="shared" si="64"/>
        <v>3</v>
      </c>
      <c r="AG409" s="3">
        <f t="shared" si="65"/>
        <v>16</v>
      </c>
      <c r="AH409" s="81">
        <f t="shared" si="61"/>
        <v>46.035356946249578</v>
      </c>
      <c r="AI409" s="81">
        <f t="shared" si="62"/>
        <v>0.57316287152760137</v>
      </c>
      <c r="AJ409" s="83">
        <v>1.2884</v>
      </c>
      <c r="AK409" s="83">
        <v>302.85199999999998</v>
      </c>
      <c r="AL409" s="84">
        <f t="shared" si="66"/>
        <v>390.19451679999997</v>
      </c>
      <c r="AM409" s="84">
        <f t="shared" si="63"/>
        <v>385.95241506241052</v>
      </c>
      <c r="AN409" s="84">
        <f t="shared" si="67"/>
        <v>26.385757379110519</v>
      </c>
      <c r="AO409" s="84">
        <f t="shared" si="68"/>
        <v>359.56665768329998</v>
      </c>
      <c r="AP409" s="85">
        <f t="shared" si="69"/>
        <v>8.5179919945960275E-2</v>
      </c>
    </row>
    <row r="410" spans="1:42" x14ac:dyDescent="0.25">
      <c r="A410">
        <v>22</v>
      </c>
      <c r="B410" s="51">
        <v>18</v>
      </c>
      <c r="C410" s="9" t="s">
        <v>830</v>
      </c>
      <c r="D410" s="9">
        <v>-350</v>
      </c>
      <c r="E410" s="9">
        <v>-103.97</v>
      </c>
      <c r="F410" s="9">
        <v>120</v>
      </c>
      <c r="G410" s="9">
        <v>0.893594</v>
      </c>
      <c r="H410" s="9">
        <v>0.18210799999999999</v>
      </c>
      <c r="I410" s="9">
        <v>46.625987000000002</v>
      </c>
      <c r="J410" s="9">
        <v>1.363424</v>
      </c>
      <c r="K410" s="9">
        <v>8.922784</v>
      </c>
      <c r="L410" s="9">
        <v>0.13057299999999999</v>
      </c>
      <c r="M410" s="6">
        <v>0.893594</v>
      </c>
      <c r="N410" s="9">
        <v>0.79485399999999995</v>
      </c>
      <c r="O410" s="9">
        <v>99700</v>
      </c>
      <c r="P410" s="9">
        <v>21.7</v>
      </c>
      <c r="Q410" s="9">
        <v>60</v>
      </c>
      <c r="R410" s="9">
        <v>1.171</v>
      </c>
      <c r="S410" s="9" t="s">
        <v>865</v>
      </c>
      <c r="T410" s="9" t="s">
        <v>866</v>
      </c>
      <c r="U410" s="77">
        <v>1240</v>
      </c>
      <c r="V410" s="34">
        <v>633.32618763564642</v>
      </c>
      <c r="W410" s="2">
        <v>1.1232435920329413</v>
      </c>
      <c r="X410" s="2">
        <v>409.54786743224116</v>
      </c>
      <c r="Y410" s="2">
        <v>-72.349181441060253</v>
      </c>
      <c r="Z410" s="80">
        <f>VLOOKUP(U410,BG!$A$2:$F$55,4)</f>
        <v>17.721809130259579</v>
      </c>
      <c r="AA410" s="80">
        <f>VLOOKUP(U410,BG!$A$2:$F$55,5)</f>
        <v>0.58792613683603734</v>
      </c>
      <c r="AB410" s="4">
        <f>VLOOKUP(U410+1,BG!$A$2:$F$55,4)</f>
        <v>51.344147161747699</v>
      </c>
      <c r="AC410" s="4">
        <f>VLOOKUP(U410+1,BG!$A$2:$F$55,5)</f>
        <v>0.57039475928226968</v>
      </c>
      <c r="AD410" s="3">
        <f>COUNTIF($U$2:U410,U410)</f>
        <v>18</v>
      </c>
      <c r="AE410" s="3">
        <f t="shared" si="60"/>
        <v>20</v>
      </c>
      <c r="AF410" s="3">
        <f t="shared" si="64"/>
        <v>2</v>
      </c>
      <c r="AG410" s="3">
        <f t="shared" si="65"/>
        <v>17</v>
      </c>
      <c r="AH410" s="81">
        <f t="shared" si="61"/>
        <v>47.804953684748952</v>
      </c>
      <c r="AI410" s="81">
        <f t="shared" si="62"/>
        <v>0.57224016744582418</v>
      </c>
      <c r="AJ410" s="83">
        <v>1.10772</v>
      </c>
      <c r="AK410" s="83">
        <v>410.07600000000002</v>
      </c>
      <c r="AL410" s="84">
        <f t="shared" si="66"/>
        <v>454.24938672000002</v>
      </c>
      <c r="AM410" s="84">
        <f t="shared" si="63"/>
        <v>460.02201772402145</v>
      </c>
      <c r="AN410" s="84">
        <f t="shared" si="67"/>
        <v>27.355914701300609</v>
      </c>
      <c r="AO410" s="84">
        <f t="shared" si="68"/>
        <v>432.66610302272085</v>
      </c>
      <c r="AP410" s="85">
        <f t="shared" si="69"/>
        <v>4.9884387860506273E-2</v>
      </c>
    </row>
    <row r="411" spans="1:42" x14ac:dyDescent="0.25">
      <c r="A411">
        <v>22</v>
      </c>
      <c r="B411" s="51">
        <v>19</v>
      </c>
      <c r="C411" s="9" t="s">
        <v>830</v>
      </c>
      <c r="D411" s="9">
        <v>-300</v>
      </c>
      <c r="E411" s="9">
        <v>-103.97</v>
      </c>
      <c r="F411" s="9">
        <v>120</v>
      </c>
      <c r="G411" s="9">
        <v>1.042297</v>
      </c>
      <c r="H411" s="9">
        <v>0.182057</v>
      </c>
      <c r="I411" s="9">
        <v>46.613092999999999</v>
      </c>
      <c r="J411" s="9">
        <v>1.341764</v>
      </c>
      <c r="K411" s="9">
        <v>8.9215789999999995</v>
      </c>
      <c r="L411" s="9">
        <v>0.12859300000000001</v>
      </c>
      <c r="M411" s="6">
        <v>1.042297</v>
      </c>
      <c r="N411" s="9">
        <v>1.0150840000000001</v>
      </c>
      <c r="O411" s="9">
        <v>99700</v>
      </c>
      <c r="P411" s="9">
        <v>21.7</v>
      </c>
      <c r="Q411" s="9">
        <v>60</v>
      </c>
      <c r="R411" s="9">
        <v>1.171</v>
      </c>
      <c r="S411" s="9" t="s">
        <v>867</v>
      </c>
      <c r="T411" s="9" t="s">
        <v>868</v>
      </c>
      <c r="U411" s="77">
        <v>1240</v>
      </c>
      <c r="V411" s="34">
        <v>758.51191515515313</v>
      </c>
      <c r="W411" s="2">
        <v>0.92736462705716771</v>
      </c>
      <c r="X411" s="2">
        <v>590.93158983207877</v>
      </c>
      <c r="Y411" s="2">
        <v>-75.151181332057917</v>
      </c>
      <c r="Z411" s="80">
        <f>VLOOKUP(U411,BG!$A$2:$F$55,4)</f>
        <v>17.721809130259579</v>
      </c>
      <c r="AA411" s="80">
        <f>VLOOKUP(U411,BG!$A$2:$F$55,5)</f>
        <v>0.58792613683603734</v>
      </c>
      <c r="AB411" s="4">
        <f>VLOOKUP(U411+1,BG!$A$2:$F$55,4)</f>
        <v>51.344147161747699</v>
      </c>
      <c r="AC411" s="4">
        <f>VLOOKUP(U411+1,BG!$A$2:$F$55,5)</f>
        <v>0.57039475928226968</v>
      </c>
      <c r="AD411" s="3">
        <f>COUNTIF($U$2:U411,U411)</f>
        <v>19</v>
      </c>
      <c r="AE411" s="3">
        <f t="shared" si="60"/>
        <v>20</v>
      </c>
      <c r="AF411" s="3">
        <f t="shared" si="64"/>
        <v>1</v>
      </c>
      <c r="AG411" s="3">
        <f t="shared" si="65"/>
        <v>18</v>
      </c>
      <c r="AH411" s="81">
        <f t="shared" si="61"/>
        <v>49.574550423248319</v>
      </c>
      <c r="AI411" s="81">
        <f t="shared" si="62"/>
        <v>0.57131746336404687</v>
      </c>
      <c r="AJ411" s="83">
        <v>0.90725500000000003</v>
      </c>
      <c r="AK411" s="83">
        <v>592.66800000000001</v>
      </c>
      <c r="AL411" s="84">
        <f t="shared" si="66"/>
        <v>537.70100634000005</v>
      </c>
      <c r="AM411" s="84">
        <f t="shared" si="63"/>
        <v>548.00905342092494</v>
      </c>
      <c r="AN411" s="84">
        <f t="shared" si="67"/>
        <v>28.322806395223267</v>
      </c>
      <c r="AO411" s="84">
        <f t="shared" si="68"/>
        <v>519.68624702570173</v>
      </c>
      <c r="AP411" s="85">
        <f t="shared" si="69"/>
        <v>3.4664683580528495E-2</v>
      </c>
    </row>
    <row r="412" spans="1:42" x14ac:dyDescent="0.25">
      <c r="A412">
        <v>22</v>
      </c>
      <c r="B412" s="51">
        <v>20</v>
      </c>
      <c r="C412" s="9"/>
      <c r="D412" s="9">
        <v>-250</v>
      </c>
      <c r="E412" s="9">
        <v>-103.97</v>
      </c>
      <c r="F412" s="9">
        <v>120</v>
      </c>
      <c r="G412" s="9">
        <v>1.1510579999999999</v>
      </c>
      <c r="H412" s="9">
        <v>0.18148700000000001</v>
      </c>
      <c r="I412" s="9">
        <v>46.470146</v>
      </c>
      <c r="J412" s="9">
        <v>1.3345389999999999</v>
      </c>
      <c r="K412" s="9">
        <v>8.9078920000000004</v>
      </c>
      <c r="L412" s="9">
        <v>0.12812699999999999</v>
      </c>
      <c r="M412" s="6">
        <v>1.1510579999999999</v>
      </c>
      <c r="N412" s="9">
        <v>1.2679199999999999</v>
      </c>
      <c r="O412" s="9">
        <v>99700</v>
      </c>
      <c r="P412" s="9">
        <v>21.7</v>
      </c>
      <c r="Q412" s="9">
        <v>60</v>
      </c>
      <c r="R412" s="9">
        <v>1.171</v>
      </c>
      <c r="S412" s="9" t="s">
        <v>869</v>
      </c>
      <c r="T412" s="9" t="s">
        <v>870</v>
      </c>
      <c r="U412" s="77">
        <v>1240</v>
      </c>
      <c r="V412" s="34">
        <v>849.45498108809807</v>
      </c>
      <c r="W412" s="2">
        <v>0.78188814695167919</v>
      </c>
      <c r="X412" s="2">
        <v>785.05759942070949</v>
      </c>
      <c r="Y412" s="2">
        <v>-75.707543842377461</v>
      </c>
      <c r="Z412" s="80">
        <f>VLOOKUP(U412,BG!$A$2:$F$55,4)</f>
        <v>17.721809130259579</v>
      </c>
      <c r="AA412" s="80">
        <f>VLOOKUP(U412,BG!$A$2:$F$55,5)</f>
        <v>0.58792613683603734</v>
      </c>
      <c r="AB412" s="4">
        <f>VLOOKUP(U412+1,BG!$A$2:$F$55,4)</f>
        <v>51.344147161747699</v>
      </c>
      <c r="AC412" s="4">
        <f>VLOOKUP(U412+1,BG!$A$2:$F$55,5)</f>
        <v>0.57039475928226968</v>
      </c>
      <c r="AD412" s="3">
        <f>COUNTIF($U$2:U412,U412)</f>
        <v>20</v>
      </c>
      <c r="AE412" s="3">
        <f t="shared" si="60"/>
        <v>20</v>
      </c>
      <c r="AF412" s="3">
        <f t="shared" si="64"/>
        <v>0</v>
      </c>
      <c r="AG412" s="3">
        <f t="shared" si="65"/>
        <v>19</v>
      </c>
      <c r="AH412" s="81">
        <f t="shared" si="61"/>
        <v>51.344147161747699</v>
      </c>
      <c r="AI412" s="81">
        <f t="shared" si="62"/>
        <v>0.57039475928226968</v>
      </c>
      <c r="AJ412" s="83">
        <v>0.75553800000000004</v>
      </c>
      <c r="AK412" s="83">
        <v>787.69600000000003</v>
      </c>
      <c r="AL412" s="84">
        <f t="shared" si="66"/>
        <v>595.13426044800008</v>
      </c>
      <c r="AM412" s="84">
        <f t="shared" si="63"/>
        <v>613.82723166139215</v>
      </c>
      <c r="AN412" s="84">
        <f t="shared" si="67"/>
        <v>29.286432460878508</v>
      </c>
      <c r="AO412" s="84">
        <f t="shared" si="68"/>
        <v>584.54079920051367</v>
      </c>
      <c r="AP412" s="85">
        <f t="shared" si="69"/>
        <v>1.8122706339703334E-2</v>
      </c>
    </row>
    <row r="413" spans="1:42" x14ac:dyDescent="0.25">
      <c r="A413">
        <v>22</v>
      </c>
      <c r="B413" s="7">
        <v>1</v>
      </c>
      <c r="C413" s="3" t="s">
        <v>871</v>
      </c>
      <c r="D413" s="3">
        <v>-250</v>
      </c>
      <c r="E413" s="3">
        <v>-103.97</v>
      </c>
      <c r="F413" s="3">
        <v>120</v>
      </c>
      <c r="G413" s="3">
        <v>7.4960000000000001E-3</v>
      </c>
      <c r="H413" s="3">
        <v>0.18943299999999999</v>
      </c>
      <c r="I413" s="3">
        <v>48.463740000000001</v>
      </c>
      <c r="J413" s="3">
        <v>1.510885</v>
      </c>
      <c r="K413" s="3">
        <v>9.0307960000000005</v>
      </c>
      <c r="L413" s="3">
        <v>0.14080400000000001</v>
      </c>
      <c r="M413" s="50">
        <v>7.4960000000000001E-3</v>
      </c>
      <c r="N413" s="3">
        <v>1.2489E-2</v>
      </c>
      <c r="O413" s="3">
        <v>101154</v>
      </c>
      <c r="P413" s="3">
        <v>21.7</v>
      </c>
      <c r="Q413" s="3">
        <v>60</v>
      </c>
      <c r="R413" s="3">
        <v>1.1881999999999999</v>
      </c>
      <c r="S413" s="3" t="s">
        <v>872</v>
      </c>
      <c r="T413" s="3" t="s">
        <v>873</v>
      </c>
      <c r="U413" s="77">
        <v>1250</v>
      </c>
      <c r="V413" s="34">
        <v>75.457669146946046</v>
      </c>
      <c r="W413" s="2">
        <v>3.8081411055237515</v>
      </c>
      <c r="X413" s="2">
        <v>29.69783857253011</v>
      </c>
      <c r="Y413" s="2">
        <v>66.420329492230337</v>
      </c>
      <c r="Z413" s="80">
        <f>VLOOKUP(U413,BG!$A$2:$F$55,4)</f>
        <v>74.931632135854244</v>
      </c>
      <c r="AA413" s="80">
        <f>VLOOKUP(U413,BG!$A$2:$F$55,5)</f>
        <v>2.3002976718679533</v>
      </c>
      <c r="AB413" s="4">
        <f>VLOOKUP(U413+1,BG!$A$2:$F$55,4)</f>
        <v>19.769615376111744</v>
      </c>
      <c r="AC413" s="4">
        <f>VLOOKUP(U413+1,BG!$A$2:$F$55,5)</f>
        <v>4.3211059157223577</v>
      </c>
      <c r="AD413" s="3">
        <f>COUNTIF($U$2:U413,U413)</f>
        <v>1</v>
      </c>
      <c r="AE413" s="3">
        <f t="shared" si="60"/>
        <v>6</v>
      </c>
      <c r="AF413" s="3">
        <f t="shared" si="64"/>
        <v>5</v>
      </c>
      <c r="AG413" s="3">
        <f t="shared" si="65"/>
        <v>0</v>
      </c>
      <c r="AH413" s="81">
        <f t="shared" si="61"/>
        <v>74.931632135854244</v>
      </c>
      <c r="AI413" s="81">
        <f t="shared" si="62"/>
        <v>2.3002976718679533</v>
      </c>
      <c r="AJ413" s="83">
        <v>0.73067000000000004</v>
      </c>
      <c r="AK413" s="83">
        <v>58.447000000000003</v>
      </c>
      <c r="AL413" s="84">
        <f t="shared" si="66"/>
        <v>42.705469490000006</v>
      </c>
      <c r="AM413" s="84">
        <f t="shared" si="63"/>
        <v>179.51388930549106</v>
      </c>
      <c r="AN413" s="84">
        <f t="shared" si="67"/>
        <v>172.36505895137142</v>
      </c>
      <c r="AO413" s="84">
        <f t="shared" si="68"/>
        <v>7.1488303541196387</v>
      </c>
      <c r="AP413" s="85">
        <f t="shared" si="69"/>
        <v>4.9737701658272293</v>
      </c>
    </row>
    <row r="414" spans="1:42" x14ac:dyDescent="0.25">
      <c r="A414">
        <v>22</v>
      </c>
      <c r="B414" s="7">
        <v>2</v>
      </c>
      <c r="C414" s="3" t="s">
        <v>871</v>
      </c>
      <c r="D414" s="3">
        <v>-200</v>
      </c>
      <c r="E414" s="3">
        <v>-103.97</v>
      </c>
      <c r="F414" s="3">
        <v>120</v>
      </c>
      <c r="G414" s="3">
        <v>1.1473000000000001E-2</v>
      </c>
      <c r="H414" s="3">
        <v>0.18992100000000001</v>
      </c>
      <c r="I414" s="3">
        <v>48.586284999999997</v>
      </c>
      <c r="J414" s="3">
        <v>1.4738610000000001</v>
      </c>
      <c r="K414" s="3">
        <v>9.0422619999999991</v>
      </c>
      <c r="L414" s="3">
        <v>0.13738900000000001</v>
      </c>
      <c r="M414" s="50">
        <v>1.1473000000000001E-2</v>
      </c>
      <c r="N414" s="3">
        <v>2.0118E-2</v>
      </c>
      <c r="O414" s="3">
        <v>101154</v>
      </c>
      <c r="P414" s="3">
        <v>21.7</v>
      </c>
      <c r="Q414" s="3">
        <v>60</v>
      </c>
      <c r="R414" s="3">
        <v>1.1881999999999999</v>
      </c>
      <c r="S414" s="3" t="s">
        <v>874</v>
      </c>
      <c r="T414" s="3" t="s">
        <v>875</v>
      </c>
      <c r="U414" s="77">
        <v>1250</v>
      </c>
      <c r="V414" s="34">
        <v>109.71343345156268</v>
      </c>
      <c r="W414" s="2">
        <v>2.336069462561841</v>
      </c>
      <c r="X414" s="2">
        <v>58.34902537030937</v>
      </c>
      <c r="Y414" s="2">
        <v>64.492369569300664</v>
      </c>
      <c r="Z414" s="80">
        <f>VLOOKUP(U414,BG!$A$2:$F$55,4)</f>
        <v>74.931632135854244</v>
      </c>
      <c r="AA414" s="80">
        <f>VLOOKUP(U414,BG!$A$2:$F$55,5)</f>
        <v>2.3002976718679533</v>
      </c>
      <c r="AB414" s="4">
        <f>VLOOKUP(U414+1,BG!$A$2:$F$55,4)</f>
        <v>19.769615376111744</v>
      </c>
      <c r="AC414" s="4">
        <f>VLOOKUP(U414+1,BG!$A$2:$F$55,5)</f>
        <v>4.3211059157223577</v>
      </c>
      <c r="AD414" s="3">
        <f>COUNTIF($U$2:U414,U414)</f>
        <v>2</v>
      </c>
      <c r="AE414" s="3">
        <f t="shared" si="60"/>
        <v>6</v>
      </c>
      <c r="AF414" s="3">
        <f t="shared" si="64"/>
        <v>4</v>
      </c>
      <c r="AG414" s="3">
        <f t="shared" si="65"/>
        <v>1</v>
      </c>
      <c r="AH414" s="81">
        <f t="shared" si="61"/>
        <v>63.899228783905741</v>
      </c>
      <c r="AI414" s="81">
        <f t="shared" si="62"/>
        <v>2.7044593206388341</v>
      </c>
      <c r="AJ414" s="83">
        <v>0.50977899999999998</v>
      </c>
      <c r="AK414" s="83">
        <v>91.503</v>
      </c>
      <c r="AL414" s="84">
        <f t="shared" si="66"/>
        <v>46.646307837000002</v>
      </c>
      <c r="AM414" s="84">
        <f t="shared" si="63"/>
        <v>200.79974590712652</v>
      </c>
      <c r="AN414" s="84">
        <f t="shared" si="67"/>
        <v>172.81286486626715</v>
      </c>
      <c r="AO414" s="84">
        <f t="shared" si="68"/>
        <v>27.986881040859373</v>
      </c>
      <c r="AP414" s="85">
        <f t="shared" si="69"/>
        <v>0.66672048124615413</v>
      </c>
    </row>
    <row r="415" spans="1:42" x14ac:dyDescent="0.25">
      <c r="A415">
        <v>22</v>
      </c>
      <c r="B415" s="7">
        <v>3</v>
      </c>
      <c r="C415" s="3" t="s">
        <v>871</v>
      </c>
      <c r="D415" s="3">
        <v>-150</v>
      </c>
      <c r="E415" s="3">
        <v>-103.97</v>
      </c>
      <c r="F415" s="3">
        <v>120</v>
      </c>
      <c r="G415" s="3">
        <v>1.8419000000000001E-2</v>
      </c>
      <c r="H415" s="3">
        <v>0.190194</v>
      </c>
      <c r="I415" s="3">
        <v>48.654609999999998</v>
      </c>
      <c r="J415" s="3">
        <v>1.482159</v>
      </c>
      <c r="K415" s="3">
        <v>9.0486090000000008</v>
      </c>
      <c r="L415" s="3">
        <v>0.138075</v>
      </c>
      <c r="M415" s="50">
        <v>1.8419000000000001E-2</v>
      </c>
      <c r="N415" s="3">
        <v>3.3480999999999997E-2</v>
      </c>
      <c r="O415" s="3">
        <v>101154</v>
      </c>
      <c r="P415" s="3">
        <v>21.7</v>
      </c>
      <c r="Q415" s="3">
        <v>60</v>
      </c>
      <c r="R415" s="3">
        <v>1.1881999999999999</v>
      </c>
      <c r="S415" s="3" t="s">
        <v>876</v>
      </c>
      <c r="T415" s="3" t="s">
        <v>877</v>
      </c>
      <c r="U415" s="77">
        <v>1250</v>
      </c>
      <c r="V415" s="34">
        <v>170.30137885103429</v>
      </c>
      <c r="W415" s="2">
        <v>1.5005036631363768</v>
      </c>
      <c r="X415" s="2">
        <v>120.1080379149567</v>
      </c>
      <c r="Y415" s="2">
        <v>64.49226269786918</v>
      </c>
      <c r="Z415" s="80">
        <f>VLOOKUP(U415,BG!$A$2:$F$55,4)</f>
        <v>74.931632135854244</v>
      </c>
      <c r="AA415" s="80">
        <f>VLOOKUP(U415,BG!$A$2:$F$55,5)</f>
        <v>2.3002976718679533</v>
      </c>
      <c r="AB415" s="4">
        <f>VLOOKUP(U415+1,BG!$A$2:$F$55,4)</f>
        <v>19.769615376111744</v>
      </c>
      <c r="AC415" s="4">
        <f>VLOOKUP(U415+1,BG!$A$2:$F$55,5)</f>
        <v>4.3211059157223577</v>
      </c>
      <c r="AD415" s="3">
        <f>COUNTIF($U$2:U415,U415)</f>
        <v>3</v>
      </c>
      <c r="AE415" s="3">
        <f t="shared" si="60"/>
        <v>6</v>
      </c>
      <c r="AF415" s="3">
        <f t="shared" si="64"/>
        <v>3</v>
      </c>
      <c r="AG415" s="3">
        <f t="shared" si="65"/>
        <v>2</v>
      </c>
      <c r="AH415" s="81">
        <f t="shared" si="61"/>
        <v>52.866825431957253</v>
      </c>
      <c r="AI415" s="81">
        <f t="shared" si="62"/>
        <v>3.1086209694097149</v>
      </c>
      <c r="AJ415" s="83">
        <v>0.78015699999999999</v>
      </c>
      <c r="AK415" s="83">
        <v>153.60400000000001</v>
      </c>
      <c r="AL415" s="84">
        <f t="shared" si="66"/>
        <v>119.83523582800001</v>
      </c>
      <c r="AM415" s="84">
        <f t="shared" si="63"/>
        <v>244.71481356138452</v>
      </c>
      <c r="AN415" s="84">
        <f t="shared" si="67"/>
        <v>164.34292212390511</v>
      </c>
      <c r="AO415" s="84">
        <f t="shared" si="68"/>
        <v>80.371891437479405</v>
      </c>
      <c r="AP415" s="85">
        <f t="shared" si="69"/>
        <v>0.49100927805361899</v>
      </c>
    </row>
    <row r="416" spans="1:42" x14ac:dyDescent="0.25">
      <c r="A416">
        <v>22</v>
      </c>
      <c r="B416" s="7">
        <v>4</v>
      </c>
      <c r="C416" s="3" t="s">
        <v>871</v>
      </c>
      <c r="D416" s="3">
        <v>-100</v>
      </c>
      <c r="E416" s="3">
        <v>-103.97</v>
      </c>
      <c r="F416" s="3">
        <v>120</v>
      </c>
      <c r="G416" s="3">
        <v>2.503E-2</v>
      </c>
      <c r="H416" s="3">
        <v>0.19090199999999999</v>
      </c>
      <c r="I416" s="3">
        <v>48.832372999999997</v>
      </c>
      <c r="J416" s="3">
        <v>1.4680260000000001</v>
      </c>
      <c r="K416" s="3">
        <v>9.0651510000000002</v>
      </c>
      <c r="L416" s="3">
        <v>0.136522</v>
      </c>
      <c r="M416" s="50">
        <v>2.503E-2</v>
      </c>
      <c r="N416" s="3">
        <v>4.7864999999999998E-2</v>
      </c>
      <c r="O416" s="3">
        <v>101154</v>
      </c>
      <c r="P416" s="3">
        <v>21.7</v>
      </c>
      <c r="Q416" s="3">
        <v>60</v>
      </c>
      <c r="R416" s="3">
        <v>1.1881999999999999</v>
      </c>
      <c r="S416" s="3" t="s">
        <v>878</v>
      </c>
      <c r="T416" s="3" t="s">
        <v>879</v>
      </c>
      <c r="U416" s="77">
        <v>1250</v>
      </c>
      <c r="V416" s="34">
        <v>227.91824175856325</v>
      </c>
      <c r="W416" s="2">
        <v>1.1936718833419642</v>
      </c>
      <c r="X416" s="2">
        <v>189.22339364596931</v>
      </c>
      <c r="Y416" s="2">
        <v>68.347802776625429</v>
      </c>
      <c r="Z416" s="80">
        <f>VLOOKUP(U416,BG!$A$2:$F$55,4)</f>
        <v>74.931632135854244</v>
      </c>
      <c r="AA416" s="80">
        <f>VLOOKUP(U416,BG!$A$2:$F$55,5)</f>
        <v>2.3002976718679533</v>
      </c>
      <c r="AB416" s="4">
        <f>VLOOKUP(U416+1,BG!$A$2:$F$55,4)</f>
        <v>19.769615376111744</v>
      </c>
      <c r="AC416" s="4">
        <f>VLOOKUP(U416+1,BG!$A$2:$F$55,5)</f>
        <v>4.3211059157223577</v>
      </c>
      <c r="AD416" s="3">
        <f>COUNTIF($U$2:U416,U416)</f>
        <v>4</v>
      </c>
      <c r="AE416" s="3">
        <f t="shared" si="60"/>
        <v>6</v>
      </c>
      <c r="AF416" s="3">
        <f t="shared" si="64"/>
        <v>2</v>
      </c>
      <c r="AG416" s="3">
        <f t="shared" si="65"/>
        <v>3</v>
      </c>
      <c r="AH416" s="81">
        <f t="shared" si="61"/>
        <v>41.834422080008743</v>
      </c>
      <c r="AI416" s="81">
        <f t="shared" si="62"/>
        <v>3.5127826181805957</v>
      </c>
      <c r="AJ416" s="83">
        <v>0.937303</v>
      </c>
      <c r="AK416" s="83">
        <v>205.339</v>
      </c>
      <c r="AL416" s="84">
        <f t="shared" si="66"/>
        <v>192.46486071699999</v>
      </c>
      <c r="AM416" s="84">
        <f t="shared" si="63"/>
        <v>294.21844744236751</v>
      </c>
      <c r="AN416" s="84">
        <f t="shared" si="67"/>
        <v>146.95523072428523</v>
      </c>
      <c r="AO416" s="84">
        <f t="shared" si="68"/>
        <v>147.26321671808228</v>
      </c>
      <c r="AP416" s="85">
        <f t="shared" si="69"/>
        <v>0.30694456501959227</v>
      </c>
    </row>
    <row r="417" spans="1:42" x14ac:dyDescent="0.25">
      <c r="A417">
        <v>22</v>
      </c>
      <c r="B417" s="7">
        <v>5</v>
      </c>
      <c r="C417" s="3" t="s">
        <v>871</v>
      </c>
      <c r="D417" s="3">
        <v>-50</v>
      </c>
      <c r="E417" s="3">
        <v>-103.97</v>
      </c>
      <c r="F417" s="3">
        <v>120</v>
      </c>
      <c r="G417" s="3">
        <v>2.8648E-2</v>
      </c>
      <c r="H417" s="3">
        <v>0.19117999999999999</v>
      </c>
      <c r="I417" s="3">
        <v>48.902158999999997</v>
      </c>
      <c r="J417" s="3">
        <v>1.4424809999999999</v>
      </c>
      <c r="K417" s="3">
        <v>9.0716649999999994</v>
      </c>
      <c r="L417" s="3">
        <v>0.133997</v>
      </c>
      <c r="M417" s="50">
        <v>2.8648E-2</v>
      </c>
      <c r="N417" s="3">
        <v>6.3370999999999997E-2</v>
      </c>
      <c r="O417" s="3">
        <v>101154</v>
      </c>
      <c r="P417" s="3">
        <v>21.7</v>
      </c>
      <c r="Q417" s="3">
        <v>60</v>
      </c>
      <c r="R417" s="3">
        <v>1.1881999999999999</v>
      </c>
      <c r="S417" s="3" t="s">
        <v>880</v>
      </c>
      <c r="T417" s="3" t="s">
        <v>881</v>
      </c>
      <c r="U417" s="77">
        <v>1250</v>
      </c>
      <c r="V417" s="34">
        <v>258.99011458797736</v>
      </c>
      <c r="W417" s="2">
        <v>0.91795607346198516</v>
      </c>
      <c r="X417" s="2">
        <v>264.67385290070445</v>
      </c>
      <c r="Y417" s="2">
        <v>62.563743285207664</v>
      </c>
      <c r="Z417" s="80">
        <f>VLOOKUP(U417,BG!$A$2:$F$55,4)</f>
        <v>74.931632135854244</v>
      </c>
      <c r="AA417" s="80">
        <f>VLOOKUP(U417,BG!$A$2:$F$55,5)</f>
        <v>2.3002976718679533</v>
      </c>
      <c r="AB417" s="4">
        <f>VLOOKUP(U417+1,BG!$A$2:$F$55,4)</f>
        <v>19.769615376111744</v>
      </c>
      <c r="AC417" s="4">
        <f>VLOOKUP(U417+1,BG!$A$2:$F$55,5)</f>
        <v>4.3211059157223577</v>
      </c>
      <c r="AD417" s="3">
        <f>COUNTIF($U$2:U417,U417)</f>
        <v>5</v>
      </c>
      <c r="AE417" s="3">
        <f t="shared" si="60"/>
        <v>6</v>
      </c>
      <c r="AF417" s="3">
        <f t="shared" si="64"/>
        <v>1</v>
      </c>
      <c r="AG417" s="3">
        <f t="shared" si="65"/>
        <v>4</v>
      </c>
      <c r="AH417" s="81">
        <f t="shared" si="61"/>
        <v>30.802018728060244</v>
      </c>
      <c r="AI417" s="81">
        <f t="shared" si="62"/>
        <v>3.9169442669514765</v>
      </c>
      <c r="AJ417" s="83">
        <v>0.84072999999999998</v>
      </c>
      <c r="AK417" s="83">
        <v>274.10700000000003</v>
      </c>
      <c r="AL417" s="84">
        <f t="shared" si="66"/>
        <v>230.44997811000002</v>
      </c>
      <c r="AM417" s="84">
        <f t="shared" si="63"/>
        <v>305.52271404199337</v>
      </c>
      <c r="AN417" s="84">
        <f t="shared" si="67"/>
        <v>120.64979066740759</v>
      </c>
      <c r="AO417" s="84">
        <f t="shared" si="68"/>
        <v>184.87292337458578</v>
      </c>
      <c r="AP417" s="85">
        <f t="shared" si="69"/>
        <v>0.24653180089042531</v>
      </c>
    </row>
    <row r="418" spans="1:42" x14ac:dyDescent="0.25">
      <c r="A418">
        <v>22</v>
      </c>
      <c r="B418" s="7">
        <v>6</v>
      </c>
      <c r="C418" s="3" t="s">
        <v>871</v>
      </c>
      <c r="D418" s="3">
        <v>0</v>
      </c>
      <c r="E418" s="3">
        <v>-103.97</v>
      </c>
      <c r="F418" s="3">
        <v>120</v>
      </c>
      <c r="G418" s="3">
        <v>1.4916E-2</v>
      </c>
      <c r="H418" s="3">
        <v>0.19133700000000001</v>
      </c>
      <c r="I418" s="3">
        <v>48.941518000000002</v>
      </c>
      <c r="J418" s="3">
        <v>1.468645</v>
      </c>
      <c r="K418" s="3">
        <v>9.0752790000000001</v>
      </c>
      <c r="L418" s="3">
        <v>0.136491</v>
      </c>
      <c r="M418" s="50">
        <v>1.4916E-2</v>
      </c>
      <c r="N418" s="3">
        <v>4.4956000000000003E-2</v>
      </c>
      <c r="O418" s="3">
        <v>101154</v>
      </c>
      <c r="P418" s="3">
        <v>21.7</v>
      </c>
      <c r="Q418" s="3">
        <v>60</v>
      </c>
      <c r="R418" s="3">
        <v>1.1881999999999999</v>
      </c>
      <c r="S418" s="3" t="s">
        <v>882</v>
      </c>
      <c r="T418" s="3" t="s">
        <v>883</v>
      </c>
      <c r="U418" s="77">
        <v>1250</v>
      </c>
      <c r="V418" s="34">
        <v>136.1841359358942</v>
      </c>
      <c r="W418" s="2">
        <v>1.176202795372786</v>
      </c>
      <c r="X418" s="2">
        <v>136.0327102341042</v>
      </c>
      <c r="Y418" s="2">
        <v>66.419874306597322</v>
      </c>
      <c r="Z418" s="80">
        <f>VLOOKUP(U418,BG!$A$2:$F$55,4)</f>
        <v>74.931632135854244</v>
      </c>
      <c r="AA418" s="80">
        <f>VLOOKUP(U418,BG!$A$2:$F$55,5)</f>
        <v>2.3002976718679533</v>
      </c>
      <c r="AB418" s="4">
        <f>VLOOKUP(U418+1,BG!$A$2:$F$55,4)</f>
        <v>19.769615376111744</v>
      </c>
      <c r="AC418" s="4">
        <f>VLOOKUP(U418+1,BG!$A$2:$F$55,5)</f>
        <v>4.3211059157223577</v>
      </c>
      <c r="AD418" s="3">
        <f>COUNTIF($U$2:U418,U418)</f>
        <v>6</v>
      </c>
      <c r="AE418" s="3">
        <f t="shared" si="60"/>
        <v>6</v>
      </c>
      <c r="AF418" s="3">
        <f t="shared" si="64"/>
        <v>0</v>
      </c>
      <c r="AG418" s="3">
        <f t="shared" si="65"/>
        <v>5</v>
      </c>
      <c r="AH418" s="81">
        <f t="shared" si="61"/>
        <v>19.769615376111744</v>
      </c>
      <c r="AI418" s="81">
        <f t="shared" si="62"/>
        <v>4.3211059157223577</v>
      </c>
      <c r="AJ418" s="83">
        <v>1.1170100000000001</v>
      </c>
      <c r="AK418" s="83">
        <v>139.21100000000001</v>
      </c>
      <c r="AL418" s="84">
        <f t="shared" si="66"/>
        <v>155.50007911000003</v>
      </c>
      <c r="AM418" s="84">
        <f t="shared" si="63"/>
        <v>226.42192834608687</v>
      </c>
      <c r="AN418" s="84">
        <f t="shared" si="67"/>
        <v>85.42660195327214</v>
      </c>
      <c r="AO418" s="84">
        <f t="shared" si="68"/>
        <v>140.99532639281472</v>
      </c>
      <c r="AP418" s="85">
        <f t="shared" si="69"/>
        <v>0.10287399652364995</v>
      </c>
    </row>
    <row r="419" spans="1:42" x14ac:dyDescent="0.25">
      <c r="A419">
        <v>23</v>
      </c>
      <c r="B419" s="52">
        <v>4</v>
      </c>
      <c r="C419" s="5" t="s">
        <v>884</v>
      </c>
      <c r="D419" s="5">
        <v>-800</v>
      </c>
      <c r="E419" s="5">
        <v>-364.00125000000003</v>
      </c>
      <c r="F419" s="5">
        <v>120</v>
      </c>
      <c r="G419" s="5">
        <v>8.6193000000000006E-2</v>
      </c>
      <c r="H419" s="5">
        <v>0.19439000000000001</v>
      </c>
      <c r="I419" s="5">
        <v>49.707405999999999</v>
      </c>
      <c r="J419" s="5">
        <v>1.4769779999999999</v>
      </c>
      <c r="K419" s="5">
        <v>9.1460329999999992</v>
      </c>
      <c r="L419" s="5">
        <v>0.13620399999999999</v>
      </c>
      <c r="M419" s="53">
        <v>8.6193000000000006E-2</v>
      </c>
      <c r="N419" s="5">
        <v>3.7035999999999999E-2</v>
      </c>
      <c r="O419" s="5">
        <v>101154</v>
      </c>
      <c r="P419" s="5">
        <v>21.7</v>
      </c>
      <c r="Q419" s="5">
        <v>60</v>
      </c>
      <c r="R419" s="5">
        <v>1.1881999999999999</v>
      </c>
      <c r="S419" s="5" t="s">
        <v>885</v>
      </c>
      <c r="T419" s="5" t="s">
        <v>886</v>
      </c>
      <c r="U419" s="77">
        <v>1260</v>
      </c>
      <c r="V419" s="34">
        <v>50.855524785073008</v>
      </c>
      <c r="W419" s="2">
        <v>2.515545614104969</v>
      </c>
      <c r="X419" s="2">
        <v>12.202924890462926</v>
      </c>
      <c r="Y419" s="2">
        <v>-22.516383531152762</v>
      </c>
      <c r="Z419" s="80">
        <f>VLOOKUP(U419,BG!$A$2:$F$55,4)</f>
        <v>17.060539381894493</v>
      </c>
      <c r="AA419" s="80">
        <f>VLOOKUP(U419,BG!$A$2:$F$55,5)</f>
        <v>0.62250848366137879</v>
      </c>
      <c r="AB419" s="4">
        <f>VLOOKUP(U419+1,BG!$A$2:$F$55,4)</f>
        <v>17.126142966056918</v>
      </c>
      <c r="AC419" s="4">
        <f>VLOOKUP(U419+1,BG!$A$2:$F$55,5)</f>
        <v>0.6289107227806644</v>
      </c>
      <c r="AD419" s="3">
        <f>COUNTIF($U$2:U419,U419)</f>
        <v>1</v>
      </c>
      <c r="AE419" s="3">
        <f t="shared" si="60"/>
        <v>19</v>
      </c>
      <c r="AF419" s="3">
        <f t="shared" si="64"/>
        <v>18</v>
      </c>
      <c r="AG419" s="3">
        <f t="shared" si="65"/>
        <v>0</v>
      </c>
      <c r="AH419" s="81">
        <f t="shared" si="61"/>
        <v>17.060539381894493</v>
      </c>
      <c r="AI419" s="81">
        <f t="shared" si="62"/>
        <v>0.62250848366137879</v>
      </c>
      <c r="AJ419" s="83">
        <v>1.48085</v>
      </c>
      <c r="AK419" s="83">
        <v>13.319800000000001</v>
      </c>
      <c r="AL419" s="84">
        <f t="shared" si="66"/>
        <v>19.724625830000001</v>
      </c>
      <c r="AM419" s="84">
        <f t="shared" si="63"/>
        <v>30.697014187456372</v>
      </c>
      <c r="AN419" s="84">
        <f t="shared" si="67"/>
        <v>10.620330501068377</v>
      </c>
      <c r="AO419" s="84">
        <f t="shared" si="68"/>
        <v>20.076683686387994</v>
      </c>
      <c r="AP419" s="85">
        <f t="shared" si="69"/>
        <v>1.7535657874945213E-2</v>
      </c>
    </row>
    <row r="420" spans="1:42" x14ac:dyDescent="0.25">
      <c r="A420">
        <v>23</v>
      </c>
      <c r="B420" s="52">
        <v>5</v>
      </c>
      <c r="C420" s="5" t="s">
        <v>884</v>
      </c>
      <c r="D420" s="5">
        <v>-800</v>
      </c>
      <c r="E420" s="5">
        <v>-312.00125000000003</v>
      </c>
      <c r="F420" s="5">
        <v>120</v>
      </c>
      <c r="G420" s="5">
        <v>0.111524</v>
      </c>
      <c r="H420" s="5">
        <v>0.19423299999999999</v>
      </c>
      <c r="I420" s="5">
        <v>49.668084999999998</v>
      </c>
      <c r="J420" s="5">
        <v>1.4938819999999999</v>
      </c>
      <c r="K420" s="5">
        <v>9.1423919999999992</v>
      </c>
      <c r="L420" s="5">
        <v>0.13766400000000001</v>
      </c>
      <c r="M420" s="53">
        <v>0.111524</v>
      </c>
      <c r="N420" s="5">
        <v>4.4881999999999998E-2</v>
      </c>
      <c r="O420" s="5">
        <v>101154</v>
      </c>
      <c r="P420" s="5">
        <v>21.7</v>
      </c>
      <c r="Q420" s="5">
        <v>60</v>
      </c>
      <c r="R420" s="5">
        <v>1.1881999999999999</v>
      </c>
      <c r="S420" s="5" t="s">
        <v>887</v>
      </c>
      <c r="T420" s="5" t="s">
        <v>888</v>
      </c>
      <c r="U420" s="77">
        <v>1260</v>
      </c>
      <c r="V420" s="34">
        <v>69.056765518877896</v>
      </c>
      <c r="W420" s="2">
        <v>2.6648929191257404</v>
      </c>
      <c r="X420" s="2">
        <v>15.886044497612215</v>
      </c>
      <c r="Y420" s="2">
        <v>-26.711049695976588</v>
      </c>
      <c r="Z420" s="80">
        <f>VLOOKUP(U420,BG!$A$2:$F$55,4)</f>
        <v>17.060539381894493</v>
      </c>
      <c r="AA420" s="80">
        <f>VLOOKUP(U420,BG!$A$2:$F$55,5)</f>
        <v>0.62250848366137879</v>
      </c>
      <c r="AB420" s="4">
        <f>VLOOKUP(U420+1,BG!$A$2:$F$55,4)</f>
        <v>17.126142966056918</v>
      </c>
      <c r="AC420" s="4">
        <f>VLOOKUP(U420+1,BG!$A$2:$F$55,5)</f>
        <v>0.6289107227806644</v>
      </c>
      <c r="AD420" s="3">
        <f>COUNTIF($U$2:U420,U420)</f>
        <v>2</v>
      </c>
      <c r="AE420" s="3">
        <f t="shared" si="60"/>
        <v>19</v>
      </c>
      <c r="AF420" s="3">
        <f t="shared" si="64"/>
        <v>17</v>
      </c>
      <c r="AG420" s="3">
        <f t="shared" si="65"/>
        <v>1</v>
      </c>
      <c r="AH420" s="81">
        <f t="shared" si="61"/>
        <v>17.064184025459074</v>
      </c>
      <c r="AI420" s="81">
        <f t="shared" si="62"/>
        <v>0.62286416361245023</v>
      </c>
      <c r="AJ420" s="83">
        <v>1.7089700000000001</v>
      </c>
      <c r="AK420" s="83">
        <v>16.052199999999999</v>
      </c>
      <c r="AL420" s="84">
        <f t="shared" si="66"/>
        <v>27.432728233999999</v>
      </c>
      <c r="AM420" s="84">
        <f t="shared" si="63"/>
        <v>42.334607494603219</v>
      </c>
      <c r="AN420" s="84">
        <f t="shared" si="67"/>
        <v>10.628668710746501</v>
      </c>
      <c r="AO420" s="84">
        <f t="shared" si="68"/>
        <v>31.705938783856716</v>
      </c>
      <c r="AP420" s="85">
        <f t="shared" si="69"/>
        <v>0.13477634518213508</v>
      </c>
    </row>
    <row r="421" spans="1:42" x14ac:dyDescent="0.25">
      <c r="A421">
        <v>23</v>
      </c>
      <c r="B421" s="52">
        <v>6</v>
      </c>
      <c r="C421" s="5" t="s">
        <v>884</v>
      </c>
      <c r="D421" s="5">
        <v>-800</v>
      </c>
      <c r="E421" s="5">
        <v>-260.00125000000003</v>
      </c>
      <c r="F421" s="5">
        <v>120</v>
      </c>
      <c r="G421" s="5">
        <v>0.14702000000000001</v>
      </c>
      <c r="H421" s="5">
        <v>0.194018</v>
      </c>
      <c r="I421" s="5">
        <v>49.614147000000003</v>
      </c>
      <c r="J421" s="5">
        <v>1.476345</v>
      </c>
      <c r="K421" s="5">
        <v>9.1374469999999999</v>
      </c>
      <c r="L421" s="5">
        <v>0.136238</v>
      </c>
      <c r="M421" s="53">
        <v>0.14702000000000001</v>
      </c>
      <c r="N421" s="5">
        <v>5.8455E-2</v>
      </c>
      <c r="O421" s="5">
        <v>101154</v>
      </c>
      <c r="P421" s="5">
        <v>21.7</v>
      </c>
      <c r="Q421" s="5">
        <v>60</v>
      </c>
      <c r="R421" s="5">
        <v>1.1881999999999999</v>
      </c>
      <c r="S421" s="5" t="s">
        <v>889</v>
      </c>
      <c r="T421" s="5" t="s">
        <v>890</v>
      </c>
      <c r="U421" s="77">
        <v>1260</v>
      </c>
      <c r="V421" s="34">
        <v>96.1663670131381</v>
      </c>
      <c r="W421" s="2">
        <v>3.1512493740728313</v>
      </c>
      <c r="X421" s="2">
        <v>19.445253273944299</v>
      </c>
      <c r="Y421" s="2">
        <v>-29.945153892255071</v>
      </c>
      <c r="Z421" s="80">
        <f>VLOOKUP(U421,BG!$A$2:$F$55,4)</f>
        <v>17.060539381894493</v>
      </c>
      <c r="AA421" s="80">
        <f>VLOOKUP(U421,BG!$A$2:$F$55,5)</f>
        <v>0.62250848366137879</v>
      </c>
      <c r="AB421" s="4">
        <f>VLOOKUP(U421+1,BG!$A$2:$F$55,4)</f>
        <v>17.126142966056918</v>
      </c>
      <c r="AC421" s="4">
        <f>VLOOKUP(U421+1,BG!$A$2:$F$55,5)</f>
        <v>0.6289107227806644</v>
      </c>
      <c r="AD421" s="3">
        <f>COUNTIF($U$2:U421,U421)</f>
        <v>3</v>
      </c>
      <c r="AE421" s="3">
        <f t="shared" si="60"/>
        <v>19</v>
      </c>
      <c r="AF421" s="3">
        <f t="shared" si="64"/>
        <v>16</v>
      </c>
      <c r="AG421" s="3">
        <f t="shared" si="65"/>
        <v>2</v>
      </c>
      <c r="AH421" s="81">
        <f t="shared" si="61"/>
        <v>17.067828669023655</v>
      </c>
      <c r="AI421" s="81">
        <f t="shared" si="62"/>
        <v>0.62321984356352156</v>
      </c>
      <c r="AJ421" s="83">
        <v>2.2217699999999998</v>
      </c>
      <c r="AK421" s="83">
        <v>19.392499999999998</v>
      </c>
      <c r="AL421" s="84">
        <f t="shared" si="66"/>
        <v>43.08567472499999</v>
      </c>
      <c r="AM421" s="84">
        <f t="shared" si="63"/>
        <v>61.276842208204648</v>
      </c>
      <c r="AN421" s="84">
        <f t="shared" si="67"/>
        <v>10.63700951307791</v>
      </c>
      <c r="AO421" s="84">
        <f t="shared" si="68"/>
        <v>50.639832695126742</v>
      </c>
      <c r="AP421" s="85">
        <f t="shared" si="69"/>
        <v>0.14917422843013692</v>
      </c>
    </row>
    <row r="422" spans="1:42" x14ac:dyDescent="0.25">
      <c r="A422">
        <v>23</v>
      </c>
      <c r="B422" s="52">
        <v>7</v>
      </c>
      <c r="C422" s="5" t="s">
        <v>884</v>
      </c>
      <c r="D422" s="5">
        <v>-800</v>
      </c>
      <c r="E422" s="5">
        <v>-208.00125</v>
      </c>
      <c r="F422" s="5">
        <v>120</v>
      </c>
      <c r="G422" s="5">
        <v>0.20221500000000001</v>
      </c>
      <c r="H422" s="5">
        <v>0.19414899999999999</v>
      </c>
      <c r="I422" s="5">
        <v>49.646895999999998</v>
      </c>
      <c r="J422" s="5">
        <v>1.4629049999999999</v>
      </c>
      <c r="K422" s="5">
        <v>9.1404820000000004</v>
      </c>
      <c r="L422" s="5">
        <v>0.134966</v>
      </c>
      <c r="M422" s="53">
        <v>0.20221500000000001</v>
      </c>
      <c r="N422" s="5">
        <v>9.9860000000000004E-2</v>
      </c>
      <c r="O422" s="5">
        <v>101154</v>
      </c>
      <c r="P422" s="5">
        <v>21.7</v>
      </c>
      <c r="Q422" s="5">
        <v>60</v>
      </c>
      <c r="R422" s="5">
        <v>1.1881999999999999</v>
      </c>
      <c r="S422" s="5" t="s">
        <v>891</v>
      </c>
      <c r="T422" s="5" t="s">
        <v>892</v>
      </c>
      <c r="U422" s="77">
        <v>1260</v>
      </c>
      <c r="V422" s="34">
        <v>140.53945564308935</v>
      </c>
      <c r="W422" s="2">
        <v>2.6216680739446176</v>
      </c>
      <c r="X422" s="2">
        <v>35.000944610268334</v>
      </c>
      <c r="Y422" s="2">
        <v>-33.940285624807693</v>
      </c>
      <c r="Z422" s="80">
        <f>VLOOKUP(U422,BG!$A$2:$F$55,4)</f>
        <v>17.060539381894493</v>
      </c>
      <c r="AA422" s="80">
        <f>VLOOKUP(U422,BG!$A$2:$F$55,5)</f>
        <v>0.62250848366137879</v>
      </c>
      <c r="AB422" s="4">
        <f>VLOOKUP(U422+1,BG!$A$2:$F$55,4)</f>
        <v>17.126142966056918</v>
      </c>
      <c r="AC422" s="4">
        <f>VLOOKUP(U422+1,BG!$A$2:$F$55,5)</f>
        <v>0.6289107227806644</v>
      </c>
      <c r="AD422" s="3">
        <f>COUNTIF($U$2:U422,U422)</f>
        <v>4</v>
      </c>
      <c r="AE422" s="3">
        <f t="shared" si="60"/>
        <v>19</v>
      </c>
      <c r="AF422" s="3">
        <f t="shared" si="64"/>
        <v>15</v>
      </c>
      <c r="AG422" s="3">
        <f t="shared" si="65"/>
        <v>3</v>
      </c>
      <c r="AH422" s="81">
        <f t="shared" si="61"/>
        <v>17.071473312588228</v>
      </c>
      <c r="AI422" s="81">
        <f t="shared" si="62"/>
        <v>0.623575523514593</v>
      </c>
      <c r="AJ422" s="83">
        <v>2.1560899999999998</v>
      </c>
      <c r="AK422" s="83">
        <v>34.948300000000003</v>
      </c>
      <c r="AL422" s="84">
        <f t="shared" si="66"/>
        <v>75.351680146999996</v>
      </c>
      <c r="AM422" s="84">
        <f t="shared" si="63"/>
        <v>91.760859042644427</v>
      </c>
      <c r="AN422" s="84">
        <f t="shared" si="67"/>
        <v>10.645352908062607</v>
      </c>
      <c r="AO422" s="84">
        <f t="shared" si="68"/>
        <v>81.115506134581821</v>
      </c>
      <c r="AP422" s="85">
        <f t="shared" si="69"/>
        <v>7.1057018099829672E-2</v>
      </c>
    </row>
    <row r="423" spans="1:42" x14ac:dyDescent="0.25">
      <c r="A423">
        <v>23</v>
      </c>
      <c r="B423" s="52">
        <v>8</v>
      </c>
      <c r="C423" s="5" t="s">
        <v>884</v>
      </c>
      <c r="D423" s="5">
        <v>-800</v>
      </c>
      <c r="E423" s="5">
        <v>-156.00125</v>
      </c>
      <c r="F423" s="5">
        <v>120</v>
      </c>
      <c r="G423" s="5">
        <v>0.24654000000000001</v>
      </c>
      <c r="H423" s="5">
        <v>0.19425600000000001</v>
      </c>
      <c r="I423" s="5">
        <v>49.673833000000002</v>
      </c>
      <c r="J423" s="5">
        <v>1.4723569999999999</v>
      </c>
      <c r="K423" s="5">
        <v>9.1429500000000008</v>
      </c>
      <c r="L423" s="5">
        <v>0.135765</v>
      </c>
      <c r="M423" s="53">
        <v>0.24654000000000001</v>
      </c>
      <c r="N423" s="5">
        <v>0.13120399999999999</v>
      </c>
      <c r="O423" s="5">
        <v>101154</v>
      </c>
      <c r="P423" s="5">
        <v>21.7</v>
      </c>
      <c r="Q423" s="5">
        <v>60</v>
      </c>
      <c r="R423" s="5">
        <v>1.1881999999999999</v>
      </c>
      <c r="S423" s="5" t="s">
        <v>893</v>
      </c>
      <c r="T423" s="5" t="s">
        <v>894</v>
      </c>
      <c r="U423" s="77">
        <v>1260</v>
      </c>
      <c r="V423" s="34">
        <v>175.35840406056275</v>
      </c>
      <c r="W423" s="2">
        <v>2.2830392831928101</v>
      </c>
      <c r="X423" s="2">
        <v>51.731790565296997</v>
      </c>
      <c r="Y423" s="2">
        <v>-35.273852931624432</v>
      </c>
      <c r="Z423" s="80">
        <f>VLOOKUP(U423,BG!$A$2:$F$55,4)</f>
        <v>17.060539381894493</v>
      </c>
      <c r="AA423" s="80">
        <f>VLOOKUP(U423,BG!$A$2:$F$55,5)</f>
        <v>0.62250848366137879</v>
      </c>
      <c r="AB423" s="4">
        <f>VLOOKUP(U423+1,BG!$A$2:$F$55,4)</f>
        <v>17.126142966056918</v>
      </c>
      <c r="AC423" s="4">
        <f>VLOOKUP(U423+1,BG!$A$2:$F$55,5)</f>
        <v>0.6289107227806644</v>
      </c>
      <c r="AD423" s="3">
        <f>COUNTIF($U$2:U423,U423)</f>
        <v>5</v>
      </c>
      <c r="AE423" s="3">
        <f t="shared" si="60"/>
        <v>19</v>
      </c>
      <c r="AF423" s="3">
        <f t="shared" si="64"/>
        <v>14</v>
      </c>
      <c r="AG423" s="3">
        <f t="shared" si="65"/>
        <v>4</v>
      </c>
      <c r="AH423" s="81">
        <f t="shared" si="61"/>
        <v>17.075117956152809</v>
      </c>
      <c r="AI423" s="81">
        <f t="shared" si="62"/>
        <v>0.62393120346566444</v>
      </c>
      <c r="AJ423" s="83">
        <v>2.0241099999999999</v>
      </c>
      <c r="AK423" s="83">
        <v>51.286700000000003</v>
      </c>
      <c r="AL423" s="84">
        <f t="shared" si="66"/>
        <v>103.809922337</v>
      </c>
      <c r="AM423" s="84">
        <f t="shared" si="63"/>
        <v>118.10571005047623</v>
      </c>
      <c r="AN423" s="84">
        <f t="shared" si="67"/>
        <v>10.653698895700598</v>
      </c>
      <c r="AO423" s="84">
        <f t="shared" si="68"/>
        <v>107.45201115477563</v>
      </c>
      <c r="AP423" s="85">
        <f t="shared" si="69"/>
        <v>3.3895026985856093E-2</v>
      </c>
    </row>
    <row r="424" spans="1:42" x14ac:dyDescent="0.25">
      <c r="A424">
        <v>23</v>
      </c>
      <c r="B424" s="52">
        <v>9</v>
      </c>
      <c r="C424" s="5" t="s">
        <v>884</v>
      </c>
      <c r="D424" s="5">
        <v>-800</v>
      </c>
      <c r="E424" s="5">
        <v>-104.00125</v>
      </c>
      <c r="F424" s="5">
        <v>120</v>
      </c>
      <c r="G424" s="5">
        <v>0.29175200000000001</v>
      </c>
      <c r="H424" s="5">
        <v>0.19431300000000001</v>
      </c>
      <c r="I424" s="5">
        <v>49.688142999999997</v>
      </c>
      <c r="J424" s="5">
        <v>1.481633</v>
      </c>
      <c r="K424" s="5">
        <v>9.1442560000000004</v>
      </c>
      <c r="L424" s="5">
        <v>0.13650300000000001</v>
      </c>
      <c r="M424" s="53">
        <v>0.29175200000000001</v>
      </c>
      <c r="N424" s="5">
        <v>0.149863</v>
      </c>
      <c r="O424" s="5">
        <v>101154</v>
      </c>
      <c r="P424" s="5">
        <v>21.7</v>
      </c>
      <c r="Q424" s="5">
        <v>60</v>
      </c>
      <c r="R424" s="5">
        <v>1.1881999999999999</v>
      </c>
      <c r="S424" s="5" t="s">
        <v>895</v>
      </c>
      <c r="T424" s="5" t="s">
        <v>896</v>
      </c>
      <c r="U424" s="77">
        <v>1260</v>
      </c>
      <c r="V424" s="34">
        <v>210.93701055885052</v>
      </c>
      <c r="W424" s="2">
        <v>2.4742914410306551</v>
      </c>
      <c r="X424" s="2">
        <v>57.519911608041234</v>
      </c>
      <c r="Y424" s="2">
        <v>-39.272236789114899</v>
      </c>
      <c r="Z424" s="80">
        <f>VLOOKUP(U424,BG!$A$2:$F$55,4)</f>
        <v>17.060539381894493</v>
      </c>
      <c r="AA424" s="80">
        <f>VLOOKUP(U424,BG!$A$2:$F$55,5)</f>
        <v>0.62250848366137879</v>
      </c>
      <c r="AB424" s="4">
        <f>VLOOKUP(U424+1,BG!$A$2:$F$55,4)</f>
        <v>17.126142966056918</v>
      </c>
      <c r="AC424" s="4">
        <f>VLOOKUP(U424+1,BG!$A$2:$F$55,5)</f>
        <v>0.6289107227806644</v>
      </c>
      <c r="AD424" s="3">
        <f>COUNTIF($U$2:U424,U424)</f>
        <v>6</v>
      </c>
      <c r="AE424" s="3">
        <f t="shared" si="60"/>
        <v>19</v>
      </c>
      <c r="AF424" s="3">
        <f t="shared" si="64"/>
        <v>13</v>
      </c>
      <c r="AG424" s="3">
        <f t="shared" si="65"/>
        <v>5</v>
      </c>
      <c r="AH424" s="81">
        <f t="shared" si="61"/>
        <v>17.07876259971739</v>
      </c>
      <c r="AI424" s="81">
        <f t="shared" si="62"/>
        <v>0.62428688341673599</v>
      </c>
      <c r="AJ424" s="83">
        <v>2.2079900000000001</v>
      </c>
      <c r="AK424" s="83">
        <v>57.105699999999999</v>
      </c>
      <c r="AL424" s="84">
        <f t="shared" si="66"/>
        <v>126.088814543</v>
      </c>
      <c r="AM424" s="84">
        <f t="shared" si="63"/>
        <v>142.32102498061624</v>
      </c>
      <c r="AN424" s="84">
        <f t="shared" si="67"/>
        <v>10.662047475991882</v>
      </c>
      <c r="AO424" s="84">
        <f t="shared" si="68"/>
        <v>131.65897750462437</v>
      </c>
      <c r="AP424" s="85">
        <f t="shared" si="69"/>
        <v>4.2307505854879746E-2</v>
      </c>
    </row>
    <row r="425" spans="1:42" x14ac:dyDescent="0.25">
      <c r="A425">
        <v>23</v>
      </c>
      <c r="B425" s="52">
        <v>10</v>
      </c>
      <c r="C425" s="5" t="s">
        <v>884</v>
      </c>
      <c r="D425" s="5">
        <v>-800</v>
      </c>
      <c r="E425" s="5">
        <v>-52.001249999999999</v>
      </c>
      <c r="F425" s="5">
        <v>120</v>
      </c>
      <c r="G425" s="5">
        <v>0.32131599999999999</v>
      </c>
      <c r="H425" s="5">
        <v>0.194521</v>
      </c>
      <c r="I425" s="5">
        <v>49.740378999999997</v>
      </c>
      <c r="J425" s="5">
        <v>1.489368</v>
      </c>
      <c r="K425" s="5">
        <v>9.1490500000000008</v>
      </c>
      <c r="L425" s="5">
        <v>0.13733200000000001</v>
      </c>
      <c r="M425" s="53">
        <v>0.32131599999999999</v>
      </c>
      <c r="N425" s="5">
        <v>0.147783</v>
      </c>
      <c r="O425" s="5">
        <v>101154</v>
      </c>
      <c r="P425" s="5">
        <v>21.7</v>
      </c>
      <c r="Q425" s="5">
        <v>60</v>
      </c>
      <c r="R425" s="5">
        <v>1.1881999999999999</v>
      </c>
      <c r="S425" s="5" t="s">
        <v>897</v>
      </c>
      <c r="T425" s="5" t="s">
        <v>898</v>
      </c>
      <c r="U425" s="77">
        <v>1260</v>
      </c>
      <c r="V425" s="34">
        <v>232.78349271853594</v>
      </c>
      <c r="W425" s="2">
        <v>3.2319536683649481</v>
      </c>
      <c r="X425" s="2">
        <v>49.089587774371836</v>
      </c>
      <c r="Y425" s="2">
        <v>-41.355073602578734</v>
      </c>
      <c r="Z425" s="80">
        <f>VLOOKUP(U425,BG!$A$2:$F$55,4)</f>
        <v>17.060539381894493</v>
      </c>
      <c r="AA425" s="80">
        <f>VLOOKUP(U425,BG!$A$2:$F$55,5)</f>
        <v>0.62250848366137879</v>
      </c>
      <c r="AB425" s="4">
        <f>VLOOKUP(U425+1,BG!$A$2:$F$55,4)</f>
        <v>17.126142966056918</v>
      </c>
      <c r="AC425" s="4">
        <f>VLOOKUP(U425+1,BG!$A$2:$F$55,5)</f>
        <v>0.6289107227806644</v>
      </c>
      <c r="AD425" s="3">
        <f>COUNTIF($U$2:U425,U425)</f>
        <v>7</v>
      </c>
      <c r="AE425" s="3">
        <f t="shared" si="60"/>
        <v>19</v>
      </c>
      <c r="AF425" s="3">
        <f t="shared" si="64"/>
        <v>12</v>
      </c>
      <c r="AG425" s="3">
        <f t="shared" si="65"/>
        <v>6</v>
      </c>
      <c r="AH425" s="81">
        <f t="shared" si="61"/>
        <v>17.082407243281967</v>
      </c>
      <c r="AI425" s="81">
        <f t="shared" si="62"/>
        <v>0.62464256336780732</v>
      </c>
      <c r="AJ425" s="83">
        <v>2.8462900000000002</v>
      </c>
      <c r="AK425" s="83">
        <v>48.491700000000002</v>
      </c>
      <c r="AL425" s="84">
        <f t="shared" si="66"/>
        <v>138.02144079300001</v>
      </c>
      <c r="AM425" s="84">
        <f t="shared" si="63"/>
        <v>158.65527328590417</v>
      </c>
      <c r="AN425" s="84">
        <f t="shared" si="67"/>
        <v>10.670398648936446</v>
      </c>
      <c r="AO425" s="84">
        <f t="shared" si="68"/>
        <v>147.98487463696773</v>
      </c>
      <c r="AP425" s="85">
        <f t="shared" si="69"/>
        <v>6.7327379696132672E-2</v>
      </c>
    </row>
    <row r="426" spans="1:42" x14ac:dyDescent="0.25">
      <c r="A426">
        <v>23</v>
      </c>
      <c r="B426" s="52">
        <v>11</v>
      </c>
      <c r="C426" s="5" t="s">
        <v>884</v>
      </c>
      <c r="D426" s="5">
        <v>-800</v>
      </c>
      <c r="E426" s="5">
        <v>-1.25E-3</v>
      </c>
      <c r="F426" s="5">
        <v>120</v>
      </c>
      <c r="G426" s="5">
        <v>0.309477</v>
      </c>
      <c r="H426" s="5">
        <v>0.19409499999999999</v>
      </c>
      <c r="I426" s="5">
        <v>49.633428000000002</v>
      </c>
      <c r="J426" s="5">
        <v>1.497889</v>
      </c>
      <c r="K426" s="5">
        <v>9.1391950000000008</v>
      </c>
      <c r="L426" s="5">
        <v>0.13806299999999999</v>
      </c>
      <c r="M426" s="53">
        <v>0.309477</v>
      </c>
      <c r="N426" s="5">
        <v>0.11736199999999999</v>
      </c>
      <c r="O426" s="5">
        <v>101154</v>
      </c>
      <c r="P426" s="5">
        <v>21.7</v>
      </c>
      <c r="Q426" s="5">
        <v>60</v>
      </c>
      <c r="R426" s="5">
        <v>1.1881999999999999</v>
      </c>
      <c r="S426" s="5" t="s">
        <v>899</v>
      </c>
      <c r="T426" s="5" t="s">
        <v>900</v>
      </c>
      <c r="U426" s="77">
        <v>1260</v>
      </c>
      <c r="V426" s="34">
        <v>218.34267585017963</v>
      </c>
      <c r="W426" s="2">
        <v>4.479772063626001</v>
      </c>
      <c r="X426" s="2">
        <v>32.905933253452048</v>
      </c>
      <c r="Y426" s="2">
        <v>-45.151172238754057</v>
      </c>
      <c r="Z426" s="80">
        <f>VLOOKUP(U426,BG!$A$2:$F$55,4)</f>
        <v>17.060539381894493</v>
      </c>
      <c r="AA426" s="80">
        <f>VLOOKUP(U426,BG!$A$2:$F$55,5)</f>
        <v>0.62250848366137879</v>
      </c>
      <c r="AB426" s="4">
        <f>VLOOKUP(U426+1,BG!$A$2:$F$55,4)</f>
        <v>17.126142966056918</v>
      </c>
      <c r="AC426" s="4">
        <f>VLOOKUP(U426+1,BG!$A$2:$F$55,5)</f>
        <v>0.6289107227806644</v>
      </c>
      <c r="AD426" s="3">
        <f>COUNTIF($U$2:U426,U426)</f>
        <v>8</v>
      </c>
      <c r="AE426" s="3">
        <f t="shared" si="60"/>
        <v>19</v>
      </c>
      <c r="AF426" s="3">
        <f t="shared" si="64"/>
        <v>11</v>
      </c>
      <c r="AG426" s="3">
        <f t="shared" si="65"/>
        <v>7</v>
      </c>
      <c r="AH426" s="81">
        <f t="shared" si="61"/>
        <v>17.086051886846548</v>
      </c>
      <c r="AI426" s="81">
        <f t="shared" si="62"/>
        <v>0.62499824331887877</v>
      </c>
      <c r="AJ426" s="83">
        <v>3.6723300000000001</v>
      </c>
      <c r="AK426" s="83">
        <v>32.979700000000001</v>
      </c>
      <c r="AL426" s="84">
        <f t="shared" si="66"/>
        <v>121.11234170100001</v>
      </c>
      <c r="AM426" s="84">
        <f t="shared" si="63"/>
        <v>147.41108051635632</v>
      </c>
      <c r="AN426" s="84">
        <f t="shared" si="67"/>
        <v>10.678752414534307</v>
      </c>
      <c r="AO426" s="84">
        <f t="shared" si="68"/>
        <v>136.73232810182202</v>
      </c>
      <c r="AP426" s="85">
        <f t="shared" si="69"/>
        <v>0.11423769797286053</v>
      </c>
    </row>
    <row r="427" spans="1:42" x14ac:dyDescent="0.25">
      <c r="A427">
        <v>23</v>
      </c>
      <c r="B427" s="52">
        <v>12</v>
      </c>
      <c r="C427" s="5" t="s">
        <v>884</v>
      </c>
      <c r="D427" s="5">
        <v>-800</v>
      </c>
      <c r="E427" s="5">
        <v>51.998750000000001</v>
      </c>
      <c r="F427" s="5">
        <v>120</v>
      </c>
      <c r="G427" s="5">
        <v>0.27737899999999999</v>
      </c>
      <c r="H427" s="5">
        <v>0.19417899999999999</v>
      </c>
      <c r="I427" s="5">
        <v>49.654445000000003</v>
      </c>
      <c r="J427" s="5">
        <v>1.423918</v>
      </c>
      <c r="K427" s="5">
        <v>9.1412300000000002</v>
      </c>
      <c r="L427" s="5">
        <v>0.13128899999999999</v>
      </c>
      <c r="M427" s="53">
        <v>0.27737899999999999</v>
      </c>
      <c r="N427" s="5">
        <v>6.8266999999999994E-2</v>
      </c>
      <c r="O427" s="5">
        <v>101154</v>
      </c>
      <c r="P427" s="5">
        <v>21.7</v>
      </c>
      <c r="Q427" s="5">
        <v>60</v>
      </c>
      <c r="R427" s="5">
        <v>1.1881999999999999</v>
      </c>
      <c r="S427" s="5" t="s">
        <v>901</v>
      </c>
      <c r="T427" s="5" t="s">
        <v>902</v>
      </c>
      <c r="U427" s="77">
        <v>1260</v>
      </c>
      <c r="V427" s="34">
        <v>186.1635089443833</v>
      </c>
      <c r="W427" s="2">
        <v>7.5205450361421677</v>
      </c>
      <c r="X427" s="2">
        <v>15.639119920398921</v>
      </c>
      <c r="Y427" s="2">
        <v>-54.856564365230973</v>
      </c>
      <c r="Z427" s="80">
        <f>VLOOKUP(U427,BG!$A$2:$F$55,4)</f>
        <v>17.060539381894493</v>
      </c>
      <c r="AA427" s="80">
        <f>VLOOKUP(U427,BG!$A$2:$F$55,5)</f>
        <v>0.62250848366137879</v>
      </c>
      <c r="AB427" s="4">
        <f>VLOOKUP(U427+1,BG!$A$2:$F$55,4)</f>
        <v>17.126142966056918</v>
      </c>
      <c r="AC427" s="4">
        <f>VLOOKUP(U427+1,BG!$A$2:$F$55,5)</f>
        <v>0.6289107227806644</v>
      </c>
      <c r="AD427" s="3">
        <f>COUNTIF($U$2:U427,U427)</f>
        <v>9</v>
      </c>
      <c r="AE427" s="3">
        <f t="shared" si="60"/>
        <v>19</v>
      </c>
      <c r="AF427" s="3">
        <f t="shared" si="64"/>
        <v>10</v>
      </c>
      <c r="AG427" s="3">
        <f t="shared" si="65"/>
        <v>8</v>
      </c>
      <c r="AH427" s="81">
        <f t="shared" si="61"/>
        <v>17.089696530411128</v>
      </c>
      <c r="AI427" s="81">
        <f t="shared" si="62"/>
        <v>0.62535392326995021</v>
      </c>
      <c r="AJ427" s="83">
        <v>4.2752600000000003</v>
      </c>
      <c r="AK427" s="83">
        <v>14.841900000000001</v>
      </c>
      <c r="AL427" s="84">
        <f t="shared" si="66"/>
        <v>63.452981394000005</v>
      </c>
      <c r="AM427" s="84">
        <f t="shared" si="63"/>
        <v>117.6147056869882</v>
      </c>
      <c r="AN427" s="84">
        <f t="shared" si="67"/>
        <v>10.687108772785455</v>
      </c>
      <c r="AO427" s="84">
        <f t="shared" si="68"/>
        <v>106.92759691420275</v>
      </c>
      <c r="AP427" s="85">
        <f t="shared" si="69"/>
        <v>0.4065799360953205</v>
      </c>
    </row>
    <row r="428" spans="1:42" x14ac:dyDescent="0.25">
      <c r="A428">
        <v>23</v>
      </c>
      <c r="B428" s="52">
        <v>13</v>
      </c>
      <c r="C428" s="5" t="s">
        <v>884</v>
      </c>
      <c r="D428" s="5">
        <v>-800</v>
      </c>
      <c r="E428" s="5">
        <v>103.99875</v>
      </c>
      <c r="F428" s="5">
        <v>120</v>
      </c>
      <c r="G428" s="5">
        <v>0.27604600000000001</v>
      </c>
      <c r="H428" s="5">
        <v>0.194109</v>
      </c>
      <c r="I428" s="5">
        <v>49.636837999999997</v>
      </c>
      <c r="J428" s="5">
        <v>1.4487380000000001</v>
      </c>
      <c r="K428" s="5">
        <v>9.1395739999999996</v>
      </c>
      <c r="L428" s="5">
        <v>0.13367000000000001</v>
      </c>
      <c r="M428" s="53">
        <v>0.27604600000000001</v>
      </c>
      <c r="N428" s="5">
        <v>6.9186999999999999E-2</v>
      </c>
      <c r="O428" s="5">
        <v>101154</v>
      </c>
      <c r="P428" s="5">
        <v>21.7</v>
      </c>
      <c r="Q428" s="5">
        <v>60</v>
      </c>
      <c r="R428" s="5">
        <v>1.1881999999999999</v>
      </c>
      <c r="S428" s="5" t="s">
        <v>903</v>
      </c>
      <c r="T428" s="5" t="s">
        <v>904</v>
      </c>
      <c r="U428" s="77">
        <v>1260</v>
      </c>
      <c r="V428" s="34">
        <v>180.94239882493073</v>
      </c>
      <c r="W428" s="2">
        <v>7.4556867225740504</v>
      </c>
      <c r="X428" s="2">
        <v>15.123052872516014</v>
      </c>
      <c r="Y428" s="2">
        <v>-58.847774178119487</v>
      </c>
      <c r="Z428" s="80">
        <f>VLOOKUP(U428,BG!$A$2:$F$55,4)</f>
        <v>17.060539381894493</v>
      </c>
      <c r="AA428" s="80">
        <f>VLOOKUP(U428,BG!$A$2:$F$55,5)</f>
        <v>0.62250848366137879</v>
      </c>
      <c r="AB428" s="4">
        <f>VLOOKUP(U428+1,BG!$A$2:$F$55,4)</f>
        <v>17.126142966056918</v>
      </c>
      <c r="AC428" s="4">
        <f>VLOOKUP(U428+1,BG!$A$2:$F$55,5)</f>
        <v>0.6289107227806644</v>
      </c>
      <c r="AD428" s="3">
        <f>COUNTIF($U$2:U428,U428)</f>
        <v>10</v>
      </c>
      <c r="AE428" s="3">
        <f t="shared" si="60"/>
        <v>19</v>
      </c>
      <c r="AF428" s="3">
        <f t="shared" si="64"/>
        <v>9</v>
      </c>
      <c r="AG428" s="3">
        <f t="shared" si="65"/>
        <v>9</v>
      </c>
      <c r="AH428" s="81">
        <f t="shared" si="61"/>
        <v>17.093341173975706</v>
      </c>
      <c r="AI428" s="81">
        <f t="shared" si="62"/>
        <v>0.62570960322102165</v>
      </c>
      <c r="AJ428" s="83">
        <v>4.1697699999999998</v>
      </c>
      <c r="AK428" s="83">
        <v>14.2873</v>
      </c>
      <c r="AL428" s="84">
        <f t="shared" si="66"/>
        <v>59.574754921</v>
      </c>
      <c r="AM428" s="84">
        <f t="shared" si="63"/>
        <v>112.752744506403</v>
      </c>
      <c r="AN428" s="84">
        <f t="shared" si="67"/>
        <v>10.695467723689891</v>
      </c>
      <c r="AO428" s="84">
        <f t="shared" si="68"/>
        <v>102.05727678271312</v>
      </c>
      <c r="AP428" s="85">
        <f t="shared" si="69"/>
        <v>0.41626156606315584</v>
      </c>
    </row>
    <row r="429" spans="1:42" x14ac:dyDescent="0.25">
      <c r="A429">
        <v>23</v>
      </c>
      <c r="B429" s="52">
        <v>14</v>
      </c>
      <c r="C429" s="5" t="s">
        <v>884</v>
      </c>
      <c r="D429" s="5">
        <v>-800</v>
      </c>
      <c r="E429" s="5">
        <v>155.99875</v>
      </c>
      <c r="F429" s="5">
        <v>120</v>
      </c>
      <c r="G429" s="5">
        <v>0.26031199999999999</v>
      </c>
      <c r="H429" s="5">
        <v>0.19413900000000001</v>
      </c>
      <c r="I429" s="5">
        <v>49.644483999999999</v>
      </c>
      <c r="J429" s="5">
        <v>1.452388</v>
      </c>
      <c r="K429" s="5">
        <v>9.1402739999999998</v>
      </c>
      <c r="L429" s="5">
        <v>0.13395599999999999</v>
      </c>
      <c r="M429" s="53">
        <v>0.26031199999999999</v>
      </c>
      <c r="N429" s="5">
        <v>6.7823999999999995E-2</v>
      </c>
      <c r="O429" s="5">
        <v>101154</v>
      </c>
      <c r="P429" s="5">
        <v>21.7</v>
      </c>
      <c r="Q429" s="5">
        <v>60</v>
      </c>
      <c r="R429" s="5">
        <v>1.1881999999999999</v>
      </c>
      <c r="S429" s="5" t="s">
        <v>905</v>
      </c>
      <c r="T429" s="5" t="s">
        <v>906</v>
      </c>
      <c r="U429" s="77">
        <v>1260</v>
      </c>
      <c r="V429" s="34">
        <v>163.11596414418787</v>
      </c>
      <c r="W429" s="2">
        <v>5.5069921654063752</v>
      </c>
      <c r="X429" s="2">
        <v>18.859162311283132</v>
      </c>
      <c r="Y429" s="2">
        <v>-57.875251458098369</v>
      </c>
      <c r="Z429" s="80">
        <f>VLOOKUP(U429,BG!$A$2:$F$55,4)</f>
        <v>17.060539381894493</v>
      </c>
      <c r="AA429" s="80">
        <f>VLOOKUP(U429,BG!$A$2:$F$55,5)</f>
        <v>0.62250848366137879</v>
      </c>
      <c r="AB429" s="4">
        <f>VLOOKUP(U429+1,BG!$A$2:$F$55,4)</f>
        <v>17.126142966056918</v>
      </c>
      <c r="AC429" s="4">
        <f>VLOOKUP(U429+1,BG!$A$2:$F$55,5)</f>
        <v>0.6289107227806644</v>
      </c>
      <c r="AD429" s="3">
        <f>COUNTIF($U$2:U429,U429)</f>
        <v>11</v>
      </c>
      <c r="AE429" s="3">
        <f t="shared" si="60"/>
        <v>19</v>
      </c>
      <c r="AF429" s="3">
        <f t="shared" si="64"/>
        <v>8</v>
      </c>
      <c r="AG429" s="3">
        <f t="shared" si="65"/>
        <v>10</v>
      </c>
      <c r="AH429" s="81">
        <f t="shared" si="61"/>
        <v>17.096985817540283</v>
      </c>
      <c r="AI429" s="81">
        <f t="shared" si="62"/>
        <v>0.62606528317209298</v>
      </c>
      <c r="AJ429" s="83">
        <v>4.3088600000000001</v>
      </c>
      <c r="AK429" s="83">
        <v>19.337</v>
      </c>
      <c r="AL429" s="84">
        <f t="shared" si="66"/>
        <v>83.320425819999997</v>
      </c>
      <c r="AM429" s="84">
        <f t="shared" si="63"/>
        <v>103.8572590943634</v>
      </c>
      <c r="AN429" s="84">
        <f t="shared" si="67"/>
        <v>10.703829267247615</v>
      </c>
      <c r="AO429" s="84">
        <f t="shared" si="68"/>
        <v>93.153429827115787</v>
      </c>
      <c r="AP429" s="85">
        <f t="shared" si="69"/>
        <v>0.10555707959830295</v>
      </c>
    </row>
    <row r="430" spans="1:42" x14ac:dyDescent="0.25">
      <c r="A430">
        <v>23</v>
      </c>
      <c r="B430" s="52">
        <v>15</v>
      </c>
      <c r="C430" s="5" t="s">
        <v>884</v>
      </c>
      <c r="D430" s="5">
        <v>-800</v>
      </c>
      <c r="E430" s="5">
        <v>207.99875</v>
      </c>
      <c r="F430" s="5">
        <v>120</v>
      </c>
      <c r="G430" s="5">
        <v>0.22129399999999999</v>
      </c>
      <c r="H430" s="5">
        <v>0.19445100000000001</v>
      </c>
      <c r="I430" s="5">
        <v>49.722765000000003</v>
      </c>
      <c r="J430" s="5">
        <v>1.48064</v>
      </c>
      <c r="K430" s="5">
        <v>9.1474430000000009</v>
      </c>
      <c r="L430" s="5">
        <v>0.13639399999999999</v>
      </c>
      <c r="M430" s="53">
        <v>0.22129399999999999</v>
      </c>
      <c r="N430" s="5">
        <v>9.0245000000000006E-2</v>
      </c>
      <c r="O430" s="5">
        <v>101154</v>
      </c>
      <c r="P430" s="5">
        <v>21.7</v>
      </c>
      <c r="Q430" s="5">
        <v>60</v>
      </c>
      <c r="R430" s="5">
        <v>1.1881999999999999</v>
      </c>
      <c r="S430" s="5" t="s">
        <v>907</v>
      </c>
      <c r="T430" s="5" t="s">
        <v>908</v>
      </c>
      <c r="U430" s="77">
        <v>1260</v>
      </c>
      <c r="V430" s="34">
        <v>124.91888559247144</v>
      </c>
      <c r="W430" s="2">
        <v>2.6183828873136847</v>
      </c>
      <c r="X430" s="2">
        <v>33.556823484587284</v>
      </c>
      <c r="Y430" s="2">
        <v>-49.487299777887408</v>
      </c>
      <c r="Z430" s="80">
        <f>VLOOKUP(U430,BG!$A$2:$F$55,4)</f>
        <v>17.060539381894493</v>
      </c>
      <c r="AA430" s="80">
        <f>VLOOKUP(U430,BG!$A$2:$F$55,5)</f>
        <v>0.62250848366137879</v>
      </c>
      <c r="AB430" s="4">
        <f>VLOOKUP(U430+1,BG!$A$2:$F$55,4)</f>
        <v>17.126142966056918</v>
      </c>
      <c r="AC430" s="4">
        <f>VLOOKUP(U430+1,BG!$A$2:$F$55,5)</f>
        <v>0.6289107227806644</v>
      </c>
      <c r="AD430" s="3">
        <f>COUNTIF($U$2:U430,U430)</f>
        <v>12</v>
      </c>
      <c r="AE430" s="3">
        <f t="shared" si="60"/>
        <v>19</v>
      </c>
      <c r="AF430" s="3">
        <f t="shared" si="64"/>
        <v>7</v>
      </c>
      <c r="AG430" s="3">
        <f t="shared" si="65"/>
        <v>11</v>
      </c>
      <c r="AH430" s="81">
        <f t="shared" si="61"/>
        <v>17.100630461104863</v>
      </c>
      <c r="AI430" s="81">
        <f t="shared" si="62"/>
        <v>0.62642096312316431</v>
      </c>
      <c r="AJ430" s="83">
        <v>2.1322000000000001</v>
      </c>
      <c r="AK430" s="83">
        <v>33.748699999999999</v>
      </c>
      <c r="AL430" s="84">
        <f t="shared" si="66"/>
        <v>71.958978139999999</v>
      </c>
      <c r="AM430" s="84">
        <f t="shared" si="63"/>
        <v>87.864612364649318</v>
      </c>
      <c r="AN430" s="84">
        <f t="shared" si="67"/>
        <v>10.712193403458629</v>
      </c>
      <c r="AO430" s="84">
        <f t="shared" si="68"/>
        <v>77.152418961190691</v>
      </c>
      <c r="AP430" s="85">
        <f t="shared" si="69"/>
        <v>6.7314037474354535E-2</v>
      </c>
    </row>
    <row r="431" spans="1:42" x14ac:dyDescent="0.25">
      <c r="A431">
        <v>23</v>
      </c>
      <c r="B431" s="52">
        <v>16</v>
      </c>
      <c r="C431" s="5" t="s">
        <v>884</v>
      </c>
      <c r="D431" s="5">
        <v>-800</v>
      </c>
      <c r="E431" s="5">
        <v>259.99874999999997</v>
      </c>
      <c r="F431" s="5">
        <v>120</v>
      </c>
      <c r="G431" s="5">
        <v>0.20147000000000001</v>
      </c>
      <c r="H431" s="5">
        <v>0.194274</v>
      </c>
      <c r="I431" s="5">
        <v>49.678334</v>
      </c>
      <c r="J431" s="5">
        <v>1.4728699999999999</v>
      </c>
      <c r="K431" s="5">
        <v>9.1433630000000008</v>
      </c>
      <c r="L431" s="5">
        <v>0.135824</v>
      </c>
      <c r="M431" s="53">
        <v>0.20147000000000001</v>
      </c>
      <c r="N431" s="5">
        <v>0.14771799999999999</v>
      </c>
      <c r="O431" s="5">
        <v>101154</v>
      </c>
      <c r="P431" s="5">
        <v>21.7</v>
      </c>
      <c r="Q431" s="5">
        <v>60</v>
      </c>
      <c r="R431" s="5">
        <v>1.1881999999999999</v>
      </c>
      <c r="S431" s="5" t="s">
        <v>909</v>
      </c>
      <c r="T431" s="5" t="s">
        <v>910</v>
      </c>
      <c r="U431" s="77">
        <v>1260</v>
      </c>
      <c r="V431" s="34">
        <v>103.53704201534255</v>
      </c>
      <c r="W431" s="2">
        <v>1.1311007458721096</v>
      </c>
      <c r="X431" s="2">
        <v>68.075887183655738</v>
      </c>
      <c r="Y431" s="2">
        <v>-47.948983946501912</v>
      </c>
      <c r="Z431" s="80">
        <f>VLOOKUP(U431,BG!$A$2:$F$55,4)</f>
        <v>17.060539381894493</v>
      </c>
      <c r="AA431" s="80">
        <f>VLOOKUP(U431,BG!$A$2:$F$55,5)</f>
        <v>0.62250848366137879</v>
      </c>
      <c r="AB431" s="4">
        <f>VLOOKUP(U431+1,BG!$A$2:$F$55,4)</f>
        <v>17.126142966056918</v>
      </c>
      <c r="AC431" s="4">
        <f>VLOOKUP(U431+1,BG!$A$2:$F$55,5)</f>
        <v>0.6289107227806644</v>
      </c>
      <c r="AD431" s="3">
        <f>COUNTIF($U$2:U431,U431)</f>
        <v>13</v>
      </c>
      <c r="AE431" s="3">
        <f t="shared" si="60"/>
        <v>19</v>
      </c>
      <c r="AF431" s="3">
        <f t="shared" si="64"/>
        <v>6</v>
      </c>
      <c r="AG431" s="3">
        <f t="shared" si="65"/>
        <v>12</v>
      </c>
      <c r="AH431" s="81">
        <f t="shared" si="61"/>
        <v>17.104275104669441</v>
      </c>
      <c r="AI431" s="81">
        <f t="shared" si="62"/>
        <v>0.62677664307423575</v>
      </c>
      <c r="AJ431" s="83">
        <v>0.968144</v>
      </c>
      <c r="AK431" s="83">
        <v>67.136200000000002</v>
      </c>
      <c r="AL431" s="84">
        <f t="shared" si="66"/>
        <v>64.997509212799997</v>
      </c>
      <c r="AM431" s="84">
        <f t="shared" si="63"/>
        <v>77.0006867693386</v>
      </c>
      <c r="AN431" s="84">
        <f t="shared" si="67"/>
        <v>10.720560132322934</v>
      </c>
      <c r="AO431" s="84">
        <f t="shared" si="68"/>
        <v>66.28012663701567</v>
      </c>
      <c r="AP431" s="85">
        <f t="shared" si="69"/>
        <v>1.9351463089983974E-2</v>
      </c>
    </row>
    <row r="432" spans="1:42" x14ac:dyDescent="0.25">
      <c r="A432">
        <v>23</v>
      </c>
      <c r="B432" s="52">
        <v>17</v>
      </c>
      <c r="C432" s="5" t="s">
        <v>884</v>
      </c>
      <c r="D432" s="5">
        <v>-800</v>
      </c>
      <c r="E432" s="5">
        <v>311.99874999999997</v>
      </c>
      <c r="F432" s="5">
        <v>120</v>
      </c>
      <c r="G432" s="5">
        <v>0.18024499999999999</v>
      </c>
      <c r="H432" s="5">
        <v>0.19375800000000001</v>
      </c>
      <c r="I432" s="5">
        <v>49.548959000000004</v>
      </c>
      <c r="J432" s="5">
        <v>1.4751019999999999</v>
      </c>
      <c r="K432" s="5">
        <v>9.1314410000000006</v>
      </c>
      <c r="L432" s="5">
        <v>0.136238</v>
      </c>
      <c r="M432" s="53">
        <v>0.18024499999999999</v>
      </c>
      <c r="N432" s="5">
        <v>0.139511</v>
      </c>
      <c r="O432" s="5">
        <v>101154</v>
      </c>
      <c r="P432" s="5">
        <v>21.7</v>
      </c>
      <c r="Q432" s="5">
        <v>60</v>
      </c>
      <c r="R432" s="5">
        <v>1.1881999999999999</v>
      </c>
      <c r="S432" s="5" t="s">
        <v>911</v>
      </c>
      <c r="T432" s="5" t="s">
        <v>912</v>
      </c>
      <c r="U432" s="77">
        <v>1260</v>
      </c>
      <c r="V432" s="34">
        <v>80.940546150613784</v>
      </c>
      <c r="W432" s="2">
        <v>0.94926423613991318</v>
      </c>
      <c r="X432" s="2">
        <v>64.549019390145375</v>
      </c>
      <c r="Y432" s="2">
        <v>-50.409743014548951</v>
      </c>
      <c r="Z432" s="80">
        <f>VLOOKUP(U432,BG!$A$2:$F$55,4)</f>
        <v>17.060539381894493</v>
      </c>
      <c r="AA432" s="80">
        <f>VLOOKUP(U432,BG!$A$2:$F$55,5)</f>
        <v>0.62250848366137879</v>
      </c>
      <c r="AB432" s="4">
        <f>VLOOKUP(U432+1,BG!$A$2:$F$55,4)</f>
        <v>17.126142966056918</v>
      </c>
      <c r="AC432" s="4">
        <f>VLOOKUP(U432+1,BG!$A$2:$F$55,5)</f>
        <v>0.6289107227806644</v>
      </c>
      <c r="AD432" s="3">
        <f>COUNTIF($U$2:U432,U432)</f>
        <v>14</v>
      </c>
      <c r="AE432" s="3">
        <f t="shared" si="60"/>
        <v>19</v>
      </c>
      <c r="AF432" s="3">
        <f t="shared" si="64"/>
        <v>5</v>
      </c>
      <c r="AG432" s="3">
        <f t="shared" si="65"/>
        <v>13</v>
      </c>
      <c r="AH432" s="81">
        <f t="shared" si="61"/>
        <v>17.107919748234021</v>
      </c>
      <c r="AI432" s="81">
        <f t="shared" si="62"/>
        <v>0.6271323230253073</v>
      </c>
      <c r="AJ432" s="83">
        <v>0.80760699999999996</v>
      </c>
      <c r="AK432" s="83">
        <v>64.219800000000006</v>
      </c>
      <c r="AL432" s="84">
        <f t="shared" si="66"/>
        <v>51.864360018600003</v>
      </c>
      <c r="AM432" s="84">
        <f t="shared" si="63"/>
        <v>61.274075584966795</v>
      </c>
      <c r="AN432" s="84">
        <f t="shared" si="67"/>
        <v>10.728929453840532</v>
      </c>
      <c r="AO432" s="84">
        <f t="shared" si="68"/>
        <v>50.545146131126259</v>
      </c>
      <c r="AP432" s="85">
        <f t="shared" si="69"/>
        <v>2.6099714580929016E-2</v>
      </c>
    </row>
    <row r="433" spans="1:42" x14ac:dyDescent="0.25">
      <c r="A433">
        <v>23</v>
      </c>
      <c r="B433" s="52">
        <v>18</v>
      </c>
      <c r="C433" s="5" t="s">
        <v>884</v>
      </c>
      <c r="D433" s="5">
        <v>-800</v>
      </c>
      <c r="E433" s="5">
        <v>363.99874999999997</v>
      </c>
      <c r="F433" s="5">
        <v>120</v>
      </c>
      <c r="G433" s="5">
        <v>0.15987100000000001</v>
      </c>
      <c r="H433" s="5">
        <v>0.19395699999999999</v>
      </c>
      <c r="I433" s="5">
        <v>49.598692999999997</v>
      </c>
      <c r="J433" s="5">
        <v>1.4818629999999999</v>
      </c>
      <c r="K433" s="5">
        <v>9.1360159999999997</v>
      </c>
      <c r="L433" s="5">
        <v>0.136744</v>
      </c>
      <c r="M433" s="53">
        <v>0.15987100000000001</v>
      </c>
      <c r="N433" s="5">
        <v>0.112744</v>
      </c>
      <c r="O433" s="5">
        <v>101154</v>
      </c>
      <c r="P433" s="5">
        <v>21.7</v>
      </c>
      <c r="Q433" s="5">
        <v>60</v>
      </c>
      <c r="R433" s="5">
        <v>1.1881999999999999</v>
      </c>
      <c r="S433" s="5" t="s">
        <v>913</v>
      </c>
      <c r="T433" s="5" t="s">
        <v>914</v>
      </c>
      <c r="U433" s="77">
        <v>1260</v>
      </c>
      <c r="V433" s="34">
        <v>59.09992485079087</v>
      </c>
      <c r="W433" s="2">
        <v>1.1824543025297702</v>
      </c>
      <c r="X433" s="2">
        <v>42.351212326934331</v>
      </c>
      <c r="Y433" s="2">
        <v>-48.871269759042939</v>
      </c>
      <c r="Z433" s="80">
        <f>VLOOKUP(U433,BG!$A$2:$F$55,4)</f>
        <v>17.060539381894493</v>
      </c>
      <c r="AA433" s="80">
        <f>VLOOKUP(U433,BG!$A$2:$F$55,5)</f>
        <v>0.62250848366137879</v>
      </c>
      <c r="AB433" s="4">
        <f>VLOOKUP(U433+1,BG!$A$2:$F$55,4)</f>
        <v>17.126142966056918</v>
      </c>
      <c r="AC433" s="4">
        <f>VLOOKUP(U433+1,BG!$A$2:$F$55,5)</f>
        <v>0.6289107227806644</v>
      </c>
      <c r="AD433" s="3">
        <f>COUNTIF($U$2:U433,U433)</f>
        <v>15</v>
      </c>
      <c r="AE433" s="3">
        <f t="shared" si="60"/>
        <v>19</v>
      </c>
      <c r="AF433" s="3">
        <f t="shared" si="64"/>
        <v>4</v>
      </c>
      <c r="AG433" s="3">
        <f t="shared" si="65"/>
        <v>14</v>
      </c>
      <c r="AH433" s="81">
        <f t="shared" si="61"/>
        <v>17.111564391798602</v>
      </c>
      <c r="AI433" s="81">
        <f t="shared" si="62"/>
        <v>0.62748800297637874</v>
      </c>
      <c r="AJ433" s="83">
        <v>0.954901</v>
      </c>
      <c r="AK433" s="83">
        <v>45.337200000000003</v>
      </c>
      <c r="AL433" s="84">
        <f t="shared" si="66"/>
        <v>43.292537617200004</v>
      </c>
      <c r="AM433" s="84">
        <f t="shared" si="63"/>
        <v>50.078373233335341</v>
      </c>
      <c r="AN433" s="84">
        <f t="shared" si="67"/>
        <v>10.737301368011417</v>
      </c>
      <c r="AO433" s="84">
        <f t="shared" si="68"/>
        <v>39.341071865323926</v>
      </c>
      <c r="AP433" s="85">
        <f t="shared" si="69"/>
        <v>0.10044123264874708</v>
      </c>
    </row>
    <row r="434" spans="1:42" x14ac:dyDescent="0.25">
      <c r="A434">
        <v>23</v>
      </c>
      <c r="B434" s="52">
        <v>19</v>
      </c>
      <c r="C434" s="5" t="s">
        <v>884</v>
      </c>
      <c r="D434" s="5">
        <v>-800</v>
      </c>
      <c r="E434" s="5">
        <v>415.99874999999997</v>
      </c>
      <c r="F434" s="5">
        <v>120</v>
      </c>
      <c r="G434" s="5">
        <v>0.148147</v>
      </c>
      <c r="H434" s="5">
        <v>0.194493</v>
      </c>
      <c r="I434" s="5">
        <v>49.733217000000003</v>
      </c>
      <c r="J434" s="5">
        <v>1.494556</v>
      </c>
      <c r="K434" s="5">
        <v>9.1483849999999993</v>
      </c>
      <c r="L434" s="5">
        <v>0.137739</v>
      </c>
      <c r="M434" s="53">
        <v>0.148147</v>
      </c>
      <c r="N434" s="5">
        <v>7.2697999999999999E-2</v>
      </c>
      <c r="O434" s="5">
        <v>101154</v>
      </c>
      <c r="P434" s="5">
        <v>21.7</v>
      </c>
      <c r="Q434" s="5">
        <v>60</v>
      </c>
      <c r="R434" s="5">
        <v>1.1881999999999999</v>
      </c>
      <c r="S434" s="5" t="s">
        <v>915</v>
      </c>
      <c r="T434" s="5" t="s">
        <v>916</v>
      </c>
      <c r="U434" s="77">
        <v>1260</v>
      </c>
      <c r="V434" s="34">
        <v>44.833828261689121</v>
      </c>
      <c r="W434" s="2">
        <v>1.5406701766934416</v>
      </c>
      <c r="X434" s="2">
        <v>24.049116098655674</v>
      </c>
      <c r="Y434" s="2">
        <v>-54.571871341204705</v>
      </c>
      <c r="Z434" s="80">
        <f>VLOOKUP(U434,BG!$A$2:$F$55,4)</f>
        <v>17.060539381894493</v>
      </c>
      <c r="AA434" s="80">
        <f>VLOOKUP(U434,BG!$A$2:$F$55,5)</f>
        <v>0.62250848366137879</v>
      </c>
      <c r="AB434" s="4">
        <f>VLOOKUP(U434+1,BG!$A$2:$F$55,4)</f>
        <v>17.126142966056918</v>
      </c>
      <c r="AC434" s="4">
        <f>VLOOKUP(U434+1,BG!$A$2:$F$55,5)</f>
        <v>0.6289107227806644</v>
      </c>
      <c r="AD434" s="3">
        <f>COUNTIF($U$2:U434,U434)</f>
        <v>16</v>
      </c>
      <c r="AE434" s="3">
        <f t="shared" si="60"/>
        <v>19</v>
      </c>
      <c r="AF434" s="3">
        <f t="shared" si="64"/>
        <v>3</v>
      </c>
      <c r="AG434" s="3">
        <f t="shared" si="65"/>
        <v>15</v>
      </c>
      <c r="AH434" s="81">
        <f t="shared" si="61"/>
        <v>17.115209035363179</v>
      </c>
      <c r="AI434" s="81">
        <f t="shared" si="62"/>
        <v>0.62784368292745008</v>
      </c>
      <c r="AJ434" s="83">
        <v>0.97390500000000002</v>
      </c>
      <c r="AK434" s="83">
        <v>25.296800000000001</v>
      </c>
      <c r="AL434" s="84">
        <f t="shared" si="66"/>
        <v>24.636680004000002</v>
      </c>
      <c r="AM434" s="84">
        <f t="shared" si="63"/>
        <v>37.051755949036931</v>
      </c>
      <c r="AN434" s="84">
        <f t="shared" si="67"/>
        <v>10.745675874835589</v>
      </c>
      <c r="AO434" s="84">
        <f t="shared" si="68"/>
        <v>26.30608007420134</v>
      </c>
      <c r="AP434" s="85">
        <f t="shared" si="69"/>
        <v>6.3460616917932089E-2</v>
      </c>
    </row>
    <row r="435" spans="1:42" x14ac:dyDescent="0.25">
      <c r="A435">
        <v>23</v>
      </c>
      <c r="B435" s="52">
        <v>20</v>
      </c>
      <c r="C435" s="5" t="s">
        <v>884</v>
      </c>
      <c r="D435" s="5">
        <v>-800</v>
      </c>
      <c r="E435" s="5">
        <v>467.99874999999997</v>
      </c>
      <c r="F435" s="5">
        <v>120</v>
      </c>
      <c r="G435" s="5">
        <v>0.149753</v>
      </c>
      <c r="H435" s="5">
        <v>0.194413</v>
      </c>
      <c r="I435" s="5">
        <v>49.713186</v>
      </c>
      <c r="J435" s="5">
        <v>1.4818560000000001</v>
      </c>
      <c r="K435" s="5">
        <v>9.1465610000000002</v>
      </c>
      <c r="L435" s="5">
        <v>0.13644800000000001</v>
      </c>
      <c r="M435" s="53">
        <v>0.149753</v>
      </c>
      <c r="N435" s="5">
        <v>4.0195000000000002E-2</v>
      </c>
      <c r="O435" s="5">
        <v>101154</v>
      </c>
      <c r="P435" s="5">
        <v>21.7</v>
      </c>
      <c r="Q435" s="5">
        <v>60</v>
      </c>
      <c r="R435" s="5">
        <v>1.1881999999999999</v>
      </c>
      <c r="S435" s="5" t="s">
        <v>917</v>
      </c>
      <c r="T435" s="5" t="s">
        <v>918</v>
      </c>
      <c r="U435" s="77">
        <v>1260</v>
      </c>
      <c r="V435" s="34">
        <v>42.227444950150705</v>
      </c>
      <c r="W435" s="2">
        <v>2.6791335932192428</v>
      </c>
      <c r="X435" s="2">
        <v>12.780241532404709</v>
      </c>
      <c r="Y435" s="2">
        <v>-58.355421113132167</v>
      </c>
      <c r="Z435" s="80">
        <f>VLOOKUP(U435,BG!$A$2:$F$55,4)</f>
        <v>17.060539381894493</v>
      </c>
      <c r="AA435" s="80">
        <f>VLOOKUP(U435,BG!$A$2:$F$55,5)</f>
        <v>0.62250848366137879</v>
      </c>
      <c r="AB435" s="4">
        <f>VLOOKUP(U435+1,BG!$A$2:$F$55,4)</f>
        <v>17.126142966056918</v>
      </c>
      <c r="AC435" s="4">
        <f>VLOOKUP(U435+1,BG!$A$2:$F$55,5)</f>
        <v>0.6289107227806644</v>
      </c>
      <c r="AD435" s="3">
        <f>COUNTIF($U$2:U435,U435)</f>
        <v>17</v>
      </c>
      <c r="AE435" s="3">
        <f t="shared" si="60"/>
        <v>19</v>
      </c>
      <c r="AF435" s="3">
        <f t="shared" si="64"/>
        <v>2</v>
      </c>
      <c r="AG435" s="3">
        <f t="shared" si="65"/>
        <v>16</v>
      </c>
      <c r="AH435" s="81">
        <f t="shared" si="61"/>
        <v>17.11885367892776</v>
      </c>
      <c r="AI435" s="81">
        <f t="shared" si="62"/>
        <v>0.62819936287852152</v>
      </c>
      <c r="AJ435" s="83">
        <v>1.62998</v>
      </c>
      <c r="AK435" s="83">
        <v>13.567399999999999</v>
      </c>
      <c r="AL435" s="84">
        <f t="shared" si="66"/>
        <v>22.114590651999997</v>
      </c>
      <c r="AM435" s="84">
        <f t="shared" si="63"/>
        <v>34.239974418921229</v>
      </c>
      <c r="AN435" s="84">
        <f t="shared" si="67"/>
        <v>10.754052974313053</v>
      </c>
      <c r="AO435" s="84">
        <f t="shared" si="68"/>
        <v>23.485921444608174</v>
      </c>
      <c r="AP435" s="85">
        <f t="shared" si="69"/>
        <v>5.8389482219911061E-2</v>
      </c>
    </row>
    <row r="436" spans="1:42" x14ac:dyDescent="0.25">
      <c r="A436">
        <v>23</v>
      </c>
      <c r="B436" s="52">
        <v>21</v>
      </c>
      <c r="C436" s="5" t="s">
        <v>884</v>
      </c>
      <c r="D436" s="5">
        <v>-800</v>
      </c>
      <c r="E436" s="5">
        <v>519.99874999999997</v>
      </c>
      <c r="F436" s="5">
        <v>120</v>
      </c>
      <c r="G436" s="5">
        <v>0.14584900000000001</v>
      </c>
      <c r="H436" s="5">
        <v>0.19445399999999999</v>
      </c>
      <c r="I436" s="5">
        <v>49.723503000000001</v>
      </c>
      <c r="J436" s="5">
        <v>1.5101960000000001</v>
      </c>
      <c r="K436" s="5">
        <v>9.1474689999999992</v>
      </c>
      <c r="L436" s="5">
        <v>0.13916500000000001</v>
      </c>
      <c r="M436" s="53">
        <v>0.14584900000000001</v>
      </c>
      <c r="N436" s="5">
        <v>4.1424999999999997E-2</v>
      </c>
      <c r="O436" s="5">
        <v>101154</v>
      </c>
      <c r="P436" s="5">
        <v>21.7</v>
      </c>
      <c r="Q436" s="5">
        <v>60</v>
      </c>
      <c r="R436" s="5">
        <v>1.1881999999999999</v>
      </c>
      <c r="S436" s="5" t="s">
        <v>919</v>
      </c>
      <c r="T436" s="5" t="s">
        <v>920</v>
      </c>
      <c r="U436" s="77">
        <v>1260</v>
      </c>
      <c r="V436" s="34">
        <v>34.807074659909581</v>
      </c>
      <c r="W436" s="2">
        <v>2.4249030391058519</v>
      </c>
      <c r="X436" s="2">
        <v>13.42733365269995</v>
      </c>
      <c r="Y436" s="2">
        <v>-57.575825000305173</v>
      </c>
      <c r="Z436" s="80">
        <f>VLOOKUP(U436,BG!$A$2:$F$55,4)</f>
        <v>17.060539381894493</v>
      </c>
      <c r="AA436" s="80">
        <f>VLOOKUP(U436,BG!$A$2:$F$55,5)</f>
        <v>0.62250848366137879</v>
      </c>
      <c r="AB436" s="4">
        <f>VLOOKUP(U436+1,BG!$A$2:$F$55,4)</f>
        <v>17.126142966056918</v>
      </c>
      <c r="AC436" s="4">
        <f>VLOOKUP(U436+1,BG!$A$2:$F$55,5)</f>
        <v>0.6289107227806644</v>
      </c>
      <c r="AD436" s="3">
        <f>COUNTIF($U$2:U436,U436)</f>
        <v>18</v>
      </c>
      <c r="AE436" s="3">
        <f t="shared" si="60"/>
        <v>19</v>
      </c>
      <c r="AF436" s="3">
        <f t="shared" si="64"/>
        <v>1</v>
      </c>
      <c r="AG436" s="3">
        <f t="shared" si="65"/>
        <v>17</v>
      </c>
      <c r="AH436" s="81">
        <f t="shared" si="61"/>
        <v>17.122498322492341</v>
      </c>
      <c r="AI436" s="81">
        <f t="shared" si="62"/>
        <v>0.62855504282959307</v>
      </c>
      <c r="AJ436" s="83">
        <v>1.4844599999999999</v>
      </c>
      <c r="AK436" s="83">
        <v>13.9733</v>
      </c>
      <c r="AL436" s="84">
        <f t="shared" si="66"/>
        <v>20.742804917999997</v>
      </c>
      <c r="AM436" s="84">
        <f t="shared" si="63"/>
        <v>32.55998218152039</v>
      </c>
      <c r="AN436" s="84">
        <f t="shared" si="67"/>
        <v>10.762432666443809</v>
      </c>
      <c r="AO436" s="84">
        <f t="shared" si="68"/>
        <v>21.797549515076582</v>
      </c>
      <c r="AP436" s="85">
        <f t="shared" si="69"/>
        <v>4.838821888428587E-2</v>
      </c>
    </row>
    <row r="437" spans="1:42" x14ac:dyDescent="0.25">
      <c r="A437">
        <v>23</v>
      </c>
      <c r="B437" s="52">
        <v>22</v>
      </c>
      <c r="C437" s="5" t="s">
        <v>884</v>
      </c>
      <c r="D437" s="5">
        <v>-800</v>
      </c>
      <c r="E437" s="5">
        <v>571.99874999999997</v>
      </c>
      <c r="F437" s="5">
        <v>120</v>
      </c>
      <c r="G437" s="5">
        <v>0.13946900000000001</v>
      </c>
      <c r="H437" s="5">
        <v>0.19439500000000001</v>
      </c>
      <c r="I437" s="5">
        <v>49.708677999999999</v>
      </c>
      <c r="J437" s="5">
        <v>1.4804790000000001</v>
      </c>
      <c r="K437" s="5">
        <v>9.1461459999999999</v>
      </c>
      <c r="L437" s="5">
        <v>0.13648399999999999</v>
      </c>
      <c r="M437" s="53">
        <v>0.13946900000000001</v>
      </c>
      <c r="N437" s="5">
        <v>2.6977999999999999E-2</v>
      </c>
      <c r="O437" s="5">
        <v>101154</v>
      </c>
      <c r="P437" s="5">
        <v>21.7</v>
      </c>
      <c r="Q437" s="5">
        <v>60</v>
      </c>
      <c r="R437" s="5">
        <v>1.1881999999999999</v>
      </c>
      <c r="S437" s="5" t="s">
        <v>921</v>
      </c>
      <c r="T437" s="5" t="s">
        <v>922</v>
      </c>
      <c r="U437" s="77">
        <v>1260</v>
      </c>
      <c r="V437" s="34">
        <v>25.227225152771478</v>
      </c>
      <c r="W437" s="2">
        <v>3.2761047142299096</v>
      </c>
      <c r="X437" s="2">
        <v>8.085455134661089</v>
      </c>
      <c r="Y437" s="2">
        <v>-59.651958998929032</v>
      </c>
      <c r="Z437" s="80">
        <f>VLOOKUP(U437,BG!$A$2:$F$55,4)</f>
        <v>17.060539381894493</v>
      </c>
      <c r="AA437" s="80">
        <f>VLOOKUP(U437,BG!$A$2:$F$55,5)</f>
        <v>0.62250848366137879</v>
      </c>
      <c r="AB437" s="4">
        <f>VLOOKUP(U437+1,BG!$A$2:$F$55,4)</f>
        <v>17.126142966056918</v>
      </c>
      <c r="AC437" s="4">
        <f>VLOOKUP(U437+1,BG!$A$2:$F$55,5)</f>
        <v>0.6289107227806644</v>
      </c>
      <c r="AD437" s="3">
        <f>COUNTIF($U$2:U437,U437)</f>
        <v>19</v>
      </c>
      <c r="AE437" s="3">
        <f t="shared" si="60"/>
        <v>19</v>
      </c>
      <c r="AF437" s="3">
        <f t="shared" si="64"/>
        <v>0</v>
      </c>
      <c r="AG437" s="3">
        <f t="shared" si="65"/>
        <v>18</v>
      </c>
      <c r="AH437" s="81">
        <f t="shared" si="61"/>
        <v>17.126142966056918</v>
      </c>
      <c r="AI437" s="81">
        <f t="shared" si="62"/>
        <v>0.6289107227806644</v>
      </c>
      <c r="AJ437" s="83">
        <v>1.6138399999999999</v>
      </c>
      <c r="AK437" s="83">
        <v>11.6365</v>
      </c>
      <c r="AL437" s="84">
        <f t="shared" si="66"/>
        <v>18.779449159999999</v>
      </c>
      <c r="AM437" s="84">
        <f t="shared" si="63"/>
        <v>26.488797683357621</v>
      </c>
      <c r="AN437" s="84">
        <f t="shared" si="67"/>
        <v>10.770814951227848</v>
      </c>
      <c r="AO437" s="84">
        <f t="shared" si="68"/>
        <v>15.717982732129773</v>
      </c>
      <c r="AP437" s="85">
        <f t="shared" si="69"/>
        <v>0.19477476722328729</v>
      </c>
    </row>
  </sheetData>
  <autoFilter ref="A1:AP437" xr:uid="{9E7472FB-22B8-4FF3-A5FF-7A6958B64E4B}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F5A92-1399-4BB1-B3CE-9673B46D8AF9}">
  <dimension ref="A1:AV437"/>
  <sheetViews>
    <sheetView topLeftCell="AE1" workbookViewId="0">
      <selection activeCell="A19" sqref="A19:XFD19"/>
    </sheetView>
  </sheetViews>
  <sheetFormatPr defaultRowHeight="15" x14ac:dyDescent="0.25"/>
  <cols>
    <col min="45" max="45" width="15" bestFit="1" customWidth="1"/>
    <col min="48" max="48" width="14.28515625" bestFit="1" customWidth="1"/>
  </cols>
  <sheetData>
    <row r="1" spans="1:48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75" t="s">
        <v>19</v>
      </c>
      <c r="V1" s="1" t="s">
        <v>20</v>
      </c>
      <c r="W1" s="2" t="s">
        <v>22</v>
      </c>
      <c r="X1" s="2" t="s">
        <v>23</v>
      </c>
      <c r="Y1" s="2" t="s">
        <v>24</v>
      </c>
      <c r="Z1" s="80" t="s">
        <v>974</v>
      </c>
      <c r="AA1" s="80" t="s">
        <v>975</v>
      </c>
      <c r="AB1" s="80" t="s">
        <v>999</v>
      </c>
      <c r="AC1" s="4" t="s">
        <v>978</v>
      </c>
      <c r="AD1" s="4" t="s">
        <v>979</v>
      </c>
      <c r="AE1" s="4" t="s">
        <v>998</v>
      </c>
      <c r="AF1" s="3" t="s">
        <v>980</v>
      </c>
      <c r="AG1" s="3" t="s">
        <v>981</v>
      </c>
      <c r="AH1" s="3" t="s">
        <v>982</v>
      </c>
      <c r="AI1" s="3" t="s">
        <v>983</v>
      </c>
      <c r="AJ1" s="81" t="s">
        <v>984</v>
      </c>
      <c r="AK1" s="81" t="s">
        <v>985</v>
      </c>
      <c r="AL1" s="81" t="s">
        <v>997</v>
      </c>
      <c r="AM1" s="83" t="s">
        <v>986</v>
      </c>
      <c r="AN1" s="83" t="s">
        <v>987</v>
      </c>
      <c r="AO1" s="84" t="s">
        <v>989</v>
      </c>
      <c r="AP1" s="84" t="s">
        <v>990</v>
      </c>
      <c r="AQ1" s="84" t="s">
        <v>991</v>
      </c>
      <c r="AR1" s="84" t="s">
        <v>992</v>
      </c>
      <c r="AS1" s="85" t="s">
        <v>988</v>
      </c>
    </row>
    <row r="2" spans="1:48" x14ac:dyDescent="0.25">
      <c r="A2">
        <v>1</v>
      </c>
      <c r="B2" s="7">
        <v>6</v>
      </c>
      <c r="C2" s="3" t="s">
        <v>36</v>
      </c>
      <c r="D2" s="3">
        <v>0</v>
      </c>
      <c r="E2" s="3">
        <v>104</v>
      </c>
      <c r="F2" s="3">
        <v>60</v>
      </c>
      <c r="G2" s="3">
        <v>0.25048799999999999</v>
      </c>
      <c r="H2" s="3">
        <v>0.18154600000000001</v>
      </c>
      <c r="I2" s="3">
        <v>46.484822000000001</v>
      </c>
      <c r="J2" s="3">
        <v>1.671592</v>
      </c>
      <c r="K2" s="3">
        <v>8.804055</v>
      </c>
      <c r="L2" s="3">
        <v>0.158248</v>
      </c>
      <c r="M2" s="8">
        <v>0.25048799999999999</v>
      </c>
      <c r="N2" s="3">
        <v>0.31539499999999998</v>
      </c>
      <c r="O2" s="3">
        <v>101353</v>
      </c>
      <c r="P2" s="3">
        <v>19.8</v>
      </c>
      <c r="Q2" s="3">
        <v>60</v>
      </c>
      <c r="R2" s="3">
        <v>1.1990000000000001</v>
      </c>
      <c r="S2" s="3" t="s">
        <v>37</v>
      </c>
      <c r="T2" s="3" t="s">
        <v>38</v>
      </c>
      <c r="U2" s="77">
        <v>1000</v>
      </c>
      <c r="V2" s="34">
        <v>460.04356770166754</v>
      </c>
      <c r="W2" s="2">
        <v>1.2289988271088292</v>
      </c>
      <c r="X2" s="2">
        <v>272.93469429791367</v>
      </c>
      <c r="Y2" s="2">
        <v>5.4307978881293879</v>
      </c>
      <c r="Z2" s="80">
        <f>VLOOKUP(U2,BG!$A$2:$F$55,4)</f>
        <v>18.192118958634286</v>
      </c>
      <c r="AA2" s="80">
        <f>VLOOKUP(U2,BG!$A$2:$F$55,5)</f>
        <v>0.95958912820665299</v>
      </c>
      <c r="AB2" s="80">
        <f>VLOOKUP(U2,BG!$A$2:$F$55,6)</f>
        <v>18.564175118504963</v>
      </c>
      <c r="AC2" s="4">
        <f>VLOOKUP(U2+1,BG!$A$2:$F$55,4)</f>
        <v>16.857715311350958</v>
      </c>
      <c r="AD2" s="4">
        <f>VLOOKUP(U2+1,BG!$A$2:$F$55,5)</f>
        <v>1.0570756383162991</v>
      </c>
      <c r="AE2" s="4">
        <f>VLOOKUP(U2+1,BG!$A$2:$F$55,6)</f>
        <v>9.3887065217226571</v>
      </c>
      <c r="AF2" s="3">
        <f>COUNTIF($U$2:U2,U2)</f>
        <v>1</v>
      </c>
      <c r="AG2" s="3">
        <f t="shared" ref="AG2:AG65" si="0">COUNTIF($U$2:$U$437,U2)</f>
        <v>12</v>
      </c>
      <c r="AH2" s="3">
        <f>AG2-AF2</f>
        <v>11</v>
      </c>
      <c r="AI2" s="3">
        <f>AF2-1</f>
        <v>0</v>
      </c>
      <c r="AJ2" s="81">
        <f t="shared" ref="AJ2:AJ65" si="1">(AH2*Z2+AI2*AC2)/(AG2-1)</f>
        <v>18.192118958634286</v>
      </c>
      <c r="AK2" s="81">
        <f t="shared" ref="AK2:AK65" si="2">(AH2*AA2+AI2*AD2)/(AG2-1)</f>
        <v>0.9595891282066531</v>
      </c>
      <c r="AL2" s="81">
        <f>(AH2*AB2+AI2*AE2)/(AG2-1)</f>
        <v>18.564175118504963</v>
      </c>
      <c r="AM2" s="83">
        <v>1.23146</v>
      </c>
      <c r="AN2" s="83">
        <v>274.12400000000002</v>
      </c>
      <c r="AO2" s="84">
        <f>AM2*AN2</f>
        <v>337.57274104000004</v>
      </c>
      <c r="AP2" s="84">
        <f>W2*X2+Y2</f>
        <v>340.86721705757219</v>
      </c>
      <c r="AQ2" s="84">
        <f>AJ2*AK2+AL2</f>
        <v>36.021134690252566</v>
      </c>
      <c r="AR2" s="84">
        <f>AP2-AQ2</f>
        <v>304.84608236731964</v>
      </c>
      <c r="AS2" s="85">
        <f>ABS((AO2-AR2)/AR2)</f>
        <v>0.10735469656863397</v>
      </c>
      <c r="AU2" t="s">
        <v>993</v>
      </c>
      <c r="AV2" s="82">
        <f>MIN(AS:AS)</f>
        <v>1.4161416092018818E-4</v>
      </c>
    </row>
    <row r="3" spans="1:48" x14ac:dyDescent="0.25">
      <c r="A3">
        <v>1</v>
      </c>
      <c r="B3" s="7">
        <v>7</v>
      </c>
      <c r="C3" s="3" t="s">
        <v>36</v>
      </c>
      <c r="D3" s="3">
        <v>0</v>
      </c>
      <c r="E3" s="3">
        <v>104</v>
      </c>
      <c r="F3" s="3">
        <v>70</v>
      </c>
      <c r="G3" s="3">
        <v>0.26374300000000001</v>
      </c>
      <c r="H3" s="3">
        <v>0.182203</v>
      </c>
      <c r="I3" s="3">
        <v>46.649799000000002</v>
      </c>
      <c r="J3" s="3">
        <v>1.6341460000000001</v>
      </c>
      <c r="K3" s="3">
        <v>8.8197340000000004</v>
      </c>
      <c r="L3" s="3">
        <v>0.15461</v>
      </c>
      <c r="M3" s="8">
        <v>0.26374300000000001</v>
      </c>
      <c r="N3" s="3">
        <v>0.33343800000000001</v>
      </c>
      <c r="O3" s="3">
        <v>101353</v>
      </c>
      <c r="P3" s="3">
        <v>19.8</v>
      </c>
      <c r="Q3" s="3">
        <v>60</v>
      </c>
      <c r="R3" s="3">
        <v>1.1990000000000001</v>
      </c>
      <c r="S3" s="3" t="s">
        <v>39</v>
      </c>
      <c r="T3" s="3" t="s">
        <v>40</v>
      </c>
      <c r="U3" s="77">
        <v>1000</v>
      </c>
      <c r="V3" s="34">
        <v>483.56973280810178</v>
      </c>
      <c r="W3" s="2">
        <v>1.1340643968812028</v>
      </c>
      <c r="X3" s="2">
        <v>310.47891805906784</v>
      </c>
      <c r="Y3" s="2">
        <v>4.9000341805168173</v>
      </c>
      <c r="Z3" s="80">
        <f>VLOOKUP(U3,BG!$A$2:$F$55,4)</f>
        <v>18.192118958634286</v>
      </c>
      <c r="AA3" s="80">
        <f>VLOOKUP(U3,BG!$A$2:$F$55,5)</f>
        <v>0.95958912820665299</v>
      </c>
      <c r="AB3" s="80">
        <f>VLOOKUP(U3,BG!$A$2:$F$55,6)</f>
        <v>18.564175118504963</v>
      </c>
      <c r="AC3" s="4">
        <f>VLOOKUP(U3+1,BG!$A$2:$F$55,4)</f>
        <v>16.857715311350958</v>
      </c>
      <c r="AD3" s="4">
        <f>VLOOKUP(U3+1,BG!$A$2:$F$55,5)</f>
        <v>1.0570756383162991</v>
      </c>
      <c r="AE3" s="4">
        <f>VLOOKUP(U3+1,BG!$A$2:$F$55,6)</f>
        <v>9.3887065217226571</v>
      </c>
      <c r="AF3" s="3">
        <f>COUNTIF($U$2:U3,U3)</f>
        <v>2</v>
      </c>
      <c r="AG3" s="3">
        <f t="shared" si="0"/>
        <v>12</v>
      </c>
      <c r="AH3" s="3">
        <f t="shared" ref="AH3:AH66" si="3">AG3-AF3</f>
        <v>10</v>
      </c>
      <c r="AI3" s="3">
        <f t="shared" ref="AI3:AI66" si="4">AF3-1</f>
        <v>1</v>
      </c>
      <c r="AJ3" s="81">
        <f t="shared" si="1"/>
        <v>18.07080953615398</v>
      </c>
      <c r="AK3" s="81">
        <f t="shared" si="2"/>
        <v>0.96845153821662078</v>
      </c>
      <c r="AL3" s="81">
        <f t="shared" ref="AL3:AL66" si="5">(AH3*AB3+AI3*AE3)/(AG3-1)</f>
        <v>17.730041609706571</v>
      </c>
      <c r="AM3" s="83">
        <v>1.13652</v>
      </c>
      <c r="AN3" s="83">
        <v>311.69099999999997</v>
      </c>
      <c r="AO3" s="84">
        <f t="shared" ref="AO3:AO66" si="6">AM3*AN3</f>
        <v>354.24305531999994</v>
      </c>
      <c r="AP3" s="84">
        <f t="shared" ref="AP3:AP66" si="7">W3*X3+Y3</f>
        <v>357.00312113350191</v>
      </c>
      <c r="AQ3" s="84">
        <f t="shared" ref="AQ3:AQ66" si="8">AJ3*AK3+AL3</f>
        <v>35.230744901814475</v>
      </c>
      <c r="AR3" s="84">
        <f t="shared" ref="AR3:AR66" si="9">AP3-AQ3</f>
        <v>321.77237623168742</v>
      </c>
      <c r="AS3" s="85">
        <f t="shared" ref="AS3:AS66" si="10">ABS((AO3-AR3)/AR3)</f>
        <v>0.10091195356351067</v>
      </c>
      <c r="AU3" t="s">
        <v>994</v>
      </c>
      <c r="AV3" s="82">
        <f>MAX(AS:AS)</f>
        <v>93.815249594750483</v>
      </c>
    </row>
    <row r="4" spans="1:48" x14ac:dyDescent="0.25">
      <c r="A4">
        <v>1</v>
      </c>
      <c r="B4" s="7">
        <v>8</v>
      </c>
      <c r="C4" s="3" t="s">
        <v>36</v>
      </c>
      <c r="D4" s="3">
        <v>0</v>
      </c>
      <c r="E4" s="3">
        <v>104</v>
      </c>
      <c r="F4" s="3">
        <v>80</v>
      </c>
      <c r="G4" s="3">
        <v>0.29555100000000001</v>
      </c>
      <c r="H4" s="3">
        <v>0.18263299999999999</v>
      </c>
      <c r="I4" s="3">
        <v>46.757696000000003</v>
      </c>
      <c r="J4" s="3">
        <v>1.633874</v>
      </c>
      <c r="K4" s="3">
        <v>8.8298919999999992</v>
      </c>
      <c r="L4" s="3">
        <v>0.154338</v>
      </c>
      <c r="M4" s="8">
        <v>0.29555100000000001</v>
      </c>
      <c r="N4" s="3">
        <v>0.347717</v>
      </c>
      <c r="O4" s="3">
        <v>101354</v>
      </c>
      <c r="P4" s="3">
        <v>19.8</v>
      </c>
      <c r="Q4" s="3">
        <v>60</v>
      </c>
      <c r="R4" s="3">
        <v>1.1991000000000001</v>
      </c>
      <c r="S4" s="3" t="s">
        <v>41</v>
      </c>
      <c r="T4" s="3" t="s">
        <v>42</v>
      </c>
      <c r="U4" s="77">
        <v>1000</v>
      </c>
      <c r="V4" s="34">
        <v>541.64850681697442</v>
      </c>
      <c r="W4" s="2">
        <v>1.2017127971295347</v>
      </c>
      <c r="X4" s="2">
        <v>327.3658082013655</v>
      </c>
      <c r="Y4" s="2">
        <v>4.3726976985980546</v>
      </c>
      <c r="Z4" s="80">
        <f>VLOOKUP(U4,BG!$A$2:$F$55,4)</f>
        <v>18.192118958634286</v>
      </c>
      <c r="AA4" s="80">
        <f>VLOOKUP(U4,BG!$A$2:$F$55,5)</f>
        <v>0.95958912820665299</v>
      </c>
      <c r="AB4" s="80">
        <f>VLOOKUP(U4,BG!$A$2:$F$55,6)</f>
        <v>18.564175118504963</v>
      </c>
      <c r="AC4" s="4">
        <f>VLOOKUP(U4+1,BG!$A$2:$F$55,4)</f>
        <v>16.857715311350958</v>
      </c>
      <c r="AD4" s="4">
        <f>VLOOKUP(U4+1,BG!$A$2:$F$55,5)</f>
        <v>1.0570756383162991</v>
      </c>
      <c r="AE4" s="4">
        <f>VLOOKUP(U4+1,BG!$A$2:$F$55,6)</f>
        <v>9.3887065217226571</v>
      </c>
      <c r="AF4" s="3">
        <f>COUNTIF($U$2:U4,U4)</f>
        <v>3</v>
      </c>
      <c r="AG4" s="3">
        <f t="shared" si="0"/>
        <v>12</v>
      </c>
      <c r="AH4" s="3">
        <f t="shared" si="3"/>
        <v>9</v>
      </c>
      <c r="AI4" s="3">
        <f t="shared" si="4"/>
        <v>2</v>
      </c>
      <c r="AJ4" s="81">
        <f t="shared" si="1"/>
        <v>17.949500113673682</v>
      </c>
      <c r="AK4" s="81">
        <f t="shared" si="2"/>
        <v>0.97731394822658857</v>
      </c>
      <c r="AL4" s="81">
        <f t="shared" si="5"/>
        <v>16.89590810090818</v>
      </c>
      <c r="AM4" s="83">
        <v>1.2049700000000001</v>
      </c>
      <c r="AN4" s="83">
        <v>328.66</v>
      </c>
      <c r="AO4" s="84">
        <f t="shared" si="6"/>
        <v>396.02544020000005</v>
      </c>
      <c r="AP4" s="84">
        <f t="shared" si="7"/>
        <v>397.77237875683176</v>
      </c>
      <c r="AQ4" s="84">
        <f t="shared" si="8"/>
        <v>34.438204925696212</v>
      </c>
      <c r="AR4" s="84">
        <f t="shared" si="9"/>
        <v>363.33417383113556</v>
      </c>
      <c r="AS4" s="85">
        <f t="shared" si="10"/>
        <v>8.9975754342497369E-2</v>
      </c>
      <c r="AU4" t="s">
        <v>995</v>
      </c>
      <c r="AV4" s="82">
        <f>AVERAGE(AS2:AS437)</f>
        <v>0.96751395484392388</v>
      </c>
    </row>
    <row r="5" spans="1:48" x14ac:dyDescent="0.25">
      <c r="A5">
        <v>1</v>
      </c>
      <c r="B5" s="7">
        <v>9</v>
      </c>
      <c r="C5" s="3" t="s">
        <v>36</v>
      </c>
      <c r="D5" s="3">
        <v>0</v>
      </c>
      <c r="E5" s="3">
        <v>104</v>
      </c>
      <c r="F5" s="3">
        <v>90</v>
      </c>
      <c r="G5" s="3">
        <v>0.29611599999999999</v>
      </c>
      <c r="H5" s="3">
        <v>0.183032</v>
      </c>
      <c r="I5" s="3">
        <v>46.857872999999998</v>
      </c>
      <c r="J5" s="3">
        <v>1.6119840000000001</v>
      </c>
      <c r="K5" s="3">
        <v>8.8395209999999995</v>
      </c>
      <c r="L5" s="3">
        <v>0.151979</v>
      </c>
      <c r="M5" s="8">
        <v>0.29611599999999999</v>
      </c>
      <c r="N5" s="3">
        <v>0.32604699999999998</v>
      </c>
      <c r="O5" s="3">
        <v>101351</v>
      </c>
      <c r="P5" s="3">
        <v>19.8</v>
      </c>
      <c r="Q5" s="3">
        <v>60</v>
      </c>
      <c r="R5" s="3">
        <v>1.1990000000000001</v>
      </c>
      <c r="S5" s="3" t="s">
        <v>43</v>
      </c>
      <c r="T5" s="3" t="s">
        <v>44</v>
      </c>
      <c r="U5" s="77">
        <v>1000</v>
      </c>
      <c r="V5" s="34">
        <v>541.29847814000107</v>
      </c>
      <c r="W5" s="2">
        <v>1.2402039362740869</v>
      </c>
      <c r="X5" s="2">
        <v>318.23127026994155</v>
      </c>
      <c r="Y5" s="2">
        <v>5.4675239567766374</v>
      </c>
      <c r="Z5" s="80">
        <f>VLOOKUP(U5,BG!$A$2:$F$55,4)</f>
        <v>18.192118958634286</v>
      </c>
      <c r="AA5" s="80">
        <f>VLOOKUP(U5,BG!$A$2:$F$55,5)</f>
        <v>0.95958912820665299</v>
      </c>
      <c r="AB5" s="80">
        <f>VLOOKUP(U5,BG!$A$2:$F$55,6)</f>
        <v>18.564175118504963</v>
      </c>
      <c r="AC5" s="4">
        <f>VLOOKUP(U5+1,BG!$A$2:$F$55,4)</f>
        <v>16.857715311350958</v>
      </c>
      <c r="AD5" s="4">
        <f>VLOOKUP(U5+1,BG!$A$2:$F$55,5)</f>
        <v>1.0570756383162991</v>
      </c>
      <c r="AE5" s="4">
        <f>VLOOKUP(U5+1,BG!$A$2:$F$55,6)</f>
        <v>9.3887065217226571</v>
      </c>
      <c r="AF5" s="3">
        <f>COUNTIF($U$2:U5,U5)</f>
        <v>4</v>
      </c>
      <c r="AG5" s="3">
        <f t="shared" si="0"/>
        <v>12</v>
      </c>
      <c r="AH5" s="3">
        <f t="shared" si="3"/>
        <v>8</v>
      </c>
      <c r="AI5" s="3">
        <f t="shared" si="4"/>
        <v>3</v>
      </c>
      <c r="AJ5" s="81">
        <f t="shared" si="1"/>
        <v>17.828190691193377</v>
      </c>
      <c r="AK5" s="81">
        <f t="shared" si="2"/>
        <v>0.98617635823655647</v>
      </c>
      <c r="AL5" s="81">
        <f t="shared" si="5"/>
        <v>16.061774592109789</v>
      </c>
      <c r="AM5" s="83">
        <v>1.2450699999999999</v>
      </c>
      <c r="AN5" s="83">
        <v>319.50599999999997</v>
      </c>
      <c r="AO5" s="84">
        <f t="shared" si="6"/>
        <v>397.80733541999996</v>
      </c>
      <c r="AP5" s="84">
        <f t="shared" si="7"/>
        <v>400.13919799106094</v>
      </c>
      <c r="AQ5" s="84">
        <f t="shared" si="8"/>
        <v>33.643514761897748</v>
      </c>
      <c r="AR5" s="84">
        <f t="shared" si="9"/>
        <v>366.49568322916321</v>
      </c>
      <c r="AS5" s="85">
        <f t="shared" si="10"/>
        <v>8.5435255103013419E-2</v>
      </c>
      <c r="AU5" t="s">
        <v>996</v>
      </c>
      <c r="AV5" s="82">
        <f>_xlfn.STDEV.P(AS2:AS437)</f>
        <v>5.2439280948031914</v>
      </c>
    </row>
    <row r="6" spans="1:48" x14ac:dyDescent="0.25">
      <c r="A6">
        <v>1</v>
      </c>
      <c r="B6" s="7">
        <v>10</v>
      </c>
      <c r="C6" s="3" t="s">
        <v>36</v>
      </c>
      <c r="D6" s="3">
        <v>0</v>
      </c>
      <c r="E6" s="3">
        <v>104</v>
      </c>
      <c r="F6" s="3">
        <v>100</v>
      </c>
      <c r="G6" s="3">
        <v>0.29613</v>
      </c>
      <c r="H6" s="3">
        <v>0.18273700000000001</v>
      </c>
      <c r="I6" s="3">
        <v>46.783679999999997</v>
      </c>
      <c r="J6" s="3">
        <v>1.638668</v>
      </c>
      <c r="K6" s="3">
        <v>8.8323820000000008</v>
      </c>
      <c r="L6" s="3">
        <v>0.15476000000000001</v>
      </c>
      <c r="M6" s="8">
        <v>0.29613</v>
      </c>
      <c r="N6" s="3">
        <v>0.30735200000000001</v>
      </c>
      <c r="O6" s="3">
        <v>101353</v>
      </c>
      <c r="P6" s="3">
        <v>19.8</v>
      </c>
      <c r="Q6" s="3">
        <v>60</v>
      </c>
      <c r="R6" s="3">
        <v>1.1990000000000001</v>
      </c>
      <c r="S6" s="3" t="s">
        <v>45</v>
      </c>
      <c r="T6" s="3" t="s">
        <v>46</v>
      </c>
      <c r="U6" s="77">
        <v>1000</v>
      </c>
      <c r="V6" s="34">
        <v>539.92467422542222</v>
      </c>
      <c r="W6" s="2">
        <v>1.3036641506587008</v>
      </c>
      <c r="X6" s="2">
        <v>299.73628433351172</v>
      </c>
      <c r="Y6" s="2">
        <v>2.1066680313609276</v>
      </c>
      <c r="Z6" s="80">
        <f>VLOOKUP(U6,BG!$A$2:$F$55,4)</f>
        <v>18.192118958634286</v>
      </c>
      <c r="AA6" s="80">
        <f>VLOOKUP(U6,BG!$A$2:$F$55,5)</f>
        <v>0.95958912820665299</v>
      </c>
      <c r="AB6" s="80">
        <f>VLOOKUP(U6,BG!$A$2:$F$55,6)</f>
        <v>18.564175118504963</v>
      </c>
      <c r="AC6" s="4">
        <f>VLOOKUP(U6+1,BG!$A$2:$F$55,4)</f>
        <v>16.857715311350958</v>
      </c>
      <c r="AD6" s="4">
        <f>VLOOKUP(U6+1,BG!$A$2:$F$55,5)</f>
        <v>1.0570756383162991</v>
      </c>
      <c r="AE6" s="4">
        <f>VLOOKUP(U6+1,BG!$A$2:$F$55,6)</f>
        <v>9.3887065217226571</v>
      </c>
      <c r="AF6" s="3">
        <f>COUNTIF($U$2:U6,U6)</f>
        <v>5</v>
      </c>
      <c r="AG6" s="3">
        <f t="shared" si="0"/>
        <v>12</v>
      </c>
      <c r="AH6" s="3">
        <f t="shared" si="3"/>
        <v>7</v>
      </c>
      <c r="AI6" s="3">
        <f t="shared" si="4"/>
        <v>4</v>
      </c>
      <c r="AJ6" s="81">
        <f t="shared" si="1"/>
        <v>17.706881268713076</v>
      </c>
      <c r="AK6" s="81">
        <f t="shared" si="2"/>
        <v>0.99503876824652437</v>
      </c>
      <c r="AL6" s="81">
        <f t="shared" si="5"/>
        <v>15.227641083311395</v>
      </c>
      <c r="AM6" s="83">
        <v>1.3054600000000001</v>
      </c>
      <c r="AN6" s="83">
        <v>301.21699999999998</v>
      </c>
      <c r="AO6" s="84">
        <f t="shared" si="6"/>
        <v>393.22674482000002</v>
      </c>
      <c r="AP6" s="84">
        <f t="shared" si="7"/>
        <v>392.86211656860331</v>
      </c>
      <c r="AQ6" s="84">
        <f t="shared" si="8"/>
        <v>32.846674410419112</v>
      </c>
      <c r="AR6" s="84">
        <f t="shared" si="9"/>
        <v>360.01544215818421</v>
      </c>
      <c r="AS6" s="85">
        <f t="shared" si="10"/>
        <v>9.2249661466530561E-2</v>
      </c>
    </row>
    <row r="7" spans="1:48" x14ac:dyDescent="0.25">
      <c r="A7">
        <v>1</v>
      </c>
      <c r="B7" s="7">
        <v>11</v>
      </c>
      <c r="C7" s="3" t="s">
        <v>36</v>
      </c>
      <c r="D7" s="3">
        <v>0</v>
      </c>
      <c r="E7" s="3">
        <v>104</v>
      </c>
      <c r="F7" s="3">
        <v>110</v>
      </c>
      <c r="G7" s="3">
        <v>0.31469599999999998</v>
      </c>
      <c r="H7" s="3">
        <v>0.18298500000000001</v>
      </c>
      <c r="I7" s="3">
        <v>46.845897999999998</v>
      </c>
      <c r="J7" s="3">
        <v>1.6066130000000001</v>
      </c>
      <c r="K7" s="3">
        <v>8.8386169999999993</v>
      </c>
      <c r="L7" s="3">
        <v>0.15159900000000001</v>
      </c>
      <c r="M7" s="8">
        <v>0.31469599999999998</v>
      </c>
      <c r="N7" s="3">
        <v>0.34386499999999998</v>
      </c>
      <c r="O7" s="3">
        <v>101346</v>
      </c>
      <c r="P7" s="3">
        <v>19.8</v>
      </c>
      <c r="Q7" s="3">
        <v>60</v>
      </c>
      <c r="R7" s="3">
        <v>1.1990000000000001</v>
      </c>
      <c r="S7" s="3" t="s">
        <v>47</v>
      </c>
      <c r="T7" s="3" t="s">
        <v>48</v>
      </c>
      <c r="U7" s="77">
        <v>1000</v>
      </c>
      <c r="V7" s="34">
        <v>573.00669925598595</v>
      </c>
      <c r="W7" s="2">
        <v>1.156605771749998</v>
      </c>
      <c r="X7" s="2">
        <v>357.80108468902012</v>
      </c>
      <c r="Y7" s="2">
        <v>1.1820989178268142</v>
      </c>
      <c r="Z7" s="80">
        <f>VLOOKUP(U7,BG!$A$2:$F$55,4)</f>
        <v>18.192118958634286</v>
      </c>
      <c r="AA7" s="80">
        <f>VLOOKUP(U7,BG!$A$2:$F$55,5)</f>
        <v>0.95958912820665299</v>
      </c>
      <c r="AB7" s="80">
        <f>VLOOKUP(U7,BG!$A$2:$F$55,6)</f>
        <v>18.564175118504963</v>
      </c>
      <c r="AC7" s="4">
        <f>VLOOKUP(U7+1,BG!$A$2:$F$55,4)</f>
        <v>16.857715311350958</v>
      </c>
      <c r="AD7" s="4">
        <f>VLOOKUP(U7+1,BG!$A$2:$F$55,5)</f>
        <v>1.0570756383162991</v>
      </c>
      <c r="AE7" s="4">
        <f>VLOOKUP(U7+1,BG!$A$2:$F$55,6)</f>
        <v>9.3887065217226571</v>
      </c>
      <c r="AF7" s="3">
        <f>COUNTIF($U$2:U7,U7)</f>
        <v>6</v>
      </c>
      <c r="AG7" s="3">
        <f t="shared" si="0"/>
        <v>12</v>
      </c>
      <c r="AH7" s="3">
        <f t="shared" si="3"/>
        <v>6</v>
      </c>
      <c r="AI7" s="3">
        <f t="shared" si="4"/>
        <v>5</v>
      </c>
      <c r="AJ7" s="81">
        <f t="shared" si="1"/>
        <v>17.585571846232771</v>
      </c>
      <c r="AK7" s="81">
        <f t="shared" si="2"/>
        <v>1.0039011782564922</v>
      </c>
      <c r="AL7" s="81">
        <f t="shared" si="5"/>
        <v>14.393507574513006</v>
      </c>
      <c r="AM7" s="83">
        <v>1.1519200000000001</v>
      </c>
      <c r="AN7" s="83">
        <v>359.06099999999998</v>
      </c>
      <c r="AO7" s="84">
        <f t="shared" si="6"/>
        <v>413.60954712</v>
      </c>
      <c r="AP7" s="84">
        <f t="shared" si="7"/>
        <v>415.01689860755732</v>
      </c>
      <c r="AQ7" s="84">
        <f t="shared" si="8"/>
        <v>32.047683871260276</v>
      </c>
      <c r="AR7" s="84">
        <f t="shared" si="9"/>
        <v>382.96921473629703</v>
      </c>
      <c r="AS7" s="85">
        <f t="shared" si="10"/>
        <v>8.0007298771524307E-2</v>
      </c>
    </row>
    <row r="8" spans="1:48" x14ac:dyDescent="0.25">
      <c r="A8">
        <v>1</v>
      </c>
      <c r="B8" s="7">
        <v>12</v>
      </c>
      <c r="C8" s="3" t="s">
        <v>36</v>
      </c>
      <c r="D8" s="3">
        <v>0</v>
      </c>
      <c r="E8" s="3">
        <v>104</v>
      </c>
      <c r="F8" s="3">
        <v>120</v>
      </c>
      <c r="G8" s="3">
        <v>0.31846000000000002</v>
      </c>
      <c r="H8" s="3">
        <v>0.18274699999999999</v>
      </c>
      <c r="I8" s="3">
        <v>46.786199000000003</v>
      </c>
      <c r="J8" s="3">
        <v>1.5880179999999999</v>
      </c>
      <c r="K8" s="3">
        <v>8.8328349999999993</v>
      </c>
      <c r="L8" s="3">
        <v>0.149892</v>
      </c>
      <c r="M8" s="8">
        <v>0.31846000000000002</v>
      </c>
      <c r="N8" s="3">
        <v>0.32259399999999999</v>
      </c>
      <c r="O8" s="3">
        <v>101350</v>
      </c>
      <c r="P8" s="3">
        <v>19.8</v>
      </c>
      <c r="Q8" s="3">
        <v>60</v>
      </c>
      <c r="R8" s="3">
        <v>1.1990000000000001</v>
      </c>
      <c r="S8" s="3" t="s">
        <v>49</v>
      </c>
      <c r="T8" s="3" t="s">
        <v>50</v>
      </c>
      <c r="U8" s="77">
        <v>1000</v>
      </c>
      <c r="V8" s="34">
        <v>578.53342542733822</v>
      </c>
      <c r="W8" s="2">
        <v>1.315724339350584</v>
      </c>
      <c r="X8" s="2">
        <v>318.6752417489289</v>
      </c>
      <c r="Y8" s="2">
        <v>2.2762524347862287</v>
      </c>
      <c r="Z8" s="80">
        <f>VLOOKUP(U8,BG!$A$2:$F$55,4)</f>
        <v>18.192118958634286</v>
      </c>
      <c r="AA8" s="80">
        <f>VLOOKUP(U8,BG!$A$2:$F$55,5)</f>
        <v>0.95958912820665299</v>
      </c>
      <c r="AB8" s="80">
        <f>VLOOKUP(U8,BG!$A$2:$F$55,6)</f>
        <v>18.564175118504963</v>
      </c>
      <c r="AC8" s="4">
        <f>VLOOKUP(U8+1,BG!$A$2:$F$55,4)</f>
        <v>16.857715311350958</v>
      </c>
      <c r="AD8" s="4">
        <f>VLOOKUP(U8+1,BG!$A$2:$F$55,5)</f>
        <v>1.0570756383162991</v>
      </c>
      <c r="AE8" s="4">
        <f>VLOOKUP(U8+1,BG!$A$2:$F$55,6)</f>
        <v>9.3887065217226571</v>
      </c>
      <c r="AF8" s="3">
        <f>COUNTIF($U$2:U8,U8)</f>
        <v>7</v>
      </c>
      <c r="AG8" s="3">
        <f t="shared" si="0"/>
        <v>12</v>
      </c>
      <c r="AH8" s="3">
        <f t="shared" si="3"/>
        <v>5</v>
      </c>
      <c r="AI8" s="3">
        <f t="shared" si="4"/>
        <v>6</v>
      </c>
      <c r="AJ8" s="81">
        <f t="shared" si="1"/>
        <v>17.464262423752469</v>
      </c>
      <c r="AK8" s="81">
        <f t="shared" si="2"/>
        <v>1.0127635882664601</v>
      </c>
      <c r="AL8" s="81">
        <f t="shared" si="5"/>
        <v>13.559374065714614</v>
      </c>
      <c r="AM8" s="83">
        <v>1.31873</v>
      </c>
      <c r="AN8" s="83">
        <v>320.19099999999997</v>
      </c>
      <c r="AO8" s="84">
        <f t="shared" si="6"/>
        <v>422.24547742999994</v>
      </c>
      <c r="AP8" s="84">
        <f t="shared" si="7"/>
        <v>421.56502435228333</v>
      </c>
      <c r="AQ8" s="84">
        <f t="shared" si="8"/>
        <v>31.24654314442127</v>
      </c>
      <c r="AR8" s="84">
        <f t="shared" si="9"/>
        <v>390.31848120786208</v>
      </c>
      <c r="AS8" s="85">
        <f t="shared" si="10"/>
        <v>8.1797295693860073E-2</v>
      </c>
    </row>
    <row r="9" spans="1:48" x14ac:dyDescent="0.25">
      <c r="A9">
        <v>1</v>
      </c>
      <c r="B9" s="7">
        <v>13</v>
      </c>
      <c r="C9" s="3" t="s">
        <v>36</v>
      </c>
      <c r="D9" s="3">
        <v>0</v>
      </c>
      <c r="E9" s="3">
        <v>104</v>
      </c>
      <c r="F9" s="3">
        <v>130</v>
      </c>
      <c r="G9" s="3">
        <v>0.34350000000000003</v>
      </c>
      <c r="H9" s="3">
        <v>0.18299699999999999</v>
      </c>
      <c r="I9" s="3">
        <v>46.848917999999998</v>
      </c>
      <c r="J9" s="3">
        <v>1.583663</v>
      </c>
      <c r="K9" s="3">
        <v>8.8388050000000007</v>
      </c>
      <c r="L9" s="3">
        <v>0.149534</v>
      </c>
      <c r="M9" s="8">
        <v>0.34350000000000003</v>
      </c>
      <c r="N9" s="3">
        <v>0.35358000000000001</v>
      </c>
      <c r="O9" s="3">
        <v>101349</v>
      </c>
      <c r="P9" s="3">
        <v>19.8</v>
      </c>
      <c r="Q9" s="3">
        <v>60</v>
      </c>
      <c r="R9" s="3">
        <v>1.1990000000000001</v>
      </c>
      <c r="S9" s="3" t="s">
        <v>51</v>
      </c>
      <c r="T9" s="3" t="s">
        <v>52</v>
      </c>
      <c r="U9" s="77">
        <v>1000</v>
      </c>
      <c r="V9" s="34">
        <v>623.41140230942858</v>
      </c>
      <c r="W9" s="2">
        <v>1.276469154069529</v>
      </c>
      <c r="X9" s="2">
        <v>354.08834613886609</v>
      </c>
      <c r="Y9" s="2">
        <v>2.5622294196589275</v>
      </c>
      <c r="Z9" s="80">
        <f>VLOOKUP(U9,BG!$A$2:$F$55,4)</f>
        <v>18.192118958634286</v>
      </c>
      <c r="AA9" s="80">
        <f>VLOOKUP(U9,BG!$A$2:$F$55,5)</f>
        <v>0.95958912820665299</v>
      </c>
      <c r="AB9" s="80">
        <f>VLOOKUP(U9,BG!$A$2:$F$55,6)</f>
        <v>18.564175118504963</v>
      </c>
      <c r="AC9" s="4">
        <f>VLOOKUP(U9+1,BG!$A$2:$F$55,4)</f>
        <v>16.857715311350958</v>
      </c>
      <c r="AD9" s="4">
        <f>VLOOKUP(U9+1,BG!$A$2:$F$55,5)</f>
        <v>1.0570756383162991</v>
      </c>
      <c r="AE9" s="4">
        <f>VLOOKUP(U9+1,BG!$A$2:$F$55,6)</f>
        <v>9.3887065217226571</v>
      </c>
      <c r="AF9" s="3">
        <f>COUNTIF($U$2:U9,U9)</f>
        <v>8</v>
      </c>
      <c r="AG9" s="3">
        <f t="shared" si="0"/>
        <v>12</v>
      </c>
      <c r="AH9" s="3">
        <f t="shared" si="3"/>
        <v>4</v>
      </c>
      <c r="AI9" s="3">
        <f t="shared" si="4"/>
        <v>7</v>
      </c>
      <c r="AJ9" s="81">
        <f t="shared" si="1"/>
        <v>17.342953001272168</v>
      </c>
      <c r="AK9" s="81">
        <f t="shared" si="2"/>
        <v>1.021625998276428</v>
      </c>
      <c r="AL9" s="81">
        <f t="shared" si="5"/>
        <v>12.725240556916225</v>
      </c>
      <c r="AM9" s="83">
        <v>1.27857</v>
      </c>
      <c r="AN9" s="83">
        <v>355.53199999999998</v>
      </c>
      <c r="AO9" s="84">
        <f t="shared" si="6"/>
        <v>454.57254923999994</v>
      </c>
      <c r="AP9" s="84">
        <f t="shared" si="7"/>
        <v>454.5450810814159</v>
      </c>
      <c r="AQ9" s="84">
        <f t="shared" si="8"/>
        <v>30.443252229902079</v>
      </c>
      <c r="AR9" s="84">
        <f t="shared" si="9"/>
        <v>424.1018288515138</v>
      </c>
      <c r="AS9" s="85">
        <f t="shared" si="10"/>
        <v>7.1847651473237406E-2</v>
      </c>
    </row>
    <row r="10" spans="1:48" x14ac:dyDescent="0.25">
      <c r="A10">
        <v>1</v>
      </c>
      <c r="B10" s="7">
        <v>14</v>
      </c>
      <c r="C10" s="3" t="s">
        <v>36</v>
      </c>
      <c r="D10" s="3">
        <v>0</v>
      </c>
      <c r="E10" s="3">
        <v>104</v>
      </c>
      <c r="F10" s="3">
        <v>140</v>
      </c>
      <c r="G10" s="3">
        <v>0.33589200000000002</v>
      </c>
      <c r="H10" s="3">
        <v>0.18390000000000001</v>
      </c>
      <c r="I10" s="3">
        <v>47.07544</v>
      </c>
      <c r="J10" s="3">
        <v>1.6432800000000001</v>
      </c>
      <c r="K10" s="3">
        <v>8.8618550000000003</v>
      </c>
      <c r="L10" s="3">
        <v>0.154586</v>
      </c>
      <c r="M10" s="8">
        <v>0.33589200000000002</v>
      </c>
      <c r="N10" s="3">
        <v>0.33984599999999998</v>
      </c>
      <c r="O10" s="3">
        <v>101346</v>
      </c>
      <c r="P10" s="3">
        <v>19.899999999999999</v>
      </c>
      <c r="Q10" s="3">
        <v>60</v>
      </c>
      <c r="R10" s="3">
        <v>1.1984999999999999</v>
      </c>
      <c r="S10" s="3" t="s">
        <v>53</v>
      </c>
      <c r="T10" s="3" t="s">
        <v>54</v>
      </c>
      <c r="U10" s="77">
        <v>1000</v>
      </c>
      <c r="V10" s="34">
        <v>607.82369458414917</v>
      </c>
      <c r="W10" s="2">
        <v>1.2961804704804871</v>
      </c>
      <c r="X10" s="2">
        <v>340.05419770483849</v>
      </c>
      <c r="Y10" s="2">
        <v>2.0433818701233903</v>
      </c>
      <c r="Z10" s="80">
        <f>VLOOKUP(U10,BG!$A$2:$F$55,4)</f>
        <v>18.192118958634286</v>
      </c>
      <c r="AA10" s="80">
        <f>VLOOKUP(U10,BG!$A$2:$F$55,5)</f>
        <v>0.95958912820665299</v>
      </c>
      <c r="AB10" s="80">
        <f>VLOOKUP(U10,BG!$A$2:$F$55,6)</f>
        <v>18.564175118504963</v>
      </c>
      <c r="AC10" s="4">
        <f>VLOOKUP(U10+1,BG!$A$2:$F$55,4)</f>
        <v>16.857715311350958</v>
      </c>
      <c r="AD10" s="4">
        <f>VLOOKUP(U10+1,BG!$A$2:$F$55,5)</f>
        <v>1.0570756383162991</v>
      </c>
      <c r="AE10" s="4">
        <f>VLOOKUP(U10+1,BG!$A$2:$F$55,6)</f>
        <v>9.3887065217226571</v>
      </c>
      <c r="AF10" s="3">
        <f>COUNTIF($U$2:U10,U10)</f>
        <v>9</v>
      </c>
      <c r="AG10" s="3">
        <f t="shared" si="0"/>
        <v>12</v>
      </c>
      <c r="AH10" s="3">
        <f t="shared" si="3"/>
        <v>3</v>
      </c>
      <c r="AI10" s="3">
        <f t="shared" si="4"/>
        <v>8</v>
      </c>
      <c r="AJ10" s="81">
        <f t="shared" si="1"/>
        <v>17.221643578791866</v>
      </c>
      <c r="AK10" s="81">
        <f t="shared" si="2"/>
        <v>1.0304884082863957</v>
      </c>
      <c r="AL10" s="81">
        <f t="shared" si="5"/>
        <v>11.891107048117833</v>
      </c>
      <c r="AM10" s="83">
        <v>1.29999</v>
      </c>
      <c r="AN10" s="83">
        <v>341.64100000000002</v>
      </c>
      <c r="AO10" s="84">
        <f t="shared" si="6"/>
        <v>444.12988359000002</v>
      </c>
      <c r="AP10" s="84">
        <f t="shared" si="7"/>
        <v>442.81499184004548</v>
      </c>
      <c r="AQ10" s="84">
        <f t="shared" si="8"/>
        <v>29.63781112770269</v>
      </c>
      <c r="AR10" s="84">
        <f t="shared" si="9"/>
        <v>413.17718071234276</v>
      </c>
      <c r="AS10" s="85">
        <f t="shared" si="10"/>
        <v>7.4913873085374422E-2</v>
      </c>
    </row>
    <row r="11" spans="1:48" x14ac:dyDescent="0.25">
      <c r="A11">
        <v>1</v>
      </c>
      <c r="B11" s="7">
        <v>15</v>
      </c>
      <c r="C11" s="3" t="s">
        <v>36</v>
      </c>
      <c r="D11" s="3">
        <v>0</v>
      </c>
      <c r="E11" s="3">
        <v>104</v>
      </c>
      <c r="F11" s="3">
        <v>150</v>
      </c>
      <c r="G11" s="3">
        <v>0.23852499999999999</v>
      </c>
      <c r="H11" s="3">
        <v>0.183751</v>
      </c>
      <c r="I11" s="3">
        <v>47.038060000000002</v>
      </c>
      <c r="J11" s="3">
        <v>1.6324350000000001</v>
      </c>
      <c r="K11" s="3">
        <v>8.8584379999999996</v>
      </c>
      <c r="L11" s="3">
        <v>0.15368299999999999</v>
      </c>
      <c r="M11" s="8">
        <v>0.23852499999999999</v>
      </c>
      <c r="N11" s="3">
        <v>0.284779</v>
      </c>
      <c r="O11" s="3">
        <v>101344</v>
      </c>
      <c r="P11" s="3">
        <v>19.899999999999999</v>
      </c>
      <c r="Q11" s="3">
        <v>60</v>
      </c>
      <c r="R11" s="3">
        <v>1.1984999999999999</v>
      </c>
      <c r="S11" s="3" t="s">
        <v>55</v>
      </c>
      <c r="T11" s="3" t="s">
        <v>56</v>
      </c>
      <c r="U11" s="77">
        <v>1000</v>
      </c>
      <c r="V11" s="34">
        <v>426.77532364741239</v>
      </c>
      <c r="W11" s="2">
        <v>0.91288468490140695</v>
      </c>
      <c r="X11" s="2">
        <v>345.31545633874117</v>
      </c>
      <c r="Y11" s="2">
        <v>5.1368218041180507</v>
      </c>
      <c r="Z11" s="80">
        <f>VLOOKUP(U11,BG!$A$2:$F$55,4)</f>
        <v>18.192118958634286</v>
      </c>
      <c r="AA11" s="80">
        <f>VLOOKUP(U11,BG!$A$2:$F$55,5)</f>
        <v>0.95958912820665299</v>
      </c>
      <c r="AB11" s="80">
        <f>VLOOKUP(U11,BG!$A$2:$F$55,6)</f>
        <v>18.564175118504963</v>
      </c>
      <c r="AC11" s="4">
        <f>VLOOKUP(U11+1,BG!$A$2:$F$55,4)</f>
        <v>16.857715311350958</v>
      </c>
      <c r="AD11" s="4">
        <f>VLOOKUP(U11+1,BG!$A$2:$F$55,5)</f>
        <v>1.0570756383162991</v>
      </c>
      <c r="AE11" s="4">
        <f>VLOOKUP(U11+1,BG!$A$2:$F$55,6)</f>
        <v>9.3887065217226571</v>
      </c>
      <c r="AF11" s="3">
        <f>COUNTIF($U$2:U11,U11)</f>
        <v>10</v>
      </c>
      <c r="AG11" s="3">
        <f t="shared" si="0"/>
        <v>12</v>
      </c>
      <c r="AH11" s="3">
        <f t="shared" si="3"/>
        <v>2</v>
      </c>
      <c r="AI11" s="3">
        <f t="shared" si="4"/>
        <v>9</v>
      </c>
      <c r="AJ11" s="81">
        <f t="shared" si="1"/>
        <v>17.100334156311561</v>
      </c>
      <c r="AK11" s="81">
        <f t="shared" si="2"/>
        <v>1.0393508182963633</v>
      </c>
      <c r="AL11" s="81">
        <f t="shared" si="5"/>
        <v>11.05697353931944</v>
      </c>
      <c r="AM11" s="83">
        <v>0.90712899999999996</v>
      </c>
      <c r="AN11" s="83">
        <v>346.18900000000002</v>
      </c>
      <c r="AO11" s="84">
        <f t="shared" si="6"/>
        <v>314.03808138099998</v>
      </c>
      <c r="AP11" s="84">
        <f t="shared" si="7"/>
        <v>320.3700133554953</v>
      </c>
      <c r="AQ11" s="84">
        <f t="shared" si="8"/>
        <v>28.830219837823112</v>
      </c>
      <c r="AR11" s="84">
        <f t="shared" si="9"/>
        <v>291.53979351767219</v>
      </c>
      <c r="AS11" s="85">
        <f t="shared" si="10"/>
        <v>7.7170555661946083E-2</v>
      </c>
    </row>
    <row r="12" spans="1:48" x14ac:dyDescent="0.25">
      <c r="A12">
        <v>1</v>
      </c>
      <c r="B12" s="7">
        <v>16</v>
      </c>
      <c r="C12" s="3" t="s">
        <v>36</v>
      </c>
      <c r="D12" s="3">
        <v>0</v>
      </c>
      <c r="E12" s="3">
        <v>104</v>
      </c>
      <c r="F12" s="3">
        <v>160</v>
      </c>
      <c r="G12" s="3">
        <v>0.106928</v>
      </c>
      <c r="H12" s="3">
        <v>0.183423</v>
      </c>
      <c r="I12" s="3">
        <v>46.955976</v>
      </c>
      <c r="J12" s="3">
        <v>1.600112</v>
      </c>
      <c r="K12" s="3">
        <v>8.8506660000000004</v>
      </c>
      <c r="L12" s="3">
        <v>0.150781</v>
      </c>
      <c r="M12" s="8">
        <v>0.106928</v>
      </c>
      <c r="N12" s="3">
        <v>0.20109399999999999</v>
      </c>
      <c r="O12" s="3">
        <v>101346</v>
      </c>
      <c r="P12" s="3">
        <v>19.899999999999999</v>
      </c>
      <c r="Q12" s="3">
        <v>60</v>
      </c>
      <c r="R12" s="3">
        <v>1.1984999999999999</v>
      </c>
      <c r="S12" s="3" t="s">
        <v>57</v>
      </c>
      <c r="T12" s="3" t="s">
        <v>58</v>
      </c>
      <c r="U12" s="77">
        <v>1000</v>
      </c>
      <c r="V12" s="34">
        <v>183.34985997543325</v>
      </c>
      <c r="W12" s="2">
        <v>0.56956369494901715</v>
      </c>
      <c r="X12" s="2">
        <v>250.74690016914559</v>
      </c>
      <c r="Y12" s="2">
        <v>5.8163538354614222</v>
      </c>
      <c r="Z12" s="80">
        <f>VLOOKUP(U12,BG!$A$2:$F$55,4)</f>
        <v>18.192118958634286</v>
      </c>
      <c r="AA12" s="80">
        <f>VLOOKUP(U12,BG!$A$2:$F$55,5)</f>
        <v>0.95958912820665299</v>
      </c>
      <c r="AB12" s="80">
        <f>VLOOKUP(U12,BG!$A$2:$F$55,6)</f>
        <v>18.564175118504963</v>
      </c>
      <c r="AC12" s="4">
        <f>VLOOKUP(U12+1,BG!$A$2:$F$55,4)</f>
        <v>16.857715311350958</v>
      </c>
      <c r="AD12" s="4">
        <f>VLOOKUP(U12+1,BG!$A$2:$F$55,5)</f>
        <v>1.0570756383162991</v>
      </c>
      <c r="AE12" s="4">
        <f>VLOOKUP(U12+1,BG!$A$2:$F$55,6)</f>
        <v>9.3887065217226571</v>
      </c>
      <c r="AF12" s="3">
        <f>COUNTIF($U$2:U12,U12)</f>
        <v>11</v>
      </c>
      <c r="AG12" s="3">
        <f t="shared" si="0"/>
        <v>12</v>
      </c>
      <c r="AH12" s="3">
        <f t="shared" si="3"/>
        <v>1</v>
      </c>
      <c r="AI12" s="3">
        <f t="shared" si="4"/>
        <v>10</v>
      </c>
      <c r="AJ12" s="81">
        <f t="shared" si="1"/>
        <v>16.979024733831263</v>
      </c>
      <c r="AK12" s="81">
        <f t="shared" si="2"/>
        <v>1.0482132283063312</v>
      </c>
      <c r="AL12" s="81">
        <f t="shared" si="5"/>
        <v>10.222840030521049</v>
      </c>
      <c r="AM12" s="83">
        <v>0.55996900000000005</v>
      </c>
      <c r="AN12" s="83">
        <v>252.18100000000001</v>
      </c>
      <c r="AO12" s="84">
        <f t="shared" si="6"/>
        <v>141.21354238900003</v>
      </c>
      <c r="AP12" s="84">
        <f t="shared" si="7"/>
        <v>148.63268479281231</v>
      </c>
      <c r="AQ12" s="84">
        <f t="shared" si="8"/>
        <v>28.020478360263365</v>
      </c>
      <c r="AR12" s="84">
        <f t="shared" si="9"/>
        <v>120.61220643254894</v>
      </c>
      <c r="AS12" s="85">
        <f t="shared" si="10"/>
        <v>0.1708063931984542</v>
      </c>
    </row>
    <row r="13" spans="1:48" x14ac:dyDescent="0.25">
      <c r="A13">
        <v>1</v>
      </c>
      <c r="B13" s="7">
        <v>17</v>
      </c>
      <c r="C13" s="3" t="s">
        <v>36</v>
      </c>
      <c r="D13" s="3">
        <v>0</v>
      </c>
      <c r="E13" s="3">
        <v>104</v>
      </c>
      <c r="F13" s="3">
        <v>170</v>
      </c>
      <c r="G13" s="3">
        <v>4.2789000000000001E-2</v>
      </c>
      <c r="H13" s="3">
        <v>0.18307399999999999</v>
      </c>
      <c r="I13" s="3">
        <v>46.868411999999999</v>
      </c>
      <c r="J13" s="3">
        <v>1.5689390000000001</v>
      </c>
      <c r="K13" s="3">
        <v>8.8425410000000007</v>
      </c>
      <c r="L13" s="3">
        <v>0.14801300000000001</v>
      </c>
      <c r="M13" s="8">
        <v>4.2789000000000001E-2</v>
      </c>
      <c r="N13" s="3">
        <v>0.117853</v>
      </c>
      <c r="O13" s="3">
        <v>101344</v>
      </c>
      <c r="P13" s="3">
        <v>19.899999999999999</v>
      </c>
      <c r="Q13" s="3">
        <v>60</v>
      </c>
      <c r="R13" s="3">
        <v>1.1984999999999999</v>
      </c>
      <c r="S13" s="3" t="s">
        <v>59</v>
      </c>
      <c r="T13" s="3" t="s">
        <v>60</v>
      </c>
      <c r="U13" s="77">
        <v>1000</v>
      </c>
      <c r="V13" s="34">
        <v>64.73186343376662</v>
      </c>
      <c r="W13" s="2">
        <v>0.59448888018979151</v>
      </c>
      <c r="X13" s="2">
        <v>97.828670711960385</v>
      </c>
      <c r="Y13" s="2">
        <v>5.2949521882936263</v>
      </c>
      <c r="Z13" s="80">
        <f>VLOOKUP(U13,BG!$A$2:$F$55,4)</f>
        <v>18.192118958634286</v>
      </c>
      <c r="AA13" s="80">
        <f>VLOOKUP(U13,BG!$A$2:$F$55,5)</f>
        <v>0.95958912820665299</v>
      </c>
      <c r="AB13" s="80">
        <f>VLOOKUP(U13,BG!$A$2:$F$55,6)</f>
        <v>18.564175118504963</v>
      </c>
      <c r="AC13" s="4">
        <f>VLOOKUP(U13+1,BG!$A$2:$F$55,4)</f>
        <v>16.857715311350958</v>
      </c>
      <c r="AD13" s="4">
        <f>VLOOKUP(U13+1,BG!$A$2:$F$55,5)</f>
        <v>1.0570756383162991</v>
      </c>
      <c r="AE13" s="4">
        <f>VLOOKUP(U13+1,BG!$A$2:$F$55,6)</f>
        <v>9.3887065217226571</v>
      </c>
      <c r="AF13" s="3">
        <f>COUNTIF($U$2:U13,U13)</f>
        <v>12</v>
      </c>
      <c r="AG13" s="3">
        <f t="shared" si="0"/>
        <v>12</v>
      </c>
      <c r="AH13" s="3">
        <f t="shared" si="3"/>
        <v>0</v>
      </c>
      <c r="AI13" s="3">
        <f t="shared" si="4"/>
        <v>11</v>
      </c>
      <c r="AJ13" s="81">
        <f t="shared" si="1"/>
        <v>16.857715311350958</v>
      </c>
      <c r="AK13" s="81">
        <f t="shared" si="2"/>
        <v>1.0570756383162991</v>
      </c>
      <c r="AL13" s="81">
        <f t="shared" si="5"/>
        <v>9.3887065217226571</v>
      </c>
      <c r="AM13" s="83">
        <v>0.55614300000000005</v>
      </c>
      <c r="AN13" s="83">
        <v>99.985600000000005</v>
      </c>
      <c r="AO13" s="84">
        <f t="shared" si="6"/>
        <v>55.606291540800008</v>
      </c>
      <c r="AP13" s="84">
        <f t="shared" si="7"/>
        <v>63.453009090302814</v>
      </c>
      <c r="AQ13" s="84">
        <f t="shared" si="8"/>
        <v>27.208586695023421</v>
      </c>
      <c r="AR13" s="84">
        <f t="shared" si="9"/>
        <v>36.244422395279393</v>
      </c>
      <c r="AS13" s="85">
        <f t="shared" si="10"/>
        <v>0.53420272323176476</v>
      </c>
    </row>
    <row r="14" spans="1:48" x14ac:dyDescent="0.25">
      <c r="A14">
        <v>1</v>
      </c>
      <c r="B14" s="11">
        <v>17</v>
      </c>
      <c r="C14" s="12" t="s">
        <v>61</v>
      </c>
      <c r="D14" s="12">
        <v>0</v>
      </c>
      <c r="E14" s="12">
        <v>104</v>
      </c>
      <c r="F14" s="12">
        <v>170</v>
      </c>
      <c r="G14" s="12">
        <v>9.8518999999999995E-2</v>
      </c>
      <c r="H14" s="12">
        <v>0.18168400000000001</v>
      </c>
      <c r="I14" s="12">
        <v>46.519629999999999</v>
      </c>
      <c r="J14" s="12">
        <v>1.667551</v>
      </c>
      <c r="K14" s="12">
        <v>8.8094830000000002</v>
      </c>
      <c r="L14" s="12">
        <v>0.15801599999999999</v>
      </c>
      <c r="M14" s="13">
        <v>9.8518999999999995E-2</v>
      </c>
      <c r="N14" s="12">
        <v>0.276947</v>
      </c>
      <c r="O14" s="12">
        <v>101342</v>
      </c>
      <c r="P14" s="12">
        <v>19.899999999999999</v>
      </c>
      <c r="Q14" s="12">
        <v>60</v>
      </c>
      <c r="R14" s="12">
        <v>1.1984999999999999</v>
      </c>
      <c r="S14" s="12" t="s">
        <v>62</v>
      </c>
      <c r="T14" s="12" t="s">
        <v>63</v>
      </c>
      <c r="U14" s="77">
        <v>1010</v>
      </c>
      <c r="V14" s="34">
        <v>75.361875078986429</v>
      </c>
      <c r="W14" s="2">
        <v>0.47665531078710138</v>
      </c>
      <c r="X14" s="2">
        <v>129.65306868664058</v>
      </c>
      <c r="Y14" s="2">
        <v>2.394763612376249</v>
      </c>
      <c r="Z14" s="80">
        <f>VLOOKUP(U14,BG!$A$2:$F$55,4)</f>
        <v>17.667128630810641</v>
      </c>
      <c r="AA14" s="80">
        <f>VLOOKUP(U14,BG!$A$2:$F$55,5)</f>
        <v>0.66413276973346635</v>
      </c>
      <c r="AB14" s="80">
        <f>VLOOKUP(U14,BG!$A$2:$F$55,6)</f>
        <v>4.7523949063169217</v>
      </c>
      <c r="AC14" s="4">
        <f>VLOOKUP(U14+1,BG!$A$2:$F$55,4)</f>
        <v>22.794086980680678</v>
      </c>
      <c r="AD14" s="4">
        <f>VLOOKUP(U14+1,BG!$A$2:$F$55,5)</f>
        <v>0.59159919067940292</v>
      </c>
      <c r="AE14" s="4">
        <f>VLOOKUP(U14+1,BG!$A$2:$F$55,6)</f>
        <v>1.9376549508575314</v>
      </c>
      <c r="AF14" s="3">
        <f>COUNTIF($U$2:U14,U14)</f>
        <v>1</v>
      </c>
      <c r="AG14" s="3">
        <f t="shared" si="0"/>
        <v>18</v>
      </c>
      <c r="AH14" s="3">
        <f t="shared" si="3"/>
        <v>17</v>
      </c>
      <c r="AI14" s="3">
        <f t="shared" si="4"/>
        <v>0</v>
      </c>
      <c r="AJ14" s="81">
        <f t="shared" si="1"/>
        <v>17.667128630810641</v>
      </c>
      <c r="AK14" s="81">
        <f t="shared" si="2"/>
        <v>0.66413276973346635</v>
      </c>
      <c r="AL14" s="81">
        <f t="shared" si="5"/>
        <v>4.7523949063169217</v>
      </c>
      <c r="AM14" s="83">
        <v>0.46616200000000002</v>
      </c>
      <c r="AN14" s="83">
        <v>130.98400000000001</v>
      </c>
      <c r="AO14" s="84">
        <f t="shared" si="6"/>
        <v>61.059763408000009</v>
      </c>
      <c r="AP14" s="84">
        <f t="shared" si="7"/>
        <v>64.194587361708315</v>
      </c>
      <c r="AQ14" s="84">
        <f t="shared" si="8"/>
        <v>16.485713977134616</v>
      </c>
      <c r="AR14" s="84">
        <f t="shared" si="9"/>
        <v>47.7088733845737</v>
      </c>
      <c r="AS14" s="85">
        <f t="shared" si="10"/>
        <v>0.27984081526735899</v>
      </c>
    </row>
    <row r="15" spans="1:48" x14ac:dyDescent="0.25">
      <c r="A15">
        <v>1</v>
      </c>
      <c r="B15" s="11">
        <v>18</v>
      </c>
      <c r="C15" s="12" t="s">
        <v>61</v>
      </c>
      <c r="D15" s="12">
        <v>0</v>
      </c>
      <c r="E15" s="12">
        <v>104</v>
      </c>
      <c r="F15" s="12">
        <v>180</v>
      </c>
      <c r="G15" s="12">
        <v>4.6379999999999998E-2</v>
      </c>
      <c r="H15" s="12">
        <v>0.18148400000000001</v>
      </c>
      <c r="I15" s="12">
        <v>46.469258000000004</v>
      </c>
      <c r="J15" s="12">
        <v>1.611186</v>
      </c>
      <c r="K15" s="12">
        <v>8.8066680000000002</v>
      </c>
      <c r="L15" s="12">
        <v>0.152702</v>
      </c>
      <c r="M15" s="13">
        <v>4.6379999999999998E-2</v>
      </c>
      <c r="N15" s="12">
        <v>0.14710699999999999</v>
      </c>
      <c r="O15" s="12">
        <v>101337</v>
      </c>
      <c r="P15" s="12">
        <v>20</v>
      </c>
      <c r="Q15" s="12">
        <v>60</v>
      </c>
      <c r="R15" s="12">
        <v>1.198</v>
      </c>
      <c r="S15" s="12" t="s">
        <v>64</v>
      </c>
      <c r="T15" s="12" t="s">
        <v>65</v>
      </c>
      <c r="U15" s="77">
        <v>1010</v>
      </c>
      <c r="V15" s="34">
        <v>27.583848424704293</v>
      </c>
      <c r="W15" s="2">
        <v>0.67447009185584117</v>
      </c>
      <c r="X15" s="2">
        <v>41.226762183225347</v>
      </c>
      <c r="Y15" s="2">
        <v>2.2653092312998053</v>
      </c>
      <c r="Z15" s="80">
        <f>VLOOKUP(U15,BG!$A$2:$F$55,4)</f>
        <v>17.667128630810641</v>
      </c>
      <c r="AA15" s="80">
        <f>VLOOKUP(U15,BG!$A$2:$F$55,5)</f>
        <v>0.66413276973346635</v>
      </c>
      <c r="AB15" s="80">
        <f>VLOOKUP(U15,BG!$A$2:$F$55,6)</f>
        <v>4.7523949063169217</v>
      </c>
      <c r="AC15" s="4">
        <f>VLOOKUP(U15+1,BG!$A$2:$F$55,4)</f>
        <v>22.794086980680678</v>
      </c>
      <c r="AD15" s="4">
        <f>VLOOKUP(U15+1,BG!$A$2:$F$55,5)</f>
        <v>0.59159919067940292</v>
      </c>
      <c r="AE15" s="4">
        <f>VLOOKUP(U15+1,BG!$A$2:$F$55,6)</f>
        <v>1.9376549508575314</v>
      </c>
      <c r="AF15" s="3">
        <f>COUNTIF($U$2:U15,U15)</f>
        <v>2</v>
      </c>
      <c r="AG15" s="3">
        <f t="shared" si="0"/>
        <v>18</v>
      </c>
      <c r="AH15" s="3">
        <f t="shared" si="3"/>
        <v>16</v>
      </c>
      <c r="AI15" s="3">
        <f t="shared" si="4"/>
        <v>1</v>
      </c>
      <c r="AJ15" s="81">
        <f t="shared" si="1"/>
        <v>17.968714416097114</v>
      </c>
      <c r="AK15" s="81">
        <f t="shared" si="2"/>
        <v>0.65986608861263907</v>
      </c>
      <c r="AL15" s="81">
        <f t="shared" si="5"/>
        <v>4.5868219677604873</v>
      </c>
      <c r="AM15" s="83">
        <v>0.54631099999999999</v>
      </c>
      <c r="AN15" s="83">
        <v>42.485999999999997</v>
      </c>
      <c r="AO15" s="84">
        <f t="shared" si="6"/>
        <v>23.210569145999997</v>
      </c>
      <c r="AP15" s="84">
        <f t="shared" si="7"/>
        <v>30.071527307938727</v>
      </c>
      <c r="AQ15" s="84">
        <f t="shared" si="8"/>
        <v>16.443767266908033</v>
      </c>
      <c r="AR15" s="84">
        <f t="shared" si="9"/>
        <v>13.627760041030694</v>
      </c>
      <c r="AS15" s="85">
        <f t="shared" si="10"/>
        <v>0.70318299383884197</v>
      </c>
    </row>
    <row r="16" spans="1:48" x14ac:dyDescent="0.25">
      <c r="A16">
        <v>1</v>
      </c>
      <c r="B16" s="11">
        <v>19</v>
      </c>
      <c r="C16" s="12" t="s">
        <v>61</v>
      </c>
      <c r="D16" s="12">
        <v>0</v>
      </c>
      <c r="E16" s="12">
        <v>104</v>
      </c>
      <c r="F16" s="12">
        <v>190</v>
      </c>
      <c r="G16" s="12">
        <v>3.1356000000000002E-2</v>
      </c>
      <c r="H16" s="12">
        <v>0.18124100000000001</v>
      </c>
      <c r="I16" s="12">
        <v>46.408405999999999</v>
      </c>
      <c r="J16" s="12">
        <v>1.6004849999999999</v>
      </c>
      <c r="K16" s="12">
        <v>8.8008699999999997</v>
      </c>
      <c r="L16" s="12">
        <v>0.151786</v>
      </c>
      <c r="M16" s="13">
        <v>3.1356000000000002E-2</v>
      </c>
      <c r="N16" s="12">
        <v>9.2365000000000003E-2</v>
      </c>
      <c r="O16" s="12">
        <v>101338</v>
      </c>
      <c r="P16" s="12">
        <v>20</v>
      </c>
      <c r="Q16" s="12">
        <v>60</v>
      </c>
      <c r="R16" s="12">
        <v>1.198</v>
      </c>
      <c r="S16" s="12" t="s">
        <v>66</v>
      </c>
      <c r="T16" s="12" t="s">
        <v>67</v>
      </c>
      <c r="U16" s="77">
        <v>1010</v>
      </c>
      <c r="V16" s="34">
        <v>13.557267098520045</v>
      </c>
      <c r="W16" s="2">
        <v>0.98368637861017461</v>
      </c>
      <c r="X16" s="2">
        <v>17.965236786172554</v>
      </c>
      <c r="Y16" s="2">
        <v>1.9375263936961229</v>
      </c>
      <c r="Z16" s="80">
        <f>VLOOKUP(U16,BG!$A$2:$F$55,4)</f>
        <v>17.667128630810641</v>
      </c>
      <c r="AA16" s="80">
        <f>VLOOKUP(U16,BG!$A$2:$F$55,5)</f>
        <v>0.66413276973346635</v>
      </c>
      <c r="AB16" s="80">
        <f>VLOOKUP(U16,BG!$A$2:$F$55,6)</f>
        <v>4.7523949063169217</v>
      </c>
      <c r="AC16" s="4">
        <f>VLOOKUP(U16+1,BG!$A$2:$F$55,4)</f>
        <v>22.794086980680678</v>
      </c>
      <c r="AD16" s="4">
        <f>VLOOKUP(U16+1,BG!$A$2:$F$55,5)</f>
        <v>0.59159919067940292</v>
      </c>
      <c r="AE16" s="4">
        <f>VLOOKUP(U16+1,BG!$A$2:$F$55,6)</f>
        <v>1.9376549508575314</v>
      </c>
      <c r="AF16" s="3">
        <f>COUNTIF($U$2:U16,U16)</f>
        <v>3</v>
      </c>
      <c r="AG16" s="3">
        <f t="shared" si="0"/>
        <v>18</v>
      </c>
      <c r="AH16" s="3">
        <f t="shared" si="3"/>
        <v>15</v>
      </c>
      <c r="AI16" s="3">
        <f t="shared" si="4"/>
        <v>2</v>
      </c>
      <c r="AJ16" s="81">
        <f t="shared" si="1"/>
        <v>18.270300201383588</v>
      </c>
      <c r="AK16" s="81">
        <f t="shared" si="2"/>
        <v>0.65559940749181178</v>
      </c>
      <c r="AL16" s="81">
        <f t="shared" si="5"/>
        <v>4.4212490292040521</v>
      </c>
      <c r="AM16" s="83">
        <v>0.56427799999999995</v>
      </c>
      <c r="AN16" s="83">
        <v>21.937200000000001</v>
      </c>
      <c r="AO16" s="84">
        <f t="shared" si="6"/>
        <v>12.3786793416</v>
      </c>
      <c r="AP16" s="84">
        <f t="shared" si="7"/>
        <v>19.609685108760495</v>
      </c>
      <c r="AQ16" s="84">
        <f t="shared" si="8"/>
        <v>16.399247015928662</v>
      </c>
      <c r="AR16" s="84">
        <f t="shared" si="9"/>
        <v>3.2104380928318328</v>
      </c>
      <c r="AS16" s="85">
        <f t="shared" si="10"/>
        <v>2.8557601746748311</v>
      </c>
    </row>
    <row r="17" spans="1:45" x14ac:dyDescent="0.25">
      <c r="A17">
        <v>1</v>
      </c>
      <c r="B17" s="11">
        <v>20</v>
      </c>
      <c r="C17" s="12" t="s">
        <v>61</v>
      </c>
      <c r="D17" s="12">
        <v>0</v>
      </c>
      <c r="E17" s="12">
        <v>104</v>
      </c>
      <c r="F17" s="12">
        <v>200</v>
      </c>
      <c r="G17" s="12">
        <v>2.8132999999999998E-2</v>
      </c>
      <c r="H17" s="12">
        <v>0.18107200000000001</v>
      </c>
      <c r="I17" s="12">
        <v>46.366017999999997</v>
      </c>
      <c r="J17" s="12">
        <v>1.565375</v>
      </c>
      <c r="K17" s="12">
        <v>8.7969919999999995</v>
      </c>
      <c r="L17" s="12">
        <v>0.14854700000000001</v>
      </c>
      <c r="M17" s="13">
        <v>2.8132999999999998E-2</v>
      </c>
      <c r="N17" s="12">
        <v>8.8766999999999999E-2</v>
      </c>
      <c r="O17" s="12">
        <v>101336</v>
      </c>
      <c r="P17" s="12">
        <v>20</v>
      </c>
      <c r="Q17" s="12">
        <v>60</v>
      </c>
      <c r="R17" s="12">
        <v>1.1979</v>
      </c>
      <c r="S17" s="12" t="s">
        <v>68</v>
      </c>
      <c r="T17" s="12" t="s">
        <v>69</v>
      </c>
      <c r="U17" s="77">
        <v>1010</v>
      </c>
      <c r="V17" s="34">
        <v>10.262631881845937</v>
      </c>
      <c r="W17" s="2">
        <v>1.1867373721491401</v>
      </c>
      <c r="X17" s="2">
        <v>13.13144719620364</v>
      </c>
      <c r="Y17" s="2">
        <v>2.006372849505083</v>
      </c>
      <c r="Z17" s="80">
        <f>VLOOKUP(U17,BG!$A$2:$F$55,4)</f>
        <v>17.667128630810641</v>
      </c>
      <c r="AA17" s="80">
        <f>VLOOKUP(U17,BG!$A$2:$F$55,5)</f>
        <v>0.66413276973346635</v>
      </c>
      <c r="AB17" s="80">
        <f>VLOOKUP(U17,BG!$A$2:$F$55,6)</f>
        <v>4.7523949063169217</v>
      </c>
      <c r="AC17" s="4">
        <f>VLOOKUP(U17+1,BG!$A$2:$F$55,4)</f>
        <v>22.794086980680678</v>
      </c>
      <c r="AD17" s="4">
        <f>VLOOKUP(U17+1,BG!$A$2:$F$55,5)</f>
        <v>0.59159919067940292</v>
      </c>
      <c r="AE17" s="4">
        <f>VLOOKUP(U17+1,BG!$A$2:$F$55,6)</f>
        <v>1.9376549508575314</v>
      </c>
      <c r="AF17" s="3">
        <f>COUNTIF($U$2:U17,U17)</f>
        <v>4</v>
      </c>
      <c r="AG17" s="3">
        <f t="shared" si="0"/>
        <v>18</v>
      </c>
      <c r="AH17" s="3">
        <f t="shared" si="3"/>
        <v>14</v>
      </c>
      <c r="AI17" s="3">
        <f t="shared" si="4"/>
        <v>3</v>
      </c>
      <c r="AJ17" s="81">
        <f t="shared" si="1"/>
        <v>18.571885986670061</v>
      </c>
      <c r="AK17" s="81">
        <f t="shared" si="2"/>
        <v>0.65133272637098449</v>
      </c>
      <c r="AL17" s="81">
        <f t="shared" si="5"/>
        <v>4.2556760906476176</v>
      </c>
      <c r="AM17" s="83">
        <v>0.64531499999999997</v>
      </c>
      <c r="AN17" s="83">
        <v>14.640599999999999</v>
      </c>
      <c r="AO17" s="84">
        <f t="shared" si="6"/>
        <v>9.4477987889999984</v>
      </c>
      <c r="AP17" s="84">
        <f t="shared" si="7"/>
        <v>17.589951987642984</v>
      </c>
      <c r="AQ17" s="84">
        <f t="shared" si="8"/>
        <v>16.35215322419651</v>
      </c>
      <c r="AR17" s="84">
        <f t="shared" si="9"/>
        <v>1.2377987634464738</v>
      </c>
      <c r="AS17" s="85">
        <f t="shared" si="10"/>
        <v>6.6327421451722515</v>
      </c>
    </row>
    <row r="18" spans="1:45" x14ac:dyDescent="0.25">
      <c r="A18">
        <v>1</v>
      </c>
      <c r="B18" s="11">
        <v>21</v>
      </c>
      <c r="C18" s="12" t="s">
        <v>61</v>
      </c>
      <c r="D18" s="12">
        <v>0</v>
      </c>
      <c r="E18" s="12">
        <v>104</v>
      </c>
      <c r="F18" s="12">
        <v>210</v>
      </c>
      <c r="G18" s="12">
        <v>2.3272999999999999E-2</v>
      </c>
      <c r="H18" s="12">
        <v>0.18110499999999999</v>
      </c>
      <c r="I18" s="12">
        <v>46.374364</v>
      </c>
      <c r="J18" s="12">
        <v>1.6269990000000001</v>
      </c>
      <c r="K18" s="12">
        <v>8.7979450000000003</v>
      </c>
      <c r="L18" s="12">
        <v>0.15439700000000001</v>
      </c>
      <c r="M18" s="13">
        <v>2.3272999999999999E-2</v>
      </c>
      <c r="N18" s="12">
        <v>5.3872999999999997E-2</v>
      </c>
      <c r="O18" s="12">
        <v>101330</v>
      </c>
      <c r="P18" s="12">
        <v>20</v>
      </c>
      <c r="Q18" s="12">
        <v>60</v>
      </c>
      <c r="R18" s="12">
        <v>1.1979</v>
      </c>
      <c r="S18" s="12" t="s">
        <v>70</v>
      </c>
      <c r="T18" s="12" t="s">
        <v>71</v>
      </c>
      <c r="U18" s="77">
        <v>1010</v>
      </c>
      <c r="V18" s="34">
        <v>5.4789130722694281</v>
      </c>
      <c r="W18" s="2">
        <v>1.9033308463156304</v>
      </c>
      <c r="X18" s="2">
        <v>6.3244539650366587</v>
      </c>
      <c r="Y18" s="2">
        <v>1.6780376954541987</v>
      </c>
      <c r="Z18" s="80">
        <f>VLOOKUP(U18,BG!$A$2:$F$55,4)</f>
        <v>17.667128630810641</v>
      </c>
      <c r="AA18" s="80">
        <f>VLOOKUP(U18,BG!$A$2:$F$55,5)</f>
        <v>0.66413276973346635</v>
      </c>
      <c r="AB18" s="80">
        <f>VLOOKUP(U18,BG!$A$2:$F$55,6)</f>
        <v>4.7523949063169217</v>
      </c>
      <c r="AC18" s="4">
        <f>VLOOKUP(U18+1,BG!$A$2:$F$55,4)</f>
        <v>22.794086980680678</v>
      </c>
      <c r="AD18" s="4">
        <f>VLOOKUP(U18+1,BG!$A$2:$F$55,5)</f>
        <v>0.59159919067940292</v>
      </c>
      <c r="AE18" s="4">
        <f>VLOOKUP(U18+1,BG!$A$2:$F$55,6)</f>
        <v>1.9376549508575314</v>
      </c>
      <c r="AF18" s="3">
        <f>COUNTIF($U$2:U18,U18)</f>
        <v>5</v>
      </c>
      <c r="AG18" s="3">
        <f t="shared" si="0"/>
        <v>18</v>
      </c>
      <c r="AH18" s="3">
        <f t="shared" si="3"/>
        <v>13</v>
      </c>
      <c r="AI18" s="3">
        <f t="shared" si="4"/>
        <v>4</v>
      </c>
      <c r="AJ18" s="81">
        <f t="shared" si="1"/>
        <v>18.873471771956531</v>
      </c>
      <c r="AK18" s="81">
        <f t="shared" si="2"/>
        <v>0.64706604525015732</v>
      </c>
      <c r="AL18" s="81">
        <f t="shared" si="5"/>
        <v>4.0901031520911824</v>
      </c>
      <c r="AM18" s="83">
        <v>0.62175199999999997</v>
      </c>
      <c r="AN18" s="83">
        <v>10.804399999999999</v>
      </c>
      <c r="AO18" s="84">
        <f t="shared" si="6"/>
        <v>6.7176573087999989</v>
      </c>
      <c r="AP18" s="84">
        <f t="shared" si="7"/>
        <v>13.715566013211667</v>
      </c>
      <c r="AQ18" s="84">
        <f t="shared" si="8"/>
        <v>16.302485891711573</v>
      </c>
      <c r="AR18" s="84">
        <f t="shared" si="9"/>
        <v>-2.5869198784999057</v>
      </c>
      <c r="AS18" s="85">
        <f t="shared" si="10"/>
        <v>3.5967782630729994</v>
      </c>
    </row>
    <row r="19" spans="1:45" x14ac:dyDescent="0.25">
      <c r="A19">
        <v>1</v>
      </c>
      <c r="B19" s="11">
        <v>22</v>
      </c>
      <c r="C19" s="12" t="s">
        <v>61</v>
      </c>
      <c r="D19" s="12">
        <v>0</v>
      </c>
      <c r="E19" s="12">
        <v>104</v>
      </c>
      <c r="F19" s="12">
        <v>220</v>
      </c>
      <c r="G19" s="12">
        <v>2.1998E-2</v>
      </c>
      <c r="H19" s="12">
        <v>0.18098700000000001</v>
      </c>
      <c r="I19" s="12">
        <v>46.344695000000002</v>
      </c>
      <c r="J19" s="12">
        <v>1.5857330000000001</v>
      </c>
      <c r="K19" s="12">
        <v>8.7951099999999993</v>
      </c>
      <c r="L19" s="12">
        <v>0.15046699999999999</v>
      </c>
      <c r="M19" s="13">
        <v>2.1998E-2</v>
      </c>
      <c r="N19" s="12">
        <v>3.8606000000000001E-2</v>
      </c>
      <c r="O19" s="12">
        <v>101332</v>
      </c>
      <c r="P19" s="12">
        <v>20</v>
      </c>
      <c r="Q19" s="12">
        <v>60</v>
      </c>
      <c r="R19" s="12">
        <v>1.1979</v>
      </c>
      <c r="S19" s="12" t="s">
        <v>72</v>
      </c>
      <c r="T19" s="12" t="s">
        <v>73</v>
      </c>
      <c r="U19" s="77">
        <v>1010</v>
      </c>
      <c r="V19" s="34">
        <v>3.9556023671415605</v>
      </c>
      <c r="W19" s="2">
        <v>2.611471227035651</v>
      </c>
      <c r="X19" s="2">
        <v>4.2930021173062212</v>
      </c>
      <c r="Y19" s="2">
        <v>1.746516759530893</v>
      </c>
      <c r="Z19" s="80">
        <f>VLOOKUP(U19,BG!$A$2:$F$55,4)</f>
        <v>17.667128630810641</v>
      </c>
      <c r="AA19" s="80">
        <f>VLOOKUP(U19,BG!$A$2:$F$55,5)</f>
        <v>0.66413276973346635</v>
      </c>
      <c r="AB19" s="80">
        <f>VLOOKUP(U19,BG!$A$2:$F$55,6)</f>
        <v>4.7523949063169217</v>
      </c>
      <c r="AC19" s="4">
        <f>VLOOKUP(U19+1,BG!$A$2:$F$55,4)</f>
        <v>22.794086980680678</v>
      </c>
      <c r="AD19" s="4">
        <f>VLOOKUP(U19+1,BG!$A$2:$F$55,5)</f>
        <v>0.59159919067940292</v>
      </c>
      <c r="AE19" s="4">
        <f>VLOOKUP(U19+1,BG!$A$2:$F$55,6)</f>
        <v>1.9376549508575314</v>
      </c>
      <c r="AF19" s="3">
        <f>COUNTIF($U$2:U19,U19)</f>
        <v>6</v>
      </c>
      <c r="AG19" s="3">
        <f t="shared" si="0"/>
        <v>18</v>
      </c>
      <c r="AH19" s="3">
        <f t="shared" si="3"/>
        <v>12</v>
      </c>
      <c r="AI19" s="3">
        <f t="shared" si="4"/>
        <v>5</v>
      </c>
      <c r="AJ19" s="81">
        <f t="shared" si="1"/>
        <v>19.175057557243004</v>
      </c>
      <c r="AK19" s="81">
        <f t="shared" si="2"/>
        <v>0.64279936412933014</v>
      </c>
      <c r="AL19" s="81">
        <f t="shared" si="5"/>
        <v>3.924530213534748</v>
      </c>
      <c r="AM19" s="83">
        <v>0.81982699999999997</v>
      </c>
      <c r="AN19" s="83">
        <v>9.5555699999999995</v>
      </c>
      <c r="AO19" s="84">
        <f t="shared" si="6"/>
        <v>7.8339142863899989</v>
      </c>
      <c r="AP19" s="84">
        <f t="shared" si="7"/>
        <v>12.957568266479218</v>
      </c>
      <c r="AQ19" s="84">
        <f t="shared" si="8"/>
        <v>16.250245018473858</v>
      </c>
      <c r="AR19" s="84">
        <f t="shared" si="9"/>
        <v>-3.2926767519946409</v>
      </c>
      <c r="AS19" s="85">
        <f t="shared" si="10"/>
        <v>3.3791932450230231</v>
      </c>
    </row>
    <row r="20" spans="1:45" x14ac:dyDescent="0.25">
      <c r="A20">
        <v>1</v>
      </c>
      <c r="B20" s="11">
        <v>23</v>
      </c>
      <c r="C20" s="12" t="s">
        <v>61</v>
      </c>
      <c r="D20" s="12">
        <v>0</v>
      </c>
      <c r="E20" s="12">
        <v>104</v>
      </c>
      <c r="F20" s="12">
        <v>230</v>
      </c>
      <c r="G20" s="12">
        <v>2.0323000000000001E-2</v>
      </c>
      <c r="H20" s="12">
        <v>0.18083399999999999</v>
      </c>
      <c r="I20" s="12">
        <v>46.306249999999999</v>
      </c>
      <c r="J20" s="12">
        <v>1.591388</v>
      </c>
      <c r="K20" s="12">
        <v>8.7915379999999992</v>
      </c>
      <c r="L20" s="12">
        <v>0.15101999999999999</v>
      </c>
      <c r="M20" s="13">
        <v>2.0323000000000001E-2</v>
      </c>
      <c r="N20" s="12">
        <v>2.2603999999999999E-2</v>
      </c>
      <c r="O20" s="12">
        <v>101330</v>
      </c>
      <c r="P20" s="12">
        <v>20</v>
      </c>
      <c r="Q20" s="12">
        <v>60</v>
      </c>
      <c r="R20" s="12">
        <v>1.1979</v>
      </c>
      <c r="S20" s="12" t="s">
        <v>74</v>
      </c>
      <c r="T20" s="12" t="s">
        <v>75</v>
      </c>
      <c r="U20" s="77">
        <v>1010</v>
      </c>
      <c r="V20" s="34">
        <v>2.0683663079684638</v>
      </c>
      <c r="W20" s="2">
        <v>5.5023225197984784</v>
      </c>
      <c r="X20" s="2">
        <v>1.9841158908458878</v>
      </c>
      <c r="Y20" s="2">
        <v>2.6059081745767059</v>
      </c>
      <c r="Z20" s="80">
        <f>VLOOKUP(U20,BG!$A$2:$F$55,4)</f>
        <v>17.667128630810641</v>
      </c>
      <c r="AA20" s="80">
        <f>VLOOKUP(U20,BG!$A$2:$F$55,5)</f>
        <v>0.66413276973346635</v>
      </c>
      <c r="AB20" s="80">
        <f>VLOOKUP(U20,BG!$A$2:$F$55,6)</f>
        <v>4.7523949063169217</v>
      </c>
      <c r="AC20" s="4">
        <f>VLOOKUP(U20+1,BG!$A$2:$F$55,4)</f>
        <v>22.794086980680678</v>
      </c>
      <c r="AD20" s="4">
        <f>VLOOKUP(U20+1,BG!$A$2:$F$55,5)</f>
        <v>0.59159919067940292</v>
      </c>
      <c r="AE20" s="4">
        <f>VLOOKUP(U20+1,BG!$A$2:$F$55,6)</f>
        <v>1.9376549508575314</v>
      </c>
      <c r="AF20" s="3">
        <f>COUNTIF($U$2:U20,U20)</f>
        <v>7</v>
      </c>
      <c r="AG20" s="3">
        <f t="shared" si="0"/>
        <v>18</v>
      </c>
      <c r="AH20" s="3">
        <f t="shared" si="3"/>
        <v>11</v>
      </c>
      <c r="AI20" s="3">
        <f t="shared" si="4"/>
        <v>6</v>
      </c>
      <c r="AJ20" s="81">
        <f t="shared" si="1"/>
        <v>19.476643342529478</v>
      </c>
      <c r="AK20" s="81">
        <f t="shared" si="2"/>
        <v>0.63853268300850274</v>
      </c>
      <c r="AL20" s="81">
        <f t="shared" si="5"/>
        <v>3.7589572749783136</v>
      </c>
      <c r="AM20" s="83">
        <v>0.81473899999999999</v>
      </c>
      <c r="AN20" s="83">
        <v>4.9332200000000004</v>
      </c>
      <c r="AO20" s="84">
        <f t="shared" si="6"/>
        <v>4.0192867295800001</v>
      </c>
      <c r="AP20" s="84">
        <f t="shared" si="7"/>
        <v>13.523153722668054</v>
      </c>
      <c r="AQ20" s="84">
        <f t="shared" si="8"/>
        <v>16.195430604483352</v>
      </c>
      <c r="AR20" s="84">
        <f t="shared" si="9"/>
        <v>-2.6722768818152982</v>
      </c>
      <c r="AS20" s="85">
        <f t="shared" si="10"/>
        <v>2.504068218728019</v>
      </c>
    </row>
    <row r="21" spans="1:45" x14ac:dyDescent="0.25">
      <c r="A21">
        <v>1</v>
      </c>
      <c r="B21" s="11">
        <v>24</v>
      </c>
      <c r="C21" s="12" t="s">
        <v>61</v>
      </c>
      <c r="D21" s="12">
        <v>0</v>
      </c>
      <c r="E21" s="12">
        <v>104</v>
      </c>
      <c r="F21" s="12">
        <v>240</v>
      </c>
      <c r="G21" s="12">
        <v>2.0275000000000001E-2</v>
      </c>
      <c r="H21" s="12">
        <v>0.18099100000000001</v>
      </c>
      <c r="I21" s="12">
        <v>46.345638000000001</v>
      </c>
      <c r="J21" s="12">
        <v>1.6197589999999999</v>
      </c>
      <c r="K21" s="12">
        <v>8.7955360000000002</v>
      </c>
      <c r="L21" s="12">
        <v>0.15373700000000001</v>
      </c>
      <c r="M21" s="13">
        <v>2.0275000000000001E-2</v>
      </c>
      <c r="N21" s="12">
        <v>1.9057000000000001E-2</v>
      </c>
      <c r="O21" s="12">
        <v>101323</v>
      </c>
      <c r="P21" s="12">
        <v>20</v>
      </c>
      <c r="Q21" s="12">
        <v>60</v>
      </c>
      <c r="R21" s="12">
        <v>1.1978</v>
      </c>
      <c r="S21" s="12" t="s">
        <v>76</v>
      </c>
      <c r="T21" s="12" t="s">
        <v>77</v>
      </c>
      <c r="U21" s="77">
        <v>1010</v>
      </c>
      <c r="V21" s="34">
        <v>1.6609308135008314</v>
      </c>
      <c r="W21" s="2">
        <v>4.8678449575474234</v>
      </c>
      <c r="X21" s="2">
        <v>1.8298310408430392</v>
      </c>
      <c r="Y21" s="2">
        <v>0.69586987251005228</v>
      </c>
      <c r="Z21" s="80">
        <f>VLOOKUP(U21,BG!$A$2:$F$55,4)</f>
        <v>17.667128630810641</v>
      </c>
      <c r="AA21" s="80">
        <f>VLOOKUP(U21,BG!$A$2:$F$55,5)</f>
        <v>0.66413276973346635</v>
      </c>
      <c r="AB21" s="80">
        <f>VLOOKUP(U21,BG!$A$2:$F$55,6)</f>
        <v>4.7523949063169217</v>
      </c>
      <c r="AC21" s="4">
        <f>VLOOKUP(U21+1,BG!$A$2:$F$55,4)</f>
        <v>22.794086980680678</v>
      </c>
      <c r="AD21" s="4">
        <f>VLOOKUP(U21+1,BG!$A$2:$F$55,5)</f>
        <v>0.59159919067940292</v>
      </c>
      <c r="AE21" s="4">
        <f>VLOOKUP(U21+1,BG!$A$2:$F$55,6)</f>
        <v>1.9376549508575314</v>
      </c>
      <c r="AF21" s="3">
        <f>COUNTIF($U$2:U21,U21)</f>
        <v>8</v>
      </c>
      <c r="AG21" s="3">
        <f t="shared" si="0"/>
        <v>18</v>
      </c>
      <c r="AH21" s="3">
        <f t="shared" si="3"/>
        <v>10</v>
      </c>
      <c r="AI21" s="3">
        <f t="shared" si="4"/>
        <v>7</v>
      </c>
      <c r="AJ21" s="81">
        <f t="shared" si="1"/>
        <v>19.778229127815948</v>
      </c>
      <c r="AK21" s="81">
        <f t="shared" si="2"/>
        <v>0.63426600188767546</v>
      </c>
      <c r="AL21" s="81">
        <f t="shared" si="5"/>
        <v>3.5933843364218787</v>
      </c>
      <c r="AM21" s="83">
        <v>0.55234000000000005</v>
      </c>
      <c r="AN21" s="83">
        <v>4.7771600000000003</v>
      </c>
      <c r="AO21" s="84">
        <f t="shared" si="6"/>
        <v>2.6386165544000004</v>
      </c>
      <c r="AP21" s="84">
        <f t="shared" si="7"/>
        <v>9.6032036778415932</v>
      </c>
      <c r="AQ21" s="84">
        <f t="shared" si="8"/>
        <v>16.138042649740065</v>
      </c>
      <c r="AR21" s="84">
        <f t="shared" si="9"/>
        <v>-6.5348389718984716</v>
      </c>
      <c r="AS21" s="85">
        <f t="shared" si="10"/>
        <v>1.40377682843399</v>
      </c>
    </row>
    <row r="22" spans="1:45" ht="15.75" thickBot="1" x14ac:dyDescent="0.3">
      <c r="A22">
        <v>1</v>
      </c>
      <c r="B22" s="14">
        <v>25</v>
      </c>
      <c r="C22" s="15" t="s">
        <v>61</v>
      </c>
      <c r="D22" s="15">
        <v>0</v>
      </c>
      <c r="E22" s="15">
        <v>104</v>
      </c>
      <c r="F22" s="15">
        <v>250</v>
      </c>
      <c r="G22" s="15">
        <v>1.9855999999999999E-2</v>
      </c>
      <c r="H22" s="15">
        <v>0.18154899999999999</v>
      </c>
      <c r="I22" s="15">
        <v>46.485753000000003</v>
      </c>
      <c r="J22" s="15">
        <v>1.580082</v>
      </c>
      <c r="K22" s="15">
        <v>8.8088949999999997</v>
      </c>
      <c r="L22" s="15">
        <v>0.14969199999999999</v>
      </c>
      <c r="M22" s="16">
        <v>1.9855999999999999E-2</v>
      </c>
      <c r="N22" s="15">
        <v>1.3058999999999999E-2</v>
      </c>
      <c r="O22" s="15">
        <v>101323</v>
      </c>
      <c r="P22" s="15">
        <v>20</v>
      </c>
      <c r="Q22" s="15">
        <v>60</v>
      </c>
      <c r="R22" s="15">
        <v>1.1978</v>
      </c>
      <c r="S22" s="15" t="s">
        <v>78</v>
      </c>
      <c r="T22" s="15" t="s">
        <v>79</v>
      </c>
      <c r="U22" s="77">
        <v>1010</v>
      </c>
      <c r="V22" s="42">
        <v>0.91599692228590746</v>
      </c>
      <c r="W22" s="2">
        <v>7.9470338397883724</v>
      </c>
      <c r="X22" s="2">
        <v>1.0866661946993734</v>
      </c>
      <c r="Y22" s="2">
        <v>0.76383587533827246</v>
      </c>
      <c r="Z22" s="80">
        <f>VLOOKUP(U22,BG!$A$2:$F$55,4)</f>
        <v>17.667128630810641</v>
      </c>
      <c r="AA22" s="80">
        <f>VLOOKUP(U22,BG!$A$2:$F$55,5)</f>
        <v>0.66413276973346635</v>
      </c>
      <c r="AB22" s="80">
        <f>VLOOKUP(U22,BG!$A$2:$F$55,6)</f>
        <v>4.7523949063169217</v>
      </c>
      <c r="AC22" s="4">
        <f>VLOOKUP(U22+1,BG!$A$2:$F$55,4)</f>
        <v>22.794086980680678</v>
      </c>
      <c r="AD22" s="4">
        <f>VLOOKUP(U22+1,BG!$A$2:$F$55,5)</f>
        <v>0.59159919067940292</v>
      </c>
      <c r="AE22" s="4">
        <f>VLOOKUP(U22+1,BG!$A$2:$F$55,6)</f>
        <v>1.9376549508575314</v>
      </c>
      <c r="AF22" s="3">
        <f>COUNTIF($U$2:U22,U22)</f>
        <v>9</v>
      </c>
      <c r="AG22" s="3">
        <f t="shared" si="0"/>
        <v>18</v>
      </c>
      <c r="AH22" s="3">
        <f t="shared" si="3"/>
        <v>9</v>
      </c>
      <c r="AI22" s="3">
        <f t="shared" si="4"/>
        <v>8</v>
      </c>
      <c r="AJ22" s="81">
        <f t="shared" si="1"/>
        <v>20.079814913102421</v>
      </c>
      <c r="AK22" s="81">
        <f t="shared" si="2"/>
        <v>0.62999932076684828</v>
      </c>
      <c r="AL22" s="81">
        <f t="shared" si="5"/>
        <v>3.4278113978654439</v>
      </c>
      <c r="AM22" s="83">
        <v>0.74905900000000003</v>
      </c>
      <c r="AN22" s="83">
        <v>0.43814500000000001</v>
      </c>
      <c r="AO22" s="84">
        <f t="shared" si="6"/>
        <v>0.32819645555500004</v>
      </c>
      <c r="AP22" s="84">
        <f t="shared" si="7"/>
        <v>9.3996088971682532</v>
      </c>
      <c r="AQ22" s="84">
        <f t="shared" si="8"/>
        <v>16.078081154244</v>
      </c>
      <c r="AR22" s="84">
        <f t="shared" si="9"/>
        <v>-6.6784722570757467</v>
      </c>
      <c r="AS22" s="85">
        <f t="shared" si="10"/>
        <v>1.0491424449966504</v>
      </c>
    </row>
    <row r="23" spans="1:45" x14ac:dyDescent="0.25">
      <c r="A23">
        <v>2</v>
      </c>
      <c r="B23" s="17">
        <v>1</v>
      </c>
      <c r="C23" s="18" t="s">
        <v>80</v>
      </c>
      <c r="D23" s="18">
        <v>0</v>
      </c>
      <c r="E23" s="18">
        <v>-104.03125</v>
      </c>
      <c r="F23" s="18">
        <v>250</v>
      </c>
      <c r="G23" s="18">
        <v>2.5824E-2</v>
      </c>
      <c r="H23" s="18">
        <v>0.181866</v>
      </c>
      <c r="I23" s="18">
        <v>46.565192000000003</v>
      </c>
      <c r="J23" s="18">
        <v>1.6115299999999999</v>
      </c>
      <c r="K23" s="18">
        <v>8.8179739999999995</v>
      </c>
      <c r="L23" s="18">
        <v>0.152673</v>
      </c>
      <c r="M23" s="19">
        <v>2.5824E-2</v>
      </c>
      <c r="N23" s="18">
        <v>5.1665999999999997E-2</v>
      </c>
      <c r="O23" s="18">
        <v>101324</v>
      </c>
      <c r="P23" s="18">
        <v>20.100000000000001</v>
      </c>
      <c r="Q23" s="18">
        <v>60</v>
      </c>
      <c r="R23" s="18">
        <v>1.1974</v>
      </c>
      <c r="S23" s="18" t="s">
        <v>81</v>
      </c>
      <c r="T23" s="18" t="s">
        <v>82</v>
      </c>
      <c r="U23" s="77">
        <v>1010</v>
      </c>
      <c r="V23" s="34">
        <v>5.9810037736424446</v>
      </c>
      <c r="W23" s="2">
        <v>1.745632386526919</v>
      </c>
      <c r="X23" s="2">
        <v>7.164025072217016</v>
      </c>
      <c r="Y23" s="2">
        <v>0.83112572636150506</v>
      </c>
      <c r="Z23" s="80">
        <f>VLOOKUP(U23,BG!$A$2:$F$55,4)</f>
        <v>17.667128630810641</v>
      </c>
      <c r="AA23" s="80">
        <f>VLOOKUP(U23,BG!$A$2:$F$55,5)</f>
        <v>0.66413276973346635</v>
      </c>
      <c r="AB23" s="80">
        <f>VLOOKUP(U23,BG!$A$2:$F$55,6)</f>
        <v>4.7523949063169217</v>
      </c>
      <c r="AC23" s="4">
        <f>VLOOKUP(U23+1,BG!$A$2:$F$55,4)</f>
        <v>22.794086980680678</v>
      </c>
      <c r="AD23" s="4">
        <f>VLOOKUP(U23+1,BG!$A$2:$F$55,5)</f>
        <v>0.59159919067940292</v>
      </c>
      <c r="AE23" s="4">
        <f>VLOOKUP(U23+1,BG!$A$2:$F$55,6)</f>
        <v>1.9376549508575314</v>
      </c>
      <c r="AF23" s="3">
        <f>COUNTIF($U$2:U23,U23)</f>
        <v>10</v>
      </c>
      <c r="AG23" s="3">
        <f t="shared" si="0"/>
        <v>18</v>
      </c>
      <c r="AH23" s="3">
        <f t="shared" si="3"/>
        <v>8</v>
      </c>
      <c r="AI23" s="3">
        <f t="shared" si="4"/>
        <v>9</v>
      </c>
      <c r="AJ23" s="81">
        <f t="shared" si="1"/>
        <v>20.381400698388894</v>
      </c>
      <c r="AK23" s="81">
        <f t="shared" si="2"/>
        <v>0.62573263964602099</v>
      </c>
      <c r="AL23" s="81">
        <f t="shared" si="5"/>
        <v>3.262238459309009</v>
      </c>
      <c r="AM23" s="83">
        <v>0.59459899999999999</v>
      </c>
      <c r="AN23" s="83">
        <v>11.514099999999999</v>
      </c>
      <c r="AO23" s="84">
        <f t="shared" si="6"/>
        <v>6.8462723458999992</v>
      </c>
      <c r="AP23" s="84">
        <f t="shared" si="7"/>
        <v>13.336879910314376</v>
      </c>
      <c r="AQ23" s="84">
        <f t="shared" si="8"/>
        <v>16.015546117995147</v>
      </c>
      <c r="AR23" s="84">
        <f t="shared" si="9"/>
        <v>-2.6786662076807701</v>
      </c>
      <c r="AS23" s="85">
        <f t="shared" si="10"/>
        <v>3.5558512390491557</v>
      </c>
    </row>
    <row r="24" spans="1:45" x14ac:dyDescent="0.25">
      <c r="A24">
        <v>2</v>
      </c>
      <c r="B24" s="11">
        <v>2</v>
      </c>
      <c r="C24" s="12" t="s">
        <v>80</v>
      </c>
      <c r="D24" s="12">
        <v>0</v>
      </c>
      <c r="E24" s="12">
        <v>-104</v>
      </c>
      <c r="F24" s="12">
        <v>240</v>
      </c>
      <c r="G24" s="12">
        <v>2.7476E-2</v>
      </c>
      <c r="H24" s="12">
        <v>0.18145</v>
      </c>
      <c r="I24" s="12">
        <v>46.460800999999996</v>
      </c>
      <c r="J24" s="12">
        <v>1.6132329999999999</v>
      </c>
      <c r="K24" s="12">
        <v>8.8082100000000008</v>
      </c>
      <c r="L24" s="12">
        <v>0.15281700000000001</v>
      </c>
      <c r="M24" s="13">
        <v>2.7476E-2</v>
      </c>
      <c r="N24" s="12">
        <v>6.0144000000000003E-2</v>
      </c>
      <c r="O24" s="12">
        <v>101321</v>
      </c>
      <c r="P24" s="12">
        <v>20.100000000000001</v>
      </c>
      <c r="Q24" s="12">
        <v>60</v>
      </c>
      <c r="R24" s="12">
        <v>1.1973</v>
      </c>
      <c r="S24" s="12" t="s">
        <v>83</v>
      </c>
      <c r="T24" s="12" t="s">
        <v>84</v>
      </c>
      <c r="U24" s="77">
        <v>1010</v>
      </c>
      <c r="V24" s="34">
        <v>7.1201218974259426</v>
      </c>
      <c r="W24" s="2">
        <v>1.5797074117182259</v>
      </c>
      <c r="X24" s="2">
        <v>8.7200480566332352</v>
      </c>
      <c r="Y24" s="2">
        <v>1.0979203008728982</v>
      </c>
      <c r="Z24" s="80">
        <f>VLOOKUP(U24,BG!$A$2:$F$55,4)</f>
        <v>17.667128630810641</v>
      </c>
      <c r="AA24" s="80">
        <f>VLOOKUP(U24,BG!$A$2:$F$55,5)</f>
        <v>0.66413276973346635</v>
      </c>
      <c r="AB24" s="80">
        <f>VLOOKUP(U24,BG!$A$2:$F$55,6)</f>
        <v>4.7523949063169217</v>
      </c>
      <c r="AC24" s="4">
        <f>VLOOKUP(U24+1,BG!$A$2:$F$55,4)</f>
        <v>22.794086980680678</v>
      </c>
      <c r="AD24" s="4">
        <f>VLOOKUP(U24+1,BG!$A$2:$F$55,5)</f>
        <v>0.59159919067940292</v>
      </c>
      <c r="AE24" s="4">
        <f>VLOOKUP(U24+1,BG!$A$2:$F$55,6)</f>
        <v>1.9376549508575314</v>
      </c>
      <c r="AF24" s="3">
        <f>COUNTIF($U$2:U24,U24)</f>
        <v>11</v>
      </c>
      <c r="AG24" s="3">
        <f t="shared" si="0"/>
        <v>18</v>
      </c>
      <c r="AH24" s="3">
        <f t="shared" si="3"/>
        <v>7</v>
      </c>
      <c r="AI24" s="3">
        <f t="shared" si="4"/>
        <v>10</v>
      </c>
      <c r="AJ24" s="81">
        <f t="shared" si="1"/>
        <v>20.682986483675368</v>
      </c>
      <c r="AK24" s="81">
        <f t="shared" si="2"/>
        <v>0.62146595852519371</v>
      </c>
      <c r="AL24" s="81">
        <f t="shared" si="5"/>
        <v>3.0966655207525746</v>
      </c>
      <c r="AM24" s="83">
        <v>0.68815599999999999</v>
      </c>
      <c r="AN24" s="83">
        <v>11.903499999999999</v>
      </c>
      <c r="AO24" s="84">
        <f t="shared" si="6"/>
        <v>8.191464946</v>
      </c>
      <c r="AP24" s="84">
        <f t="shared" si="7"/>
        <v>14.873044846475532</v>
      </c>
      <c r="AQ24" s="84">
        <f t="shared" si="8"/>
        <v>15.950437540993514</v>
      </c>
      <c r="AR24" s="84">
        <f t="shared" si="9"/>
        <v>-1.0773926945179824</v>
      </c>
      <c r="AS24" s="85">
        <f t="shared" si="10"/>
        <v>8.6030448207789281</v>
      </c>
    </row>
    <row r="25" spans="1:45" x14ac:dyDescent="0.25">
      <c r="A25">
        <v>2</v>
      </c>
      <c r="B25" s="11">
        <v>3</v>
      </c>
      <c r="C25" s="12" t="s">
        <v>80</v>
      </c>
      <c r="D25" s="12">
        <v>0</v>
      </c>
      <c r="E25" s="12">
        <v>-104</v>
      </c>
      <c r="F25" s="12">
        <v>230</v>
      </c>
      <c r="G25" s="12">
        <v>3.2348000000000002E-2</v>
      </c>
      <c r="H25" s="12">
        <v>0.181224</v>
      </c>
      <c r="I25" s="12">
        <v>46.404269999999997</v>
      </c>
      <c r="J25" s="12">
        <v>1.6044620000000001</v>
      </c>
      <c r="K25" s="12">
        <v>8.8031629999999996</v>
      </c>
      <c r="L25" s="12">
        <v>0.152256</v>
      </c>
      <c r="M25" s="13">
        <v>3.2348000000000002E-2</v>
      </c>
      <c r="N25" s="12">
        <v>8.4372000000000003E-2</v>
      </c>
      <c r="O25" s="12">
        <v>101314</v>
      </c>
      <c r="P25" s="12">
        <v>20.100000000000001</v>
      </c>
      <c r="Q25" s="12">
        <v>60</v>
      </c>
      <c r="R25" s="12">
        <v>1.1972</v>
      </c>
      <c r="S25" s="12" t="s">
        <v>85</v>
      </c>
      <c r="T25" s="12" t="s">
        <v>86</v>
      </c>
      <c r="U25" s="77">
        <v>1010</v>
      </c>
      <c r="V25" s="34">
        <v>11.188598067718912</v>
      </c>
      <c r="W25" s="2">
        <v>1.1599271245352758</v>
      </c>
      <c r="X25" s="2">
        <v>14.599788523655086</v>
      </c>
      <c r="Y25" s="2">
        <v>1.1654184129033629</v>
      </c>
      <c r="Z25" s="80">
        <f>VLOOKUP(U25,BG!$A$2:$F$55,4)</f>
        <v>17.667128630810641</v>
      </c>
      <c r="AA25" s="80">
        <f>VLOOKUP(U25,BG!$A$2:$F$55,5)</f>
        <v>0.66413276973346635</v>
      </c>
      <c r="AB25" s="80">
        <f>VLOOKUP(U25,BG!$A$2:$F$55,6)</f>
        <v>4.7523949063169217</v>
      </c>
      <c r="AC25" s="4">
        <f>VLOOKUP(U25+1,BG!$A$2:$F$55,4)</f>
        <v>22.794086980680678</v>
      </c>
      <c r="AD25" s="4">
        <f>VLOOKUP(U25+1,BG!$A$2:$F$55,5)</f>
        <v>0.59159919067940292</v>
      </c>
      <c r="AE25" s="4">
        <f>VLOOKUP(U25+1,BG!$A$2:$F$55,6)</f>
        <v>1.9376549508575314</v>
      </c>
      <c r="AF25" s="3">
        <f>COUNTIF($U$2:U25,U25)</f>
        <v>12</v>
      </c>
      <c r="AG25" s="3">
        <f t="shared" si="0"/>
        <v>18</v>
      </c>
      <c r="AH25" s="3">
        <f t="shared" si="3"/>
        <v>6</v>
      </c>
      <c r="AI25" s="3">
        <f t="shared" si="4"/>
        <v>11</v>
      </c>
      <c r="AJ25" s="81">
        <f t="shared" si="1"/>
        <v>20.984572268961841</v>
      </c>
      <c r="AK25" s="81">
        <f t="shared" si="2"/>
        <v>0.61719927740436642</v>
      </c>
      <c r="AL25" s="81">
        <f t="shared" si="5"/>
        <v>2.9310925821961398</v>
      </c>
      <c r="AM25" s="83">
        <v>0.63271500000000003</v>
      </c>
      <c r="AN25" s="83">
        <v>16.619399999999999</v>
      </c>
      <c r="AO25" s="84">
        <f t="shared" si="6"/>
        <v>10.515343671</v>
      </c>
      <c r="AP25" s="84">
        <f t="shared" si="7"/>
        <v>18.100109133969728</v>
      </c>
      <c r="AQ25" s="84">
        <f t="shared" si="8"/>
        <v>15.882755423239095</v>
      </c>
      <c r="AR25" s="84">
        <f t="shared" si="9"/>
        <v>2.2173537107306327</v>
      </c>
      <c r="AS25" s="85">
        <f t="shared" si="10"/>
        <v>3.742294213193043</v>
      </c>
    </row>
    <row r="26" spans="1:45" x14ac:dyDescent="0.25">
      <c r="A26">
        <v>2</v>
      </c>
      <c r="B26" s="11">
        <v>4</v>
      </c>
      <c r="C26" s="12"/>
      <c r="D26" s="12">
        <v>0</v>
      </c>
      <c r="E26" s="12">
        <v>-104</v>
      </c>
      <c r="F26" s="12">
        <v>220</v>
      </c>
      <c r="G26" s="12">
        <v>3.6858000000000002E-2</v>
      </c>
      <c r="H26" s="12">
        <v>0.181562</v>
      </c>
      <c r="I26" s="12">
        <v>46.488912999999997</v>
      </c>
      <c r="J26" s="12">
        <v>1.6377619999999999</v>
      </c>
      <c r="K26" s="12">
        <v>8.8113150000000005</v>
      </c>
      <c r="L26" s="12">
        <v>0.15515200000000001</v>
      </c>
      <c r="M26" s="13">
        <v>3.6858000000000002E-2</v>
      </c>
      <c r="N26" s="12">
        <v>8.9901999999999996E-2</v>
      </c>
      <c r="O26" s="12">
        <v>101310</v>
      </c>
      <c r="P26" s="12">
        <v>20.100000000000001</v>
      </c>
      <c r="Q26" s="12">
        <v>60</v>
      </c>
      <c r="R26" s="12">
        <v>1.1972</v>
      </c>
      <c r="S26" s="12" t="s">
        <v>87</v>
      </c>
      <c r="T26" s="12" t="s">
        <v>88</v>
      </c>
      <c r="U26" s="77">
        <v>1010</v>
      </c>
      <c r="V26" s="34">
        <v>14.928004694438355</v>
      </c>
      <c r="W26" s="2">
        <v>0.96577481801299203</v>
      </c>
      <c r="X26" s="2">
        <v>19.949336789288559</v>
      </c>
      <c r="Y26" s="2">
        <v>0.64087262486361496</v>
      </c>
      <c r="Z26" s="80">
        <f>VLOOKUP(U26,BG!$A$2:$F$55,4)</f>
        <v>17.667128630810641</v>
      </c>
      <c r="AA26" s="80">
        <f>VLOOKUP(U26,BG!$A$2:$F$55,5)</f>
        <v>0.66413276973346635</v>
      </c>
      <c r="AB26" s="80">
        <f>VLOOKUP(U26,BG!$A$2:$F$55,6)</f>
        <v>4.7523949063169217</v>
      </c>
      <c r="AC26" s="4">
        <f>VLOOKUP(U26+1,BG!$A$2:$F$55,4)</f>
        <v>22.794086980680678</v>
      </c>
      <c r="AD26" s="4">
        <f>VLOOKUP(U26+1,BG!$A$2:$F$55,5)</f>
        <v>0.59159919067940292</v>
      </c>
      <c r="AE26" s="4">
        <f>VLOOKUP(U26+1,BG!$A$2:$F$55,6)</f>
        <v>1.9376549508575314</v>
      </c>
      <c r="AF26" s="3">
        <f>COUNTIF($U$2:U26,U26)</f>
        <v>13</v>
      </c>
      <c r="AG26" s="3">
        <f t="shared" si="0"/>
        <v>18</v>
      </c>
      <c r="AH26" s="3">
        <f t="shared" si="3"/>
        <v>5</v>
      </c>
      <c r="AI26" s="3">
        <f t="shared" si="4"/>
        <v>12</v>
      </c>
      <c r="AJ26" s="81">
        <f t="shared" si="1"/>
        <v>21.286158054248318</v>
      </c>
      <c r="AK26" s="81">
        <f t="shared" si="2"/>
        <v>0.61293259628353924</v>
      </c>
      <c r="AL26" s="81">
        <f t="shared" si="5"/>
        <v>2.7655196436397049</v>
      </c>
      <c r="AM26" s="83">
        <v>0.55610099999999996</v>
      </c>
      <c r="AN26" s="83">
        <v>24.4255</v>
      </c>
      <c r="AO26" s="84">
        <f t="shared" si="6"/>
        <v>13.583044975499998</v>
      </c>
      <c r="AP26" s="84">
        <f t="shared" si="7"/>
        <v>19.907439732018659</v>
      </c>
      <c r="AQ26" s="84">
        <f t="shared" si="8"/>
        <v>15.812499764731896</v>
      </c>
      <c r="AR26" s="84">
        <f t="shared" si="9"/>
        <v>4.0949399672867628</v>
      </c>
      <c r="AS26" s="85">
        <f t="shared" si="10"/>
        <v>2.3170315276929179</v>
      </c>
    </row>
    <row r="27" spans="1:45" x14ac:dyDescent="0.25">
      <c r="A27">
        <v>2</v>
      </c>
      <c r="B27" s="11">
        <v>5</v>
      </c>
      <c r="C27" s="12"/>
      <c r="D27" s="12">
        <v>0</v>
      </c>
      <c r="E27" s="12">
        <v>-104</v>
      </c>
      <c r="F27" s="12">
        <v>210</v>
      </c>
      <c r="G27" s="12">
        <v>3.9446000000000002E-2</v>
      </c>
      <c r="H27" s="12">
        <v>0.18152399999999999</v>
      </c>
      <c r="I27" s="12">
        <v>46.479407999999999</v>
      </c>
      <c r="J27" s="12">
        <v>1.627421</v>
      </c>
      <c r="K27" s="12">
        <v>8.8105170000000008</v>
      </c>
      <c r="L27" s="12">
        <v>0.15425900000000001</v>
      </c>
      <c r="M27" s="13">
        <v>3.9446000000000002E-2</v>
      </c>
      <c r="N27" s="12">
        <v>9.7127000000000005E-2</v>
      </c>
      <c r="O27" s="12">
        <v>101308</v>
      </c>
      <c r="P27" s="12">
        <v>20.100000000000001</v>
      </c>
      <c r="Q27" s="12">
        <v>60</v>
      </c>
      <c r="R27" s="12">
        <v>1.1972</v>
      </c>
      <c r="S27" s="12" t="s">
        <v>89</v>
      </c>
      <c r="T27" s="12" t="s">
        <v>90</v>
      </c>
      <c r="U27" s="77">
        <v>1010</v>
      </c>
      <c r="V27" s="34">
        <v>16.919063333971959</v>
      </c>
      <c r="W27" s="2">
        <v>0.86643431551047501</v>
      </c>
      <c r="X27" s="2">
        <v>23.488554078874643</v>
      </c>
      <c r="Y27" s="2">
        <v>0.11507061473922418</v>
      </c>
      <c r="Z27" s="80">
        <f>VLOOKUP(U27,BG!$A$2:$F$55,4)</f>
        <v>17.667128630810641</v>
      </c>
      <c r="AA27" s="80">
        <f>VLOOKUP(U27,BG!$A$2:$F$55,5)</f>
        <v>0.66413276973346635</v>
      </c>
      <c r="AB27" s="80">
        <f>VLOOKUP(U27,BG!$A$2:$F$55,6)</f>
        <v>4.7523949063169217</v>
      </c>
      <c r="AC27" s="4">
        <f>VLOOKUP(U27+1,BG!$A$2:$F$55,4)</f>
        <v>22.794086980680678</v>
      </c>
      <c r="AD27" s="4">
        <f>VLOOKUP(U27+1,BG!$A$2:$F$55,5)</f>
        <v>0.59159919067940292</v>
      </c>
      <c r="AE27" s="4">
        <f>VLOOKUP(U27+1,BG!$A$2:$F$55,6)</f>
        <v>1.9376549508575314</v>
      </c>
      <c r="AF27" s="3">
        <f>COUNTIF($U$2:U27,U27)</f>
        <v>14</v>
      </c>
      <c r="AG27" s="3">
        <f t="shared" si="0"/>
        <v>18</v>
      </c>
      <c r="AH27" s="3">
        <f t="shared" si="3"/>
        <v>4</v>
      </c>
      <c r="AI27" s="3">
        <f t="shared" si="4"/>
        <v>13</v>
      </c>
      <c r="AJ27" s="81">
        <f t="shared" si="1"/>
        <v>21.587743839534788</v>
      </c>
      <c r="AK27" s="81">
        <f t="shared" si="2"/>
        <v>0.60866591516271196</v>
      </c>
      <c r="AL27" s="81">
        <f t="shared" si="5"/>
        <v>2.5999467050832701</v>
      </c>
      <c r="AM27" s="83">
        <v>0.38436100000000001</v>
      </c>
      <c r="AN27" s="83">
        <v>30.106100000000001</v>
      </c>
      <c r="AO27" s="84">
        <f t="shared" si="6"/>
        <v>11.571610702100001</v>
      </c>
      <c r="AP27" s="84">
        <f t="shared" si="7"/>
        <v>20.466359890399751</v>
      </c>
      <c r="AQ27" s="84">
        <f t="shared" si="8"/>
        <v>15.739670565471908</v>
      </c>
      <c r="AR27" s="84">
        <f t="shared" si="9"/>
        <v>4.7266893249278432</v>
      </c>
      <c r="AS27" s="85">
        <f t="shared" si="10"/>
        <v>1.4481428557347908</v>
      </c>
    </row>
    <row r="28" spans="1:45" x14ac:dyDescent="0.25">
      <c r="A28">
        <v>2</v>
      </c>
      <c r="B28" s="11">
        <v>6</v>
      </c>
      <c r="C28" s="12"/>
      <c r="D28" s="12">
        <v>0</v>
      </c>
      <c r="E28" s="12">
        <v>-104</v>
      </c>
      <c r="F28" s="12">
        <v>200</v>
      </c>
      <c r="G28" s="12">
        <v>4.6602999999999999E-2</v>
      </c>
      <c r="H28" s="12">
        <v>0.18156800000000001</v>
      </c>
      <c r="I28" s="12">
        <v>46.490360000000003</v>
      </c>
      <c r="J28" s="12">
        <v>1.611999</v>
      </c>
      <c r="K28" s="12">
        <v>8.8116249999999994</v>
      </c>
      <c r="L28" s="12">
        <v>0.152807</v>
      </c>
      <c r="M28" s="13">
        <v>4.6602999999999999E-2</v>
      </c>
      <c r="N28" s="12">
        <v>0.120333</v>
      </c>
      <c r="O28" s="12">
        <v>101307</v>
      </c>
      <c r="P28" s="12">
        <v>20.100000000000001</v>
      </c>
      <c r="Q28" s="12">
        <v>60</v>
      </c>
      <c r="R28" s="12">
        <v>1.1972</v>
      </c>
      <c r="S28" s="12" t="s">
        <v>91</v>
      </c>
      <c r="T28" s="12" t="s">
        <v>92</v>
      </c>
      <c r="U28" s="77">
        <v>1010</v>
      </c>
      <c r="V28" s="34">
        <v>23.067136661121115</v>
      </c>
      <c r="W28" s="2">
        <v>0.85039922810520863</v>
      </c>
      <c r="X28" s="2">
        <v>31.019082578169588</v>
      </c>
      <c r="Y28" s="2">
        <v>1.56823074186542</v>
      </c>
      <c r="Z28" s="80">
        <f>VLOOKUP(U28,BG!$A$2:$F$55,4)</f>
        <v>17.667128630810641</v>
      </c>
      <c r="AA28" s="80">
        <f>VLOOKUP(U28,BG!$A$2:$F$55,5)</f>
        <v>0.66413276973346635</v>
      </c>
      <c r="AB28" s="80">
        <f>VLOOKUP(U28,BG!$A$2:$F$55,6)</f>
        <v>4.7523949063169217</v>
      </c>
      <c r="AC28" s="4">
        <f>VLOOKUP(U28+1,BG!$A$2:$F$55,4)</f>
        <v>22.794086980680678</v>
      </c>
      <c r="AD28" s="4">
        <f>VLOOKUP(U28+1,BG!$A$2:$F$55,5)</f>
        <v>0.59159919067940292</v>
      </c>
      <c r="AE28" s="4">
        <f>VLOOKUP(U28+1,BG!$A$2:$F$55,6)</f>
        <v>1.9376549508575314</v>
      </c>
      <c r="AF28" s="3">
        <f>COUNTIF($U$2:U28,U28)</f>
        <v>15</v>
      </c>
      <c r="AG28" s="3">
        <f t="shared" si="0"/>
        <v>18</v>
      </c>
      <c r="AH28" s="3">
        <f t="shared" si="3"/>
        <v>3</v>
      </c>
      <c r="AI28" s="3">
        <f t="shared" si="4"/>
        <v>14</v>
      </c>
      <c r="AJ28" s="81">
        <f t="shared" si="1"/>
        <v>21.889329624821261</v>
      </c>
      <c r="AK28" s="81">
        <f t="shared" si="2"/>
        <v>0.60439923404188467</v>
      </c>
      <c r="AL28" s="81">
        <f t="shared" si="5"/>
        <v>2.4343737665268357</v>
      </c>
      <c r="AM28" s="83">
        <v>0.62448199999999998</v>
      </c>
      <c r="AN28" s="83">
        <v>34.388800000000003</v>
      </c>
      <c r="AO28" s="84">
        <f t="shared" si="6"/>
        <v>21.475186601600001</v>
      </c>
      <c r="AP28" s="84">
        <f t="shared" si="7"/>
        <v>27.946834622872561</v>
      </c>
      <c r="AQ28" s="84">
        <f t="shared" si="8"/>
        <v>15.664267825459142</v>
      </c>
      <c r="AR28" s="84">
        <f t="shared" si="9"/>
        <v>12.28256679741342</v>
      </c>
      <c r="AS28" s="85">
        <f t="shared" si="10"/>
        <v>0.74842823619916732</v>
      </c>
    </row>
    <row r="29" spans="1:45" x14ac:dyDescent="0.25">
      <c r="A29">
        <v>2</v>
      </c>
      <c r="B29" s="11">
        <v>7</v>
      </c>
      <c r="C29" s="12"/>
      <c r="D29" s="12">
        <v>0</v>
      </c>
      <c r="E29" s="12">
        <v>-104</v>
      </c>
      <c r="F29" s="12">
        <v>190</v>
      </c>
      <c r="G29" s="12">
        <v>5.4739999999999997E-2</v>
      </c>
      <c r="H29" s="12">
        <v>0.18179300000000001</v>
      </c>
      <c r="I29" s="12">
        <v>46.546844</v>
      </c>
      <c r="J29" s="12">
        <v>1.643313</v>
      </c>
      <c r="K29" s="12">
        <v>8.816929</v>
      </c>
      <c r="L29" s="12">
        <v>0.15559600000000001</v>
      </c>
      <c r="M29" s="13">
        <v>5.4739999999999997E-2</v>
      </c>
      <c r="N29" s="12">
        <v>0.14744299999999999</v>
      </c>
      <c r="O29" s="12">
        <v>101307</v>
      </c>
      <c r="P29" s="12">
        <v>20.100000000000001</v>
      </c>
      <c r="Q29" s="12">
        <v>60</v>
      </c>
      <c r="R29" s="12">
        <v>1.1972</v>
      </c>
      <c r="S29" s="12" t="s">
        <v>93</v>
      </c>
      <c r="T29" s="12" t="s">
        <v>94</v>
      </c>
      <c r="U29" s="77">
        <v>1010</v>
      </c>
      <c r="V29" s="34">
        <v>30.107234983594836</v>
      </c>
      <c r="W29" s="2">
        <v>0.76151562589143984</v>
      </c>
      <c r="X29" s="2">
        <v>41.050819967221628</v>
      </c>
      <c r="Y29" s="2">
        <v>1.2407212334970361</v>
      </c>
      <c r="Z29" s="80">
        <f>VLOOKUP(U29,BG!$A$2:$F$55,4)</f>
        <v>17.667128630810641</v>
      </c>
      <c r="AA29" s="80">
        <f>VLOOKUP(U29,BG!$A$2:$F$55,5)</f>
        <v>0.66413276973346635</v>
      </c>
      <c r="AB29" s="80">
        <f>VLOOKUP(U29,BG!$A$2:$F$55,6)</f>
        <v>4.7523949063169217</v>
      </c>
      <c r="AC29" s="4">
        <f>VLOOKUP(U29+1,BG!$A$2:$F$55,4)</f>
        <v>22.794086980680678</v>
      </c>
      <c r="AD29" s="4">
        <f>VLOOKUP(U29+1,BG!$A$2:$F$55,5)</f>
        <v>0.59159919067940292</v>
      </c>
      <c r="AE29" s="4">
        <f>VLOOKUP(U29+1,BG!$A$2:$F$55,6)</f>
        <v>1.9376549508575314</v>
      </c>
      <c r="AF29" s="3">
        <f>COUNTIF($U$2:U29,U29)</f>
        <v>16</v>
      </c>
      <c r="AG29" s="3">
        <f t="shared" si="0"/>
        <v>18</v>
      </c>
      <c r="AH29" s="3">
        <f t="shared" si="3"/>
        <v>2</v>
      </c>
      <c r="AI29" s="3">
        <f t="shared" si="4"/>
        <v>15</v>
      </c>
      <c r="AJ29" s="81">
        <f t="shared" si="1"/>
        <v>22.190915410107735</v>
      </c>
      <c r="AK29" s="81">
        <f t="shared" si="2"/>
        <v>0.60013255292105749</v>
      </c>
      <c r="AL29" s="81">
        <f t="shared" si="5"/>
        <v>2.2688008279704008</v>
      </c>
      <c r="AM29" s="83">
        <v>0.61593399999999998</v>
      </c>
      <c r="AN29" s="83">
        <v>41.568199999999997</v>
      </c>
      <c r="AO29" s="84">
        <f t="shared" si="6"/>
        <v>25.603267698799996</v>
      </c>
      <c r="AP29" s="84">
        <f t="shared" si="7"/>
        <v>32.501562094192629</v>
      </c>
      <c r="AQ29" s="84">
        <f t="shared" si="8"/>
        <v>15.586291544693591</v>
      </c>
      <c r="AR29" s="84">
        <f t="shared" si="9"/>
        <v>16.915270549499038</v>
      </c>
      <c r="AS29" s="85">
        <f t="shared" si="10"/>
        <v>0.51361857464102234</v>
      </c>
    </row>
    <row r="30" spans="1:45" x14ac:dyDescent="0.25">
      <c r="A30">
        <v>2</v>
      </c>
      <c r="B30" s="11">
        <v>8</v>
      </c>
      <c r="C30" s="12"/>
      <c r="D30" s="12">
        <v>0</v>
      </c>
      <c r="E30" s="12">
        <v>-104</v>
      </c>
      <c r="F30" s="12">
        <v>180</v>
      </c>
      <c r="G30" s="12">
        <v>6.3241000000000006E-2</v>
      </c>
      <c r="H30" s="12">
        <v>0.18205099999999999</v>
      </c>
      <c r="I30" s="12">
        <v>46.611646</v>
      </c>
      <c r="J30" s="12">
        <v>1.575393</v>
      </c>
      <c r="K30" s="12">
        <v>8.8250010000000003</v>
      </c>
      <c r="L30" s="12">
        <v>0.149177</v>
      </c>
      <c r="M30" s="13">
        <v>6.3241000000000006E-2</v>
      </c>
      <c r="N30" s="12">
        <v>0.16635</v>
      </c>
      <c r="O30" s="12">
        <v>101303</v>
      </c>
      <c r="P30" s="12">
        <v>20.2</v>
      </c>
      <c r="Q30" s="12">
        <v>60</v>
      </c>
      <c r="R30" s="12">
        <v>1.1967000000000001</v>
      </c>
      <c r="S30" s="12" t="s">
        <v>95</v>
      </c>
      <c r="T30" s="12" t="s">
        <v>96</v>
      </c>
      <c r="U30" s="77">
        <v>1010</v>
      </c>
      <c r="V30" s="34">
        <v>37.478969203328013</v>
      </c>
      <c r="W30" s="2">
        <v>0.63347824158426613</v>
      </c>
      <c r="X30" s="2">
        <v>55.553240421012895</v>
      </c>
      <c r="Y30" s="2">
        <v>-0.27467458122840721</v>
      </c>
      <c r="Z30" s="80">
        <f>VLOOKUP(U30,BG!$A$2:$F$55,4)</f>
        <v>17.667128630810641</v>
      </c>
      <c r="AA30" s="80">
        <f>VLOOKUP(U30,BG!$A$2:$F$55,5)</f>
        <v>0.66413276973346635</v>
      </c>
      <c r="AB30" s="80">
        <f>VLOOKUP(U30,BG!$A$2:$F$55,6)</f>
        <v>4.7523949063169217</v>
      </c>
      <c r="AC30" s="4">
        <f>VLOOKUP(U30+1,BG!$A$2:$F$55,4)</f>
        <v>22.794086980680678</v>
      </c>
      <c r="AD30" s="4">
        <f>VLOOKUP(U30+1,BG!$A$2:$F$55,5)</f>
        <v>0.59159919067940292</v>
      </c>
      <c r="AE30" s="4">
        <f>VLOOKUP(U30+1,BG!$A$2:$F$55,6)</f>
        <v>1.9376549508575314</v>
      </c>
      <c r="AF30" s="3">
        <f>COUNTIF($U$2:U30,U30)</f>
        <v>17</v>
      </c>
      <c r="AG30" s="3">
        <f t="shared" si="0"/>
        <v>18</v>
      </c>
      <c r="AH30" s="3">
        <f t="shared" si="3"/>
        <v>1</v>
      </c>
      <c r="AI30" s="3">
        <f t="shared" si="4"/>
        <v>16</v>
      </c>
      <c r="AJ30" s="81">
        <f t="shared" si="1"/>
        <v>22.492501195394205</v>
      </c>
      <c r="AK30" s="81">
        <f t="shared" si="2"/>
        <v>0.59586587180023021</v>
      </c>
      <c r="AL30" s="81">
        <f t="shared" si="5"/>
        <v>2.103227889413966</v>
      </c>
      <c r="AM30" s="83">
        <v>0.50586200000000003</v>
      </c>
      <c r="AN30" s="83">
        <v>57.334200000000003</v>
      </c>
      <c r="AO30" s="84">
        <f t="shared" si="6"/>
        <v>29.003193080400003</v>
      </c>
      <c r="AP30" s="84">
        <f t="shared" si="7"/>
        <v>34.917094474982811</v>
      </c>
      <c r="AQ30" s="84">
        <f t="shared" si="8"/>
        <v>15.505741723175255</v>
      </c>
      <c r="AR30" s="84">
        <f t="shared" si="9"/>
        <v>19.411352751807556</v>
      </c>
      <c r="AS30" s="85">
        <f t="shared" si="10"/>
        <v>0.49413559432117732</v>
      </c>
    </row>
    <row r="31" spans="1:45" x14ac:dyDescent="0.25">
      <c r="A31">
        <v>2</v>
      </c>
      <c r="B31" s="11">
        <v>9</v>
      </c>
      <c r="C31" s="12"/>
      <c r="D31" s="12">
        <v>0</v>
      </c>
      <c r="E31" s="12">
        <v>-104</v>
      </c>
      <c r="F31" s="12">
        <v>170</v>
      </c>
      <c r="G31" s="12">
        <v>6.9917999999999994E-2</v>
      </c>
      <c r="H31" s="12">
        <v>0.182753</v>
      </c>
      <c r="I31" s="12">
        <v>46.787837000000003</v>
      </c>
      <c r="J31" s="12">
        <v>1.602635</v>
      </c>
      <c r="K31" s="12">
        <v>8.8415870000000005</v>
      </c>
      <c r="L31" s="12">
        <v>0.151446</v>
      </c>
      <c r="M31" s="13">
        <v>6.9917999999999994E-2</v>
      </c>
      <c r="N31" s="12">
        <v>0.195657</v>
      </c>
      <c r="O31" s="12">
        <v>101304</v>
      </c>
      <c r="P31" s="12">
        <v>20.2</v>
      </c>
      <c r="Q31" s="12">
        <v>60</v>
      </c>
      <c r="R31" s="12">
        <v>1.1967000000000001</v>
      </c>
      <c r="S31" s="12" t="s">
        <v>97</v>
      </c>
      <c r="T31" s="12" t="s">
        <v>98</v>
      </c>
      <c r="U31" s="77">
        <v>1010</v>
      </c>
      <c r="V31" s="34">
        <v>43.191533189664632</v>
      </c>
      <c r="W31" s="2">
        <v>0.6428816986683229</v>
      </c>
      <c r="X31" s="2">
        <v>62.708993227260713</v>
      </c>
      <c r="Y31" s="2">
        <v>0.58502038287593061</v>
      </c>
      <c r="Z31" s="80">
        <f>VLOOKUP(U31,BG!$A$2:$F$55,4)</f>
        <v>17.667128630810641</v>
      </c>
      <c r="AA31" s="80">
        <f>VLOOKUP(U31,BG!$A$2:$F$55,5)</f>
        <v>0.66413276973346635</v>
      </c>
      <c r="AB31" s="80">
        <f>VLOOKUP(U31,BG!$A$2:$F$55,6)</f>
        <v>4.7523949063169217</v>
      </c>
      <c r="AC31" s="4">
        <f>VLOOKUP(U31+1,BG!$A$2:$F$55,4)</f>
        <v>22.794086980680678</v>
      </c>
      <c r="AD31" s="4">
        <f>VLOOKUP(U31+1,BG!$A$2:$F$55,5)</f>
        <v>0.59159919067940292</v>
      </c>
      <c r="AE31" s="4">
        <f>VLOOKUP(U31+1,BG!$A$2:$F$55,6)</f>
        <v>1.9376549508575314</v>
      </c>
      <c r="AF31" s="3">
        <f>COUNTIF($U$2:U31,U31)</f>
        <v>18</v>
      </c>
      <c r="AG31" s="3">
        <f t="shared" si="0"/>
        <v>18</v>
      </c>
      <c r="AH31" s="3">
        <f t="shared" si="3"/>
        <v>0</v>
      </c>
      <c r="AI31" s="3">
        <f t="shared" si="4"/>
        <v>17</v>
      </c>
      <c r="AJ31" s="81">
        <f t="shared" si="1"/>
        <v>22.794086980680678</v>
      </c>
      <c r="AK31" s="81">
        <f t="shared" si="2"/>
        <v>0.59159919067940292</v>
      </c>
      <c r="AL31" s="81">
        <f t="shared" si="5"/>
        <v>1.9376549508575314</v>
      </c>
      <c r="AM31" s="83">
        <v>0.54434000000000005</v>
      </c>
      <c r="AN31" s="83">
        <v>64.452600000000004</v>
      </c>
      <c r="AO31" s="84">
        <f t="shared" si="6"/>
        <v>35.084128284000002</v>
      </c>
      <c r="AP31" s="84">
        <f t="shared" si="7"/>
        <v>40.899484470597656</v>
      </c>
      <c r="AQ31" s="84">
        <f t="shared" si="8"/>
        <v>15.422618360904135</v>
      </c>
      <c r="AR31" s="84">
        <f t="shared" si="9"/>
        <v>25.476866109693521</v>
      </c>
      <c r="AS31" s="85">
        <f t="shared" si="10"/>
        <v>0.37709748651742836</v>
      </c>
    </row>
    <row r="32" spans="1:45" x14ac:dyDescent="0.25">
      <c r="A32">
        <v>2</v>
      </c>
      <c r="B32" s="20">
        <v>17</v>
      </c>
      <c r="C32" s="21" t="s">
        <v>99</v>
      </c>
      <c r="D32" s="21">
        <v>0</v>
      </c>
      <c r="E32" s="21">
        <v>-103.96875</v>
      </c>
      <c r="F32" s="21">
        <v>170</v>
      </c>
      <c r="G32" s="21">
        <v>3.9019999999999999E-2</v>
      </c>
      <c r="H32" s="21">
        <v>0.183388</v>
      </c>
      <c r="I32" s="21">
        <v>46.947110000000002</v>
      </c>
      <c r="J32" s="21">
        <v>1.6307510000000001</v>
      </c>
      <c r="K32" s="21">
        <v>8.8568519999999999</v>
      </c>
      <c r="L32" s="21">
        <v>0.15376600000000001</v>
      </c>
      <c r="M32" s="22">
        <v>3.9019999999999999E-2</v>
      </c>
      <c r="N32" s="21">
        <v>0.10946</v>
      </c>
      <c r="O32" s="21">
        <v>101298</v>
      </c>
      <c r="P32" s="21">
        <v>20.2</v>
      </c>
      <c r="Q32" s="21">
        <v>60</v>
      </c>
      <c r="R32" s="21">
        <v>1.1966000000000001</v>
      </c>
      <c r="S32" s="21" t="s">
        <v>100</v>
      </c>
      <c r="T32" s="21" t="s">
        <v>101</v>
      </c>
      <c r="U32" s="77">
        <v>1020</v>
      </c>
      <c r="V32" s="34">
        <v>53.416328630590854</v>
      </c>
      <c r="W32" s="2">
        <v>0.65504337678316871</v>
      </c>
      <c r="X32" s="2">
        <v>75.198103859504528</v>
      </c>
      <c r="Y32" s="2">
        <v>2.9225237677837397</v>
      </c>
      <c r="Z32" s="80">
        <f>VLOOKUP(U32,BG!$A$2:$F$55,4)</f>
        <v>15.890105072884921</v>
      </c>
      <c r="AA32" s="80">
        <f>VLOOKUP(U32,BG!$A$2:$F$55,5)</f>
        <v>1.0125530342922053</v>
      </c>
      <c r="AB32" s="80">
        <f>VLOOKUP(U32,BG!$A$2:$F$55,6)</f>
        <v>5.501014013442056</v>
      </c>
      <c r="AC32" s="4">
        <f>VLOOKUP(U32+1,BG!$A$2:$F$55,4)</f>
        <v>14.731618018412622</v>
      </c>
      <c r="AD32" s="4">
        <f>VLOOKUP(U32+1,BG!$A$2:$F$55,5)</f>
        <v>1.2516985998598114</v>
      </c>
      <c r="AE32" s="4">
        <f>VLOOKUP(U32+1,BG!$A$2:$F$55,6)</f>
        <v>4.4765378997373846</v>
      </c>
      <c r="AF32" s="3">
        <f>COUNTIF($U$2:U32,U32)</f>
        <v>1</v>
      </c>
      <c r="AG32" s="3">
        <f t="shared" si="0"/>
        <v>14</v>
      </c>
      <c r="AH32" s="3">
        <f t="shared" si="3"/>
        <v>13</v>
      </c>
      <c r="AI32" s="3">
        <f t="shared" si="4"/>
        <v>0</v>
      </c>
      <c r="AJ32" s="81">
        <f t="shared" si="1"/>
        <v>15.890105072884921</v>
      </c>
      <c r="AK32" s="81">
        <f t="shared" si="2"/>
        <v>1.0125530342922053</v>
      </c>
      <c r="AL32" s="81">
        <f t="shared" si="5"/>
        <v>5.501014013442056</v>
      </c>
      <c r="AM32" s="83">
        <v>0.537601</v>
      </c>
      <c r="AN32" s="83">
        <v>77.994399999999999</v>
      </c>
      <c r="AO32" s="84">
        <f t="shared" si="6"/>
        <v>41.929867434400002</v>
      </c>
      <c r="AP32" s="84">
        <f t="shared" si="7"/>
        <v>52.180543647605013</v>
      </c>
      <c r="AQ32" s="84">
        <f t="shared" si="8"/>
        <v>21.590588120213649</v>
      </c>
      <c r="AR32" s="84">
        <f t="shared" si="9"/>
        <v>30.589955527391364</v>
      </c>
      <c r="AS32" s="85">
        <f t="shared" si="10"/>
        <v>0.37070704129839177</v>
      </c>
    </row>
    <row r="33" spans="1:45" x14ac:dyDescent="0.25">
      <c r="A33">
        <v>2</v>
      </c>
      <c r="B33" s="20">
        <v>16</v>
      </c>
      <c r="C33" s="21" t="s">
        <v>99</v>
      </c>
      <c r="D33" s="21">
        <v>0</v>
      </c>
      <c r="E33" s="21">
        <v>-103.96875</v>
      </c>
      <c r="F33" s="21">
        <v>160</v>
      </c>
      <c r="G33" s="21">
        <v>4.1673000000000002E-2</v>
      </c>
      <c r="H33" s="21">
        <v>0.18303800000000001</v>
      </c>
      <c r="I33" s="21">
        <v>46.859333999999997</v>
      </c>
      <c r="J33" s="21">
        <v>1.59619</v>
      </c>
      <c r="K33" s="21">
        <v>8.848706</v>
      </c>
      <c r="L33" s="21">
        <v>0.15071300000000001</v>
      </c>
      <c r="M33" s="22">
        <v>4.1673000000000002E-2</v>
      </c>
      <c r="N33" s="21">
        <v>0.11715299999999999</v>
      </c>
      <c r="O33" s="21">
        <v>101296</v>
      </c>
      <c r="P33" s="21">
        <v>20.2</v>
      </c>
      <c r="Q33" s="21">
        <v>60</v>
      </c>
      <c r="R33" s="21">
        <v>1.1966000000000001</v>
      </c>
      <c r="S33" s="21" t="s">
        <v>102</v>
      </c>
      <c r="T33" s="21" t="s">
        <v>103</v>
      </c>
      <c r="U33" s="77">
        <v>1020</v>
      </c>
      <c r="V33" s="34">
        <v>56.770424395579575</v>
      </c>
      <c r="W33" s="2">
        <v>0.67392922832962887</v>
      </c>
      <c r="X33" s="2">
        <v>79.385438696932482</v>
      </c>
      <c r="Y33" s="2">
        <v>4.588504566904672</v>
      </c>
      <c r="Z33" s="80">
        <f>VLOOKUP(U33,BG!$A$2:$F$55,4)</f>
        <v>15.890105072884921</v>
      </c>
      <c r="AA33" s="80">
        <f>VLOOKUP(U33,BG!$A$2:$F$55,5)</f>
        <v>1.0125530342922053</v>
      </c>
      <c r="AB33" s="80">
        <f>VLOOKUP(U33,BG!$A$2:$F$55,6)</f>
        <v>5.501014013442056</v>
      </c>
      <c r="AC33" s="4">
        <f>VLOOKUP(U33+1,BG!$A$2:$F$55,4)</f>
        <v>14.731618018412622</v>
      </c>
      <c r="AD33" s="4">
        <f>VLOOKUP(U33+1,BG!$A$2:$F$55,5)</f>
        <v>1.2516985998598114</v>
      </c>
      <c r="AE33" s="4">
        <f>VLOOKUP(U33+1,BG!$A$2:$F$55,6)</f>
        <v>4.4765378997373846</v>
      </c>
      <c r="AF33" s="3">
        <f>COUNTIF($U$2:U33,U33)</f>
        <v>2</v>
      </c>
      <c r="AG33" s="3">
        <f t="shared" si="0"/>
        <v>14</v>
      </c>
      <c r="AH33" s="3">
        <f t="shared" si="3"/>
        <v>12</v>
      </c>
      <c r="AI33" s="3">
        <f t="shared" si="4"/>
        <v>1</v>
      </c>
      <c r="AJ33" s="81">
        <f t="shared" si="1"/>
        <v>15.800990684079361</v>
      </c>
      <c r="AK33" s="81">
        <f t="shared" si="2"/>
        <v>1.0309488470281751</v>
      </c>
      <c r="AL33" s="81">
        <f t="shared" si="5"/>
        <v>5.4222081585416966</v>
      </c>
      <c r="AM33" s="83">
        <v>0.60372099999999995</v>
      </c>
      <c r="AN33" s="83">
        <v>81.436899999999994</v>
      </c>
      <c r="AO33" s="84">
        <f t="shared" si="6"/>
        <v>49.165166704899995</v>
      </c>
      <c r="AP33" s="84">
        <f t="shared" si="7"/>
        <v>58.088672008537444</v>
      </c>
      <c r="AQ33" s="84">
        <f t="shared" si="8"/>
        <v>21.71222128619625</v>
      </c>
      <c r="AR33" s="84">
        <f t="shared" si="9"/>
        <v>36.37645072234119</v>
      </c>
      <c r="AS33" s="85">
        <f t="shared" si="10"/>
        <v>0.35156579953811734</v>
      </c>
    </row>
    <row r="34" spans="1:45" x14ac:dyDescent="0.25">
      <c r="A34">
        <v>2</v>
      </c>
      <c r="B34" s="20">
        <v>15</v>
      </c>
      <c r="C34" s="21" t="s">
        <v>99</v>
      </c>
      <c r="D34" s="21">
        <v>0</v>
      </c>
      <c r="E34" s="21">
        <v>-103.96875</v>
      </c>
      <c r="F34" s="21">
        <v>150</v>
      </c>
      <c r="G34" s="21">
        <v>5.4303999999999998E-2</v>
      </c>
      <c r="H34" s="21">
        <v>0.18281900000000001</v>
      </c>
      <c r="I34" s="21">
        <v>46.804439000000002</v>
      </c>
      <c r="J34" s="21">
        <v>1.653392</v>
      </c>
      <c r="K34" s="21">
        <v>8.8436009999999996</v>
      </c>
      <c r="L34" s="21">
        <v>0.15615799999999999</v>
      </c>
      <c r="M34" s="22">
        <v>5.4303999999999998E-2</v>
      </c>
      <c r="N34" s="21">
        <v>0.15048300000000001</v>
      </c>
      <c r="O34" s="21">
        <v>101292</v>
      </c>
      <c r="P34" s="21">
        <v>20.2</v>
      </c>
      <c r="Q34" s="21">
        <v>60</v>
      </c>
      <c r="R34" s="21">
        <v>1.1964999999999999</v>
      </c>
      <c r="S34" s="21" t="s">
        <v>104</v>
      </c>
      <c r="T34" s="21" t="s">
        <v>105</v>
      </c>
      <c r="U34" s="77">
        <v>1020</v>
      </c>
      <c r="V34" s="34">
        <v>78.444383911982257</v>
      </c>
      <c r="W34" s="2">
        <v>0.56408025060803535</v>
      </c>
      <c r="X34" s="2">
        <v>120.55849448008031</v>
      </c>
      <c r="Y34" s="2">
        <v>3.4569778885169682</v>
      </c>
      <c r="Z34" s="80">
        <f>VLOOKUP(U34,BG!$A$2:$F$55,4)</f>
        <v>15.890105072884921</v>
      </c>
      <c r="AA34" s="80">
        <f>VLOOKUP(U34,BG!$A$2:$F$55,5)</f>
        <v>1.0125530342922053</v>
      </c>
      <c r="AB34" s="80">
        <f>VLOOKUP(U34,BG!$A$2:$F$55,6)</f>
        <v>5.501014013442056</v>
      </c>
      <c r="AC34" s="4">
        <f>VLOOKUP(U34+1,BG!$A$2:$F$55,4)</f>
        <v>14.731618018412622</v>
      </c>
      <c r="AD34" s="4">
        <f>VLOOKUP(U34+1,BG!$A$2:$F$55,5)</f>
        <v>1.2516985998598114</v>
      </c>
      <c r="AE34" s="4">
        <f>VLOOKUP(U34+1,BG!$A$2:$F$55,6)</f>
        <v>4.4765378997373846</v>
      </c>
      <c r="AF34" s="3">
        <f>COUNTIF($U$2:U34,U34)</f>
        <v>3</v>
      </c>
      <c r="AG34" s="3">
        <f t="shared" si="0"/>
        <v>14</v>
      </c>
      <c r="AH34" s="3">
        <f t="shared" si="3"/>
        <v>11</v>
      </c>
      <c r="AI34" s="3">
        <f t="shared" si="4"/>
        <v>2</v>
      </c>
      <c r="AJ34" s="81">
        <f t="shared" si="1"/>
        <v>15.711876295273798</v>
      </c>
      <c r="AK34" s="81">
        <f t="shared" si="2"/>
        <v>1.0493446597641447</v>
      </c>
      <c r="AL34" s="81">
        <f t="shared" si="5"/>
        <v>5.3434023036413372</v>
      </c>
      <c r="AM34" s="83">
        <v>0.51896900000000001</v>
      </c>
      <c r="AN34" s="83">
        <v>122.76300000000001</v>
      </c>
      <c r="AO34" s="84">
        <f t="shared" si="6"/>
        <v>63.710191347000006</v>
      </c>
      <c r="AP34" s="84">
        <f t="shared" si="7"/>
        <v>71.461643667768129</v>
      </c>
      <c r="AQ34" s="84">
        <f t="shared" si="8"/>
        <v>21.830575788961752</v>
      </c>
      <c r="AR34" s="84">
        <f t="shared" si="9"/>
        <v>49.631067878806377</v>
      </c>
      <c r="AS34" s="85">
        <f t="shared" si="10"/>
        <v>0.28367561025632781</v>
      </c>
    </row>
    <row r="35" spans="1:45" x14ac:dyDescent="0.25">
      <c r="A35">
        <v>2</v>
      </c>
      <c r="B35" s="20">
        <v>14</v>
      </c>
      <c r="C35" s="21" t="s">
        <v>99</v>
      </c>
      <c r="D35" s="21">
        <v>0</v>
      </c>
      <c r="E35" s="21">
        <v>-103.96875</v>
      </c>
      <c r="F35" s="21">
        <v>140</v>
      </c>
      <c r="G35" s="21">
        <v>6.4296000000000006E-2</v>
      </c>
      <c r="H35" s="21">
        <v>0.18315000000000001</v>
      </c>
      <c r="I35" s="21">
        <v>46.887309000000002</v>
      </c>
      <c r="J35" s="21">
        <v>1.6501600000000001</v>
      </c>
      <c r="K35" s="21">
        <v>8.8515680000000003</v>
      </c>
      <c r="L35" s="21">
        <v>0.15576300000000001</v>
      </c>
      <c r="M35" s="22">
        <v>6.4296000000000006E-2</v>
      </c>
      <c r="N35" s="21">
        <v>0.163989</v>
      </c>
      <c r="O35" s="21">
        <v>101289</v>
      </c>
      <c r="P35" s="21">
        <v>20.2</v>
      </c>
      <c r="Q35" s="21">
        <v>60</v>
      </c>
      <c r="R35" s="21">
        <v>1.1964999999999999</v>
      </c>
      <c r="S35" s="21" t="s">
        <v>106</v>
      </c>
      <c r="T35" s="21" t="s">
        <v>107</v>
      </c>
      <c r="U35" s="77">
        <v>1020</v>
      </c>
      <c r="V35" s="34">
        <v>95.24707291191686</v>
      </c>
      <c r="W35" s="2">
        <v>0.55695301487654081</v>
      </c>
      <c r="X35" s="2">
        <v>146.92219986597803</v>
      </c>
      <c r="Y35" s="2">
        <v>5.1190703632966619</v>
      </c>
      <c r="Z35" s="80">
        <f>VLOOKUP(U35,BG!$A$2:$F$55,4)</f>
        <v>15.890105072884921</v>
      </c>
      <c r="AA35" s="80">
        <f>VLOOKUP(U35,BG!$A$2:$F$55,5)</f>
        <v>1.0125530342922053</v>
      </c>
      <c r="AB35" s="80">
        <f>VLOOKUP(U35,BG!$A$2:$F$55,6)</f>
        <v>5.501014013442056</v>
      </c>
      <c r="AC35" s="4">
        <f>VLOOKUP(U35+1,BG!$A$2:$F$55,4)</f>
        <v>14.731618018412622</v>
      </c>
      <c r="AD35" s="4">
        <f>VLOOKUP(U35+1,BG!$A$2:$F$55,5)</f>
        <v>1.2516985998598114</v>
      </c>
      <c r="AE35" s="4">
        <f>VLOOKUP(U35+1,BG!$A$2:$F$55,6)</f>
        <v>4.4765378997373846</v>
      </c>
      <c r="AF35" s="3">
        <f>COUNTIF($U$2:U35,U35)</f>
        <v>4</v>
      </c>
      <c r="AG35" s="3">
        <f t="shared" si="0"/>
        <v>14</v>
      </c>
      <c r="AH35" s="3">
        <f t="shared" si="3"/>
        <v>10</v>
      </c>
      <c r="AI35" s="3">
        <f t="shared" si="4"/>
        <v>3</v>
      </c>
      <c r="AJ35" s="81">
        <f t="shared" si="1"/>
        <v>15.622761906468238</v>
      </c>
      <c r="AK35" s="81">
        <f t="shared" si="2"/>
        <v>1.0677404725001145</v>
      </c>
      <c r="AL35" s="81">
        <f t="shared" si="5"/>
        <v>5.2645964487409787</v>
      </c>
      <c r="AM35" s="83">
        <v>0.54750900000000002</v>
      </c>
      <c r="AN35" s="83">
        <v>148.286</v>
      </c>
      <c r="AO35" s="84">
        <f t="shared" si="6"/>
        <v>81.187919574000006</v>
      </c>
      <c r="AP35" s="84">
        <f t="shared" si="7"/>
        <v>86.947832530946826</v>
      </c>
      <c r="AQ35" s="84">
        <f t="shared" si="8"/>
        <v>21.945651628510163</v>
      </c>
      <c r="AR35" s="84">
        <f t="shared" si="9"/>
        <v>65.002180902436663</v>
      </c>
      <c r="AS35" s="85">
        <f t="shared" si="10"/>
        <v>0.24900300954297067</v>
      </c>
    </row>
    <row r="36" spans="1:45" x14ac:dyDescent="0.25">
      <c r="A36">
        <v>2</v>
      </c>
      <c r="B36" s="20">
        <v>13</v>
      </c>
      <c r="C36" s="21" t="s">
        <v>99</v>
      </c>
      <c r="D36" s="21">
        <v>0</v>
      </c>
      <c r="E36" s="21">
        <v>-103.96875</v>
      </c>
      <c r="F36" s="21">
        <v>130</v>
      </c>
      <c r="G36" s="21">
        <v>7.3322999999999999E-2</v>
      </c>
      <c r="H36" s="21">
        <v>0.18329400000000001</v>
      </c>
      <c r="I36" s="21">
        <v>46.923380000000002</v>
      </c>
      <c r="J36" s="21">
        <v>1.633254</v>
      </c>
      <c r="K36" s="21">
        <v>8.8551780000000004</v>
      </c>
      <c r="L36" s="21">
        <v>0.15410099999999999</v>
      </c>
      <c r="M36" s="22">
        <v>7.3322999999999999E-2</v>
      </c>
      <c r="N36" s="21">
        <v>0.19692200000000001</v>
      </c>
      <c r="O36" s="21">
        <v>101285</v>
      </c>
      <c r="P36" s="21">
        <v>20.2</v>
      </c>
      <c r="Q36" s="21">
        <v>60</v>
      </c>
      <c r="R36" s="21">
        <v>1.1963999999999999</v>
      </c>
      <c r="S36" s="21" t="s">
        <v>108</v>
      </c>
      <c r="T36" s="21" t="s">
        <v>109</v>
      </c>
      <c r="U36" s="77">
        <v>1020</v>
      </c>
      <c r="V36" s="34">
        <v>110.25818613072087</v>
      </c>
      <c r="W36" s="2">
        <v>0.52959813612502771</v>
      </c>
      <c r="X36" s="2">
        <v>175.94375149021442</v>
      </c>
      <c r="Y36" s="2">
        <v>5.5834256470624846</v>
      </c>
      <c r="Z36" s="80">
        <f>VLOOKUP(U36,BG!$A$2:$F$55,4)</f>
        <v>15.890105072884921</v>
      </c>
      <c r="AA36" s="80">
        <f>VLOOKUP(U36,BG!$A$2:$F$55,5)</f>
        <v>1.0125530342922053</v>
      </c>
      <c r="AB36" s="80">
        <f>VLOOKUP(U36,BG!$A$2:$F$55,6)</f>
        <v>5.501014013442056</v>
      </c>
      <c r="AC36" s="4">
        <f>VLOOKUP(U36+1,BG!$A$2:$F$55,4)</f>
        <v>14.731618018412622</v>
      </c>
      <c r="AD36" s="4">
        <f>VLOOKUP(U36+1,BG!$A$2:$F$55,5)</f>
        <v>1.2516985998598114</v>
      </c>
      <c r="AE36" s="4">
        <f>VLOOKUP(U36+1,BG!$A$2:$F$55,6)</f>
        <v>4.4765378997373846</v>
      </c>
      <c r="AF36" s="3">
        <f>COUNTIF($U$2:U36,U36)</f>
        <v>5</v>
      </c>
      <c r="AG36" s="3">
        <f t="shared" si="0"/>
        <v>14</v>
      </c>
      <c r="AH36" s="3">
        <f t="shared" si="3"/>
        <v>9</v>
      </c>
      <c r="AI36" s="3">
        <f t="shared" si="4"/>
        <v>4</v>
      </c>
      <c r="AJ36" s="81">
        <f t="shared" si="1"/>
        <v>15.533647517662674</v>
      </c>
      <c r="AK36" s="81">
        <f t="shared" si="2"/>
        <v>1.0861362852360841</v>
      </c>
      <c r="AL36" s="81">
        <f t="shared" si="5"/>
        <v>5.1857905938406184</v>
      </c>
      <c r="AM36" s="83">
        <v>0.51857500000000001</v>
      </c>
      <c r="AN36" s="83">
        <v>177.52699999999999</v>
      </c>
      <c r="AO36" s="84">
        <f t="shared" si="6"/>
        <v>92.061064024999993</v>
      </c>
      <c r="AP36" s="84">
        <f t="shared" si="7"/>
        <v>98.762908499125103</v>
      </c>
      <c r="AQ36" s="84">
        <f t="shared" si="8"/>
        <v>22.057448804841474</v>
      </c>
      <c r="AR36" s="84">
        <f t="shared" si="9"/>
        <v>76.705459694283633</v>
      </c>
      <c r="AS36" s="85">
        <f t="shared" si="10"/>
        <v>0.2001891963351432</v>
      </c>
    </row>
    <row r="37" spans="1:45" x14ac:dyDescent="0.25">
      <c r="A37">
        <v>2</v>
      </c>
      <c r="B37" s="20">
        <v>12</v>
      </c>
      <c r="C37" s="21" t="s">
        <v>99</v>
      </c>
      <c r="D37" s="21">
        <v>0</v>
      </c>
      <c r="E37" s="21">
        <v>-103.96875</v>
      </c>
      <c r="F37" s="21">
        <v>120</v>
      </c>
      <c r="G37" s="21">
        <v>9.8147999999999999E-2</v>
      </c>
      <c r="H37" s="21">
        <v>0.18320400000000001</v>
      </c>
      <c r="I37" s="21">
        <v>46.900917999999997</v>
      </c>
      <c r="J37" s="21">
        <v>1.6020460000000001</v>
      </c>
      <c r="K37" s="21">
        <v>8.8532820000000001</v>
      </c>
      <c r="L37" s="21">
        <v>0.151255</v>
      </c>
      <c r="M37" s="22">
        <v>9.8147999999999999E-2</v>
      </c>
      <c r="N37" s="21">
        <v>0.234488</v>
      </c>
      <c r="O37" s="21">
        <v>101281</v>
      </c>
      <c r="P37" s="21">
        <v>20.2</v>
      </c>
      <c r="Q37" s="21">
        <v>60</v>
      </c>
      <c r="R37" s="21">
        <v>1.1963999999999999</v>
      </c>
      <c r="S37" s="21" t="s">
        <v>110</v>
      </c>
      <c r="T37" s="21" t="s">
        <v>111</v>
      </c>
      <c r="U37" s="77">
        <v>1020</v>
      </c>
      <c r="V37" s="34">
        <v>154.20622766079609</v>
      </c>
      <c r="W37" s="2">
        <v>0.49873340004637384</v>
      </c>
      <c r="X37" s="2">
        <v>250.14288655670916</v>
      </c>
      <c r="Y37" s="2">
        <v>5.646717498084846</v>
      </c>
      <c r="Z37" s="80">
        <f>VLOOKUP(U37,BG!$A$2:$F$55,4)</f>
        <v>15.890105072884921</v>
      </c>
      <c r="AA37" s="80">
        <f>VLOOKUP(U37,BG!$A$2:$F$55,5)</f>
        <v>1.0125530342922053</v>
      </c>
      <c r="AB37" s="80">
        <f>VLOOKUP(U37,BG!$A$2:$F$55,6)</f>
        <v>5.501014013442056</v>
      </c>
      <c r="AC37" s="4">
        <f>VLOOKUP(U37+1,BG!$A$2:$F$55,4)</f>
        <v>14.731618018412622</v>
      </c>
      <c r="AD37" s="4">
        <f>VLOOKUP(U37+1,BG!$A$2:$F$55,5)</f>
        <v>1.2516985998598114</v>
      </c>
      <c r="AE37" s="4">
        <f>VLOOKUP(U37+1,BG!$A$2:$F$55,6)</f>
        <v>4.4765378997373846</v>
      </c>
      <c r="AF37" s="3">
        <f>COUNTIF($U$2:U37,U37)</f>
        <v>6</v>
      </c>
      <c r="AG37" s="3">
        <f t="shared" si="0"/>
        <v>14</v>
      </c>
      <c r="AH37" s="3">
        <f t="shared" si="3"/>
        <v>8</v>
      </c>
      <c r="AI37" s="3">
        <f t="shared" si="4"/>
        <v>5</v>
      </c>
      <c r="AJ37" s="81">
        <f t="shared" si="1"/>
        <v>15.444533128857113</v>
      </c>
      <c r="AK37" s="81">
        <f t="shared" si="2"/>
        <v>1.1045320979720539</v>
      </c>
      <c r="AL37" s="81">
        <f t="shared" si="5"/>
        <v>5.1069847389402589</v>
      </c>
      <c r="AM37" s="83">
        <v>0.48798599999999998</v>
      </c>
      <c r="AN37" s="83">
        <v>251.91499999999999</v>
      </c>
      <c r="AO37" s="84">
        <f t="shared" si="6"/>
        <v>122.93099319</v>
      </c>
      <c r="AP37" s="84">
        <f t="shared" si="7"/>
        <v>130.40132980792677</v>
      </c>
      <c r="AQ37" s="84">
        <f t="shared" si="8"/>
        <v>22.165967317955694</v>
      </c>
      <c r="AR37" s="84">
        <f t="shared" si="9"/>
        <v>108.23536248997108</v>
      </c>
      <c r="AS37" s="85">
        <f t="shared" si="10"/>
        <v>0.13577476308993364</v>
      </c>
    </row>
    <row r="38" spans="1:45" x14ac:dyDescent="0.25">
      <c r="A38">
        <v>2</v>
      </c>
      <c r="B38" s="20">
        <v>11</v>
      </c>
      <c r="C38" s="21" t="s">
        <v>99</v>
      </c>
      <c r="D38" s="21">
        <v>0</v>
      </c>
      <c r="E38" s="21">
        <v>-103.96875</v>
      </c>
      <c r="F38" s="21">
        <v>110</v>
      </c>
      <c r="G38" s="21">
        <v>0.12085799999999999</v>
      </c>
      <c r="H38" s="21">
        <v>0.18307000000000001</v>
      </c>
      <c r="I38" s="21">
        <v>46.867364000000002</v>
      </c>
      <c r="J38" s="21">
        <v>1.6002050000000001</v>
      </c>
      <c r="K38" s="21">
        <v>8.8517720000000004</v>
      </c>
      <c r="L38" s="21">
        <v>0.15107200000000001</v>
      </c>
      <c r="M38" s="22">
        <v>0.12085799999999999</v>
      </c>
      <c r="N38" s="21">
        <v>0.30001699999999998</v>
      </c>
      <c r="O38" s="21">
        <v>101281</v>
      </c>
      <c r="P38" s="21">
        <v>20.3</v>
      </c>
      <c r="Q38" s="21">
        <v>60</v>
      </c>
      <c r="R38" s="21">
        <v>1.196</v>
      </c>
      <c r="S38" s="21" t="s">
        <v>112</v>
      </c>
      <c r="T38" s="21" t="s">
        <v>113</v>
      </c>
      <c r="U38" s="77">
        <v>1020</v>
      </c>
      <c r="V38" s="34">
        <v>194.22353836079958</v>
      </c>
      <c r="W38" s="2">
        <v>0.47050019738926502</v>
      </c>
      <c r="X38" s="2">
        <v>327.15524634930841</v>
      </c>
      <c r="Y38" s="2">
        <v>6.1104707673464693</v>
      </c>
      <c r="Z38" s="80">
        <f>VLOOKUP(U38,BG!$A$2:$F$55,4)</f>
        <v>15.890105072884921</v>
      </c>
      <c r="AA38" s="80">
        <f>VLOOKUP(U38,BG!$A$2:$F$55,5)</f>
        <v>1.0125530342922053</v>
      </c>
      <c r="AB38" s="80">
        <f>VLOOKUP(U38,BG!$A$2:$F$55,6)</f>
        <v>5.501014013442056</v>
      </c>
      <c r="AC38" s="4">
        <f>VLOOKUP(U38+1,BG!$A$2:$F$55,4)</f>
        <v>14.731618018412622</v>
      </c>
      <c r="AD38" s="4">
        <f>VLOOKUP(U38+1,BG!$A$2:$F$55,5)</f>
        <v>1.2516985998598114</v>
      </c>
      <c r="AE38" s="4">
        <f>VLOOKUP(U38+1,BG!$A$2:$F$55,6)</f>
        <v>4.4765378997373846</v>
      </c>
      <c r="AF38" s="3">
        <f>COUNTIF($U$2:U38,U38)</f>
        <v>7</v>
      </c>
      <c r="AG38" s="3">
        <f t="shared" si="0"/>
        <v>14</v>
      </c>
      <c r="AH38" s="3">
        <f t="shared" si="3"/>
        <v>7</v>
      </c>
      <c r="AI38" s="3">
        <f t="shared" si="4"/>
        <v>6</v>
      </c>
      <c r="AJ38" s="81">
        <f t="shared" si="1"/>
        <v>15.355418740051553</v>
      </c>
      <c r="AK38" s="81">
        <f t="shared" si="2"/>
        <v>1.1229279107080237</v>
      </c>
      <c r="AL38" s="81">
        <f t="shared" si="5"/>
        <v>5.0281788840398995</v>
      </c>
      <c r="AM38" s="83">
        <v>0.45971200000000001</v>
      </c>
      <c r="AN38" s="83">
        <v>329.06099999999998</v>
      </c>
      <c r="AO38" s="84">
        <f t="shared" si="6"/>
        <v>151.27329043199998</v>
      </c>
      <c r="AP38" s="84">
        <f t="shared" si="7"/>
        <v>160.03707875162971</v>
      </c>
      <c r="AQ38" s="84">
        <f t="shared" si="8"/>
        <v>22.271207167852822</v>
      </c>
      <c r="AR38" s="84">
        <f t="shared" si="9"/>
        <v>137.76587158377689</v>
      </c>
      <c r="AS38" s="85">
        <f t="shared" si="10"/>
        <v>9.8046190198920871E-2</v>
      </c>
    </row>
    <row r="39" spans="1:45" x14ac:dyDescent="0.25">
      <c r="A39">
        <v>2</v>
      </c>
      <c r="B39" s="20">
        <v>10</v>
      </c>
      <c r="C39" s="21" t="s">
        <v>99</v>
      </c>
      <c r="D39" s="21">
        <v>0</v>
      </c>
      <c r="E39" s="21">
        <v>-103.96875</v>
      </c>
      <c r="F39" s="21">
        <v>100</v>
      </c>
      <c r="G39" s="21">
        <v>0.14305200000000001</v>
      </c>
      <c r="H39" s="21">
        <v>0.18335399999999999</v>
      </c>
      <c r="I39" s="21">
        <v>46.938671999999997</v>
      </c>
      <c r="J39" s="21">
        <v>1.6389339999999999</v>
      </c>
      <c r="K39" s="21">
        <v>8.8568320000000007</v>
      </c>
      <c r="L39" s="21">
        <v>0.15464600000000001</v>
      </c>
      <c r="M39" s="22">
        <v>0.14305200000000001</v>
      </c>
      <c r="N39" s="21">
        <v>0.34185900000000002</v>
      </c>
      <c r="O39" s="21">
        <v>101280</v>
      </c>
      <c r="P39" s="21">
        <v>20.2</v>
      </c>
      <c r="Q39" s="21">
        <v>60</v>
      </c>
      <c r="R39" s="21">
        <v>1.1963999999999999</v>
      </c>
      <c r="S39" s="21" t="s">
        <v>114</v>
      </c>
      <c r="T39" s="21" t="s">
        <v>115</v>
      </c>
      <c r="U39" s="77">
        <v>1020</v>
      </c>
      <c r="V39" s="34">
        <v>233.24475668504925</v>
      </c>
      <c r="W39" s="2">
        <v>0.45265839508807332</v>
      </c>
      <c r="X39" s="2">
        <v>400.28892125622093</v>
      </c>
      <c r="Y39" s="2">
        <v>5.378778111363272</v>
      </c>
      <c r="Z39" s="80">
        <f>VLOOKUP(U39,BG!$A$2:$F$55,4)</f>
        <v>15.890105072884921</v>
      </c>
      <c r="AA39" s="80">
        <f>VLOOKUP(U39,BG!$A$2:$F$55,5)</f>
        <v>1.0125530342922053</v>
      </c>
      <c r="AB39" s="80">
        <f>VLOOKUP(U39,BG!$A$2:$F$55,6)</f>
        <v>5.501014013442056</v>
      </c>
      <c r="AC39" s="4">
        <f>VLOOKUP(U39+1,BG!$A$2:$F$55,4)</f>
        <v>14.731618018412622</v>
      </c>
      <c r="AD39" s="4">
        <f>VLOOKUP(U39+1,BG!$A$2:$F$55,5)</f>
        <v>1.2516985998598114</v>
      </c>
      <c r="AE39" s="4">
        <f>VLOOKUP(U39+1,BG!$A$2:$F$55,6)</f>
        <v>4.4765378997373846</v>
      </c>
      <c r="AF39" s="3">
        <f>COUNTIF($U$2:U39,U39)</f>
        <v>8</v>
      </c>
      <c r="AG39" s="3">
        <f t="shared" si="0"/>
        <v>14</v>
      </c>
      <c r="AH39" s="3">
        <f t="shared" si="3"/>
        <v>6</v>
      </c>
      <c r="AI39" s="3">
        <f t="shared" si="4"/>
        <v>7</v>
      </c>
      <c r="AJ39" s="81">
        <f t="shared" si="1"/>
        <v>15.266304351245992</v>
      </c>
      <c r="AK39" s="81">
        <f t="shared" si="2"/>
        <v>1.1413237234439932</v>
      </c>
      <c r="AL39" s="81">
        <f t="shared" si="5"/>
        <v>4.949373029139541</v>
      </c>
      <c r="AM39" s="83">
        <v>0.43985600000000002</v>
      </c>
      <c r="AN39" s="83">
        <v>402.245</v>
      </c>
      <c r="AO39" s="84">
        <f t="shared" si="6"/>
        <v>176.92987672000001</v>
      </c>
      <c r="AP39" s="84">
        <f t="shared" si="7"/>
        <v>186.57291877874039</v>
      </c>
      <c r="AQ39" s="84">
        <f t="shared" si="8"/>
        <v>22.373168354532851</v>
      </c>
      <c r="AR39" s="84">
        <f t="shared" si="9"/>
        <v>164.19975042420754</v>
      </c>
      <c r="AS39" s="85">
        <f t="shared" si="10"/>
        <v>7.7528292600350407E-2</v>
      </c>
    </row>
    <row r="40" spans="1:45" x14ac:dyDescent="0.25">
      <c r="A40">
        <v>2</v>
      </c>
      <c r="B40" s="20">
        <v>9</v>
      </c>
      <c r="C40" s="21" t="s">
        <v>99</v>
      </c>
      <c r="D40" s="21">
        <v>0</v>
      </c>
      <c r="E40" s="21">
        <v>-103.96875</v>
      </c>
      <c r="F40" s="21">
        <v>90</v>
      </c>
      <c r="G40" s="21">
        <v>0.194823</v>
      </c>
      <c r="H40" s="21">
        <v>0.183115</v>
      </c>
      <c r="I40" s="21">
        <v>46.878521999999997</v>
      </c>
      <c r="J40" s="21">
        <v>1.6328260000000001</v>
      </c>
      <c r="K40" s="21">
        <v>8.8528160000000007</v>
      </c>
      <c r="L40" s="21">
        <v>0.15420200000000001</v>
      </c>
      <c r="M40" s="22">
        <v>0.194823</v>
      </c>
      <c r="N40" s="21">
        <v>0.44403199999999998</v>
      </c>
      <c r="O40" s="21">
        <v>101280</v>
      </c>
      <c r="P40" s="21">
        <v>20.3</v>
      </c>
      <c r="Q40" s="21">
        <v>60</v>
      </c>
      <c r="R40" s="21">
        <v>1.1959</v>
      </c>
      <c r="S40" s="21" t="s">
        <v>116</v>
      </c>
      <c r="T40" s="21" t="s">
        <v>117</v>
      </c>
      <c r="U40" s="77">
        <v>1020</v>
      </c>
      <c r="V40" s="34">
        <v>326.32304006784767</v>
      </c>
      <c r="W40" s="2">
        <v>0.4298597904891307</v>
      </c>
      <c r="X40" s="2">
        <v>576.43938899792772</v>
      </c>
      <c r="Y40" s="2">
        <v>5.4438067605818752</v>
      </c>
      <c r="Z40" s="80">
        <f>VLOOKUP(U40,BG!$A$2:$F$55,4)</f>
        <v>15.890105072884921</v>
      </c>
      <c r="AA40" s="80">
        <f>VLOOKUP(U40,BG!$A$2:$F$55,5)</f>
        <v>1.0125530342922053</v>
      </c>
      <c r="AB40" s="80">
        <f>VLOOKUP(U40,BG!$A$2:$F$55,6)</f>
        <v>5.501014013442056</v>
      </c>
      <c r="AC40" s="4">
        <f>VLOOKUP(U40+1,BG!$A$2:$F$55,4)</f>
        <v>14.731618018412622</v>
      </c>
      <c r="AD40" s="4">
        <f>VLOOKUP(U40+1,BG!$A$2:$F$55,5)</f>
        <v>1.2516985998598114</v>
      </c>
      <c r="AE40" s="4">
        <f>VLOOKUP(U40+1,BG!$A$2:$F$55,6)</f>
        <v>4.4765378997373846</v>
      </c>
      <c r="AF40" s="3">
        <f>COUNTIF($U$2:U40,U40)</f>
        <v>9</v>
      </c>
      <c r="AG40" s="3">
        <f t="shared" si="0"/>
        <v>14</v>
      </c>
      <c r="AH40" s="3">
        <f t="shared" si="3"/>
        <v>5</v>
      </c>
      <c r="AI40" s="3">
        <f t="shared" si="4"/>
        <v>8</v>
      </c>
      <c r="AJ40" s="81">
        <f t="shared" si="1"/>
        <v>15.17718996244043</v>
      </c>
      <c r="AK40" s="81">
        <f t="shared" si="2"/>
        <v>1.159719536179963</v>
      </c>
      <c r="AL40" s="81">
        <f t="shared" si="5"/>
        <v>4.8705671742391807</v>
      </c>
      <c r="AM40" s="83">
        <v>0.41547600000000001</v>
      </c>
      <c r="AN40" s="83">
        <v>578.399</v>
      </c>
      <c r="AO40" s="84">
        <f t="shared" si="6"/>
        <v>240.310902924</v>
      </c>
      <c r="AP40" s="84">
        <f t="shared" si="7"/>
        <v>253.23192174491359</v>
      </c>
      <c r="AQ40" s="84">
        <f t="shared" si="8"/>
        <v>22.471850877995788</v>
      </c>
      <c r="AR40" s="84">
        <f t="shared" si="9"/>
        <v>230.7600708669178</v>
      </c>
      <c r="AS40" s="85">
        <f t="shared" si="10"/>
        <v>4.1388581747274153E-2</v>
      </c>
    </row>
    <row r="41" spans="1:45" x14ac:dyDescent="0.25">
      <c r="A41">
        <v>2</v>
      </c>
      <c r="B41" s="20">
        <v>8</v>
      </c>
      <c r="C41" s="21" t="s">
        <v>99</v>
      </c>
      <c r="D41" s="21">
        <v>0</v>
      </c>
      <c r="E41" s="21">
        <v>-103.96875</v>
      </c>
      <c r="F41" s="21">
        <v>80</v>
      </c>
      <c r="G41" s="21">
        <v>0.23491100000000001</v>
      </c>
      <c r="H41" s="21">
        <v>0.182114</v>
      </c>
      <c r="I41" s="21">
        <v>46.627327999999999</v>
      </c>
      <c r="J41" s="21">
        <v>1.6256740000000001</v>
      </c>
      <c r="K41" s="21">
        <v>8.8289760000000008</v>
      </c>
      <c r="L41" s="21">
        <v>0.15388199999999999</v>
      </c>
      <c r="M41" s="22">
        <v>0.23491100000000001</v>
      </c>
      <c r="N41" s="21">
        <v>0.52081599999999995</v>
      </c>
      <c r="O41" s="21">
        <v>101282</v>
      </c>
      <c r="P41" s="21">
        <v>20.3</v>
      </c>
      <c r="Q41" s="21">
        <v>60</v>
      </c>
      <c r="R41" s="21">
        <v>1.196</v>
      </c>
      <c r="S41" s="21" t="s">
        <v>118</v>
      </c>
      <c r="T41" s="21" t="s">
        <v>119</v>
      </c>
      <c r="U41" s="77">
        <v>1020</v>
      </c>
      <c r="V41" s="34">
        <v>397.92283404196019</v>
      </c>
      <c r="W41" s="2">
        <v>0.43148969524272224</v>
      </c>
      <c r="X41" s="2">
        <v>689.43375273852519</v>
      </c>
      <c r="Y41" s="2">
        <v>3.9170818147633644</v>
      </c>
      <c r="Z41" s="80">
        <f>VLOOKUP(U41,BG!$A$2:$F$55,4)</f>
        <v>15.890105072884921</v>
      </c>
      <c r="AA41" s="80">
        <f>VLOOKUP(U41,BG!$A$2:$F$55,5)</f>
        <v>1.0125530342922053</v>
      </c>
      <c r="AB41" s="80">
        <f>VLOOKUP(U41,BG!$A$2:$F$55,6)</f>
        <v>5.501014013442056</v>
      </c>
      <c r="AC41" s="4">
        <f>VLOOKUP(U41+1,BG!$A$2:$F$55,4)</f>
        <v>14.731618018412622</v>
      </c>
      <c r="AD41" s="4">
        <f>VLOOKUP(U41+1,BG!$A$2:$F$55,5)</f>
        <v>1.2516985998598114</v>
      </c>
      <c r="AE41" s="4">
        <f>VLOOKUP(U41+1,BG!$A$2:$F$55,6)</f>
        <v>4.4765378997373846</v>
      </c>
      <c r="AF41" s="3">
        <f>COUNTIF($U$2:U41,U41)</f>
        <v>10</v>
      </c>
      <c r="AG41" s="3">
        <f t="shared" si="0"/>
        <v>14</v>
      </c>
      <c r="AH41" s="3">
        <f t="shared" si="3"/>
        <v>4</v>
      </c>
      <c r="AI41" s="3">
        <f t="shared" si="4"/>
        <v>9</v>
      </c>
      <c r="AJ41" s="81">
        <f t="shared" si="1"/>
        <v>15.088075573634869</v>
      </c>
      <c r="AK41" s="81">
        <f t="shared" si="2"/>
        <v>1.1781153489159324</v>
      </c>
      <c r="AL41" s="81">
        <f t="shared" si="5"/>
        <v>4.7917613193388222</v>
      </c>
      <c r="AM41" s="83">
        <v>0.41400999999999999</v>
      </c>
      <c r="AN41" s="83">
        <v>691.37300000000005</v>
      </c>
      <c r="AO41" s="84">
        <f t="shared" si="6"/>
        <v>286.23533573000003</v>
      </c>
      <c r="AP41" s="84">
        <f t="shared" si="7"/>
        <v>301.40064167395593</v>
      </c>
      <c r="AQ41" s="84">
        <f t="shared" si="8"/>
        <v>22.567254738241623</v>
      </c>
      <c r="AR41" s="84">
        <f t="shared" si="9"/>
        <v>278.83338693571432</v>
      </c>
      <c r="AS41" s="85">
        <f t="shared" si="10"/>
        <v>2.6546135223011337E-2</v>
      </c>
    </row>
    <row r="42" spans="1:45" x14ac:dyDescent="0.25">
      <c r="A42">
        <v>2</v>
      </c>
      <c r="B42" s="20">
        <v>7</v>
      </c>
      <c r="C42" s="21" t="s">
        <v>99</v>
      </c>
      <c r="D42" s="21">
        <v>0</v>
      </c>
      <c r="E42" s="21">
        <v>-103.96875</v>
      </c>
      <c r="F42" s="21">
        <v>70</v>
      </c>
      <c r="G42" s="21">
        <v>0.34601100000000001</v>
      </c>
      <c r="H42" s="21">
        <v>0.182285</v>
      </c>
      <c r="I42" s="21">
        <v>46.670316999999997</v>
      </c>
      <c r="J42" s="21">
        <v>1.6319969999999999</v>
      </c>
      <c r="K42" s="21">
        <v>8.8314730000000008</v>
      </c>
      <c r="L42" s="21">
        <v>0.15443399999999999</v>
      </c>
      <c r="M42" s="22">
        <v>0.34601100000000001</v>
      </c>
      <c r="N42" s="21">
        <v>0.71347000000000005</v>
      </c>
      <c r="O42" s="21">
        <v>101280</v>
      </c>
      <c r="P42" s="21">
        <v>20.2</v>
      </c>
      <c r="Q42" s="21">
        <v>60</v>
      </c>
      <c r="R42" s="21">
        <v>1.1963999999999999</v>
      </c>
      <c r="S42" s="21" t="s">
        <v>120</v>
      </c>
      <c r="T42" s="21" t="s">
        <v>121</v>
      </c>
      <c r="U42" s="77">
        <v>1020</v>
      </c>
      <c r="V42" s="34">
        <v>599.1708811015734</v>
      </c>
      <c r="W42" s="2">
        <v>0.42283500014617026</v>
      </c>
      <c r="X42" s="2">
        <v>1046.2064201344954</v>
      </c>
      <c r="Y42" s="2">
        <v>5.1748241624083189</v>
      </c>
      <c r="Z42" s="80">
        <f>VLOOKUP(U42,BG!$A$2:$F$55,4)</f>
        <v>15.890105072884921</v>
      </c>
      <c r="AA42" s="80">
        <f>VLOOKUP(U42,BG!$A$2:$F$55,5)</f>
        <v>1.0125530342922053</v>
      </c>
      <c r="AB42" s="80">
        <f>VLOOKUP(U42,BG!$A$2:$F$55,6)</f>
        <v>5.501014013442056</v>
      </c>
      <c r="AC42" s="4">
        <f>VLOOKUP(U42+1,BG!$A$2:$F$55,4)</f>
        <v>14.731618018412622</v>
      </c>
      <c r="AD42" s="4">
        <f>VLOOKUP(U42+1,BG!$A$2:$F$55,5)</f>
        <v>1.2516985998598114</v>
      </c>
      <c r="AE42" s="4">
        <f>VLOOKUP(U42+1,BG!$A$2:$F$55,6)</f>
        <v>4.4765378997373846</v>
      </c>
      <c r="AF42" s="3">
        <f>COUNTIF($U$2:U42,U42)</f>
        <v>11</v>
      </c>
      <c r="AG42" s="3">
        <f t="shared" si="0"/>
        <v>14</v>
      </c>
      <c r="AH42" s="3">
        <f t="shared" si="3"/>
        <v>3</v>
      </c>
      <c r="AI42" s="3">
        <f t="shared" si="4"/>
        <v>10</v>
      </c>
      <c r="AJ42" s="81">
        <f t="shared" si="1"/>
        <v>14.998961184829305</v>
      </c>
      <c r="AK42" s="81">
        <f t="shared" si="2"/>
        <v>1.1965111616519022</v>
      </c>
      <c r="AL42" s="81">
        <f t="shared" si="5"/>
        <v>4.7129554644384619</v>
      </c>
      <c r="AM42" s="83">
        <v>0.40304800000000002</v>
      </c>
      <c r="AN42" s="83">
        <v>1048.2</v>
      </c>
      <c r="AO42" s="84">
        <f t="shared" si="6"/>
        <v>422.47491360000004</v>
      </c>
      <c r="AP42" s="84">
        <f t="shared" si="7"/>
        <v>447.54751597290192</v>
      </c>
      <c r="AQ42" s="84">
        <f t="shared" si="8"/>
        <v>22.659379935270366</v>
      </c>
      <c r="AR42" s="84">
        <f t="shared" si="9"/>
        <v>424.88813603763157</v>
      </c>
      <c r="AS42" s="85">
        <f t="shared" si="10"/>
        <v>5.6796653823673656E-3</v>
      </c>
    </row>
    <row r="43" spans="1:45" x14ac:dyDescent="0.25">
      <c r="A43">
        <v>2</v>
      </c>
      <c r="B43" s="20">
        <v>6</v>
      </c>
      <c r="C43" s="21" t="s">
        <v>99</v>
      </c>
      <c r="D43" s="21">
        <v>0</v>
      </c>
      <c r="E43" s="21">
        <v>-103.96875</v>
      </c>
      <c r="F43" s="21">
        <v>60</v>
      </c>
      <c r="G43" s="21">
        <v>0.46546500000000002</v>
      </c>
      <c r="H43" s="21">
        <v>0.18177199999999999</v>
      </c>
      <c r="I43" s="21">
        <v>46.541744999999999</v>
      </c>
      <c r="J43" s="21">
        <v>1.6162559999999999</v>
      </c>
      <c r="K43" s="21">
        <v>8.819407</v>
      </c>
      <c r="L43" s="21">
        <v>0.153089</v>
      </c>
      <c r="M43" s="22">
        <v>0.46546500000000002</v>
      </c>
      <c r="N43" s="21">
        <v>0.87399099999999996</v>
      </c>
      <c r="O43" s="21">
        <v>101278</v>
      </c>
      <c r="P43" s="21">
        <v>20.2</v>
      </c>
      <c r="Q43" s="21">
        <v>60</v>
      </c>
      <c r="R43" s="21">
        <v>1.1963999999999999</v>
      </c>
      <c r="S43" s="21" t="s">
        <v>122</v>
      </c>
      <c r="T43" s="21" t="s">
        <v>123</v>
      </c>
      <c r="U43" s="77">
        <v>1020</v>
      </c>
      <c r="V43" s="34">
        <v>815.41356505772058</v>
      </c>
      <c r="W43" s="2">
        <v>0.42593163906428616</v>
      </c>
      <c r="X43" s="2">
        <v>1389.8760391641622</v>
      </c>
      <c r="Y43" s="2">
        <v>0.47506516960814205</v>
      </c>
      <c r="Z43" s="80">
        <f>VLOOKUP(U43,BG!$A$2:$F$55,4)</f>
        <v>15.890105072884921</v>
      </c>
      <c r="AA43" s="80">
        <f>VLOOKUP(U43,BG!$A$2:$F$55,5)</f>
        <v>1.0125530342922053</v>
      </c>
      <c r="AB43" s="80">
        <f>VLOOKUP(U43,BG!$A$2:$F$55,6)</f>
        <v>5.501014013442056</v>
      </c>
      <c r="AC43" s="4">
        <f>VLOOKUP(U43+1,BG!$A$2:$F$55,4)</f>
        <v>14.731618018412622</v>
      </c>
      <c r="AD43" s="4">
        <f>VLOOKUP(U43+1,BG!$A$2:$F$55,5)</f>
        <v>1.2516985998598114</v>
      </c>
      <c r="AE43" s="4">
        <f>VLOOKUP(U43+1,BG!$A$2:$F$55,6)</f>
        <v>4.4765378997373846</v>
      </c>
      <c r="AF43" s="3">
        <f>COUNTIF($U$2:U43,U43)</f>
        <v>12</v>
      </c>
      <c r="AG43" s="3">
        <f t="shared" si="0"/>
        <v>14</v>
      </c>
      <c r="AH43" s="3">
        <f t="shared" si="3"/>
        <v>2</v>
      </c>
      <c r="AI43" s="3">
        <f t="shared" si="4"/>
        <v>11</v>
      </c>
      <c r="AJ43" s="81">
        <f t="shared" si="1"/>
        <v>14.909846796023745</v>
      </c>
      <c r="AK43" s="81">
        <f t="shared" si="2"/>
        <v>1.214906974387872</v>
      </c>
      <c r="AL43" s="81">
        <f t="shared" si="5"/>
        <v>4.6341496095381034</v>
      </c>
      <c r="AM43" s="83">
        <v>0.393152</v>
      </c>
      <c r="AN43" s="83">
        <v>1392.9</v>
      </c>
      <c r="AO43" s="84">
        <f t="shared" si="6"/>
        <v>547.62142080000001</v>
      </c>
      <c r="AP43" s="84">
        <f t="shared" si="7"/>
        <v>592.46724462697773</v>
      </c>
      <c r="AQ43" s="84">
        <f t="shared" si="8"/>
        <v>22.748226469082017</v>
      </c>
      <c r="AR43" s="84">
        <f t="shared" si="9"/>
        <v>569.71901815789568</v>
      </c>
      <c r="AS43" s="85">
        <f t="shared" si="10"/>
        <v>3.8786834656397921E-2</v>
      </c>
    </row>
    <row r="44" spans="1:45" x14ac:dyDescent="0.25">
      <c r="A44">
        <v>2</v>
      </c>
      <c r="B44" s="20">
        <v>5</v>
      </c>
      <c r="C44" s="21" t="s">
        <v>99</v>
      </c>
      <c r="D44" s="21">
        <v>0</v>
      </c>
      <c r="E44" s="21">
        <v>-103.96875</v>
      </c>
      <c r="F44" s="21">
        <v>50</v>
      </c>
      <c r="G44" s="21">
        <v>0.65727599999999997</v>
      </c>
      <c r="H44" s="21">
        <v>0.182171</v>
      </c>
      <c r="I44" s="21">
        <v>46.641666999999998</v>
      </c>
      <c r="J44" s="21">
        <v>1.6104860000000001</v>
      </c>
      <c r="K44" s="21">
        <v>8.8306660000000008</v>
      </c>
      <c r="L44" s="21">
        <v>0.152446</v>
      </c>
      <c r="M44" s="22">
        <v>0.65727599999999997</v>
      </c>
      <c r="N44" s="21">
        <v>1.14666</v>
      </c>
      <c r="O44" s="21">
        <v>101275</v>
      </c>
      <c r="P44" s="21">
        <v>20.3</v>
      </c>
      <c r="Q44" s="21">
        <v>60</v>
      </c>
      <c r="R44" s="21">
        <v>1.1959</v>
      </c>
      <c r="S44" s="21" t="s">
        <v>124</v>
      </c>
      <c r="T44" s="21" t="s">
        <v>125</v>
      </c>
      <c r="U44" s="77">
        <v>1020</v>
      </c>
      <c r="V44" s="34">
        <v>1163.4066216534127</v>
      </c>
      <c r="W44" s="2">
        <v>0.45817719319321348</v>
      </c>
      <c r="X44" s="2">
        <v>1833.1176381621465</v>
      </c>
      <c r="Y44" s="2">
        <v>0.14480397902617492</v>
      </c>
      <c r="Z44" s="80">
        <f>VLOOKUP(U44,BG!$A$2:$F$55,4)</f>
        <v>15.890105072884921</v>
      </c>
      <c r="AA44" s="80">
        <f>VLOOKUP(U44,BG!$A$2:$F$55,5)</f>
        <v>1.0125530342922053</v>
      </c>
      <c r="AB44" s="80">
        <f>VLOOKUP(U44,BG!$A$2:$F$55,6)</f>
        <v>5.501014013442056</v>
      </c>
      <c r="AC44" s="4">
        <f>VLOOKUP(U44+1,BG!$A$2:$F$55,4)</f>
        <v>14.731618018412622</v>
      </c>
      <c r="AD44" s="4">
        <f>VLOOKUP(U44+1,BG!$A$2:$F$55,5)</f>
        <v>1.2516985998598114</v>
      </c>
      <c r="AE44" s="4">
        <f>VLOOKUP(U44+1,BG!$A$2:$F$55,6)</f>
        <v>4.4765378997373846</v>
      </c>
      <c r="AF44" s="3">
        <f>COUNTIF($U$2:U44,U44)</f>
        <v>13</v>
      </c>
      <c r="AG44" s="3">
        <f t="shared" si="0"/>
        <v>14</v>
      </c>
      <c r="AH44" s="3">
        <f t="shared" si="3"/>
        <v>1</v>
      </c>
      <c r="AI44" s="3">
        <f t="shared" si="4"/>
        <v>12</v>
      </c>
      <c r="AJ44" s="81">
        <f t="shared" si="1"/>
        <v>14.820732407218184</v>
      </c>
      <c r="AK44" s="81">
        <f t="shared" si="2"/>
        <v>1.2333027871238416</v>
      </c>
      <c r="AL44" s="81">
        <f t="shared" si="5"/>
        <v>4.5553437546377449</v>
      </c>
      <c r="AM44" s="83">
        <v>0.41767599999999999</v>
      </c>
      <c r="AN44" s="83">
        <v>1837.15</v>
      </c>
      <c r="AO44" s="84">
        <f t="shared" si="6"/>
        <v>767.33346340000003</v>
      </c>
      <c r="AP44" s="84">
        <f t="shared" si="7"/>
        <v>840.03749822513112</v>
      </c>
      <c r="AQ44" s="84">
        <f t="shared" si="8"/>
        <v>22.833794339676572</v>
      </c>
      <c r="AR44" s="84">
        <f t="shared" si="9"/>
        <v>817.2037038854545</v>
      </c>
      <c r="AS44" s="85">
        <f t="shared" si="10"/>
        <v>6.1025470452890494E-2</v>
      </c>
    </row>
    <row r="45" spans="1:45" x14ac:dyDescent="0.25">
      <c r="A45">
        <v>2</v>
      </c>
      <c r="B45" s="20">
        <v>4</v>
      </c>
      <c r="C45" s="21" t="s">
        <v>99</v>
      </c>
      <c r="D45" s="21">
        <v>0</v>
      </c>
      <c r="E45" s="21">
        <v>-103.96875</v>
      </c>
      <c r="F45" s="21">
        <v>40</v>
      </c>
      <c r="G45" s="21">
        <v>0.812612</v>
      </c>
      <c r="H45" s="21">
        <v>0.182142</v>
      </c>
      <c r="I45" s="21">
        <v>46.634549999999997</v>
      </c>
      <c r="J45" s="21">
        <v>1.5939209999999999</v>
      </c>
      <c r="K45" s="21">
        <v>8.8301060000000007</v>
      </c>
      <c r="L45" s="21">
        <v>0.15090799999999999</v>
      </c>
      <c r="M45" s="22">
        <v>0.812612</v>
      </c>
      <c r="N45" s="21">
        <v>1.4248460000000001</v>
      </c>
      <c r="O45" s="21">
        <v>101273</v>
      </c>
      <c r="P45" s="21">
        <v>20.3</v>
      </c>
      <c r="Q45" s="21">
        <v>60</v>
      </c>
      <c r="R45" s="21">
        <v>1.1959</v>
      </c>
      <c r="S45" s="21" t="s">
        <v>126</v>
      </c>
      <c r="T45" s="21" t="s">
        <v>127</v>
      </c>
      <c r="U45" s="77">
        <v>1020</v>
      </c>
      <c r="V45" s="34">
        <v>1444.4410021374472</v>
      </c>
      <c r="W45" s="2">
        <v>0.44099037163031901</v>
      </c>
      <c r="X45" s="2">
        <v>2362.0743104514927</v>
      </c>
      <c r="Y45" s="2">
        <v>1.4021868822436347</v>
      </c>
      <c r="Z45" s="80">
        <f>VLOOKUP(U45,BG!$A$2:$F$55,4)</f>
        <v>15.890105072884921</v>
      </c>
      <c r="AA45" s="80">
        <f>VLOOKUP(U45,BG!$A$2:$F$55,5)</f>
        <v>1.0125530342922053</v>
      </c>
      <c r="AB45" s="80">
        <f>VLOOKUP(U45,BG!$A$2:$F$55,6)</f>
        <v>5.501014013442056</v>
      </c>
      <c r="AC45" s="4">
        <f>VLOOKUP(U45+1,BG!$A$2:$F$55,4)</f>
        <v>14.731618018412622</v>
      </c>
      <c r="AD45" s="4">
        <f>VLOOKUP(U45+1,BG!$A$2:$F$55,5)</f>
        <v>1.2516985998598114</v>
      </c>
      <c r="AE45" s="4">
        <f>VLOOKUP(U45+1,BG!$A$2:$F$55,6)</f>
        <v>4.4765378997373846</v>
      </c>
      <c r="AF45" s="3">
        <f>COUNTIF($U$2:U45,U45)</f>
        <v>14</v>
      </c>
      <c r="AG45" s="3">
        <f t="shared" si="0"/>
        <v>14</v>
      </c>
      <c r="AH45" s="3">
        <f t="shared" si="3"/>
        <v>0</v>
      </c>
      <c r="AI45" s="3">
        <f t="shared" si="4"/>
        <v>13</v>
      </c>
      <c r="AJ45" s="81">
        <f t="shared" si="1"/>
        <v>14.731618018412622</v>
      </c>
      <c r="AK45" s="81">
        <f t="shared" si="2"/>
        <v>1.2516985998598114</v>
      </c>
      <c r="AL45" s="81">
        <f t="shared" si="5"/>
        <v>4.4765378997373846</v>
      </c>
      <c r="AM45" s="83">
        <v>0.310612</v>
      </c>
      <c r="AN45" s="83">
        <v>2336.25</v>
      </c>
      <c r="AO45" s="84">
        <f t="shared" si="6"/>
        <v>725.66728499999999</v>
      </c>
      <c r="AP45" s="84">
        <f t="shared" si="7"/>
        <v>1043.0542148666768</v>
      </c>
      <c r="AQ45" s="84">
        <f t="shared" si="8"/>
        <v>22.916083547054033</v>
      </c>
      <c r="AR45" s="84">
        <f t="shared" si="9"/>
        <v>1020.1381313196227</v>
      </c>
      <c r="AS45" s="85">
        <f t="shared" si="10"/>
        <v>0.28865781728862866</v>
      </c>
    </row>
    <row r="46" spans="1:45" x14ac:dyDescent="0.25">
      <c r="A46">
        <v>2</v>
      </c>
      <c r="B46" s="24">
        <v>4</v>
      </c>
      <c r="C46" s="25" t="s">
        <v>128</v>
      </c>
      <c r="D46" s="25">
        <v>0</v>
      </c>
      <c r="E46" s="25">
        <v>-103.96875</v>
      </c>
      <c r="F46" s="25">
        <v>40</v>
      </c>
      <c r="G46" s="25">
        <v>0.16666300000000001</v>
      </c>
      <c r="H46" s="25">
        <v>0.18184900000000001</v>
      </c>
      <c r="I46" s="25">
        <v>46.560921</v>
      </c>
      <c r="J46" s="25">
        <v>1.5808340000000001</v>
      </c>
      <c r="K46" s="25">
        <v>8.8240259999999999</v>
      </c>
      <c r="L46" s="25">
        <v>0.14981800000000001</v>
      </c>
      <c r="M46" s="26">
        <v>0.16666300000000001</v>
      </c>
      <c r="N46" s="25">
        <v>0.29135499999999998</v>
      </c>
      <c r="O46" s="25">
        <v>101253</v>
      </c>
      <c r="P46" s="25">
        <v>20.3</v>
      </c>
      <c r="Q46" s="25">
        <v>60</v>
      </c>
      <c r="R46" s="25">
        <v>1.1956</v>
      </c>
      <c r="S46" s="25" t="s">
        <v>129</v>
      </c>
      <c r="T46" s="25" t="s">
        <v>130</v>
      </c>
      <c r="U46" s="77">
        <v>1030</v>
      </c>
      <c r="V46" s="34">
        <v>1492.9994151488881</v>
      </c>
      <c r="W46" s="2">
        <v>0.54889941438485124</v>
      </c>
      <c r="X46" s="2">
        <v>2009.6823293105238</v>
      </c>
      <c r="Y46" s="2">
        <v>35.720749289704322</v>
      </c>
      <c r="Z46" s="80">
        <f>VLOOKUP(U46,BG!$A$2:$F$55,4)</f>
        <v>18.550709894629914</v>
      </c>
      <c r="AA46" s="80">
        <f>VLOOKUP(U46,BG!$A$2:$F$55,5)</f>
        <v>3.3450589446946735</v>
      </c>
      <c r="AB46" s="80">
        <f>VLOOKUP(U46,BG!$A$2:$F$55,6)</f>
        <v>60.652114661215506</v>
      </c>
      <c r="AC46" s="4">
        <f>VLOOKUP(U46+1,BG!$A$2:$F$55,4)</f>
        <v>12.458712011489252</v>
      </c>
      <c r="AD46" s="4">
        <f>VLOOKUP(U46+1,BG!$A$2:$F$55,5)</f>
        <v>4.1336951361896048</v>
      </c>
      <c r="AE46" s="4">
        <f>VLOOKUP(U46+1,BG!$A$2:$F$55,6)</f>
        <v>31.440606241378031</v>
      </c>
      <c r="AF46" s="3">
        <f>COUNTIF($U$2:U46,U46)</f>
        <v>1</v>
      </c>
      <c r="AG46" s="3">
        <f t="shared" si="0"/>
        <v>9</v>
      </c>
      <c r="AH46" s="3">
        <f t="shared" si="3"/>
        <v>8</v>
      </c>
      <c r="AI46" s="3">
        <f t="shared" si="4"/>
        <v>0</v>
      </c>
      <c r="AJ46" s="81">
        <f t="shared" si="1"/>
        <v>18.550709894629914</v>
      </c>
      <c r="AK46" s="81">
        <f t="shared" si="2"/>
        <v>3.3450589446946735</v>
      </c>
      <c r="AL46" s="81">
        <f t="shared" si="5"/>
        <v>60.652114661215506</v>
      </c>
      <c r="AM46" s="83">
        <v>0.53192200000000001</v>
      </c>
      <c r="AN46" s="83">
        <v>2012.03</v>
      </c>
      <c r="AO46" s="84">
        <f t="shared" si="6"/>
        <v>1070.2430216600001</v>
      </c>
      <c r="AP46" s="84">
        <f t="shared" si="7"/>
        <v>1138.8342029478347</v>
      </c>
      <c r="AQ46" s="84">
        <f t="shared" si="8"/>
        <v>122.70533272468329</v>
      </c>
      <c r="AR46" s="84">
        <f t="shared" si="9"/>
        <v>1016.1288702231514</v>
      </c>
      <c r="AS46" s="85">
        <f t="shared" si="10"/>
        <v>5.3255205144367899E-2</v>
      </c>
    </row>
    <row r="47" spans="1:45" x14ac:dyDescent="0.25">
      <c r="A47">
        <v>2</v>
      </c>
      <c r="B47" s="24">
        <v>3</v>
      </c>
      <c r="C47" s="25" t="s">
        <v>128</v>
      </c>
      <c r="D47" s="25">
        <v>0</v>
      </c>
      <c r="E47" s="25">
        <v>-103.96875</v>
      </c>
      <c r="F47" s="25">
        <v>30</v>
      </c>
      <c r="G47" s="25">
        <v>0.21292</v>
      </c>
      <c r="H47" s="25">
        <v>0.182118</v>
      </c>
      <c r="I47" s="25">
        <v>46.628472000000002</v>
      </c>
      <c r="J47" s="25">
        <v>1.563774</v>
      </c>
      <c r="K47" s="25">
        <v>8.8306310000000003</v>
      </c>
      <c r="L47" s="25">
        <v>0.14807999999999999</v>
      </c>
      <c r="M47" s="26">
        <v>0.21292</v>
      </c>
      <c r="N47" s="25">
        <v>0.40662399999999999</v>
      </c>
      <c r="O47" s="25">
        <v>101249</v>
      </c>
      <c r="P47" s="25">
        <v>20.3</v>
      </c>
      <c r="Q47" s="25">
        <v>60</v>
      </c>
      <c r="R47" s="25">
        <v>1.1956</v>
      </c>
      <c r="S47" s="25" t="s">
        <v>131</v>
      </c>
      <c r="T47" s="25" t="s">
        <v>132</v>
      </c>
      <c r="U47" s="77">
        <v>1030</v>
      </c>
      <c r="V47" s="34">
        <v>1910.7762683009523</v>
      </c>
      <c r="W47" s="2">
        <v>0.52828690134570511</v>
      </c>
      <c r="X47" s="2">
        <v>2660.1428989150795</v>
      </c>
      <c r="Y47" s="2">
        <v>38.660099052199229</v>
      </c>
      <c r="Z47" s="80">
        <f>VLOOKUP(U47,BG!$A$2:$F$55,4)</f>
        <v>18.550709894629914</v>
      </c>
      <c r="AA47" s="80">
        <f>VLOOKUP(U47,BG!$A$2:$F$55,5)</f>
        <v>3.3450589446946735</v>
      </c>
      <c r="AB47" s="80">
        <f>VLOOKUP(U47,BG!$A$2:$F$55,6)</f>
        <v>60.652114661215506</v>
      </c>
      <c r="AC47" s="4">
        <f>VLOOKUP(U47+1,BG!$A$2:$F$55,4)</f>
        <v>12.458712011489252</v>
      </c>
      <c r="AD47" s="4">
        <f>VLOOKUP(U47+1,BG!$A$2:$F$55,5)</f>
        <v>4.1336951361896048</v>
      </c>
      <c r="AE47" s="4">
        <f>VLOOKUP(U47+1,BG!$A$2:$F$55,6)</f>
        <v>31.440606241378031</v>
      </c>
      <c r="AF47" s="3">
        <f>COUNTIF($U$2:U47,U47)</f>
        <v>2</v>
      </c>
      <c r="AG47" s="3">
        <f t="shared" si="0"/>
        <v>9</v>
      </c>
      <c r="AH47" s="3">
        <f t="shared" si="3"/>
        <v>7</v>
      </c>
      <c r="AI47" s="3">
        <f t="shared" si="4"/>
        <v>1</v>
      </c>
      <c r="AJ47" s="81">
        <f t="shared" si="1"/>
        <v>17.789210159237332</v>
      </c>
      <c r="AK47" s="81">
        <f t="shared" si="2"/>
        <v>3.4436384686315398</v>
      </c>
      <c r="AL47" s="81">
        <f t="shared" si="5"/>
        <v>57.000676108735824</v>
      </c>
      <c r="AM47" s="83">
        <v>0.40865400000000002</v>
      </c>
      <c r="AN47" s="83">
        <v>2628.07</v>
      </c>
      <c r="AO47" s="84">
        <f t="shared" si="6"/>
        <v>1073.9713177800002</v>
      </c>
      <c r="AP47" s="84">
        <f t="shared" si="7"/>
        <v>1443.9787482568279</v>
      </c>
      <c r="AQ47" s="84">
        <f t="shared" si="8"/>
        <v>118.2602845396565</v>
      </c>
      <c r="AR47" s="84">
        <f t="shared" si="9"/>
        <v>1325.7184637171713</v>
      </c>
      <c r="AS47" s="85">
        <f t="shared" si="10"/>
        <v>0.18989487800546984</v>
      </c>
    </row>
    <row r="48" spans="1:45" x14ac:dyDescent="0.25">
      <c r="A48">
        <v>2</v>
      </c>
      <c r="B48" s="24">
        <v>2</v>
      </c>
      <c r="C48" s="25" t="s">
        <v>128</v>
      </c>
      <c r="D48" s="25">
        <v>0</v>
      </c>
      <c r="E48" s="25">
        <v>-103.96875</v>
      </c>
      <c r="F48" s="25">
        <v>20</v>
      </c>
      <c r="G48" s="25">
        <v>0.31368099999999999</v>
      </c>
      <c r="H48" s="25">
        <v>0.18251400000000001</v>
      </c>
      <c r="I48" s="25">
        <v>46.727896999999999</v>
      </c>
      <c r="J48" s="25">
        <v>1.608395</v>
      </c>
      <c r="K48" s="25">
        <v>8.8400189999999998</v>
      </c>
      <c r="L48" s="25">
        <v>0.152089</v>
      </c>
      <c r="M48" s="26">
        <v>0.31368099999999999</v>
      </c>
      <c r="N48" s="25">
        <v>0.64870700000000003</v>
      </c>
      <c r="O48" s="25">
        <v>101248</v>
      </c>
      <c r="P48" s="25">
        <v>20.3</v>
      </c>
      <c r="Q48" s="25">
        <v>60</v>
      </c>
      <c r="R48" s="25">
        <v>1.1956</v>
      </c>
      <c r="S48" s="25" t="s">
        <v>133</v>
      </c>
      <c r="T48" s="25" t="s">
        <v>134</v>
      </c>
      <c r="U48" s="77">
        <v>1030</v>
      </c>
      <c r="V48" s="34">
        <v>2821.6788679832066</v>
      </c>
      <c r="W48" s="2">
        <v>0.46443843289821285</v>
      </c>
      <c r="X48" s="2">
        <v>4416.3790810180408</v>
      </c>
      <c r="Y48" s="2">
        <v>33.714914381544922</v>
      </c>
      <c r="Z48" s="80">
        <f>VLOOKUP(U48,BG!$A$2:$F$55,4)</f>
        <v>18.550709894629914</v>
      </c>
      <c r="AA48" s="80">
        <f>VLOOKUP(U48,BG!$A$2:$F$55,5)</f>
        <v>3.3450589446946735</v>
      </c>
      <c r="AB48" s="80">
        <f>VLOOKUP(U48,BG!$A$2:$F$55,6)</f>
        <v>60.652114661215506</v>
      </c>
      <c r="AC48" s="4">
        <f>VLOOKUP(U48+1,BG!$A$2:$F$55,4)</f>
        <v>12.458712011489252</v>
      </c>
      <c r="AD48" s="4">
        <f>VLOOKUP(U48+1,BG!$A$2:$F$55,5)</f>
        <v>4.1336951361896048</v>
      </c>
      <c r="AE48" s="4">
        <f>VLOOKUP(U48+1,BG!$A$2:$F$55,6)</f>
        <v>31.440606241378031</v>
      </c>
      <c r="AF48" s="3">
        <f>COUNTIF($U$2:U48,U48)</f>
        <v>3</v>
      </c>
      <c r="AG48" s="3">
        <f t="shared" si="0"/>
        <v>9</v>
      </c>
      <c r="AH48" s="3">
        <f t="shared" si="3"/>
        <v>6</v>
      </c>
      <c r="AI48" s="3">
        <f t="shared" si="4"/>
        <v>2</v>
      </c>
      <c r="AJ48" s="81">
        <f t="shared" si="1"/>
        <v>17.027710423844749</v>
      </c>
      <c r="AK48" s="81">
        <f t="shared" si="2"/>
        <v>3.5422179925684061</v>
      </c>
      <c r="AL48" s="81">
        <f t="shared" si="5"/>
        <v>53.349237556256135</v>
      </c>
      <c r="AM48" s="83">
        <v>0.109762</v>
      </c>
      <c r="AN48" s="83">
        <v>4265.2</v>
      </c>
      <c r="AO48" s="84">
        <f t="shared" si="6"/>
        <v>468.15688239999997</v>
      </c>
      <c r="AP48" s="84">
        <f t="shared" si="7"/>
        <v>2084.8510938540135</v>
      </c>
      <c r="AQ48" s="84">
        <f t="shared" si="8"/>
        <v>113.6650997918436</v>
      </c>
      <c r="AR48" s="84">
        <f t="shared" si="9"/>
        <v>1971.1859940621698</v>
      </c>
      <c r="AS48" s="85">
        <f t="shared" si="10"/>
        <v>0.76249989406873053</v>
      </c>
    </row>
    <row r="49" spans="1:45" ht="15.75" thickBot="1" x14ac:dyDescent="0.3">
      <c r="A49">
        <v>2</v>
      </c>
      <c r="B49" s="39">
        <v>1</v>
      </c>
      <c r="C49" s="40" t="s">
        <v>128</v>
      </c>
      <c r="D49" s="40">
        <v>0</v>
      </c>
      <c r="E49" s="40">
        <v>-103.96875</v>
      </c>
      <c r="F49" s="40">
        <v>10</v>
      </c>
      <c r="G49" s="40">
        <v>0.65555699999999995</v>
      </c>
      <c r="H49" s="40">
        <v>0.182393</v>
      </c>
      <c r="I49" s="40">
        <v>46.697504000000002</v>
      </c>
      <c r="J49" s="40">
        <v>1.6751910000000001</v>
      </c>
      <c r="K49" s="40">
        <v>8.8369859999999996</v>
      </c>
      <c r="L49" s="40">
        <v>0.158526</v>
      </c>
      <c r="M49" s="41">
        <v>0.65555699999999995</v>
      </c>
      <c r="N49" s="40">
        <v>1.381205</v>
      </c>
      <c r="O49" s="40">
        <v>101249</v>
      </c>
      <c r="P49" s="40">
        <v>20.3</v>
      </c>
      <c r="Q49" s="40">
        <v>60</v>
      </c>
      <c r="R49" s="40">
        <v>1.1956</v>
      </c>
      <c r="S49" s="40" t="s">
        <v>135</v>
      </c>
      <c r="T49" s="40" t="s">
        <v>136</v>
      </c>
      <c r="U49" s="77">
        <v>1030</v>
      </c>
      <c r="V49" s="42">
        <v>5914.0249543688287</v>
      </c>
      <c r="W49" s="2">
        <v>0.36887620658302733</v>
      </c>
      <c r="X49" s="2">
        <v>11515.883304075473</v>
      </c>
      <c r="Y49" s="2">
        <v>24.845468623595895</v>
      </c>
      <c r="Z49" s="80">
        <f>VLOOKUP(U49,BG!$A$2:$F$55,4)</f>
        <v>18.550709894629914</v>
      </c>
      <c r="AA49" s="80">
        <f>VLOOKUP(U49,BG!$A$2:$F$55,5)</f>
        <v>3.3450589446946735</v>
      </c>
      <c r="AB49" s="80">
        <f>VLOOKUP(U49,BG!$A$2:$F$55,6)</f>
        <v>60.652114661215506</v>
      </c>
      <c r="AC49" s="4">
        <f>VLOOKUP(U49+1,BG!$A$2:$F$55,4)</f>
        <v>12.458712011489252</v>
      </c>
      <c r="AD49" s="4">
        <f>VLOOKUP(U49+1,BG!$A$2:$F$55,5)</f>
        <v>4.1336951361896048</v>
      </c>
      <c r="AE49" s="4">
        <f>VLOOKUP(U49+1,BG!$A$2:$F$55,6)</f>
        <v>31.440606241378031</v>
      </c>
      <c r="AF49" s="3">
        <f>COUNTIF($U$2:U49,U49)</f>
        <v>4</v>
      </c>
      <c r="AG49" s="3">
        <f t="shared" si="0"/>
        <v>9</v>
      </c>
      <c r="AH49" s="3">
        <f t="shared" si="3"/>
        <v>5</v>
      </c>
      <c r="AI49" s="3">
        <f t="shared" si="4"/>
        <v>3</v>
      </c>
      <c r="AJ49" s="81">
        <f t="shared" si="1"/>
        <v>16.266210688452166</v>
      </c>
      <c r="AK49" s="81">
        <f t="shared" si="2"/>
        <v>3.6407975165052728</v>
      </c>
      <c r="AL49" s="81">
        <f t="shared" si="5"/>
        <v>49.697799003776453</v>
      </c>
      <c r="AM49" s="83">
        <v>-0.335096</v>
      </c>
      <c r="AN49" s="83">
        <v>11090.6</v>
      </c>
      <c r="AO49" s="84">
        <f t="shared" si="6"/>
        <v>-3716.4156976000004</v>
      </c>
      <c r="AP49" s="84">
        <f t="shared" si="7"/>
        <v>4272.7808172837749</v>
      </c>
      <c r="AQ49" s="84">
        <f t="shared" si="8"/>
        <v>108.91977848124462</v>
      </c>
      <c r="AR49" s="84">
        <f t="shared" si="9"/>
        <v>4163.8610388025299</v>
      </c>
      <c r="AS49" s="85">
        <f t="shared" si="10"/>
        <v>1.8925407603585136</v>
      </c>
    </row>
    <row r="50" spans="1:45" x14ac:dyDescent="0.25">
      <c r="A50">
        <v>1</v>
      </c>
      <c r="B50" s="43">
        <v>1</v>
      </c>
      <c r="C50" s="44" t="s">
        <v>25</v>
      </c>
      <c r="D50" s="44">
        <v>0</v>
      </c>
      <c r="E50" s="44">
        <v>104</v>
      </c>
      <c r="F50" s="44">
        <v>10</v>
      </c>
      <c r="G50" s="44">
        <v>8.8197999999999999E-2</v>
      </c>
      <c r="H50" s="44">
        <v>0.18208099999999999</v>
      </c>
      <c r="I50" s="44">
        <v>46.619264000000001</v>
      </c>
      <c r="J50" s="44">
        <v>1.587259</v>
      </c>
      <c r="K50" s="44">
        <v>8.831766</v>
      </c>
      <c r="L50" s="44">
        <v>0.150369</v>
      </c>
      <c r="M50" s="45">
        <v>8.8197999999999999E-2</v>
      </c>
      <c r="N50" s="44">
        <v>0.370089</v>
      </c>
      <c r="O50" s="44">
        <v>101240</v>
      </c>
      <c r="P50" s="44">
        <v>20.399999999999999</v>
      </c>
      <c r="Q50" s="44">
        <v>60</v>
      </c>
      <c r="R50" s="44">
        <v>1.1950000000000001</v>
      </c>
      <c r="S50" s="44" t="s">
        <v>26</v>
      </c>
      <c r="T50" s="44" t="s">
        <v>27</v>
      </c>
      <c r="U50" s="77">
        <v>1030</v>
      </c>
      <c r="V50" s="46">
        <v>779.47950778898849</v>
      </c>
      <c r="W50" s="2">
        <v>0.54506971192281262</v>
      </c>
      <c r="X50" s="2">
        <v>1076.1693197356897</v>
      </c>
      <c r="Y50" s="2">
        <v>21.877688501745393</v>
      </c>
      <c r="Z50" s="80">
        <f>VLOOKUP(U50,BG!$A$2:$F$55,4)</f>
        <v>18.550709894629914</v>
      </c>
      <c r="AA50" s="80">
        <f>VLOOKUP(U50,BG!$A$2:$F$55,5)</f>
        <v>3.3450589446946735</v>
      </c>
      <c r="AB50" s="80">
        <f>VLOOKUP(U50,BG!$A$2:$F$55,6)</f>
        <v>60.652114661215506</v>
      </c>
      <c r="AC50" s="4">
        <f>VLOOKUP(U50+1,BG!$A$2:$F$55,4)</f>
        <v>12.458712011489252</v>
      </c>
      <c r="AD50" s="4">
        <f>VLOOKUP(U50+1,BG!$A$2:$F$55,5)</f>
        <v>4.1336951361896048</v>
      </c>
      <c r="AE50" s="4">
        <f>VLOOKUP(U50+1,BG!$A$2:$F$55,6)</f>
        <v>31.440606241378031</v>
      </c>
      <c r="AF50" s="3">
        <f>COUNTIF($U$2:U50,U50)</f>
        <v>5</v>
      </c>
      <c r="AG50" s="3">
        <f t="shared" si="0"/>
        <v>9</v>
      </c>
      <c r="AH50" s="3">
        <f t="shared" si="3"/>
        <v>4</v>
      </c>
      <c r="AI50" s="3">
        <f t="shared" si="4"/>
        <v>4</v>
      </c>
      <c r="AJ50" s="81">
        <f t="shared" si="1"/>
        <v>15.504710953059583</v>
      </c>
      <c r="AK50" s="81">
        <f t="shared" si="2"/>
        <v>3.7393770404421391</v>
      </c>
      <c r="AL50" s="81">
        <f t="shared" si="5"/>
        <v>46.046360451296771</v>
      </c>
      <c r="AM50" s="83">
        <v>0.50823099999999999</v>
      </c>
      <c r="AN50" s="83">
        <v>1080.18</v>
      </c>
      <c r="AO50" s="84">
        <f t="shared" si="6"/>
        <v>548.98096157999998</v>
      </c>
      <c r="AP50" s="84">
        <f t="shared" si="7"/>
        <v>608.464989590247</v>
      </c>
      <c r="AQ50" s="84">
        <f t="shared" si="8"/>
        <v>104.02432060785952</v>
      </c>
      <c r="AR50" s="84">
        <f t="shared" si="9"/>
        <v>504.44066898238748</v>
      </c>
      <c r="AS50" s="85">
        <f t="shared" si="10"/>
        <v>8.8296395069541123E-2</v>
      </c>
    </row>
    <row r="51" spans="1:45" x14ac:dyDescent="0.25">
      <c r="A51">
        <v>1</v>
      </c>
      <c r="B51" s="24">
        <v>2</v>
      </c>
      <c r="C51" s="25" t="s">
        <v>25</v>
      </c>
      <c r="D51" s="25">
        <v>0</v>
      </c>
      <c r="E51" s="25">
        <v>104</v>
      </c>
      <c r="F51" s="25">
        <v>20</v>
      </c>
      <c r="G51" s="25">
        <v>4.3012000000000002E-2</v>
      </c>
      <c r="H51" s="25">
        <v>0.18184900000000001</v>
      </c>
      <c r="I51" s="25">
        <v>46.560842999999998</v>
      </c>
      <c r="J51" s="25">
        <v>1.572017</v>
      </c>
      <c r="K51" s="25">
        <v>8.8247750000000007</v>
      </c>
      <c r="L51" s="25">
        <v>0.14910699999999999</v>
      </c>
      <c r="M51" s="26">
        <v>4.3012000000000002E-2</v>
      </c>
      <c r="N51" s="25">
        <v>0.113082</v>
      </c>
      <c r="O51" s="25">
        <v>101236</v>
      </c>
      <c r="P51" s="25">
        <v>20.3</v>
      </c>
      <c r="Q51" s="25">
        <v>60</v>
      </c>
      <c r="R51" s="25">
        <v>1.1954</v>
      </c>
      <c r="S51" s="25" t="s">
        <v>28</v>
      </c>
      <c r="T51" s="25" t="s">
        <v>29</v>
      </c>
      <c r="U51" s="77">
        <v>1030</v>
      </c>
      <c r="V51" s="34">
        <v>369.94364332097194</v>
      </c>
      <c r="W51" s="2">
        <v>1.1648172143410285</v>
      </c>
      <c r="X51" s="2">
        <v>251.69967579550854</v>
      </c>
      <c r="Y51" s="2">
        <v>18.905314145583247</v>
      </c>
      <c r="Z51" s="80">
        <f>VLOOKUP(U51,BG!$A$2:$F$55,4)</f>
        <v>18.550709894629914</v>
      </c>
      <c r="AA51" s="80">
        <f>VLOOKUP(U51,BG!$A$2:$F$55,5)</f>
        <v>3.3450589446946735</v>
      </c>
      <c r="AB51" s="80">
        <f>VLOOKUP(U51,BG!$A$2:$F$55,6)</f>
        <v>60.652114661215506</v>
      </c>
      <c r="AC51" s="4">
        <f>VLOOKUP(U51+1,BG!$A$2:$F$55,4)</f>
        <v>12.458712011489252</v>
      </c>
      <c r="AD51" s="4">
        <f>VLOOKUP(U51+1,BG!$A$2:$F$55,5)</f>
        <v>4.1336951361896048</v>
      </c>
      <c r="AE51" s="4">
        <f>VLOOKUP(U51+1,BG!$A$2:$F$55,6)</f>
        <v>31.440606241378031</v>
      </c>
      <c r="AF51" s="3">
        <f>COUNTIF($U$2:U51,U51)</f>
        <v>6</v>
      </c>
      <c r="AG51" s="3">
        <f t="shared" si="0"/>
        <v>9</v>
      </c>
      <c r="AH51" s="3">
        <f t="shared" si="3"/>
        <v>3</v>
      </c>
      <c r="AI51" s="3">
        <f t="shared" si="4"/>
        <v>5</v>
      </c>
      <c r="AJ51" s="81">
        <f t="shared" si="1"/>
        <v>14.743211217667</v>
      </c>
      <c r="AK51" s="81">
        <f t="shared" si="2"/>
        <v>3.8379565643790055</v>
      </c>
      <c r="AL51" s="81">
        <f t="shared" si="5"/>
        <v>42.394921898817088</v>
      </c>
      <c r="AM51" s="83">
        <v>1.1384099999999999</v>
      </c>
      <c r="AN51" s="83">
        <v>253.58500000000001</v>
      </c>
      <c r="AO51" s="84">
        <f t="shared" si="6"/>
        <v>288.68369984999998</v>
      </c>
      <c r="AP51" s="84">
        <f t="shared" si="7"/>
        <v>312.08942935624748</v>
      </c>
      <c r="AQ51" s="84">
        <f t="shared" si="8"/>
        <v>98.978726171688336</v>
      </c>
      <c r="AR51" s="84">
        <f t="shared" si="9"/>
        <v>213.11070318455916</v>
      </c>
      <c r="AS51" s="85">
        <f t="shared" si="10"/>
        <v>0.35461849421984559</v>
      </c>
    </row>
    <row r="52" spans="1:45" x14ac:dyDescent="0.25">
      <c r="A52">
        <v>1</v>
      </c>
      <c r="B52" s="24">
        <v>3</v>
      </c>
      <c r="C52" s="25" t="s">
        <v>25</v>
      </c>
      <c r="D52" s="25">
        <v>0</v>
      </c>
      <c r="E52" s="25">
        <v>104</v>
      </c>
      <c r="F52" s="25">
        <v>30</v>
      </c>
      <c r="G52" s="25">
        <v>4.4253000000000001E-2</v>
      </c>
      <c r="H52" s="25">
        <v>0.182201</v>
      </c>
      <c r="I52" s="25">
        <v>46.649371000000002</v>
      </c>
      <c r="J52" s="25">
        <v>1.576095</v>
      </c>
      <c r="K52" s="25">
        <v>8.8333790000000008</v>
      </c>
      <c r="L52" s="25">
        <v>0.14930099999999999</v>
      </c>
      <c r="M52" s="26">
        <v>4.4253000000000001E-2</v>
      </c>
      <c r="N52" s="25">
        <v>7.6065999999999995E-2</v>
      </c>
      <c r="O52" s="25">
        <v>101231</v>
      </c>
      <c r="P52" s="25">
        <v>20.3</v>
      </c>
      <c r="Q52" s="25">
        <v>60</v>
      </c>
      <c r="R52" s="25">
        <v>1.1954</v>
      </c>
      <c r="S52" s="25" t="s">
        <v>30</v>
      </c>
      <c r="T52" s="25" t="s">
        <v>31</v>
      </c>
      <c r="U52" s="77">
        <v>1030</v>
      </c>
      <c r="V52" s="34">
        <v>380.43337815745912</v>
      </c>
      <c r="W52" s="2">
        <v>1.4167237114670994</v>
      </c>
      <c r="X52" s="2">
        <v>207.00783230690061</v>
      </c>
      <c r="Y52" s="2">
        <v>10.041021463271379</v>
      </c>
      <c r="Z52" s="80">
        <f>VLOOKUP(U52,BG!$A$2:$F$55,4)</f>
        <v>18.550709894629914</v>
      </c>
      <c r="AA52" s="80">
        <f>VLOOKUP(U52,BG!$A$2:$F$55,5)</f>
        <v>3.3450589446946735</v>
      </c>
      <c r="AB52" s="80">
        <f>VLOOKUP(U52,BG!$A$2:$F$55,6)</f>
        <v>60.652114661215506</v>
      </c>
      <c r="AC52" s="4">
        <f>VLOOKUP(U52+1,BG!$A$2:$F$55,4)</f>
        <v>12.458712011489252</v>
      </c>
      <c r="AD52" s="4">
        <f>VLOOKUP(U52+1,BG!$A$2:$F$55,5)</f>
        <v>4.1336951361896048</v>
      </c>
      <c r="AE52" s="4">
        <f>VLOOKUP(U52+1,BG!$A$2:$F$55,6)</f>
        <v>31.440606241378031</v>
      </c>
      <c r="AF52" s="3">
        <f>COUNTIF($U$2:U52,U52)</f>
        <v>7</v>
      </c>
      <c r="AG52" s="3">
        <f t="shared" si="0"/>
        <v>9</v>
      </c>
      <c r="AH52" s="3">
        <f t="shared" si="3"/>
        <v>2</v>
      </c>
      <c r="AI52" s="3">
        <f t="shared" si="4"/>
        <v>6</v>
      </c>
      <c r="AJ52" s="81">
        <f t="shared" si="1"/>
        <v>13.981711482274417</v>
      </c>
      <c r="AK52" s="81">
        <f t="shared" si="2"/>
        <v>3.9365360883158722</v>
      </c>
      <c r="AL52" s="81">
        <f t="shared" si="5"/>
        <v>38.743483346337399</v>
      </c>
      <c r="AM52" s="83">
        <v>1.2162900000000001</v>
      </c>
      <c r="AN52" s="83">
        <v>211.559</v>
      </c>
      <c r="AO52" s="84">
        <f t="shared" si="6"/>
        <v>257.31709611000002</v>
      </c>
      <c r="AP52" s="84">
        <f t="shared" si="7"/>
        <v>303.31392595186253</v>
      </c>
      <c r="AQ52" s="84">
        <f t="shared" si="8"/>
        <v>93.782995172731049</v>
      </c>
      <c r="AR52" s="84">
        <f t="shared" si="9"/>
        <v>209.5309307791315</v>
      </c>
      <c r="AS52" s="85">
        <f t="shared" si="10"/>
        <v>0.22806258318606129</v>
      </c>
    </row>
    <row r="53" spans="1:45" x14ac:dyDescent="0.25">
      <c r="A53">
        <v>1</v>
      </c>
      <c r="B53" s="24">
        <v>4</v>
      </c>
      <c r="C53" s="25" t="s">
        <v>25</v>
      </c>
      <c r="D53" s="25">
        <v>0</v>
      </c>
      <c r="E53" s="25">
        <v>104</v>
      </c>
      <c r="F53" s="25">
        <v>40</v>
      </c>
      <c r="G53" s="25">
        <v>4.6367999999999999E-2</v>
      </c>
      <c r="H53" s="25">
        <v>0.18210399999999999</v>
      </c>
      <c r="I53" s="25">
        <v>46.625036999999999</v>
      </c>
      <c r="J53" s="25">
        <v>1.575364</v>
      </c>
      <c r="K53" s="25">
        <v>8.8329459999999997</v>
      </c>
      <c r="L53" s="25">
        <v>0.14927000000000001</v>
      </c>
      <c r="M53" s="26">
        <v>4.6367999999999999E-2</v>
      </c>
      <c r="N53" s="25">
        <v>6.5536999999999998E-2</v>
      </c>
      <c r="O53" s="25">
        <v>101226</v>
      </c>
      <c r="P53" s="25">
        <v>20.399999999999999</v>
      </c>
      <c r="Q53" s="25">
        <v>60</v>
      </c>
      <c r="R53" s="25">
        <v>1.1949000000000001</v>
      </c>
      <c r="S53" s="25" t="s">
        <v>32</v>
      </c>
      <c r="T53" s="25" t="s">
        <v>33</v>
      </c>
      <c r="U53" s="77">
        <v>1030</v>
      </c>
      <c r="V53" s="34">
        <v>398.82327106240388</v>
      </c>
      <c r="W53" s="2">
        <v>1.5586766081696566</v>
      </c>
      <c r="X53" s="2">
        <v>201.91710715353918</v>
      </c>
      <c r="Y53" s="2">
        <v>16.907970257005875</v>
      </c>
      <c r="Z53" s="80">
        <f>VLOOKUP(U53,BG!$A$2:$F$55,4)</f>
        <v>18.550709894629914</v>
      </c>
      <c r="AA53" s="80">
        <f>VLOOKUP(U53,BG!$A$2:$F$55,5)</f>
        <v>3.3450589446946735</v>
      </c>
      <c r="AB53" s="80">
        <f>VLOOKUP(U53,BG!$A$2:$F$55,6)</f>
        <v>60.652114661215506</v>
      </c>
      <c r="AC53" s="4">
        <f>VLOOKUP(U53+1,BG!$A$2:$F$55,4)</f>
        <v>12.458712011489252</v>
      </c>
      <c r="AD53" s="4">
        <f>VLOOKUP(U53+1,BG!$A$2:$F$55,5)</f>
        <v>4.1336951361896048</v>
      </c>
      <c r="AE53" s="4">
        <f>VLOOKUP(U53+1,BG!$A$2:$F$55,6)</f>
        <v>31.440606241378031</v>
      </c>
      <c r="AF53" s="3">
        <f>COUNTIF($U$2:U53,U53)</f>
        <v>8</v>
      </c>
      <c r="AG53" s="3">
        <f t="shared" si="0"/>
        <v>9</v>
      </c>
      <c r="AH53" s="3">
        <f t="shared" si="3"/>
        <v>1</v>
      </c>
      <c r="AI53" s="3">
        <f t="shared" si="4"/>
        <v>7</v>
      </c>
      <c r="AJ53" s="81">
        <f t="shared" si="1"/>
        <v>13.220211746881835</v>
      </c>
      <c r="AK53" s="81">
        <f t="shared" si="2"/>
        <v>4.0351156122527385</v>
      </c>
      <c r="AL53" s="81">
        <f t="shared" si="5"/>
        <v>35.092044793857717</v>
      </c>
      <c r="AM53" s="83">
        <v>1.48491</v>
      </c>
      <c r="AN53" s="83">
        <v>204.53100000000001</v>
      </c>
      <c r="AO53" s="84">
        <f t="shared" si="6"/>
        <v>303.71012721</v>
      </c>
      <c r="AP53" s="84">
        <f t="shared" si="7"/>
        <v>331.63144196651342</v>
      </c>
      <c r="AQ53" s="84">
        <f t="shared" si="8"/>
        <v>88.437127610987659</v>
      </c>
      <c r="AR53" s="84">
        <f t="shared" si="9"/>
        <v>243.19431435552576</v>
      </c>
      <c r="AS53" s="85">
        <f t="shared" si="10"/>
        <v>0.24883728476483283</v>
      </c>
    </row>
    <row r="54" spans="1:45" x14ac:dyDescent="0.25">
      <c r="A54">
        <v>1</v>
      </c>
      <c r="B54" s="25">
        <v>5</v>
      </c>
      <c r="C54" s="25" t="s">
        <v>25</v>
      </c>
      <c r="D54" s="25">
        <v>0</v>
      </c>
      <c r="E54" s="25">
        <v>104</v>
      </c>
      <c r="F54" s="25">
        <v>50</v>
      </c>
      <c r="G54" s="25">
        <v>5.1714999999999997E-2</v>
      </c>
      <c r="H54" s="25">
        <v>0.181479</v>
      </c>
      <c r="I54" s="25">
        <v>46.468018000000001</v>
      </c>
      <c r="J54" s="25">
        <v>1.5300860000000001</v>
      </c>
      <c r="K54" s="25">
        <v>8.8167369999999998</v>
      </c>
      <c r="L54" s="25">
        <v>0.14522199999999999</v>
      </c>
      <c r="M54" s="26">
        <v>5.1714999999999997E-2</v>
      </c>
      <c r="N54" s="25">
        <v>6.4024999999999999E-2</v>
      </c>
      <c r="O54" s="25">
        <v>101220</v>
      </c>
      <c r="P54" s="25">
        <v>20.3</v>
      </c>
      <c r="Q54" s="25">
        <v>60</v>
      </c>
      <c r="R54" s="25">
        <v>1.1952</v>
      </c>
      <c r="S54" s="25" t="s">
        <v>34</v>
      </c>
      <c r="T54" s="25" t="s">
        <v>35</v>
      </c>
      <c r="U54" s="77">
        <v>1030</v>
      </c>
      <c r="V54" s="34">
        <v>446.42929048133919</v>
      </c>
      <c r="W54" s="2">
        <v>1.6218165074123032</v>
      </c>
      <c r="X54" s="2">
        <v>218.91070643778295</v>
      </c>
      <c r="Y54" s="2">
        <v>21.812799983339531</v>
      </c>
      <c r="Z54" s="80">
        <f>VLOOKUP(U54,BG!$A$2:$F$55,4)</f>
        <v>18.550709894629914</v>
      </c>
      <c r="AA54" s="80">
        <f>VLOOKUP(U54,BG!$A$2:$F$55,5)</f>
        <v>3.3450589446946735</v>
      </c>
      <c r="AB54" s="80">
        <f>VLOOKUP(U54,BG!$A$2:$F$55,6)</f>
        <v>60.652114661215506</v>
      </c>
      <c r="AC54" s="4">
        <f>VLOOKUP(U54+1,BG!$A$2:$F$55,4)</f>
        <v>12.458712011489252</v>
      </c>
      <c r="AD54" s="4">
        <f>VLOOKUP(U54+1,BG!$A$2:$F$55,5)</f>
        <v>4.1336951361896048</v>
      </c>
      <c r="AE54" s="4">
        <f>VLOOKUP(U54+1,BG!$A$2:$F$55,6)</f>
        <v>31.440606241378031</v>
      </c>
      <c r="AF54" s="3">
        <f>COUNTIF($U$2:U54,U54)</f>
        <v>9</v>
      </c>
      <c r="AG54" s="3">
        <f t="shared" si="0"/>
        <v>9</v>
      </c>
      <c r="AH54" s="3">
        <f t="shared" si="3"/>
        <v>0</v>
      </c>
      <c r="AI54" s="3">
        <f t="shared" si="4"/>
        <v>8</v>
      </c>
      <c r="AJ54" s="81">
        <f t="shared" si="1"/>
        <v>12.458712011489252</v>
      </c>
      <c r="AK54" s="81">
        <f t="shared" si="2"/>
        <v>4.1336951361896048</v>
      </c>
      <c r="AL54" s="81">
        <f t="shared" si="5"/>
        <v>31.440606241378031</v>
      </c>
      <c r="AM54" s="83">
        <v>1.6010200000000001</v>
      </c>
      <c r="AN54" s="83">
        <v>220.46700000000001</v>
      </c>
      <c r="AO54" s="84">
        <f t="shared" si="6"/>
        <v>352.97207634000006</v>
      </c>
      <c r="AP54" s="84">
        <f t="shared" si="7"/>
        <v>376.84579733342468</v>
      </c>
      <c r="AQ54" s="84">
        <f t="shared" si="8"/>
        <v>82.941123486458167</v>
      </c>
      <c r="AR54" s="84">
        <f t="shared" si="9"/>
        <v>293.90467384696649</v>
      </c>
      <c r="AS54" s="85">
        <f t="shared" si="10"/>
        <v>0.20097469604647877</v>
      </c>
    </row>
    <row r="55" spans="1:45" x14ac:dyDescent="0.25">
      <c r="A55">
        <v>4</v>
      </c>
      <c r="B55" s="27">
        <v>1</v>
      </c>
      <c r="C55" s="28" t="s">
        <v>137</v>
      </c>
      <c r="D55" s="28">
        <v>-200</v>
      </c>
      <c r="E55" s="28">
        <v>104</v>
      </c>
      <c r="F55" s="28">
        <v>10</v>
      </c>
      <c r="G55" s="28">
        <v>0.256382</v>
      </c>
      <c r="H55" s="28">
        <v>0.18165400000000001</v>
      </c>
      <c r="I55" s="28">
        <v>46.512130999999997</v>
      </c>
      <c r="J55" s="28">
        <v>1.6150199999999999</v>
      </c>
      <c r="K55" s="28">
        <v>8.8226999999999993</v>
      </c>
      <c r="L55" s="28">
        <v>0.15320700000000001</v>
      </c>
      <c r="M55" s="29">
        <v>0.256382</v>
      </c>
      <c r="N55" s="28">
        <v>0.18344299999999999</v>
      </c>
      <c r="O55" s="28">
        <v>101214</v>
      </c>
      <c r="P55" s="28">
        <v>20.399999999999999</v>
      </c>
      <c r="Q55" s="28">
        <v>60</v>
      </c>
      <c r="R55" s="28">
        <v>1.1947000000000001</v>
      </c>
      <c r="S55" s="28" t="s">
        <v>138</v>
      </c>
      <c r="T55" s="28" t="s">
        <v>139</v>
      </c>
      <c r="U55" s="79">
        <v>1040</v>
      </c>
      <c r="V55" s="34">
        <v>198.13904906412608</v>
      </c>
      <c r="W55" s="2">
        <v>1.4292711431441059</v>
      </c>
      <c r="X55" s="2">
        <v>101.88281403222635</v>
      </c>
      <c r="Y55" s="2">
        <v>-6.1533851426537405</v>
      </c>
      <c r="Z55" s="80">
        <f>VLOOKUP(U55,BG!$A$2:$F$55,4)</f>
        <v>14.3278550825703</v>
      </c>
      <c r="AA55" s="80">
        <f>VLOOKUP(U55,BG!$A$2:$F$55,5)</f>
        <v>0.71218980394337228</v>
      </c>
      <c r="AB55" s="80">
        <f>VLOOKUP(U55,BG!$A$2:$F$55,6)</f>
        <v>-3.5789384169537088</v>
      </c>
      <c r="AC55" s="4">
        <f>VLOOKUP(U55+1,BG!$A$2:$F$55,4)</f>
        <v>14.837765811776757</v>
      </c>
      <c r="AD55" s="4">
        <f>VLOOKUP(U55+1,BG!$A$2:$F$55,5)</f>
        <v>0.80588918163130463</v>
      </c>
      <c r="AE55" s="4">
        <f>VLOOKUP(U55+1,BG!$A$2:$F$55,6)</f>
        <v>-37.681939908264404</v>
      </c>
      <c r="AF55" s="3">
        <f>COUNTIF($U$2:U55,U55)</f>
        <v>1</v>
      </c>
      <c r="AG55" s="3">
        <f t="shared" si="0"/>
        <v>18</v>
      </c>
      <c r="AH55" s="3">
        <f t="shared" si="3"/>
        <v>17</v>
      </c>
      <c r="AI55" s="3">
        <f t="shared" si="4"/>
        <v>0</v>
      </c>
      <c r="AJ55" s="81">
        <f t="shared" si="1"/>
        <v>14.3278550825703</v>
      </c>
      <c r="AK55" s="81">
        <f t="shared" si="2"/>
        <v>0.71218980394337228</v>
      </c>
      <c r="AL55" s="81">
        <f t="shared" si="5"/>
        <v>-3.5789384169537088</v>
      </c>
      <c r="AM55" s="83">
        <v>1.2653300000000001</v>
      </c>
      <c r="AN55" s="83">
        <v>101.02</v>
      </c>
      <c r="AO55" s="84">
        <f t="shared" si="6"/>
        <v>127.8236366</v>
      </c>
      <c r="AP55" s="84">
        <f t="shared" si="7"/>
        <v>139.46478093592475</v>
      </c>
      <c r="AQ55" s="84">
        <f t="shared" si="8"/>
        <v>6.6252138852310827</v>
      </c>
      <c r="AR55" s="84">
        <f t="shared" si="9"/>
        <v>132.83956705069366</v>
      </c>
      <c r="AS55" s="85">
        <f t="shared" si="10"/>
        <v>3.7759310437826869E-2</v>
      </c>
    </row>
    <row r="56" spans="1:45" x14ac:dyDescent="0.25">
      <c r="A56">
        <v>4</v>
      </c>
      <c r="B56" s="27">
        <v>2</v>
      </c>
      <c r="C56" s="28" t="s">
        <v>137</v>
      </c>
      <c r="D56" s="28">
        <v>-200</v>
      </c>
      <c r="E56" s="28">
        <v>104</v>
      </c>
      <c r="F56" s="28">
        <v>20</v>
      </c>
      <c r="G56" s="28">
        <v>0.26444099999999998</v>
      </c>
      <c r="H56" s="28">
        <v>0.18174499999999999</v>
      </c>
      <c r="I56" s="28">
        <v>46.534826000000002</v>
      </c>
      <c r="J56" s="28">
        <v>1.6348450000000001</v>
      </c>
      <c r="K56" s="28">
        <v>8.8248639999999998</v>
      </c>
      <c r="L56" s="28">
        <v>0.155086</v>
      </c>
      <c r="M56" s="29">
        <v>0.26444099999999998</v>
      </c>
      <c r="N56" s="28">
        <v>0.17718700000000001</v>
      </c>
      <c r="O56" s="28">
        <v>101213</v>
      </c>
      <c r="P56" s="28">
        <v>20.399999999999999</v>
      </c>
      <c r="Q56" s="28">
        <v>60</v>
      </c>
      <c r="R56" s="28">
        <v>1.1947000000000001</v>
      </c>
      <c r="S56" s="28" t="s">
        <v>140</v>
      </c>
      <c r="T56" s="28" t="s">
        <v>141</v>
      </c>
      <c r="U56" s="79">
        <v>1040</v>
      </c>
      <c r="V56" s="34">
        <v>203.36569545383799</v>
      </c>
      <c r="W56" s="2">
        <v>1.4851400610565584</v>
      </c>
      <c r="X56" s="2">
        <v>98.256257786026836</v>
      </c>
      <c r="Y56" s="2">
        <v>-11.069649658511594</v>
      </c>
      <c r="Z56" s="80">
        <f>VLOOKUP(U56,BG!$A$2:$F$55,4)</f>
        <v>14.3278550825703</v>
      </c>
      <c r="AA56" s="80">
        <f>VLOOKUP(U56,BG!$A$2:$F$55,5)</f>
        <v>0.71218980394337228</v>
      </c>
      <c r="AB56" s="80">
        <f>VLOOKUP(U56,BG!$A$2:$F$55,6)</f>
        <v>-3.5789384169537088</v>
      </c>
      <c r="AC56" s="4">
        <f>VLOOKUP(U56+1,BG!$A$2:$F$55,4)</f>
        <v>14.837765811776757</v>
      </c>
      <c r="AD56" s="4">
        <f>VLOOKUP(U56+1,BG!$A$2:$F$55,5)</f>
        <v>0.80588918163130463</v>
      </c>
      <c r="AE56" s="4">
        <f>VLOOKUP(U56+1,BG!$A$2:$F$55,6)</f>
        <v>-37.681939908264404</v>
      </c>
      <c r="AF56" s="3">
        <f>COUNTIF($U$2:U56,U56)</f>
        <v>2</v>
      </c>
      <c r="AG56" s="3">
        <f t="shared" si="0"/>
        <v>18</v>
      </c>
      <c r="AH56" s="3">
        <f t="shared" si="3"/>
        <v>16</v>
      </c>
      <c r="AI56" s="3">
        <f t="shared" si="4"/>
        <v>1</v>
      </c>
      <c r="AJ56" s="81">
        <f t="shared" si="1"/>
        <v>14.357849831347151</v>
      </c>
      <c r="AK56" s="81">
        <f t="shared" si="2"/>
        <v>0.7177015320426624</v>
      </c>
      <c r="AL56" s="81">
        <f t="shared" si="5"/>
        <v>-5.5849973282072787</v>
      </c>
      <c r="AM56" s="83">
        <v>1.2836099999999999</v>
      </c>
      <c r="AN56" s="83">
        <v>98.579099999999997</v>
      </c>
      <c r="AO56" s="84">
        <f t="shared" si="6"/>
        <v>126.53711855099999</v>
      </c>
      <c r="AP56" s="84">
        <f t="shared" si="7"/>
        <v>134.85465502901724</v>
      </c>
      <c r="AQ56" s="84">
        <f t="shared" si="8"/>
        <v>4.7196534925890541</v>
      </c>
      <c r="AR56" s="84">
        <f t="shared" si="9"/>
        <v>130.13500153642818</v>
      </c>
      <c r="AS56" s="85">
        <f t="shared" si="10"/>
        <v>2.7647311967956941E-2</v>
      </c>
    </row>
    <row r="57" spans="1:45" x14ac:dyDescent="0.25">
      <c r="A57">
        <v>4</v>
      </c>
      <c r="B57" s="27">
        <v>3</v>
      </c>
      <c r="C57" s="28" t="s">
        <v>137</v>
      </c>
      <c r="D57" s="28">
        <v>-200</v>
      </c>
      <c r="E57" s="28">
        <v>104</v>
      </c>
      <c r="F57" s="28">
        <v>30</v>
      </c>
      <c r="G57" s="28">
        <v>0.29142400000000002</v>
      </c>
      <c r="H57" s="28">
        <v>0.18189</v>
      </c>
      <c r="I57" s="28">
        <v>46.571305000000002</v>
      </c>
      <c r="J57" s="28">
        <v>1.5916600000000001</v>
      </c>
      <c r="K57" s="28">
        <v>8.8284839999999996</v>
      </c>
      <c r="L57" s="28">
        <v>0.15089</v>
      </c>
      <c r="M57" s="29">
        <v>0.29142400000000002</v>
      </c>
      <c r="N57" s="28">
        <v>0.17938000000000001</v>
      </c>
      <c r="O57" s="28">
        <v>101211</v>
      </c>
      <c r="P57" s="28">
        <v>20.399999999999999</v>
      </c>
      <c r="Q57" s="28">
        <v>60</v>
      </c>
      <c r="R57" s="28">
        <v>1.1947000000000001</v>
      </c>
      <c r="S57" s="28" t="s">
        <v>142</v>
      </c>
      <c r="T57" s="28" t="s">
        <v>143</v>
      </c>
      <c r="U57" s="79">
        <v>1040</v>
      </c>
      <c r="V57" s="34">
        <v>225.64307654538723</v>
      </c>
      <c r="W57" s="2">
        <v>1.7602916238955442</v>
      </c>
      <c r="X57" s="2">
        <v>91.088012830118927</v>
      </c>
      <c r="Y57" s="2">
        <v>-14.031425725263885</v>
      </c>
      <c r="Z57" s="80">
        <f>VLOOKUP(U57,BG!$A$2:$F$55,4)</f>
        <v>14.3278550825703</v>
      </c>
      <c r="AA57" s="80">
        <f>VLOOKUP(U57,BG!$A$2:$F$55,5)</f>
        <v>0.71218980394337228</v>
      </c>
      <c r="AB57" s="80">
        <f>VLOOKUP(U57,BG!$A$2:$F$55,6)</f>
        <v>-3.5789384169537088</v>
      </c>
      <c r="AC57" s="4">
        <f>VLOOKUP(U57+1,BG!$A$2:$F$55,4)</f>
        <v>14.837765811776757</v>
      </c>
      <c r="AD57" s="4">
        <f>VLOOKUP(U57+1,BG!$A$2:$F$55,5)</f>
        <v>0.80588918163130463</v>
      </c>
      <c r="AE57" s="4">
        <f>VLOOKUP(U57+1,BG!$A$2:$F$55,6)</f>
        <v>-37.681939908264404</v>
      </c>
      <c r="AF57" s="3">
        <f>COUNTIF($U$2:U57,U57)</f>
        <v>3</v>
      </c>
      <c r="AG57" s="3">
        <f t="shared" si="0"/>
        <v>18</v>
      </c>
      <c r="AH57" s="3">
        <f t="shared" si="3"/>
        <v>15</v>
      </c>
      <c r="AI57" s="3">
        <f t="shared" si="4"/>
        <v>2</v>
      </c>
      <c r="AJ57" s="81">
        <f t="shared" si="1"/>
        <v>14.387844580124002</v>
      </c>
      <c r="AK57" s="81">
        <f t="shared" si="2"/>
        <v>0.72321326014195253</v>
      </c>
      <c r="AL57" s="81">
        <f t="shared" si="5"/>
        <v>-7.5910562394608485</v>
      </c>
      <c r="AM57" s="83">
        <v>1.53877</v>
      </c>
      <c r="AN57" s="83">
        <v>92.930400000000006</v>
      </c>
      <c r="AO57" s="84">
        <f t="shared" si="6"/>
        <v>142.998511608</v>
      </c>
      <c r="AP57" s="84">
        <f t="shared" si="7"/>
        <v>146.31004029688432</v>
      </c>
      <c r="AQ57" s="84">
        <f t="shared" si="8"/>
        <v>2.8144237457463523</v>
      </c>
      <c r="AR57" s="84">
        <f t="shared" si="9"/>
        <v>143.49561655113797</v>
      </c>
      <c r="AS57" s="85">
        <f t="shared" si="10"/>
        <v>3.4642517666092949E-3</v>
      </c>
    </row>
    <row r="58" spans="1:45" x14ac:dyDescent="0.25">
      <c r="A58">
        <v>4</v>
      </c>
      <c r="B58" s="27">
        <v>4</v>
      </c>
      <c r="C58" s="28" t="s">
        <v>137</v>
      </c>
      <c r="D58" s="28">
        <v>-200</v>
      </c>
      <c r="E58" s="28">
        <v>104</v>
      </c>
      <c r="F58" s="28">
        <v>40</v>
      </c>
      <c r="G58" s="28">
        <v>0.28457300000000002</v>
      </c>
      <c r="H58" s="28">
        <v>0.18182799999999999</v>
      </c>
      <c r="I58" s="28">
        <v>46.555602999999998</v>
      </c>
      <c r="J58" s="28">
        <v>1.577996</v>
      </c>
      <c r="K58" s="28">
        <v>8.8271040000000003</v>
      </c>
      <c r="L58" s="28">
        <v>0.14963099999999999</v>
      </c>
      <c r="M58" s="29">
        <v>0.28457300000000002</v>
      </c>
      <c r="N58" s="28">
        <v>0.17821699999999999</v>
      </c>
      <c r="O58" s="28">
        <v>101209</v>
      </c>
      <c r="P58" s="28">
        <v>20.399999999999999</v>
      </c>
      <c r="Q58" s="28">
        <v>60</v>
      </c>
      <c r="R58" s="28">
        <v>1.1946000000000001</v>
      </c>
      <c r="S58" s="28" t="s">
        <v>144</v>
      </c>
      <c r="T58" s="28" t="s">
        <v>145</v>
      </c>
      <c r="U58" s="79">
        <v>1040</v>
      </c>
      <c r="V58" s="34">
        <v>217.44246364867791</v>
      </c>
      <c r="W58" s="2">
        <v>1.7062492153129678</v>
      </c>
      <c r="X58" s="2">
        <v>89.690759683818158</v>
      </c>
      <c r="Y58" s="2">
        <v>-16.987728225634768</v>
      </c>
      <c r="Z58" s="80">
        <f>VLOOKUP(U58,BG!$A$2:$F$55,4)</f>
        <v>14.3278550825703</v>
      </c>
      <c r="AA58" s="80">
        <f>VLOOKUP(U58,BG!$A$2:$F$55,5)</f>
        <v>0.71218980394337228</v>
      </c>
      <c r="AB58" s="80">
        <f>VLOOKUP(U58,BG!$A$2:$F$55,6)</f>
        <v>-3.5789384169537088</v>
      </c>
      <c r="AC58" s="4">
        <f>VLOOKUP(U58+1,BG!$A$2:$F$55,4)</f>
        <v>14.837765811776757</v>
      </c>
      <c r="AD58" s="4">
        <f>VLOOKUP(U58+1,BG!$A$2:$F$55,5)</f>
        <v>0.80588918163130463</v>
      </c>
      <c r="AE58" s="4">
        <f>VLOOKUP(U58+1,BG!$A$2:$F$55,6)</f>
        <v>-37.681939908264404</v>
      </c>
      <c r="AF58" s="3">
        <f>COUNTIF($U$2:U58,U58)</f>
        <v>4</v>
      </c>
      <c r="AG58" s="3">
        <f t="shared" si="0"/>
        <v>18</v>
      </c>
      <c r="AH58" s="3">
        <f t="shared" si="3"/>
        <v>14</v>
      </c>
      <c r="AI58" s="3">
        <f t="shared" si="4"/>
        <v>3</v>
      </c>
      <c r="AJ58" s="81">
        <f t="shared" si="1"/>
        <v>14.417839328900852</v>
      </c>
      <c r="AK58" s="81">
        <f t="shared" si="2"/>
        <v>0.72872498824124254</v>
      </c>
      <c r="AL58" s="81">
        <f t="shared" si="5"/>
        <v>-9.5971151507144192</v>
      </c>
      <c r="AM58" s="83">
        <v>1.4715400000000001</v>
      </c>
      <c r="AN58" s="83">
        <v>91.670199999999994</v>
      </c>
      <c r="AO58" s="84">
        <f t="shared" si="6"/>
        <v>134.896366108</v>
      </c>
      <c r="AP58" s="84">
        <f t="shared" si="7"/>
        <v>136.04706010570391</v>
      </c>
      <c r="AQ58" s="84">
        <f t="shared" si="8"/>
        <v>0.90952464470297834</v>
      </c>
      <c r="AR58" s="84">
        <f t="shared" si="9"/>
        <v>135.13753546100094</v>
      </c>
      <c r="AS58" s="85">
        <f t="shared" si="10"/>
        <v>1.7846215130254476E-3</v>
      </c>
    </row>
    <row r="59" spans="1:45" x14ac:dyDescent="0.25">
      <c r="A59">
        <v>4</v>
      </c>
      <c r="B59" s="27">
        <v>5</v>
      </c>
      <c r="C59" s="28" t="s">
        <v>137</v>
      </c>
      <c r="D59" s="28">
        <v>-200</v>
      </c>
      <c r="E59" s="28">
        <v>104</v>
      </c>
      <c r="F59" s="28">
        <v>50</v>
      </c>
      <c r="G59" s="28">
        <v>0.29077900000000001</v>
      </c>
      <c r="H59" s="28">
        <v>0.18204699999999999</v>
      </c>
      <c r="I59" s="28">
        <v>46.610754999999997</v>
      </c>
      <c r="J59" s="28">
        <v>1.6475709999999999</v>
      </c>
      <c r="K59" s="28">
        <v>8.8322649999999996</v>
      </c>
      <c r="L59" s="28">
        <v>0.156055</v>
      </c>
      <c r="M59" s="29">
        <v>0.29077900000000001</v>
      </c>
      <c r="N59" s="28">
        <v>0.169515</v>
      </c>
      <c r="O59" s="28">
        <v>101208</v>
      </c>
      <c r="P59" s="28">
        <v>20.399999999999999</v>
      </c>
      <c r="Q59" s="28">
        <v>60</v>
      </c>
      <c r="R59" s="28">
        <v>1.1946000000000001</v>
      </c>
      <c r="S59" s="28" t="s">
        <v>146</v>
      </c>
      <c r="T59" s="28" t="s">
        <v>147</v>
      </c>
      <c r="U59" s="79">
        <v>1040</v>
      </c>
      <c r="V59" s="34">
        <v>221.00633550489601</v>
      </c>
      <c r="W59" s="2">
        <v>1.9752567268310797</v>
      </c>
      <c r="X59" s="2">
        <v>78.815613525014768</v>
      </c>
      <c r="Y59" s="2">
        <v>-18.383747882979701</v>
      </c>
      <c r="Z59" s="80">
        <f>VLOOKUP(U59,BG!$A$2:$F$55,4)</f>
        <v>14.3278550825703</v>
      </c>
      <c r="AA59" s="80">
        <f>VLOOKUP(U59,BG!$A$2:$F$55,5)</f>
        <v>0.71218980394337228</v>
      </c>
      <c r="AB59" s="80">
        <f>VLOOKUP(U59,BG!$A$2:$F$55,6)</f>
        <v>-3.5789384169537088</v>
      </c>
      <c r="AC59" s="4">
        <f>VLOOKUP(U59+1,BG!$A$2:$F$55,4)</f>
        <v>14.837765811776757</v>
      </c>
      <c r="AD59" s="4">
        <f>VLOOKUP(U59+1,BG!$A$2:$F$55,5)</f>
        <v>0.80588918163130463</v>
      </c>
      <c r="AE59" s="4">
        <f>VLOOKUP(U59+1,BG!$A$2:$F$55,6)</f>
        <v>-37.681939908264404</v>
      </c>
      <c r="AF59" s="3">
        <f>COUNTIF($U$2:U59,U59)</f>
        <v>5</v>
      </c>
      <c r="AG59" s="3">
        <f t="shared" si="0"/>
        <v>18</v>
      </c>
      <c r="AH59" s="3">
        <f t="shared" si="3"/>
        <v>13</v>
      </c>
      <c r="AI59" s="3">
        <f t="shared" si="4"/>
        <v>4</v>
      </c>
      <c r="AJ59" s="81">
        <f t="shared" si="1"/>
        <v>14.447834077677701</v>
      </c>
      <c r="AK59" s="81">
        <f t="shared" si="2"/>
        <v>0.73423671634053289</v>
      </c>
      <c r="AL59" s="81">
        <f t="shared" si="5"/>
        <v>-11.603174061967991</v>
      </c>
      <c r="AM59" s="83">
        <v>1.7494000000000001</v>
      </c>
      <c r="AN59" s="83">
        <v>81.1434</v>
      </c>
      <c r="AO59" s="84">
        <f t="shared" si="6"/>
        <v>141.95226396000001</v>
      </c>
      <c r="AP59" s="84">
        <f t="shared" si="7"/>
        <v>137.29732291162435</v>
      </c>
      <c r="AQ59" s="84">
        <f t="shared" si="8"/>
        <v>-0.99504381054106439</v>
      </c>
      <c r="AR59" s="84">
        <f t="shared" si="9"/>
        <v>138.29236672216541</v>
      </c>
      <c r="AS59" s="85">
        <f t="shared" si="10"/>
        <v>2.6464925899977336E-2</v>
      </c>
    </row>
    <row r="60" spans="1:45" x14ac:dyDescent="0.25">
      <c r="A60">
        <v>4</v>
      </c>
      <c r="B60" s="27">
        <v>6</v>
      </c>
      <c r="C60" s="28" t="s">
        <v>137</v>
      </c>
      <c r="D60" s="28">
        <v>-200</v>
      </c>
      <c r="E60" s="28">
        <v>104</v>
      </c>
      <c r="F60" s="28">
        <v>60</v>
      </c>
      <c r="G60" s="28">
        <v>0.28843000000000002</v>
      </c>
      <c r="H60" s="28">
        <v>0.18176899999999999</v>
      </c>
      <c r="I60" s="28">
        <v>46.540880000000001</v>
      </c>
      <c r="J60" s="28">
        <v>1.627461</v>
      </c>
      <c r="K60" s="28">
        <v>8.8258030000000005</v>
      </c>
      <c r="L60" s="28">
        <v>0.154312</v>
      </c>
      <c r="M60" s="29">
        <v>0.28843000000000002</v>
      </c>
      <c r="N60" s="28">
        <v>0.176014</v>
      </c>
      <c r="O60" s="28">
        <v>101205</v>
      </c>
      <c r="P60" s="28">
        <v>20.399999999999999</v>
      </c>
      <c r="Q60" s="28">
        <v>60</v>
      </c>
      <c r="R60" s="28">
        <v>1.1946000000000001</v>
      </c>
      <c r="S60" s="28" t="s">
        <v>148</v>
      </c>
      <c r="T60" s="28" t="s">
        <v>149</v>
      </c>
      <c r="U60" s="79">
        <v>1040</v>
      </c>
      <c r="V60" s="34">
        <v>216.85971078795092</v>
      </c>
      <c r="W60" s="2">
        <v>1.8031398923198179</v>
      </c>
      <c r="X60" s="2">
        <v>84.975965021936872</v>
      </c>
      <c r="Y60" s="2">
        <v>-19.388942630636652</v>
      </c>
      <c r="Z60" s="80">
        <f>VLOOKUP(U60,BG!$A$2:$F$55,4)</f>
        <v>14.3278550825703</v>
      </c>
      <c r="AA60" s="80">
        <f>VLOOKUP(U60,BG!$A$2:$F$55,5)</f>
        <v>0.71218980394337228</v>
      </c>
      <c r="AB60" s="80">
        <f>VLOOKUP(U60,BG!$A$2:$F$55,6)</f>
        <v>-3.5789384169537088</v>
      </c>
      <c r="AC60" s="4">
        <f>VLOOKUP(U60+1,BG!$A$2:$F$55,4)</f>
        <v>14.837765811776757</v>
      </c>
      <c r="AD60" s="4">
        <f>VLOOKUP(U60+1,BG!$A$2:$F$55,5)</f>
        <v>0.80588918163130463</v>
      </c>
      <c r="AE60" s="4">
        <f>VLOOKUP(U60+1,BG!$A$2:$F$55,6)</f>
        <v>-37.681939908264404</v>
      </c>
      <c r="AF60" s="3">
        <f>COUNTIF($U$2:U60,U60)</f>
        <v>6</v>
      </c>
      <c r="AG60" s="3">
        <f t="shared" si="0"/>
        <v>18</v>
      </c>
      <c r="AH60" s="3">
        <f t="shared" si="3"/>
        <v>12</v>
      </c>
      <c r="AI60" s="3">
        <f t="shared" si="4"/>
        <v>5</v>
      </c>
      <c r="AJ60" s="81">
        <f t="shared" si="1"/>
        <v>14.477828826454552</v>
      </c>
      <c r="AK60" s="81">
        <f t="shared" si="2"/>
        <v>0.73974844443982302</v>
      </c>
      <c r="AL60" s="81">
        <f t="shared" si="5"/>
        <v>-13.609232973221561</v>
      </c>
      <c r="AM60" s="83">
        <v>1.5997399999999999</v>
      </c>
      <c r="AN60" s="83">
        <v>87.065700000000007</v>
      </c>
      <c r="AO60" s="84">
        <f t="shared" si="6"/>
        <v>139.282482918</v>
      </c>
      <c r="AP60" s="84">
        <f t="shared" si="7"/>
        <v>133.8346097887912</v>
      </c>
      <c r="AQ60" s="84">
        <f t="shared" si="8"/>
        <v>-2.8992816199857785</v>
      </c>
      <c r="AR60" s="84">
        <f t="shared" si="9"/>
        <v>136.73389140877697</v>
      </c>
      <c r="AS60" s="85">
        <f t="shared" si="10"/>
        <v>1.8639062217602004E-2</v>
      </c>
    </row>
    <row r="61" spans="1:45" x14ac:dyDescent="0.25">
      <c r="A61">
        <v>4</v>
      </c>
      <c r="B61" s="27">
        <v>7</v>
      </c>
      <c r="C61" s="28" t="s">
        <v>137</v>
      </c>
      <c r="D61" s="28">
        <v>-200</v>
      </c>
      <c r="E61" s="28">
        <v>104</v>
      </c>
      <c r="F61" s="28">
        <v>70</v>
      </c>
      <c r="G61" s="28">
        <v>0.30088500000000001</v>
      </c>
      <c r="H61" s="28">
        <v>0.18179999999999999</v>
      </c>
      <c r="I61" s="28">
        <v>46.548665999999997</v>
      </c>
      <c r="J61" s="28">
        <v>1.651972</v>
      </c>
      <c r="K61" s="28">
        <v>8.8264600000000009</v>
      </c>
      <c r="L61" s="28">
        <v>0.15642500000000001</v>
      </c>
      <c r="M61" s="29">
        <v>0.30088500000000001</v>
      </c>
      <c r="N61" s="28">
        <v>0.17760000000000001</v>
      </c>
      <c r="O61" s="28">
        <v>101206</v>
      </c>
      <c r="P61" s="28">
        <v>20.399999999999999</v>
      </c>
      <c r="Q61" s="28">
        <v>60</v>
      </c>
      <c r="R61" s="28">
        <v>1.1946000000000001</v>
      </c>
      <c r="S61" s="28" t="s">
        <v>150</v>
      </c>
      <c r="T61" s="28" t="s">
        <v>151</v>
      </c>
      <c r="U61" s="79">
        <v>1040</v>
      </c>
      <c r="V61" s="34">
        <v>226.05933461919398</v>
      </c>
      <c r="W61" s="2">
        <v>1.9968903648198946</v>
      </c>
      <c r="X61" s="2">
        <v>80.558967021407113</v>
      </c>
      <c r="Y61" s="2">
        <v>-19.80293284785132</v>
      </c>
      <c r="Z61" s="80">
        <f>VLOOKUP(U61,BG!$A$2:$F$55,4)</f>
        <v>14.3278550825703</v>
      </c>
      <c r="AA61" s="80">
        <f>VLOOKUP(U61,BG!$A$2:$F$55,5)</f>
        <v>0.71218980394337228</v>
      </c>
      <c r="AB61" s="80">
        <f>VLOOKUP(U61,BG!$A$2:$F$55,6)</f>
        <v>-3.5789384169537088</v>
      </c>
      <c r="AC61" s="4">
        <f>VLOOKUP(U61+1,BG!$A$2:$F$55,4)</f>
        <v>14.837765811776757</v>
      </c>
      <c r="AD61" s="4">
        <f>VLOOKUP(U61+1,BG!$A$2:$F$55,5)</f>
        <v>0.80588918163130463</v>
      </c>
      <c r="AE61" s="4">
        <f>VLOOKUP(U61+1,BG!$A$2:$F$55,6)</f>
        <v>-37.681939908264404</v>
      </c>
      <c r="AF61" s="3">
        <f>COUNTIF($U$2:U61,U61)</f>
        <v>7</v>
      </c>
      <c r="AG61" s="3">
        <f t="shared" si="0"/>
        <v>18</v>
      </c>
      <c r="AH61" s="3">
        <f t="shared" si="3"/>
        <v>11</v>
      </c>
      <c r="AI61" s="3">
        <f t="shared" si="4"/>
        <v>6</v>
      </c>
      <c r="AJ61" s="81">
        <f t="shared" si="1"/>
        <v>14.507823575231402</v>
      </c>
      <c r="AK61" s="81">
        <f t="shared" si="2"/>
        <v>0.74526017253911303</v>
      </c>
      <c r="AL61" s="81">
        <f t="shared" si="5"/>
        <v>-15.615291884475131</v>
      </c>
      <c r="AM61" s="83">
        <v>1.7665</v>
      </c>
      <c r="AN61" s="83">
        <v>82.938000000000002</v>
      </c>
      <c r="AO61" s="84">
        <f t="shared" si="6"/>
        <v>146.50997699999999</v>
      </c>
      <c r="AP61" s="84">
        <f t="shared" si="7"/>
        <v>141.06449219704021</v>
      </c>
      <c r="AQ61" s="84">
        <f t="shared" si="8"/>
        <v>-4.803188783631164</v>
      </c>
      <c r="AR61" s="84">
        <f t="shared" si="9"/>
        <v>145.86768098067137</v>
      </c>
      <c r="AS61" s="85">
        <f t="shared" si="10"/>
        <v>4.403278471354701E-3</v>
      </c>
    </row>
    <row r="62" spans="1:45" x14ac:dyDescent="0.25">
      <c r="A62">
        <v>4</v>
      </c>
      <c r="B62" s="27">
        <v>8</v>
      </c>
      <c r="C62" s="28" t="s">
        <v>137</v>
      </c>
      <c r="D62" s="28">
        <v>-200</v>
      </c>
      <c r="E62" s="28">
        <v>104</v>
      </c>
      <c r="F62" s="28">
        <v>80</v>
      </c>
      <c r="G62" s="28">
        <v>0.318303</v>
      </c>
      <c r="H62" s="28">
        <v>0.18185299999999999</v>
      </c>
      <c r="I62" s="28">
        <v>46.561881</v>
      </c>
      <c r="J62" s="28">
        <v>1.608903</v>
      </c>
      <c r="K62" s="28">
        <v>8.8276920000000008</v>
      </c>
      <c r="L62" s="28">
        <v>0.152647</v>
      </c>
      <c r="M62" s="29">
        <v>0.318303</v>
      </c>
      <c r="N62" s="28">
        <v>0.177401</v>
      </c>
      <c r="O62" s="28">
        <v>101208</v>
      </c>
      <c r="P62" s="28">
        <v>20.399999999999999</v>
      </c>
      <c r="Q62" s="28">
        <v>60</v>
      </c>
      <c r="R62" s="28">
        <v>1.1946000000000001</v>
      </c>
      <c r="S62" s="28" t="s">
        <v>152</v>
      </c>
      <c r="T62" s="28" t="s">
        <v>153</v>
      </c>
      <c r="U62" s="79">
        <v>1040</v>
      </c>
      <c r="V62" s="34">
        <v>239.73859394525618</v>
      </c>
      <c r="W62" s="2">
        <v>2.3426559618487897</v>
      </c>
      <c r="X62" s="2">
        <v>72.457498789618569</v>
      </c>
      <c r="Y62" s="2">
        <v>-22.178052756639524</v>
      </c>
      <c r="Z62" s="80">
        <f>VLOOKUP(U62,BG!$A$2:$F$55,4)</f>
        <v>14.3278550825703</v>
      </c>
      <c r="AA62" s="80">
        <f>VLOOKUP(U62,BG!$A$2:$F$55,5)</f>
        <v>0.71218980394337228</v>
      </c>
      <c r="AB62" s="80">
        <f>VLOOKUP(U62,BG!$A$2:$F$55,6)</f>
        <v>-3.5789384169537088</v>
      </c>
      <c r="AC62" s="4">
        <f>VLOOKUP(U62+1,BG!$A$2:$F$55,4)</f>
        <v>14.837765811776757</v>
      </c>
      <c r="AD62" s="4">
        <f>VLOOKUP(U62+1,BG!$A$2:$F$55,5)</f>
        <v>0.80588918163130463</v>
      </c>
      <c r="AE62" s="4">
        <f>VLOOKUP(U62+1,BG!$A$2:$F$55,6)</f>
        <v>-37.681939908264404</v>
      </c>
      <c r="AF62" s="3">
        <f>COUNTIF($U$2:U62,U62)</f>
        <v>8</v>
      </c>
      <c r="AG62" s="3">
        <f t="shared" si="0"/>
        <v>18</v>
      </c>
      <c r="AH62" s="3">
        <f t="shared" si="3"/>
        <v>10</v>
      </c>
      <c r="AI62" s="3">
        <f t="shared" si="4"/>
        <v>7</v>
      </c>
      <c r="AJ62" s="81">
        <f t="shared" si="1"/>
        <v>14.537818324008253</v>
      </c>
      <c r="AK62" s="81">
        <f t="shared" si="2"/>
        <v>0.75077190063840327</v>
      </c>
      <c r="AL62" s="81">
        <f t="shared" si="5"/>
        <v>-17.621350795728702</v>
      </c>
      <c r="AM62" s="83">
        <v>1.9736</v>
      </c>
      <c r="AN62" s="83">
        <v>71.987099999999998</v>
      </c>
      <c r="AO62" s="84">
        <f t="shared" si="6"/>
        <v>142.07374056</v>
      </c>
      <c r="AP62" s="84">
        <f t="shared" si="7"/>
        <v>147.56493876351189</v>
      </c>
      <c r="AQ62" s="84">
        <f t="shared" si="8"/>
        <v>-6.7067653014772191</v>
      </c>
      <c r="AR62" s="84">
        <f t="shared" si="9"/>
        <v>154.27170406498911</v>
      </c>
      <c r="AS62" s="85">
        <f t="shared" si="10"/>
        <v>7.9068054501106322E-2</v>
      </c>
    </row>
    <row r="63" spans="1:45" x14ac:dyDescent="0.25">
      <c r="A63">
        <v>4</v>
      </c>
      <c r="B63" s="27">
        <v>9</v>
      </c>
      <c r="C63" s="28" t="s">
        <v>137</v>
      </c>
      <c r="D63" s="28">
        <v>-200</v>
      </c>
      <c r="E63" s="28">
        <v>104</v>
      </c>
      <c r="F63" s="28">
        <v>90</v>
      </c>
      <c r="G63" s="28">
        <v>0.31406600000000001</v>
      </c>
      <c r="H63" s="28">
        <v>0.182029</v>
      </c>
      <c r="I63" s="28">
        <v>46.606121999999999</v>
      </c>
      <c r="J63" s="28">
        <v>1.635222</v>
      </c>
      <c r="K63" s="28">
        <v>8.8319770000000002</v>
      </c>
      <c r="L63" s="28">
        <v>0.15496599999999999</v>
      </c>
      <c r="M63" s="29">
        <v>0.31406600000000001</v>
      </c>
      <c r="N63" s="28">
        <v>0.18257999999999999</v>
      </c>
      <c r="O63" s="28">
        <v>101205</v>
      </c>
      <c r="P63" s="28">
        <v>20.399999999999999</v>
      </c>
      <c r="Q63" s="28">
        <v>60</v>
      </c>
      <c r="R63" s="28">
        <v>1.1946000000000001</v>
      </c>
      <c r="S63" s="28" t="s">
        <v>154</v>
      </c>
      <c r="T63" s="28" t="s">
        <v>155</v>
      </c>
      <c r="U63" s="79">
        <v>1040</v>
      </c>
      <c r="V63" s="34">
        <v>233.89026209471146</v>
      </c>
      <c r="W63" s="2">
        <v>1.9855937914715938</v>
      </c>
      <c r="X63" s="2">
        <v>83.046060368286149</v>
      </c>
      <c r="Y63" s="2">
        <v>-24.35982256410804</v>
      </c>
      <c r="Z63" s="80">
        <f>VLOOKUP(U63,BG!$A$2:$F$55,4)</f>
        <v>14.3278550825703</v>
      </c>
      <c r="AA63" s="80">
        <f>VLOOKUP(U63,BG!$A$2:$F$55,5)</f>
        <v>0.71218980394337228</v>
      </c>
      <c r="AB63" s="80">
        <f>VLOOKUP(U63,BG!$A$2:$F$55,6)</f>
        <v>-3.5789384169537088</v>
      </c>
      <c r="AC63" s="4">
        <f>VLOOKUP(U63+1,BG!$A$2:$F$55,4)</f>
        <v>14.837765811776757</v>
      </c>
      <c r="AD63" s="4">
        <f>VLOOKUP(U63+1,BG!$A$2:$F$55,5)</f>
        <v>0.80588918163130463</v>
      </c>
      <c r="AE63" s="4">
        <f>VLOOKUP(U63+1,BG!$A$2:$F$55,6)</f>
        <v>-37.681939908264404</v>
      </c>
      <c r="AF63" s="3">
        <f>COUNTIF($U$2:U63,U63)</f>
        <v>9</v>
      </c>
      <c r="AG63" s="3">
        <f t="shared" si="0"/>
        <v>18</v>
      </c>
      <c r="AH63" s="3">
        <f t="shared" si="3"/>
        <v>9</v>
      </c>
      <c r="AI63" s="3">
        <f t="shared" si="4"/>
        <v>8</v>
      </c>
      <c r="AJ63" s="81">
        <f t="shared" si="1"/>
        <v>14.567813072785103</v>
      </c>
      <c r="AK63" s="81">
        <f t="shared" si="2"/>
        <v>0.75628362873769339</v>
      </c>
      <c r="AL63" s="81">
        <f t="shared" si="5"/>
        <v>-19.62740970698227</v>
      </c>
      <c r="AM63" s="83">
        <v>1.75139</v>
      </c>
      <c r="AN63" s="83">
        <v>85.474999999999994</v>
      </c>
      <c r="AO63" s="84">
        <f t="shared" si="6"/>
        <v>149.70006024999998</v>
      </c>
      <c r="AP63" s="84">
        <f t="shared" si="7"/>
        <v>140.53591930933612</v>
      </c>
      <c r="AQ63" s="84">
        <f t="shared" si="8"/>
        <v>-8.6100111735239455</v>
      </c>
      <c r="AR63" s="84">
        <f t="shared" si="9"/>
        <v>149.14593048286008</v>
      </c>
      <c r="AS63" s="85">
        <f t="shared" si="10"/>
        <v>3.7153529120499788E-3</v>
      </c>
    </row>
    <row r="64" spans="1:45" x14ac:dyDescent="0.25">
      <c r="A64">
        <v>4</v>
      </c>
      <c r="B64" s="27">
        <v>10</v>
      </c>
      <c r="C64" s="28" t="s">
        <v>137</v>
      </c>
      <c r="D64" s="28">
        <v>-200</v>
      </c>
      <c r="E64" s="28">
        <v>104</v>
      </c>
      <c r="F64" s="28">
        <v>100</v>
      </c>
      <c r="G64" s="28">
        <v>0.33529300000000001</v>
      </c>
      <c r="H64" s="28">
        <v>0.182115</v>
      </c>
      <c r="I64" s="28">
        <v>46.627676000000001</v>
      </c>
      <c r="J64" s="28">
        <v>1.600098</v>
      </c>
      <c r="K64" s="28">
        <v>8.8341670000000008</v>
      </c>
      <c r="L64" s="28">
        <v>0.151534</v>
      </c>
      <c r="M64" s="29">
        <v>0.33529300000000001</v>
      </c>
      <c r="N64" s="28">
        <v>0.19467599999999999</v>
      </c>
      <c r="O64" s="28">
        <v>101203</v>
      </c>
      <c r="P64" s="28">
        <v>20.399999999999999</v>
      </c>
      <c r="Q64" s="28">
        <v>60</v>
      </c>
      <c r="R64" s="28">
        <v>1.1946000000000001</v>
      </c>
      <c r="S64" s="28" t="s">
        <v>156</v>
      </c>
      <c r="T64" s="28" t="s">
        <v>157</v>
      </c>
      <c r="U64" s="79">
        <v>1040</v>
      </c>
      <c r="V64" s="34">
        <v>251.01337124607289</v>
      </c>
      <c r="W64" s="2">
        <v>2.2482639693400852</v>
      </c>
      <c r="X64" s="2">
        <v>79.517762998833263</v>
      </c>
      <c r="Y64" s="2">
        <v>-24.188155134973819</v>
      </c>
      <c r="Z64" s="80">
        <f>VLOOKUP(U64,BG!$A$2:$F$55,4)</f>
        <v>14.3278550825703</v>
      </c>
      <c r="AA64" s="80">
        <f>VLOOKUP(U64,BG!$A$2:$F$55,5)</f>
        <v>0.71218980394337228</v>
      </c>
      <c r="AB64" s="80">
        <f>VLOOKUP(U64,BG!$A$2:$F$55,6)</f>
        <v>-3.5789384169537088</v>
      </c>
      <c r="AC64" s="4">
        <f>VLOOKUP(U64+1,BG!$A$2:$F$55,4)</f>
        <v>14.837765811776757</v>
      </c>
      <c r="AD64" s="4">
        <f>VLOOKUP(U64+1,BG!$A$2:$F$55,5)</f>
        <v>0.80588918163130463</v>
      </c>
      <c r="AE64" s="4">
        <f>VLOOKUP(U64+1,BG!$A$2:$F$55,6)</f>
        <v>-37.681939908264404</v>
      </c>
      <c r="AF64" s="3">
        <f>COUNTIF($U$2:U64,U64)</f>
        <v>10</v>
      </c>
      <c r="AG64" s="3">
        <f t="shared" si="0"/>
        <v>18</v>
      </c>
      <c r="AH64" s="3">
        <f t="shared" si="3"/>
        <v>8</v>
      </c>
      <c r="AI64" s="3">
        <f t="shared" si="4"/>
        <v>9</v>
      </c>
      <c r="AJ64" s="81">
        <f t="shared" si="1"/>
        <v>14.597807821561954</v>
      </c>
      <c r="AK64" s="81">
        <f t="shared" si="2"/>
        <v>0.76179535683698352</v>
      </c>
      <c r="AL64" s="81">
        <f t="shared" si="5"/>
        <v>-21.633468618235842</v>
      </c>
      <c r="AM64" s="83">
        <v>2.0024199999999999</v>
      </c>
      <c r="AN64" s="83">
        <v>80.882499999999993</v>
      </c>
      <c r="AO64" s="84">
        <f t="shared" si="6"/>
        <v>161.96073564999998</v>
      </c>
      <c r="AP64" s="84">
        <f t="shared" si="7"/>
        <v>154.58876633782722</v>
      </c>
      <c r="AQ64" s="84">
        <f t="shared" si="8"/>
        <v>-10.512926399771343</v>
      </c>
      <c r="AR64" s="84">
        <f t="shared" si="9"/>
        <v>165.10169273759857</v>
      </c>
      <c r="AS64" s="85">
        <f t="shared" si="10"/>
        <v>1.9024378463463835E-2</v>
      </c>
    </row>
    <row r="65" spans="1:45" x14ac:dyDescent="0.25">
      <c r="A65">
        <v>4</v>
      </c>
      <c r="B65" s="27">
        <v>11</v>
      </c>
      <c r="C65" s="28" t="s">
        <v>137</v>
      </c>
      <c r="D65" s="28">
        <v>-200</v>
      </c>
      <c r="E65" s="28">
        <v>104</v>
      </c>
      <c r="F65" s="28">
        <v>110</v>
      </c>
      <c r="G65" s="28">
        <v>0.30957600000000002</v>
      </c>
      <c r="H65" s="28">
        <v>0.18230299999999999</v>
      </c>
      <c r="I65" s="28">
        <v>46.674756000000002</v>
      </c>
      <c r="J65" s="28">
        <v>1.675316</v>
      </c>
      <c r="K65" s="28">
        <v>8.8385909999999992</v>
      </c>
      <c r="L65" s="28">
        <v>0.158606</v>
      </c>
      <c r="M65" s="29">
        <v>0.30957600000000002</v>
      </c>
      <c r="N65" s="28">
        <v>0.202351</v>
      </c>
      <c r="O65" s="28">
        <v>101201</v>
      </c>
      <c r="P65" s="28">
        <v>20.399999999999999</v>
      </c>
      <c r="Q65" s="28">
        <v>60</v>
      </c>
      <c r="R65" s="28">
        <v>1.1946000000000001</v>
      </c>
      <c r="S65" s="28" t="s">
        <v>158</v>
      </c>
      <c r="T65" s="28" t="s">
        <v>159</v>
      </c>
      <c r="U65" s="79">
        <v>1040</v>
      </c>
      <c r="V65" s="34">
        <v>225.78144009735792</v>
      </c>
      <c r="W65" s="2">
        <v>1.8160597860696235</v>
      </c>
      <c r="X65" s="2">
        <v>88.056702726074718</v>
      </c>
      <c r="Y65" s="2">
        <v>-26.571189789467926</v>
      </c>
      <c r="Z65" s="80">
        <f>VLOOKUP(U65,BG!$A$2:$F$55,4)</f>
        <v>14.3278550825703</v>
      </c>
      <c r="AA65" s="80">
        <f>VLOOKUP(U65,BG!$A$2:$F$55,5)</f>
        <v>0.71218980394337228</v>
      </c>
      <c r="AB65" s="80">
        <f>VLOOKUP(U65,BG!$A$2:$F$55,6)</f>
        <v>-3.5789384169537088</v>
      </c>
      <c r="AC65" s="4">
        <f>VLOOKUP(U65+1,BG!$A$2:$F$55,4)</f>
        <v>14.837765811776757</v>
      </c>
      <c r="AD65" s="4">
        <f>VLOOKUP(U65+1,BG!$A$2:$F$55,5)</f>
        <v>0.80588918163130463</v>
      </c>
      <c r="AE65" s="4">
        <f>VLOOKUP(U65+1,BG!$A$2:$F$55,6)</f>
        <v>-37.681939908264404</v>
      </c>
      <c r="AF65" s="3">
        <f>COUNTIF($U$2:U65,U65)</f>
        <v>11</v>
      </c>
      <c r="AG65" s="3">
        <f t="shared" si="0"/>
        <v>18</v>
      </c>
      <c r="AH65" s="3">
        <f t="shared" si="3"/>
        <v>7</v>
      </c>
      <c r="AI65" s="3">
        <f t="shared" si="4"/>
        <v>10</v>
      </c>
      <c r="AJ65" s="81">
        <f t="shared" si="1"/>
        <v>14.627802570338805</v>
      </c>
      <c r="AK65" s="81">
        <f t="shared" si="2"/>
        <v>0.76730708493627364</v>
      </c>
      <c r="AL65" s="81">
        <f t="shared" si="5"/>
        <v>-23.639527529489413</v>
      </c>
      <c r="AM65" s="83">
        <v>1.5960700000000001</v>
      </c>
      <c r="AN65" s="83">
        <v>90.051699999999997</v>
      </c>
      <c r="AO65" s="84">
        <f t="shared" si="6"/>
        <v>143.728816819</v>
      </c>
      <c r="AP65" s="84">
        <f t="shared" si="7"/>
        <v>133.34504692524376</v>
      </c>
      <c r="AQ65" s="84">
        <f t="shared" si="8"/>
        <v>-12.415510980219414</v>
      </c>
      <c r="AR65" s="84">
        <f t="shared" si="9"/>
        <v>145.76055790546317</v>
      </c>
      <c r="AS65" s="85">
        <f t="shared" si="10"/>
        <v>1.3938894826273305E-2</v>
      </c>
    </row>
    <row r="66" spans="1:45" x14ac:dyDescent="0.25">
      <c r="A66">
        <v>4</v>
      </c>
      <c r="B66" s="27">
        <v>12</v>
      </c>
      <c r="C66" s="28" t="s">
        <v>137</v>
      </c>
      <c r="D66" s="28">
        <v>-200</v>
      </c>
      <c r="E66" s="28">
        <v>104</v>
      </c>
      <c r="F66" s="28">
        <v>120</v>
      </c>
      <c r="G66" s="28">
        <v>0.328042</v>
      </c>
      <c r="H66" s="28">
        <v>0.18198800000000001</v>
      </c>
      <c r="I66" s="28">
        <v>46.595832999999999</v>
      </c>
      <c r="J66" s="28">
        <v>1.5790120000000001</v>
      </c>
      <c r="K66" s="28">
        <v>8.8316210000000002</v>
      </c>
      <c r="L66" s="28">
        <v>0.14961099999999999</v>
      </c>
      <c r="M66" s="29">
        <v>0.328042</v>
      </c>
      <c r="N66" s="28">
        <v>0.199792</v>
      </c>
      <c r="O66" s="28">
        <v>101193</v>
      </c>
      <c r="P66" s="28">
        <v>20.399999999999999</v>
      </c>
      <c r="Q66" s="28">
        <v>60</v>
      </c>
      <c r="R66" s="28">
        <v>1.1944999999999999</v>
      </c>
      <c r="S66" s="28" t="s">
        <v>160</v>
      </c>
      <c r="T66" s="28" t="s">
        <v>161</v>
      </c>
      <c r="U66" s="79">
        <v>1040</v>
      </c>
      <c r="V66" s="34">
        <v>240.41795663330032</v>
      </c>
      <c r="W66" s="2">
        <v>1.9985640071015698</v>
      </c>
      <c r="X66" s="2">
        <v>87.15565680543358</v>
      </c>
      <c r="Y66" s="2">
        <v>-24.23586703112538</v>
      </c>
      <c r="Z66" s="80">
        <f>VLOOKUP(U66,BG!$A$2:$F$55,4)</f>
        <v>14.3278550825703</v>
      </c>
      <c r="AA66" s="80">
        <f>VLOOKUP(U66,BG!$A$2:$F$55,5)</f>
        <v>0.71218980394337228</v>
      </c>
      <c r="AB66" s="80">
        <f>VLOOKUP(U66,BG!$A$2:$F$55,6)</f>
        <v>-3.5789384169537088</v>
      </c>
      <c r="AC66" s="4">
        <f>VLOOKUP(U66+1,BG!$A$2:$F$55,4)</f>
        <v>14.837765811776757</v>
      </c>
      <c r="AD66" s="4">
        <f>VLOOKUP(U66+1,BG!$A$2:$F$55,5)</f>
        <v>0.80588918163130463</v>
      </c>
      <c r="AE66" s="4">
        <f>VLOOKUP(U66+1,BG!$A$2:$F$55,6)</f>
        <v>-37.681939908264404</v>
      </c>
      <c r="AF66" s="3">
        <f>COUNTIF($U$2:U66,U66)</f>
        <v>12</v>
      </c>
      <c r="AG66" s="3">
        <f t="shared" ref="AG66:AG129" si="11">COUNTIF($U$2:$U$437,U66)</f>
        <v>18</v>
      </c>
      <c r="AH66" s="3">
        <f t="shared" si="3"/>
        <v>6</v>
      </c>
      <c r="AI66" s="3">
        <f t="shared" si="4"/>
        <v>11</v>
      </c>
      <c r="AJ66" s="81">
        <f t="shared" ref="AJ66:AJ129" si="12">(AH66*Z66+AI66*AC66)/(AG66-1)</f>
        <v>14.657797319115655</v>
      </c>
      <c r="AK66" s="81">
        <f t="shared" ref="AK66:AK129" si="13">(AH66*AA66+AI66*AD66)/(AG66-1)</f>
        <v>0.77281881303556377</v>
      </c>
      <c r="AL66" s="81">
        <f t="shared" si="5"/>
        <v>-25.645586440742981</v>
      </c>
      <c r="AM66" s="83">
        <v>1.7592099999999999</v>
      </c>
      <c r="AN66" s="83">
        <v>89.643199999999993</v>
      </c>
      <c r="AO66" s="84">
        <f t="shared" si="6"/>
        <v>157.70121387199998</v>
      </c>
      <c r="AP66" s="84">
        <f t="shared" si="7"/>
        <v>149.95029167551115</v>
      </c>
      <c r="AQ66" s="84">
        <f t="shared" si="8"/>
        <v>-14.317764914868151</v>
      </c>
      <c r="AR66" s="84">
        <f t="shared" si="9"/>
        <v>164.2680565903793</v>
      </c>
      <c r="AS66" s="85">
        <f t="shared" si="10"/>
        <v>3.997638283841437E-2</v>
      </c>
    </row>
    <row r="67" spans="1:45" x14ac:dyDescent="0.25">
      <c r="A67">
        <v>4</v>
      </c>
      <c r="B67" s="27">
        <v>13</v>
      </c>
      <c r="C67" s="28" t="s">
        <v>137</v>
      </c>
      <c r="D67" s="28">
        <v>-200</v>
      </c>
      <c r="E67" s="28">
        <v>104</v>
      </c>
      <c r="F67" s="28">
        <v>130</v>
      </c>
      <c r="G67" s="28">
        <v>0.36125000000000002</v>
      </c>
      <c r="H67" s="28">
        <v>0.18201100000000001</v>
      </c>
      <c r="I67" s="28">
        <v>46.601602999999997</v>
      </c>
      <c r="J67" s="28">
        <v>1.605289</v>
      </c>
      <c r="K67" s="28">
        <v>8.8322579999999995</v>
      </c>
      <c r="L67" s="28">
        <v>0.152055</v>
      </c>
      <c r="M67" s="29">
        <v>0.36125000000000002</v>
      </c>
      <c r="N67" s="28">
        <v>0.244561</v>
      </c>
      <c r="O67" s="28">
        <v>101190</v>
      </c>
      <c r="P67" s="28">
        <v>20.399999999999999</v>
      </c>
      <c r="Q67" s="28">
        <v>60</v>
      </c>
      <c r="R67" s="28">
        <v>1.1943999999999999</v>
      </c>
      <c r="S67" s="28" t="s">
        <v>162</v>
      </c>
      <c r="T67" s="28" t="s">
        <v>163</v>
      </c>
      <c r="U67" s="79">
        <v>1040</v>
      </c>
      <c r="V67" s="34">
        <v>268.3692755783735</v>
      </c>
      <c r="W67" s="2">
        <v>1.7871855762637052</v>
      </c>
      <c r="X67" s="2">
        <v>107.35327570007264</v>
      </c>
      <c r="Y67" s="2">
        <v>-27.992771239167947</v>
      </c>
      <c r="Z67" s="80">
        <f>VLOOKUP(U67,BG!$A$2:$F$55,4)</f>
        <v>14.3278550825703</v>
      </c>
      <c r="AA67" s="80">
        <f>VLOOKUP(U67,BG!$A$2:$F$55,5)</f>
        <v>0.71218980394337228</v>
      </c>
      <c r="AB67" s="80">
        <f>VLOOKUP(U67,BG!$A$2:$F$55,6)</f>
        <v>-3.5789384169537088</v>
      </c>
      <c r="AC67" s="4">
        <f>VLOOKUP(U67+1,BG!$A$2:$F$55,4)</f>
        <v>14.837765811776757</v>
      </c>
      <c r="AD67" s="4">
        <f>VLOOKUP(U67+1,BG!$A$2:$F$55,5)</f>
        <v>0.80588918163130463</v>
      </c>
      <c r="AE67" s="4">
        <f>VLOOKUP(U67+1,BG!$A$2:$F$55,6)</f>
        <v>-37.681939908264404</v>
      </c>
      <c r="AF67" s="3">
        <f>COUNTIF($U$2:U67,U67)</f>
        <v>13</v>
      </c>
      <c r="AG67" s="3">
        <f t="shared" si="11"/>
        <v>18</v>
      </c>
      <c r="AH67" s="3">
        <f t="shared" ref="AH67:AH130" si="14">AG67-AF67</f>
        <v>5</v>
      </c>
      <c r="AI67" s="3">
        <f t="shared" ref="AI67:AI130" si="15">AF67-1</f>
        <v>12</v>
      </c>
      <c r="AJ67" s="81">
        <f t="shared" si="12"/>
        <v>14.687792067892506</v>
      </c>
      <c r="AK67" s="81">
        <f t="shared" si="13"/>
        <v>0.77833054113485389</v>
      </c>
      <c r="AL67" s="81">
        <f t="shared" ref="AL67:AL130" si="16">(AH67*AB67+AI67*AE67)/(AG67-1)</f>
        <v>-27.651645351996553</v>
      </c>
      <c r="AM67" s="83">
        <v>1.52067</v>
      </c>
      <c r="AN67" s="83">
        <v>109.617</v>
      </c>
      <c r="AO67" s="84">
        <f t="shared" ref="AO67:AO130" si="17">AM67*AN67</f>
        <v>166.69128339</v>
      </c>
      <c r="AP67" s="84">
        <f t="shared" ref="AP67:AP130" si="18">W67*X67+Y67</f>
        <v>163.8674546566628</v>
      </c>
      <c r="AQ67" s="84">
        <f t="shared" ref="AQ67:AQ130" si="19">AJ67*AK67+AL67</f>
        <v>-16.219688203717567</v>
      </c>
      <c r="AR67" s="84">
        <f t="shared" ref="AR67:AR130" si="20">AP67-AQ67</f>
        <v>180.08714286038037</v>
      </c>
      <c r="AS67" s="85">
        <f t="shared" ref="AS67:AS130" si="21">ABS((AO67-AR67)/AR67)</f>
        <v>7.4385429507124998E-2</v>
      </c>
    </row>
    <row r="68" spans="1:45" x14ac:dyDescent="0.25">
      <c r="A68">
        <v>4</v>
      </c>
      <c r="B68" s="27">
        <v>14</v>
      </c>
      <c r="C68" s="28" t="s">
        <v>137</v>
      </c>
      <c r="D68" s="28">
        <v>-200</v>
      </c>
      <c r="E68" s="28">
        <v>104</v>
      </c>
      <c r="F68" s="28">
        <v>140</v>
      </c>
      <c r="G68" s="28">
        <v>0.41848200000000002</v>
      </c>
      <c r="H68" s="28">
        <v>0.182087</v>
      </c>
      <c r="I68" s="28">
        <v>46.620728999999997</v>
      </c>
      <c r="J68" s="28">
        <v>1.6064099999999999</v>
      </c>
      <c r="K68" s="28">
        <v>8.8341100000000008</v>
      </c>
      <c r="L68" s="28">
        <v>0.15229899999999999</v>
      </c>
      <c r="M68" s="29">
        <v>0.41848200000000002</v>
      </c>
      <c r="N68" s="28">
        <v>0.33212599999999998</v>
      </c>
      <c r="O68" s="28">
        <v>101189</v>
      </c>
      <c r="P68" s="28">
        <v>20.399999999999999</v>
      </c>
      <c r="Q68" s="28">
        <v>60</v>
      </c>
      <c r="R68" s="28">
        <v>1.1943999999999999</v>
      </c>
      <c r="S68" s="28" t="s">
        <v>164</v>
      </c>
      <c r="T68" s="28" t="s">
        <v>165</v>
      </c>
      <c r="U68" s="79">
        <v>1040</v>
      </c>
      <c r="V68" s="34">
        <v>318.02502506392034</v>
      </c>
      <c r="W68" s="2">
        <v>1.668625849936658</v>
      </c>
      <c r="X68" s="2">
        <v>137.3156817835405</v>
      </c>
      <c r="Y68" s="2">
        <v>-27.622962642946803</v>
      </c>
      <c r="Z68" s="80">
        <f>VLOOKUP(U68,BG!$A$2:$F$55,4)</f>
        <v>14.3278550825703</v>
      </c>
      <c r="AA68" s="80">
        <f>VLOOKUP(U68,BG!$A$2:$F$55,5)</f>
        <v>0.71218980394337228</v>
      </c>
      <c r="AB68" s="80">
        <f>VLOOKUP(U68,BG!$A$2:$F$55,6)</f>
        <v>-3.5789384169537088</v>
      </c>
      <c r="AC68" s="4">
        <f>VLOOKUP(U68+1,BG!$A$2:$F$55,4)</f>
        <v>14.837765811776757</v>
      </c>
      <c r="AD68" s="4">
        <f>VLOOKUP(U68+1,BG!$A$2:$F$55,5)</f>
        <v>0.80588918163130463</v>
      </c>
      <c r="AE68" s="4">
        <f>VLOOKUP(U68+1,BG!$A$2:$F$55,6)</f>
        <v>-37.681939908264404</v>
      </c>
      <c r="AF68" s="3">
        <f>COUNTIF($U$2:U68,U68)</f>
        <v>14</v>
      </c>
      <c r="AG68" s="3">
        <f t="shared" si="11"/>
        <v>18</v>
      </c>
      <c r="AH68" s="3">
        <f t="shared" si="14"/>
        <v>4</v>
      </c>
      <c r="AI68" s="3">
        <f t="shared" si="15"/>
        <v>13</v>
      </c>
      <c r="AJ68" s="81">
        <f t="shared" si="12"/>
        <v>14.717786816669356</v>
      </c>
      <c r="AK68" s="81">
        <f t="shared" si="13"/>
        <v>0.78384226923414402</v>
      </c>
      <c r="AL68" s="81">
        <f t="shared" si="16"/>
        <v>-29.657704263250121</v>
      </c>
      <c r="AM68" s="83">
        <v>1.5152699999999999</v>
      </c>
      <c r="AN68" s="83">
        <v>137.773</v>
      </c>
      <c r="AO68" s="84">
        <f t="shared" si="17"/>
        <v>208.76329370999997</v>
      </c>
      <c r="AP68" s="84">
        <f t="shared" si="18"/>
        <v>201.5055335827451</v>
      </c>
      <c r="AQ68" s="84">
        <f t="shared" si="19"/>
        <v>-18.121280846767643</v>
      </c>
      <c r="AR68" s="84">
        <f t="shared" si="20"/>
        <v>219.62681442951273</v>
      </c>
      <c r="AS68" s="85">
        <f t="shared" si="21"/>
        <v>4.946354454819684E-2</v>
      </c>
    </row>
    <row r="69" spans="1:45" x14ac:dyDescent="0.25">
      <c r="A69">
        <v>4</v>
      </c>
      <c r="B69" s="27">
        <v>15</v>
      </c>
      <c r="C69" s="28" t="s">
        <v>137</v>
      </c>
      <c r="D69" s="28">
        <v>-200</v>
      </c>
      <c r="E69" s="28">
        <v>104</v>
      </c>
      <c r="F69" s="28">
        <v>150</v>
      </c>
      <c r="G69" s="28">
        <v>0.49588100000000002</v>
      </c>
      <c r="H69" s="28">
        <v>0.181949</v>
      </c>
      <c r="I69" s="28">
        <v>46.585965000000002</v>
      </c>
      <c r="J69" s="28">
        <v>1.5678890000000001</v>
      </c>
      <c r="K69" s="28">
        <v>8.8312279999999994</v>
      </c>
      <c r="L69" s="28">
        <v>0.148647</v>
      </c>
      <c r="M69" s="29">
        <v>0.49588100000000002</v>
      </c>
      <c r="N69" s="28">
        <v>0.45297999999999999</v>
      </c>
      <c r="O69" s="28">
        <v>101181</v>
      </c>
      <c r="P69" s="28">
        <v>20.399999999999999</v>
      </c>
      <c r="Q69" s="28">
        <v>60</v>
      </c>
      <c r="R69" s="28">
        <v>1.1942999999999999</v>
      </c>
      <c r="S69" s="28" t="s">
        <v>166</v>
      </c>
      <c r="T69" s="28" t="s">
        <v>167</v>
      </c>
      <c r="U69" s="79">
        <v>1040</v>
      </c>
      <c r="V69" s="34">
        <v>385.91533213564605</v>
      </c>
      <c r="W69" s="2">
        <v>1.293477862517022</v>
      </c>
      <c r="X69" s="2">
        <v>215.09248608915209</v>
      </c>
      <c r="Y69" s="2">
        <v>-28.433206630855338</v>
      </c>
      <c r="Z69" s="80">
        <f>VLOOKUP(U69,BG!$A$2:$F$55,4)</f>
        <v>14.3278550825703</v>
      </c>
      <c r="AA69" s="80">
        <f>VLOOKUP(U69,BG!$A$2:$F$55,5)</f>
        <v>0.71218980394337228</v>
      </c>
      <c r="AB69" s="80">
        <f>VLOOKUP(U69,BG!$A$2:$F$55,6)</f>
        <v>-3.5789384169537088</v>
      </c>
      <c r="AC69" s="4">
        <f>VLOOKUP(U69+1,BG!$A$2:$F$55,4)</f>
        <v>14.837765811776757</v>
      </c>
      <c r="AD69" s="4">
        <f>VLOOKUP(U69+1,BG!$A$2:$F$55,5)</f>
        <v>0.80588918163130463</v>
      </c>
      <c r="AE69" s="4">
        <f>VLOOKUP(U69+1,BG!$A$2:$F$55,6)</f>
        <v>-37.681939908264404</v>
      </c>
      <c r="AF69" s="3">
        <f>COUNTIF($U$2:U69,U69)</f>
        <v>15</v>
      </c>
      <c r="AG69" s="3">
        <f t="shared" si="11"/>
        <v>18</v>
      </c>
      <c r="AH69" s="3">
        <f t="shared" si="14"/>
        <v>3</v>
      </c>
      <c r="AI69" s="3">
        <f t="shared" si="15"/>
        <v>14</v>
      </c>
      <c r="AJ69" s="81">
        <f t="shared" si="12"/>
        <v>14.747781565446205</v>
      </c>
      <c r="AK69" s="81">
        <f t="shared" si="13"/>
        <v>0.78935399733343425</v>
      </c>
      <c r="AL69" s="81">
        <f t="shared" si="16"/>
        <v>-31.663763174503696</v>
      </c>
      <c r="AM69" s="83">
        <v>1.29477</v>
      </c>
      <c r="AN69" s="83">
        <v>216.154</v>
      </c>
      <c r="AO69" s="84">
        <f t="shared" si="17"/>
        <v>279.86971457999999</v>
      </c>
      <c r="AP69" s="84">
        <f t="shared" si="18"/>
        <v>249.7841625192134</v>
      </c>
      <c r="AQ69" s="84">
        <f t="shared" si="19"/>
        <v>-20.022542844018403</v>
      </c>
      <c r="AR69" s="84">
        <f t="shared" si="20"/>
        <v>269.8067053632318</v>
      </c>
      <c r="AS69" s="85">
        <f t="shared" si="21"/>
        <v>3.7297105730640379E-2</v>
      </c>
    </row>
    <row r="70" spans="1:45" x14ac:dyDescent="0.25">
      <c r="A70">
        <v>4</v>
      </c>
      <c r="B70" s="27">
        <v>16</v>
      </c>
      <c r="C70" s="28" t="s">
        <v>137</v>
      </c>
      <c r="D70" s="28">
        <v>-200</v>
      </c>
      <c r="E70" s="28">
        <v>104</v>
      </c>
      <c r="F70" s="28">
        <v>160</v>
      </c>
      <c r="G70" s="28">
        <v>0.54709099999999999</v>
      </c>
      <c r="H70" s="28">
        <v>0.18215999999999999</v>
      </c>
      <c r="I70" s="28">
        <v>46.638958000000002</v>
      </c>
      <c r="J70" s="28">
        <v>1.551307</v>
      </c>
      <c r="K70" s="28">
        <v>8.8363650000000007</v>
      </c>
      <c r="L70" s="28">
        <v>0.147065</v>
      </c>
      <c r="M70" s="29">
        <v>0.54709099999999999</v>
      </c>
      <c r="N70" s="28">
        <v>0.59176499999999999</v>
      </c>
      <c r="O70" s="28">
        <v>101179</v>
      </c>
      <c r="P70" s="28">
        <v>20.399999999999999</v>
      </c>
      <c r="Q70" s="28">
        <v>60</v>
      </c>
      <c r="R70" s="28">
        <v>1.1942999999999999</v>
      </c>
      <c r="S70" s="28" t="s">
        <v>168</v>
      </c>
      <c r="T70" s="28" t="s">
        <v>169</v>
      </c>
      <c r="U70" s="79">
        <v>1040</v>
      </c>
      <c r="V70" s="34">
        <v>430.17640995658098</v>
      </c>
      <c r="W70" s="2">
        <v>0.81099210836088886</v>
      </c>
      <c r="X70" s="2">
        <v>384.75582678404459</v>
      </c>
      <c r="Y70" s="2">
        <v>-27.669752942248767</v>
      </c>
      <c r="Z70" s="80">
        <f>VLOOKUP(U70,BG!$A$2:$F$55,4)</f>
        <v>14.3278550825703</v>
      </c>
      <c r="AA70" s="80">
        <f>VLOOKUP(U70,BG!$A$2:$F$55,5)</f>
        <v>0.71218980394337228</v>
      </c>
      <c r="AB70" s="80">
        <f>VLOOKUP(U70,BG!$A$2:$F$55,6)</f>
        <v>-3.5789384169537088</v>
      </c>
      <c r="AC70" s="4">
        <f>VLOOKUP(U70+1,BG!$A$2:$F$55,4)</f>
        <v>14.837765811776757</v>
      </c>
      <c r="AD70" s="4">
        <f>VLOOKUP(U70+1,BG!$A$2:$F$55,5)</f>
        <v>0.80588918163130463</v>
      </c>
      <c r="AE70" s="4">
        <f>VLOOKUP(U70+1,BG!$A$2:$F$55,6)</f>
        <v>-37.681939908264404</v>
      </c>
      <c r="AF70" s="3">
        <f>COUNTIF($U$2:U70,U70)</f>
        <v>16</v>
      </c>
      <c r="AG70" s="3">
        <f t="shared" si="11"/>
        <v>18</v>
      </c>
      <c r="AH70" s="3">
        <f t="shared" si="14"/>
        <v>2</v>
      </c>
      <c r="AI70" s="3">
        <f t="shared" si="15"/>
        <v>15</v>
      </c>
      <c r="AJ70" s="81">
        <f t="shared" si="12"/>
        <v>14.777776314223056</v>
      </c>
      <c r="AK70" s="81">
        <f t="shared" si="13"/>
        <v>0.79486572543272427</v>
      </c>
      <c r="AL70" s="81">
        <f t="shared" si="16"/>
        <v>-33.669822085757261</v>
      </c>
      <c r="AM70" s="83">
        <v>0.80302099999999998</v>
      </c>
      <c r="AN70" s="83">
        <v>385.69400000000002</v>
      </c>
      <c r="AO70" s="84">
        <f t="shared" si="17"/>
        <v>309.72038157399999</v>
      </c>
      <c r="AP70" s="84">
        <f t="shared" si="18"/>
        <v>284.36418622548052</v>
      </c>
      <c r="AQ70" s="84">
        <f t="shared" si="19"/>
        <v>-21.923474195469822</v>
      </c>
      <c r="AR70" s="84">
        <f t="shared" si="20"/>
        <v>306.28766042095037</v>
      </c>
      <c r="AS70" s="85">
        <f t="shared" si="21"/>
        <v>1.1207507179139403E-2</v>
      </c>
    </row>
    <row r="71" spans="1:45" x14ac:dyDescent="0.25">
      <c r="A71">
        <v>4</v>
      </c>
      <c r="B71" s="27">
        <v>17</v>
      </c>
      <c r="C71" s="28" t="s">
        <v>137</v>
      </c>
      <c r="D71" s="28">
        <v>-200</v>
      </c>
      <c r="E71" s="28">
        <v>104</v>
      </c>
      <c r="F71" s="28">
        <v>170</v>
      </c>
      <c r="G71" s="28">
        <v>0.54109700000000005</v>
      </c>
      <c r="H71" s="28">
        <v>0.18244199999999999</v>
      </c>
      <c r="I71" s="28">
        <v>46.709693999999999</v>
      </c>
      <c r="J71" s="28">
        <v>1.5214840000000001</v>
      </c>
      <c r="K71" s="28">
        <v>8.8432040000000001</v>
      </c>
      <c r="L71" s="28">
        <v>0.143981</v>
      </c>
      <c r="M71" s="29">
        <v>0.54109700000000005</v>
      </c>
      <c r="N71" s="28">
        <v>0.63558700000000001</v>
      </c>
      <c r="O71" s="28">
        <v>101177</v>
      </c>
      <c r="P71" s="28">
        <v>20.399999999999999</v>
      </c>
      <c r="Q71" s="28">
        <v>60</v>
      </c>
      <c r="R71" s="28">
        <v>1.1942999999999999</v>
      </c>
      <c r="S71" s="28" t="s">
        <v>170</v>
      </c>
      <c r="T71" s="28" t="s">
        <v>171</v>
      </c>
      <c r="U71" s="79">
        <v>1040</v>
      </c>
      <c r="V71" s="34">
        <v>422.77055250183736</v>
      </c>
      <c r="W71" s="2">
        <v>0.64138066230340995</v>
      </c>
      <c r="X71" s="2">
        <v>481.19906629952072</v>
      </c>
      <c r="Y71" s="2">
        <v>-27.304167269040466</v>
      </c>
      <c r="Z71" s="80">
        <f>VLOOKUP(U71,BG!$A$2:$F$55,4)</f>
        <v>14.3278550825703</v>
      </c>
      <c r="AA71" s="80">
        <f>VLOOKUP(U71,BG!$A$2:$F$55,5)</f>
        <v>0.71218980394337228</v>
      </c>
      <c r="AB71" s="80">
        <f>VLOOKUP(U71,BG!$A$2:$F$55,6)</f>
        <v>-3.5789384169537088</v>
      </c>
      <c r="AC71" s="4">
        <f>VLOOKUP(U71+1,BG!$A$2:$F$55,4)</f>
        <v>14.837765811776757</v>
      </c>
      <c r="AD71" s="4">
        <f>VLOOKUP(U71+1,BG!$A$2:$F$55,5)</f>
        <v>0.80588918163130463</v>
      </c>
      <c r="AE71" s="4">
        <f>VLOOKUP(U71+1,BG!$A$2:$F$55,6)</f>
        <v>-37.681939908264404</v>
      </c>
      <c r="AF71" s="3">
        <f>COUNTIF($U$2:U71,U71)</f>
        <v>17</v>
      </c>
      <c r="AG71" s="3">
        <f t="shared" si="11"/>
        <v>18</v>
      </c>
      <c r="AH71" s="3">
        <f t="shared" si="14"/>
        <v>1</v>
      </c>
      <c r="AI71" s="3">
        <f t="shared" si="15"/>
        <v>16</v>
      </c>
      <c r="AJ71" s="81">
        <f t="shared" si="12"/>
        <v>14.807771062999906</v>
      </c>
      <c r="AK71" s="81">
        <f t="shared" si="13"/>
        <v>0.8003774535320145</v>
      </c>
      <c r="AL71" s="81">
        <f t="shared" si="16"/>
        <v>-35.675880997010836</v>
      </c>
      <c r="AM71" s="83">
        <v>0.630131</v>
      </c>
      <c r="AN71" s="83">
        <v>482.32299999999998</v>
      </c>
      <c r="AO71" s="84">
        <f t="shared" si="17"/>
        <v>303.92667431299998</v>
      </c>
      <c r="AP71" s="84">
        <f t="shared" si="18"/>
        <v>281.32760857392861</v>
      </c>
      <c r="AQ71" s="84">
        <f t="shared" si="19"/>
        <v>-23.824074901121918</v>
      </c>
      <c r="AR71" s="84">
        <f t="shared" si="20"/>
        <v>305.1516834750505</v>
      </c>
      <c r="AS71" s="85">
        <f t="shared" si="21"/>
        <v>4.0144270157719247E-3</v>
      </c>
    </row>
    <row r="72" spans="1:45" x14ac:dyDescent="0.25">
      <c r="A72">
        <v>4</v>
      </c>
      <c r="B72" s="27">
        <v>18</v>
      </c>
      <c r="C72" s="28" t="s">
        <v>137</v>
      </c>
      <c r="D72" s="28">
        <v>-200</v>
      </c>
      <c r="E72" s="28">
        <v>104</v>
      </c>
      <c r="F72" s="28">
        <v>180</v>
      </c>
      <c r="G72" s="28">
        <v>0.49742500000000001</v>
      </c>
      <c r="H72" s="28">
        <v>0.18204899999999999</v>
      </c>
      <c r="I72" s="28">
        <v>46.611255</v>
      </c>
      <c r="J72" s="28">
        <v>1.5408249999999999</v>
      </c>
      <c r="K72" s="28">
        <v>8.8358039999999995</v>
      </c>
      <c r="L72" s="28">
        <v>0.14608599999999999</v>
      </c>
      <c r="M72" s="29">
        <v>0.49742500000000001</v>
      </c>
      <c r="N72" s="28">
        <v>0.651173</v>
      </c>
      <c r="O72" s="28">
        <v>101170</v>
      </c>
      <c r="P72" s="28">
        <v>20.5</v>
      </c>
      <c r="Q72" s="28">
        <v>60</v>
      </c>
      <c r="R72" s="28">
        <v>1.1937</v>
      </c>
      <c r="S72" s="28" t="s">
        <v>172</v>
      </c>
      <c r="T72" s="28" t="s">
        <v>173</v>
      </c>
      <c r="U72" s="79">
        <v>1040</v>
      </c>
      <c r="V72" s="34">
        <v>381.31137818052269</v>
      </c>
      <c r="W72" s="2">
        <v>0.53298634930257549</v>
      </c>
      <c r="X72" s="2">
        <v>525.66368554509984</v>
      </c>
      <c r="Y72" s="2">
        <v>-27.7217502315975</v>
      </c>
      <c r="Z72" s="80">
        <f>VLOOKUP(U72,BG!$A$2:$F$55,4)</f>
        <v>14.3278550825703</v>
      </c>
      <c r="AA72" s="80">
        <f>VLOOKUP(U72,BG!$A$2:$F$55,5)</f>
        <v>0.71218980394337228</v>
      </c>
      <c r="AB72" s="80">
        <f>VLOOKUP(U72,BG!$A$2:$F$55,6)</f>
        <v>-3.5789384169537088</v>
      </c>
      <c r="AC72" s="4">
        <f>VLOOKUP(U72+1,BG!$A$2:$F$55,4)</f>
        <v>14.837765811776757</v>
      </c>
      <c r="AD72" s="4">
        <f>VLOOKUP(U72+1,BG!$A$2:$F$55,5)</f>
        <v>0.80588918163130463</v>
      </c>
      <c r="AE72" s="4">
        <f>VLOOKUP(U72+1,BG!$A$2:$F$55,6)</f>
        <v>-37.681939908264404</v>
      </c>
      <c r="AF72" s="3">
        <f>COUNTIF($U$2:U72,U72)</f>
        <v>18</v>
      </c>
      <c r="AG72" s="3">
        <f t="shared" si="11"/>
        <v>18</v>
      </c>
      <c r="AH72" s="3">
        <f t="shared" si="14"/>
        <v>0</v>
      </c>
      <c r="AI72" s="3">
        <f t="shared" si="15"/>
        <v>17</v>
      </c>
      <c r="AJ72" s="81">
        <f t="shared" si="12"/>
        <v>14.837765811776757</v>
      </c>
      <c r="AK72" s="81">
        <f t="shared" si="13"/>
        <v>0.80588918163130463</v>
      </c>
      <c r="AL72" s="81">
        <f t="shared" si="16"/>
        <v>-37.681939908264404</v>
      </c>
      <c r="AM72" s="83">
        <v>0.51960499999999998</v>
      </c>
      <c r="AN72" s="83">
        <v>526.95299999999997</v>
      </c>
      <c r="AO72" s="84">
        <f t="shared" si="17"/>
        <v>273.80741356499999</v>
      </c>
      <c r="AP72" s="84">
        <f t="shared" si="18"/>
        <v>252.44981848802232</v>
      </c>
      <c r="AQ72" s="84">
        <f t="shared" si="19"/>
        <v>-25.724344960974683</v>
      </c>
      <c r="AR72" s="84">
        <f t="shared" si="20"/>
        <v>278.17416344899698</v>
      </c>
      <c r="AS72" s="85">
        <f t="shared" si="21"/>
        <v>1.5697898862550651E-2</v>
      </c>
    </row>
    <row r="73" spans="1:45" x14ac:dyDescent="0.25">
      <c r="A73">
        <v>4</v>
      </c>
      <c r="B73" s="30">
        <v>18</v>
      </c>
      <c r="C73" s="31" t="s">
        <v>137</v>
      </c>
      <c r="D73" s="31">
        <v>-200.03125</v>
      </c>
      <c r="E73" s="31">
        <v>104.0625</v>
      </c>
      <c r="F73" s="31">
        <v>180</v>
      </c>
      <c r="G73" s="31">
        <v>0.491651</v>
      </c>
      <c r="H73" s="31">
        <v>0.18157999999999999</v>
      </c>
      <c r="I73" s="31">
        <v>46.493577999999999</v>
      </c>
      <c r="J73" s="31">
        <v>1.541067</v>
      </c>
      <c r="K73" s="31">
        <v>8.8233370000000004</v>
      </c>
      <c r="L73" s="31">
        <v>0.14627999999999999</v>
      </c>
      <c r="M73" s="32">
        <v>0.491651</v>
      </c>
      <c r="N73" s="31">
        <v>0.64922999999999997</v>
      </c>
      <c r="O73" s="31">
        <v>101162</v>
      </c>
      <c r="P73" s="31">
        <v>20.399999999999999</v>
      </c>
      <c r="Q73" s="31">
        <v>60</v>
      </c>
      <c r="R73" s="31">
        <v>1.1940999999999999</v>
      </c>
      <c r="S73" s="31" t="s">
        <v>174</v>
      </c>
      <c r="T73" s="31" t="s">
        <v>175</v>
      </c>
      <c r="U73" s="77">
        <v>1050</v>
      </c>
      <c r="V73" s="34">
        <v>376.09331980305319</v>
      </c>
      <c r="W73" s="2">
        <v>0.55194423617308874</v>
      </c>
      <c r="X73" s="2">
        <v>507.9947023755289</v>
      </c>
      <c r="Y73" s="2">
        <v>-23.78610953096625</v>
      </c>
      <c r="Z73" s="80">
        <f>VLOOKUP(U73,BG!$A$2:$F$55,4)</f>
        <v>14.837765811776757</v>
      </c>
      <c r="AA73" s="80">
        <f>VLOOKUP(U73,BG!$A$2:$F$55,5)</f>
        <v>0.80588918163130463</v>
      </c>
      <c r="AB73" s="80">
        <f>VLOOKUP(U73,BG!$A$2:$F$55,6)</f>
        <v>-37.681939908264404</v>
      </c>
      <c r="AC73" s="4">
        <f>VLOOKUP(U73+1,BG!$A$2:$F$55,4)</f>
        <v>14.837765811776757</v>
      </c>
      <c r="AD73" s="4">
        <f>VLOOKUP(U73+1,BG!$A$2:$F$55,5)</f>
        <v>0.80588918163130463</v>
      </c>
      <c r="AE73" s="4">
        <f>VLOOKUP(U73+1,BG!$A$2:$F$55,6)</f>
        <v>-37.681939908264404</v>
      </c>
      <c r="AF73" s="3">
        <f>COUNTIF($U$2:U73,U73)</f>
        <v>1</v>
      </c>
      <c r="AG73" s="3">
        <f t="shared" si="11"/>
        <v>18</v>
      </c>
      <c r="AH73" s="3">
        <f t="shared" si="14"/>
        <v>17</v>
      </c>
      <c r="AI73" s="3">
        <f t="shared" si="15"/>
        <v>0</v>
      </c>
      <c r="AJ73" s="81">
        <f t="shared" si="12"/>
        <v>14.837765811776757</v>
      </c>
      <c r="AK73" s="81">
        <f t="shared" si="13"/>
        <v>0.80588918163130463</v>
      </c>
      <c r="AL73" s="81">
        <f t="shared" si="16"/>
        <v>-37.681939908264404</v>
      </c>
      <c r="AM73" s="83">
        <v>0.53900000000000003</v>
      </c>
      <c r="AN73" s="83">
        <v>509.22699999999998</v>
      </c>
      <c r="AO73" s="84">
        <f t="shared" si="17"/>
        <v>274.47335300000003</v>
      </c>
      <c r="AP73" s="84">
        <f t="shared" si="18"/>
        <v>256.59863845167058</v>
      </c>
      <c r="AQ73" s="84">
        <f t="shared" si="19"/>
        <v>-25.724344960974683</v>
      </c>
      <c r="AR73" s="84">
        <f t="shared" si="20"/>
        <v>282.32298341264527</v>
      </c>
      <c r="AS73" s="85">
        <f t="shared" si="21"/>
        <v>2.7803724364771836E-2</v>
      </c>
    </row>
    <row r="74" spans="1:45" x14ac:dyDescent="0.25">
      <c r="A74">
        <v>4</v>
      </c>
      <c r="B74" s="30">
        <v>19</v>
      </c>
      <c r="C74" s="31" t="s">
        <v>137</v>
      </c>
      <c r="D74" s="31">
        <v>-200.03125</v>
      </c>
      <c r="E74" s="31">
        <v>104.0625</v>
      </c>
      <c r="F74" s="31">
        <v>190</v>
      </c>
      <c r="G74" s="31">
        <v>0.43106800000000001</v>
      </c>
      <c r="H74" s="31">
        <v>0.18171599999999999</v>
      </c>
      <c r="I74" s="31">
        <v>46.527549</v>
      </c>
      <c r="J74" s="31">
        <v>1.5906279999999999</v>
      </c>
      <c r="K74" s="31">
        <v>8.8281349999999996</v>
      </c>
      <c r="L74" s="31">
        <v>0.150861</v>
      </c>
      <c r="M74" s="32">
        <v>0.43106800000000001</v>
      </c>
      <c r="N74" s="31">
        <v>0.62246199999999996</v>
      </c>
      <c r="O74" s="31">
        <v>101162</v>
      </c>
      <c r="P74" s="31">
        <v>20.5</v>
      </c>
      <c r="Q74" s="31">
        <v>60</v>
      </c>
      <c r="R74" s="31">
        <v>1.1936</v>
      </c>
      <c r="S74" s="31" t="s">
        <v>176</v>
      </c>
      <c r="T74" s="31" t="s">
        <v>177</v>
      </c>
      <c r="U74" s="77">
        <v>1050</v>
      </c>
      <c r="V74" s="34">
        <v>320.34992994384879</v>
      </c>
      <c r="W74" s="2">
        <v>0.48320837975442543</v>
      </c>
      <c r="X74" s="2">
        <v>494.95844734575968</v>
      </c>
      <c r="Y74" s="2">
        <v>-25.918204859306833</v>
      </c>
      <c r="Z74" s="80">
        <f>VLOOKUP(U74,BG!$A$2:$F$55,4)</f>
        <v>14.837765811776757</v>
      </c>
      <c r="AA74" s="80">
        <f>VLOOKUP(U74,BG!$A$2:$F$55,5)</f>
        <v>0.80588918163130463</v>
      </c>
      <c r="AB74" s="80">
        <f>VLOOKUP(U74,BG!$A$2:$F$55,6)</f>
        <v>-37.681939908264404</v>
      </c>
      <c r="AC74" s="4">
        <f>VLOOKUP(U74+1,BG!$A$2:$F$55,4)</f>
        <v>14.837765811776757</v>
      </c>
      <c r="AD74" s="4">
        <f>VLOOKUP(U74+1,BG!$A$2:$F$55,5)</f>
        <v>0.80588918163130463</v>
      </c>
      <c r="AE74" s="4">
        <f>VLOOKUP(U74+1,BG!$A$2:$F$55,6)</f>
        <v>-37.681939908264404</v>
      </c>
      <c r="AF74" s="3">
        <f>COUNTIF($U$2:U74,U74)</f>
        <v>2</v>
      </c>
      <c r="AG74" s="3">
        <f t="shared" si="11"/>
        <v>18</v>
      </c>
      <c r="AH74" s="3">
        <f t="shared" si="14"/>
        <v>16</v>
      </c>
      <c r="AI74" s="3">
        <f t="shared" si="15"/>
        <v>1</v>
      </c>
      <c r="AJ74" s="81">
        <f t="shared" si="12"/>
        <v>14.837765811776757</v>
      </c>
      <c r="AK74" s="81">
        <f t="shared" si="13"/>
        <v>0.80588918163130463</v>
      </c>
      <c r="AL74" s="81">
        <f t="shared" si="16"/>
        <v>-37.681939908264404</v>
      </c>
      <c r="AM74" s="83">
        <v>0.46915000000000001</v>
      </c>
      <c r="AN74" s="83">
        <v>496.43200000000002</v>
      </c>
      <c r="AO74" s="84">
        <f t="shared" si="17"/>
        <v>232.90107280000001</v>
      </c>
      <c r="AP74" s="84">
        <f t="shared" si="18"/>
        <v>213.2498645284038</v>
      </c>
      <c r="AQ74" s="84">
        <f t="shared" si="19"/>
        <v>-25.724344960974683</v>
      </c>
      <c r="AR74" s="84">
        <f t="shared" si="20"/>
        <v>238.9742094893785</v>
      </c>
      <c r="AS74" s="85">
        <f t="shared" si="21"/>
        <v>2.5413356120541596E-2</v>
      </c>
    </row>
    <row r="75" spans="1:45" x14ac:dyDescent="0.25">
      <c r="A75">
        <v>4</v>
      </c>
      <c r="B75" s="30">
        <v>20</v>
      </c>
      <c r="C75" s="31" t="s">
        <v>137</v>
      </c>
      <c r="D75" s="31">
        <v>-200.03125</v>
      </c>
      <c r="E75" s="31">
        <v>104.0625</v>
      </c>
      <c r="F75" s="31">
        <v>200</v>
      </c>
      <c r="G75" s="31">
        <v>0.37872699999999998</v>
      </c>
      <c r="H75" s="31">
        <v>0.18168699999999999</v>
      </c>
      <c r="I75" s="31">
        <v>46.520386000000002</v>
      </c>
      <c r="J75" s="31">
        <v>1.5210250000000001</v>
      </c>
      <c r="K75" s="31">
        <v>8.8275199999999998</v>
      </c>
      <c r="L75" s="31">
        <v>0.144345</v>
      </c>
      <c r="M75" s="32">
        <v>0.37872699999999998</v>
      </c>
      <c r="N75" s="31">
        <v>0.60839399999999999</v>
      </c>
      <c r="O75" s="31">
        <v>101163</v>
      </c>
      <c r="P75" s="31">
        <v>20.5</v>
      </c>
      <c r="Q75" s="31">
        <v>60</v>
      </c>
      <c r="R75" s="31">
        <v>1.1937</v>
      </c>
      <c r="S75" s="31" t="s">
        <v>178</v>
      </c>
      <c r="T75" s="31" t="s">
        <v>179</v>
      </c>
      <c r="U75" s="77">
        <v>1050</v>
      </c>
      <c r="V75" s="34">
        <v>272.06661550677336</v>
      </c>
      <c r="W75" s="2">
        <v>0.44553301433106068</v>
      </c>
      <c r="X75" s="2">
        <v>459.32740281975293</v>
      </c>
      <c r="Y75" s="2">
        <v>-26.681159101383308</v>
      </c>
      <c r="Z75" s="80">
        <f>VLOOKUP(U75,BG!$A$2:$F$55,4)</f>
        <v>14.837765811776757</v>
      </c>
      <c r="AA75" s="80">
        <f>VLOOKUP(U75,BG!$A$2:$F$55,5)</f>
        <v>0.80588918163130463</v>
      </c>
      <c r="AB75" s="80">
        <f>VLOOKUP(U75,BG!$A$2:$F$55,6)</f>
        <v>-37.681939908264404</v>
      </c>
      <c r="AC75" s="4">
        <f>VLOOKUP(U75+1,BG!$A$2:$F$55,4)</f>
        <v>14.837765811776757</v>
      </c>
      <c r="AD75" s="4">
        <f>VLOOKUP(U75+1,BG!$A$2:$F$55,5)</f>
        <v>0.80588918163130463</v>
      </c>
      <c r="AE75" s="4">
        <f>VLOOKUP(U75+1,BG!$A$2:$F$55,6)</f>
        <v>-37.681939908264404</v>
      </c>
      <c r="AF75" s="3">
        <f>COUNTIF($U$2:U75,U75)</f>
        <v>3</v>
      </c>
      <c r="AG75" s="3">
        <f t="shared" si="11"/>
        <v>18</v>
      </c>
      <c r="AH75" s="3">
        <f t="shared" si="14"/>
        <v>15</v>
      </c>
      <c r="AI75" s="3">
        <f t="shared" si="15"/>
        <v>2</v>
      </c>
      <c r="AJ75" s="81">
        <f t="shared" si="12"/>
        <v>14.837765811776757</v>
      </c>
      <c r="AK75" s="81">
        <f t="shared" si="13"/>
        <v>0.80588918163130463</v>
      </c>
      <c r="AL75" s="81">
        <f t="shared" si="16"/>
        <v>-37.681939908264397</v>
      </c>
      <c r="AM75" s="83">
        <v>0.431037</v>
      </c>
      <c r="AN75" s="83">
        <v>460.94600000000003</v>
      </c>
      <c r="AO75" s="84">
        <f t="shared" si="17"/>
        <v>198.68478100200002</v>
      </c>
      <c r="AP75" s="84">
        <f t="shared" si="18"/>
        <v>177.96436324175855</v>
      </c>
      <c r="AQ75" s="84">
        <f t="shared" si="19"/>
        <v>-25.724344960974676</v>
      </c>
      <c r="AR75" s="84">
        <f t="shared" si="20"/>
        <v>203.68870820273321</v>
      </c>
      <c r="AS75" s="85">
        <f t="shared" si="21"/>
        <v>2.4566541979110269E-2</v>
      </c>
    </row>
    <row r="76" spans="1:45" x14ac:dyDescent="0.25">
      <c r="A76">
        <v>4</v>
      </c>
      <c r="B76" s="30">
        <v>21</v>
      </c>
      <c r="C76" s="31" t="s">
        <v>137</v>
      </c>
      <c r="D76" s="31">
        <v>-200.03125</v>
      </c>
      <c r="E76" s="31">
        <v>104.0625</v>
      </c>
      <c r="F76" s="31">
        <v>210</v>
      </c>
      <c r="G76" s="31">
        <v>0.30961899999999998</v>
      </c>
      <c r="H76" s="31">
        <v>0.18207100000000001</v>
      </c>
      <c r="I76" s="31">
        <v>46.616599000000001</v>
      </c>
      <c r="J76" s="31">
        <v>1.517147</v>
      </c>
      <c r="K76" s="31">
        <v>8.8368319999999994</v>
      </c>
      <c r="L76" s="31">
        <v>0.143765</v>
      </c>
      <c r="M76" s="32">
        <v>0.30961899999999998</v>
      </c>
      <c r="N76" s="31">
        <v>0.51821799999999996</v>
      </c>
      <c r="O76" s="31">
        <v>101159</v>
      </c>
      <c r="P76" s="31">
        <v>20.5</v>
      </c>
      <c r="Q76" s="31">
        <v>60</v>
      </c>
      <c r="R76" s="31">
        <v>1.1936</v>
      </c>
      <c r="S76" s="31" t="s">
        <v>180</v>
      </c>
      <c r="T76" s="31" t="s">
        <v>181</v>
      </c>
      <c r="U76" s="77">
        <v>1050</v>
      </c>
      <c r="V76" s="34">
        <v>208.6478091373323</v>
      </c>
      <c r="W76" s="2">
        <v>0.41777883892300122</v>
      </c>
      <c r="X76" s="2">
        <v>377.6199126920435</v>
      </c>
      <c r="Y76" s="2">
        <v>-29.006305263894362</v>
      </c>
      <c r="Z76" s="80">
        <f>VLOOKUP(U76,BG!$A$2:$F$55,4)</f>
        <v>14.837765811776757</v>
      </c>
      <c r="AA76" s="80">
        <f>VLOOKUP(U76,BG!$A$2:$F$55,5)</f>
        <v>0.80588918163130463</v>
      </c>
      <c r="AB76" s="80">
        <f>VLOOKUP(U76,BG!$A$2:$F$55,6)</f>
        <v>-37.681939908264404</v>
      </c>
      <c r="AC76" s="4">
        <f>VLOOKUP(U76+1,BG!$A$2:$F$55,4)</f>
        <v>14.837765811776757</v>
      </c>
      <c r="AD76" s="4">
        <f>VLOOKUP(U76+1,BG!$A$2:$F$55,5)</f>
        <v>0.80588918163130463</v>
      </c>
      <c r="AE76" s="4">
        <f>VLOOKUP(U76+1,BG!$A$2:$F$55,6)</f>
        <v>-37.681939908264404</v>
      </c>
      <c r="AF76" s="3">
        <f>COUNTIF($U$2:U76,U76)</f>
        <v>4</v>
      </c>
      <c r="AG76" s="3">
        <f t="shared" si="11"/>
        <v>18</v>
      </c>
      <c r="AH76" s="3">
        <f t="shared" si="14"/>
        <v>14</v>
      </c>
      <c r="AI76" s="3">
        <f t="shared" si="15"/>
        <v>3</v>
      </c>
      <c r="AJ76" s="81">
        <f t="shared" si="12"/>
        <v>14.837765811776755</v>
      </c>
      <c r="AK76" s="81">
        <f t="shared" si="13"/>
        <v>0.80588918163130474</v>
      </c>
      <c r="AL76" s="81">
        <f t="shared" si="16"/>
        <v>-37.681939908264404</v>
      </c>
      <c r="AM76" s="83">
        <v>0.403198</v>
      </c>
      <c r="AN76" s="83">
        <v>379.334</v>
      </c>
      <c r="AO76" s="84">
        <f t="shared" si="17"/>
        <v>152.94671013199999</v>
      </c>
      <c r="AP76" s="84">
        <f t="shared" si="18"/>
        <v>128.75530341479265</v>
      </c>
      <c r="AQ76" s="84">
        <f t="shared" si="19"/>
        <v>-25.724344960974683</v>
      </c>
      <c r="AR76" s="84">
        <f t="shared" si="20"/>
        <v>154.47964837576734</v>
      </c>
      <c r="AS76" s="85">
        <f t="shared" si="21"/>
        <v>9.923237526010667E-3</v>
      </c>
    </row>
    <row r="77" spans="1:45" x14ac:dyDescent="0.25">
      <c r="A77">
        <v>4</v>
      </c>
      <c r="B77" s="30">
        <v>22</v>
      </c>
      <c r="C77" s="31" t="s">
        <v>137</v>
      </c>
      <c r="D77" s="31">
        <v>-200.03125</v>
      </c>
      <c r="E77" s="31">
        <v>104.0625</v>
      </c>
      <c r="F77" s="31">
        <v>220</v>
      </c>
      <c r="G77" s="31">
        <v>0.26335900000000001</v>
      </c>
      <c r="H77" s="31">
        <v>0.181949</v>
      </c>
      <c r="I77" s="31">
        <v>46.586129999999997</v>
      </c>
      <c r="J77" s="31">
        <v>1.5339020000000001</v>
      </c>
      <c r="K77" s="31">
        <v>8.8340899999999998</v>
      </c>
      <c r="L77" s="31">
        <v>0.14547199999999999</v>
      </c>
      <c r="M77" s="32">
        <v>0.26335900000000001</v>
      </c>
      <c r="N77" s="31">
        <v>0.47639799999999999</v>
      </c>
      <c r="O77" s="31">
        <v>101155</v>
      </c>
      <c r="P77" s="31">
        <v>20.5</v>
      </c>
      <c r="Q77" s="31">
        <v>60</v>
      </c>
      <c r="R77" s="31">
        <v>1.1936</v>
      </c>
      <c r="S77" s="31" t="s">
        <v>182</v>
      </c>
      <c r="T77" s="31" t="s">
        <v>183</v>
      </c>
      <c r="U77" s="77">
        <v>1050</v>
      </c>
      <c r="V77" s="34">
        <v>165.88244759022027</v>
      </c>
      <c r="W77" s="2">
        <v>0.41698640776551238</v>
      </c>
      <c r="X77" s="2">
        <v>304.98092715316693</v>
      </c>
      <c r="Y77" s="2">
        <v>-29.764566322693188</v>
      </c>
      <c r="Z77" s="80">
        <f>VLOOKUP(U77,BG!$A$2:$F$55,4)</f>
        <v>14.837765811776757</v>
      </c>
      <c r="AA77" s="80">
        <f>VLOOKUP(U77,BG!$A$2:$F$55,5)</f>
        <v>0.80588918163130463</v>
      </c>
      <c r="AB77" s="80">
        <f>VLOOKUP(U77,BG!$A$2:$F$55,6)</f>
        <v>-37.681939908264404</v>
      </c>
      <c r="AC77" s="4">
        <f>VLOOKUP(U77+1,BG!$A$2:$F$55,4)</f>
        <v>14.837765811776757</v>
      </c>
      <c r="AD77" s="4">
        <f>VLOOKUP(U77+1,BG!$A$2:$F$55,5)</f>
        <v>0.80588918163130463</v>
      </c>
      <c r="AE77" s="4">
        <f>VLOOKUP(U77+1,BG!$A$2:$F$55,6)</f>
        <v>-37.681939908264404</v>
      </c>
      <c r="AF77" s="3">
        <f>COUNTIF($U$2:U77,U77)</f>
        <v>5</v>
      </c>
      <c r="AG77" s="3">
        <f t="shared" si="11"/>
        <v>18</v>
      </c>
      <c r="AH77" s="3">
        <f t="shared" si="14"/>
        <v>13</v>
      </c>
      <c r="AI77" s="3">
        <f t="shared" si="15"/>
        <v>4</v>
      </c>
      <c r="AJ77" s="81">
        <f t="shared" si="12"/>
        <v>14.837765811776757</v>
      </c>
      <c r="AK77" s="81">
        <f t="shared" si="13"/>
        <v>0.80588918163130463</v>
      </c>
      <c r="AL77" s="81">
        <f t="shared" si="16"/>
        <v>-37.681939908264404</v>
      </c>
      <c r="AM77" s="83">
        <v>0.40281400000000001</v>
      </c>
      <c r="AN77" s="83">
        <v>306.678</v>
      </c>
      <c r="AO77" s="84">
        <f t="shared" si="17"/>
        <v>123.534191892</v>
      </c>
      <c r="AP77" s="84">
        <f t="shared" si="18"/>
        <v>97.408334927901308</v>
      </c>
      <c r="AQ77" s="84">
        <f t="shared" si="19"/>
        <v>-25.724344960974683</v>
      </c>
      <c r="AR77" s="84">
        <f t="shared" si="20"/>
        <v>123.132679888876</v>
      </c>
      <c r="AS77" s="85">
        <f t="shared" si="21"/>
        <v>3.2608078008726149E-3</v>
      </c>
    </row>
    <row r="78" spans="1:45" x14ac:dyDescent="0.25">
      <c r="A78">
        <v>4</v>
      </c>
      <c r="B78" s="30">
        <v>23</v>
      </c>
      <c r="C78" s="31" t="s">
        <v>137</v>
      </c>
      <c r="D78" s="31">
        <v>-200.03125</v>
      </c>
      <c r="E78" s="31">
        <v>104.0625</v>
      </c>
      <c r="F78" s="31">
        <v>230</v>
      </c>
      <c r="G78" s="31">
        <v>0.223741</v>
      </c>
      <c r="H78" s="31">
        <v>0.18241099999999999</v>
      </c>
      <c r="I78" s="31">
        <v>46.701929999999997</v>
      </c>
      <c r="J78" s="31">
        <v>1.5639989999999999</v>
      </c>
      <c r="K78" s="31">
        <v>8.8449770000000001</v>
      </c>
      <c r="L78" s="31">
        <v>0.14816199999999999</v>
      </c>
      <c r="M78" s="32">
        <v>0.223741</v>
      </c>
      <c r="N78" s="31">
        <v>0.42241299999999998</v>
      </c>
      <c r="O78" s="31">
        <v>101156</v>
      </c>
      <c r="P78" s="31">
        <v>20.5</v>
      </c>
      <c r="Q78" s="31">
        <v>60</v>
      </c>
      <c r="R78" s="31">
        <v>1.1936</v>
      </c>
      <c r="S78" s="31" t="s">
        <v>184</v>
      </c>
      <c r="T78" s="31" t="s">
        <v>185</v>
      </c>
      <c r="U78" s="77">
        <v>1050</v>
      </c>
      <c r="V78" s="34">
        <v>129.12626118440537</v>
      </c>
      <c r="W78" s="2">
        <v>0.43221725525352817</v>
      </c>
      <c r="X78" s="2">
        <v>234.73116431846691</v>
      </c>
      <c r="Y78" s="2">
        <v>-29.931993727572692</v>
      </c>
      <c r="Z78" s="80">
        <f>VLOOKUP(U78,BG!$A$2:$F$55,4)</f>
        <v>14.837765811776757</v>
      </c>
      <c r="AA78" s="80">
        <f>VLOOKUP(U78,BG!$A$2:$F$55,5)</f>
        <v>0.80588918163130463</v>
      </c>
      <c r="AB78" s="80">
        <f>VLOOKUP(U78,BG!$A$2:$F$55,6)</f>
        <v>-37.681939908264404</v>
      </c>
      <c r="AC78" s="4">
        <f>VLOOKUP(U78+1,BG!$A$2:$F$55,4)</f>
        <v>14.837765811776757</v>
      </c>
      <c r="AD78" s="4">
        <f>VLOOKUP(U78+1,BG!$A$2:$F$55,5)</f>
        <v>0.80588918163130463</v>
      </c>
      <c r="AE78" s="4">
        <f>VLOOKUP(U78+1,BG!$A$2:$F$55,6)</f>
        <v>-37.681939908264404</v>
      </c>
      <c r="AF78" s="3">
        <f>COUNTIF($U$2:U78,U78)</f>
        <v>6</v>
      </c>
      <c r="AG78" s="3">
        <f t="shared" si="11"/>
        <v>18</v>
      </c>
      <c r="AH78" s="3">
        <f t="shared" si="14"/>
        <v>12</v>
      </c>
      <c r="AI78" s="3">
        <f t="shared" si="15"/>
        <v>5</v>
      </c>
      <c r="AJ78" s="81">
        <f t="shared" si="12"/>
        <v>14.837765811776757</v>
      </c>
      <c r="AK78" s="81">
        <f t="shared" si="13"/>
        <v>0.80588918163130463</v>
      </c>
      <c r="AL78" s="81">
        <f t="shared" si="16"/>
        <v>-37.681939908264397</v>
      </c>
      <c r="AM78" s="83">
        <v>0.41909600000000002</v>
      </c>
      <c r="AN78" s="83">
        <v>236.328</v>
      </c>
      <c r="AO78" s="84">
        <f t="shared" si="17"/>
        <v>99.044119488000007</v>
      </c>
      <c r="AP78" s="84">
        <f t="shared" si="18"/>
        <v>71.522865836619985</v>
      </c>
      <c r="AQ78" s="84">
        <f t="shared" si="19"/>
        <v>-25.724344960974676</v>
      </c>
      <c r="AR78" s="84">
        <f t="shared" si="20"/>
        <v>97.247210797594661</v>
      </c>
      <c r="AS78" s="85">
        <f t="shared" si="21"/>
        <v>1.8477740139461057E-2</v>
      </c>
    </row>
    <row r="79" spans="1:45" x14ac:dyDescent="0.25">
      <c r="A79">
        <v>4</v>
      </c>
      <c r="B79" s="30">
        <v>24</v>
      </c>
      <c r="C79" s="31" t="s">
        <v>137</v>
      </c>
      <c r="D79" s="31">
        <v>-200.03125</v>
      </c>
      <c r="E79" s="31">
        <v>104.0625</v>
      </c>
      <c r="F79" s="31">
        <v>240</v>
      </c>
      <c r="G79" s="31">
        <v>0.185974</v>
      </c>
      <c r="H79" s="31">
        <v>0.18204899999999999</v>
      </c>
      <c r="I79" s="31">
        <v>46.611234000000003</v>
      </c>
      <c r="J79" s="31">
        <v>1.5838890000000001</v>
      </c>
      <c r="K79" s="31">
        <v>8.8363510000000005</v>
      </c>
      <c r="L79" s="31">
        <v>0.15001500000000001</v>
      </c>
      <c r="M79" s="32">
        <v>0.185974</v>
      </c>
      <c r="N79" s="31">
        <v>0.34609800000000002</v>
      </c>
      <c r="O79" s="31">
        <v>101156</v>
      </c>
      <c r="P79" s="31">
        <v>20.5</v>
      </c>
      <c r="Q79" s="31">
        <v>60</v>
      </c>
      <c r="R79" s="31">
        <v>1.1936</v>
      </c>
      <c r="S79" s="31" t="s">
        <v>186</v>
      </c>
      <c r="T79" s="31" t="s">
        <v>187</v>
      </c>
      <c r="U79" s="77">
        <v>1050</v>
      </c>
      <c r="V79" s="34">
        <v>94.050502830283705</v>
      </c>
      <c r="W79" s="2">
        <v>0.44434336962153853</v>
      </c>
      <c r="X79" s="2">
        <v>170.49420362490736</v>
      </c>
      <c r="Y79" s="2">
        <v>-31.278049095799116</v>
      </c>
      <c r="Z79" s="80">
        <f>VLOOKUP(U79,BG!$A$2:$F$55,4)</f>
        <v>14.837765811776757</v>
      </c>
      <c r="AA79" s="80">
        <f>VLOOKUP(U79,BG!$A$2:$F$55,5)</f>
        <v>0.80588918163130463</v>
      </c>
      <c r="AB79" s="80">
        <f>VLOOKUP(U79,BG!$A$2:$F$55,6)</f>
        <v>-37.681939908264404</v>
      </c>
      <c r="AC79" s="4">
        <f>VLOOKUP(U79+1,BG!$A$2:$F$55,4)</f>
        <v>14.837765811776757</v>
      </c>
      <c r="AD79" s="4">
        <f>VLOOKUP(U79+1,BG!$A$2:$F$55,5)</f>
        <v>0.80588918163130463</v>
      </c>
      <c r="AE79" s="4">
        <f>VLOOKUP(U79+1,BG!$A$2:$F$55,6)</f>
        <v>-37.681939908264404</v>
      </c>
      <c r="AF79" s="3">
        <f>COUNTIF($U$2:U79,U79)</f>
        <v>7</v>
      </c>
      <c r="AG79" s="3">
        <f t="shared" si="11"/>
        <v>18</v>
      </c>
      <c r="AH79" s="3">
        <f t="shared" si="14"/>
        <v>11</v>
      </c>
      <c r="AI79" s="3">
        <f t="shared" si="15"/>
        <v>6</v>
      </c>
      <c r="AJ79" s="81">
        <f t="shared" si="12"/>
        <v>14.837765811776757</v>
      </c>
      <c r="AK79" s="81">
        <f t="shared" si="13"/>
        <v>0.80588918163130463</v>
      </c>
      <c r="AL79" s="81">
        <f t="shared" si="16"/>
        <v>-37.681939908264397</v>
      </c>
      <c r="AM79" s="83">
        <v>0.432176</v>
      </c>
      <c r="AN79" s="83">
        <v>171.953</v>
      </c>
      <c r="AO79" s="84">
        <f t="shared" si="17"/>
        <v>74.313959728</v>
      </c>
      <c r="AP79" s="84">
        <f t="shared" si="18"/>
        <v>44.479919843832946</v>
      </c>
      <c r="AQ79" s="84">
        <f t="shared" si="19"/>
        <v>-25.724344960974676</v>
      </c>
      <c r="AR79" s="84">
        <f t="shared" si="20"/>
        <v>70.204264804807622</v>
      </c>
      <c r="AS79" s="85">
        <f t="shared" si="21"/>
        <v>5.8539106343735187E-2</v>
      </c>
    </row>
    <row r="80" spans="1:45" x14ac:dyDescent="0.25">
      <c r="A80">
        <v>4</v>
      </c>
      <c r="B80" s="30">
        <v>25</v>
      </c>
      <c r="C80" s="31" t="s">
        <v>137</v>
      </c>
      <c r="D80" s="31">
        <v>-200.03125</v>
      </c>
      <c r="E80" s="31">
        <v>104.0625</v>
      </c>
      <c r="F80" s="31">
        <v>250</v>
      </c>
      <c r="G80" s="31">
        <v>0.17180599999999999</v>
      </c>
      <c r="H80" s="31">
        <v>0.18226999999999999</v>
      </c>
      <c r="I80" s="31">
        <v>46.666603000000002</v>
      </c>
      <c r="J80" s="31">
        <v>1.5420940000000001</v>
      </c>
      <c r="K80" s="31">
        <v>8.8415320000000008</v>
      </c>
      <c r="L80" s="31">
        <v>0.14613100000000001</v>
      </c>
      <c r="M80" s="32">
        <v>0.17180599999999999</v>
      </c>
      <c r="N80" s="31">
        <v>0.34848600000000002</v>
      </c>
      <c r="O80" s="31">
        <v>101159</v>
      </c>
      <c r="P80" s="31">
        <v>20.5</v>
      </c>
      <c r="Q80" s="31">
        <v>60</v>
      </c>
      <c r="R80" s="31">
        <v>1.1936</v>
      </c>
      <c r="S80" s="31" t="s">
        <v>188</v>
      </c>
      <c r="T80" s="31" t="s">
        <v>189</v>
      </c>
      <c r="U80" s="77">
        <v>1050</v>
      </c>
      <c r="V80" s="34">
        <v>80.292012310840946</v>
      </c>
      <c r="W80" s="2">
        <v>0.43922346700928</v>
      </c>
      <c r="X80" s="2">
        <v>149.01533696708267</v>
      </c>
      <c r="Y80" s="2">
        <v>-32.427883979061043</v>
      </c>
      <c r="Z80" s="80">
        <f>VLOOKUP(U80,BG!$A$2:$F$55,4)</f>
        <v>14.837765811776757</v>
      </c>
      <c r="AA80" s="80">
        <f>VLOOKUP(U80,BG!$A$2:$F$55,5)</f>
        <v>0.80588918163130463</v>
      </c>
      <c r="AB80" s="80">
        <f>VLOOKUP(U80,BG!$A$2:$F$55,6)</f>
        <v>-37.681939908264404</v>
      </c>
      <c r="AC80" s="4">
        <f>VLOOKUP(U80+1,BG!$A$2:$F$55,4)</f>
        <v>14.837765811776757</v>
      </c>
      <c r="AD80" s="4">
        <f>VLOOKUP(U80+1,BG!$A$2:$F$55,5)</f>
        <v>0.80588918163130463</v>
      </c>
      <c r="AE80" s="4">
        <f>VLOOKUP(U80+1,BG!$A$2:$F$55,6)</f>
        <v>-37.681939908264404</v>
      </c>
      <c r="AF80" s="3">
        <f>COUNTIF($U$2:U80,U80)</f>
        <v>8</v>
      </c>
      <c r="AG80" s="3">
        <f t="shared" si="11"/>
        <v>18</v>
      </c>
      <c r="AH80" s="3">
        <f t="shared" si="14"/>
        <v>10</v>
      </c>
      <c r="AI80" s="3">
        <f t="shared" si="15"/>
        <v>7</v>
      </c>
      <c r="AJ80" s="81">
        <f t="shared" si="12"/>
        <v>14.837765811776755</v>
      </c>
      <c r="AK80" s="81">
        <f t="shared" si="13"/>
        <v>0.80588918163130474</v>
      </c>
      <c r="AL80" s="81">
        <f t="shared" si="16"/>
        <v>-37.681939908264404</v>
      </c>
      <c r="AM80" s="83">
        <v>0.41733500000000001</v>
      </c>
      <c r="AN80" s="83">
        <v>150.81700000000001</v>
      </c>
      <c r="AO80" s="84">
        <f t="shared" si="17"/>
        <v>62.941212695000004</v>
      </c>
      <c r="AP80" s="84">
        <f t="shared" si="18"/>
        <v>33.023148961177135</v>
      </c>
      <c r="AQ80" s="84">
        <f t="shared" si="19"/>
        <v>-25.724344960974683</v>
      </c>
      <c r="AR80" s="84">
        <f t="shared" si="20"/>
        <v>58.747493922151818</v>
      </c>
      <c r="AS80" s="85">
        <f t="shared" si="21"/>
        <v>7.1385492262962175E-2</v>
      </c>
    </row>
    <row r="81" spans="1:45" x14ac:dyDescent="0.25">
      <c r="A81">
        <v>4</v>
      </c>
      <c r="B81" s="30">
        <v>26</v>
      </c>
      <c r="C81" s="31" t="s">
        <v>137</v>
      </c>
      <c r="D81" s="31">
        <v>-200.03125</v>
      </c>
      <c r="E81" s="31">
        <v>104.0625</v>
      </c>
      <c r="F81" s="31">
        <v>260</v>
      </c>
      <c r="G81" s="31">
        <v>0.15581600000000001</v>
      </c>
      <c r="H81" s="31">
        <v>0.182092</v>
      </c>
      <c r="I81" s="31">
        <v>46.621873999999998</v>
      </c>
      <c r="J81" s="31">
        <v>1.581628</v>
      </c>
      <c r="K81" s="31">
        <v>8.8372309999999992</v>
      </c>
      <c r="L81" s="31">
        <v>0.14982799999999999</v>
      </c>
      <c r="M81" s="32">
        <v>0.15581600000000001</v>
      </c>
      <c r="N81" s="31">
        <v>0.30528300000000003</v>
      </c>
      <c r="O81" s="31">
        <v>101159</v>
      </c>
      <c r="P81" s="31">
        <v>20.5</v>
      </c>
      <c r="Q81" s="31">
        <v>60</v>
      </c>
      <c r="R81" s="31">
        <v>1.1936</v>
      </c>
      <c r="S81" s="31" t="s">
        <v>190</v>
      </c>
      <c r="T81" s="31" t="s">
        <v>191</v>
      </c>
      <c r="U81" s="77">
        <v>1050</v>
      </c>
      <c r="V81" s="34">
        <v>64.891852591859404</v>
      </c>
      <c r="W81" s="2">
        <v>0.49714415044794397</v>
      </c>
      <c r="X81" s="2">
        <v>112.12683247167433</v>
      </c>
      <c r="Y81" s="2">
        <v>-31.810899793431055</v>
      </c>
      <c r="Z81" s="80">
        <f>VLOOKUP(U81,BG!$A$2:$F$55,4)</f>
        <v>14.837765811776757</v>
      </c>
      <c r="AA81" s="80">
        <f>VLOOKUP(U81,BG!$A$2:$F$55,5)</f>
        <v>0.80588918163130463</v>
      </c>
      <c r="AB81" s="80">
        <f>VLOOKUP(U81,BG!$A$2:$F$55,6)</f>
        <v>-37.681939908264404</v>
      </c>
      <c r="AC81" s="4">
        <f>VLOOKUP(U81+1,BG!$A$2:$F$55,4)</f>
        <v>14.837765811776757</v>
      </c>
      <c r="AD81" s="4">
        <f>VLOOKUP(U81+1,BG!$A$2:$F$55,5)</f>
        <v>0.80588918163130463</v>
      </c>
      <c r="AE81" s="4">
        <f>VLOOKUP(U81+1,BG!$A$2:$F$55,6)</f>
        <v>-37.681939908264404</v>
      </c>
      <c r="AF81" s="3">
        <f>COUNTIF($U$2:U81,U81)</f>
        <v>9</v>
      </c>
      <c r="AG81" s="3">
        <f t="shared" si="11"/>
        <v>18</v>
      </c>
      <c r="AH81" s="3">
        <f t="shared" si="14"/>
        <v>9</v>
      </c>
      <c r="AI81" s="3">
        <f t="shared" si="15"/>
        <v>8</v>
      </c>
      <c r="AJ81" s="81">
        <f t="shared" si="12"/>
        <v>14.837765811776755</v>
      </c>
      <c r="AK81" s="81">
        <f t="shared" si="13"/>
        <v>0.80588918163130463</v>
      </c>
      <c r="AL81" s="81">
        <f t="shared" si="16"/>
        <v>-37.681939908264397</v>
      </c>
      <c r="AM81" s="83">
        <v>0.42246099999999998</v>
      </c>
      <c r="AN81" s="83">
        <v>114.767</v>
      </c>
      <c r="AO81" s="84">
        <f t="shared" si="17"/>
        <v>48.484581586999994</v>
      </c>
      <c r="AP81" s="84">
        <f t="shared" si="18"/>
        <v>23.932299078118419</v>
      </c>
      <c r="AQ81" s="84">
        <f t="shared" si="19"/>
        <v>-25.724344960974676</v>
      </c>
      <c r="AR81" s="84">
        <f t="shared" si="20"/>
        <v>49.656644039093095</v>
      </c>
      <c r="AS81" s="85">
        <f t="shared" si="21"/>
        <v>2.3603335963871697E-2</v>
      </c>
    </row>
    <row r="82" spans="1:45" x14ac:dyDescent="0.25">
      <c r="A82">
        <v>4</v>
      </c>
      <c r="B82" s="30">
        <v>27</v>
      </c>
      <c r="C82" s="31" t="s">
        <v>137</v>
      </c>
      <c r="D82" s="31">
        <v>-200.03125</v>
      </c>
      <c r="E82" s="31">
        <v>104.0625</v>
      </c>
      <c r="F82" s="31">
        <v>270</v>
      </c>
      <c r="G82" s="31">
        <v>0.13581699999999999</v>
      </c>
      <c r="H82" s="31">
        <v>0.18212300000000001</v>
      </c>
      <c r="I82" s="31">
        <v>46.629789000000002</v>
      </c>
      <c r="J82" s="31">
        <v>1.6105449999999999</v>
      </c>
      <c r="K82" s="31">
        <v>8.8380209999999995</v>
      </c>
      <c r="L82" s="31">
        <v>0.15265899999999999</v>
      </c>
      <c r="M82" s="32">
        <v>0.13581699999999999</v>
      </c>
      <c r="N82" s="31">
        <v>0.25132700000000002</v>
      </c>
      <c r="O82" s="31">
        <v>101157</v>
      </c>
      <c r="P82" s="31">
        <v>20.5</v>
      </c>
      <c r="Q82" s="31">
        <v>60</v>
      </c>
      <c r="R82" s="31">
        <v>1.1936</v>
      </c>
      <c r="S82" s="31" t="s">
        <v>192</v>
      </c>
      <c r="T82" s="31" t="s">
        <v>193</v>
      </c>
      <c r="U82" s="77">
        <v>1050</v>
      </c>
      <c r="V82" s="34">
        <v>45.876331936159069</v>
      </c>
      <c r="W82" s="2">
        <v>0.52569577151450231</v>
      </c>
      <c r="X82" s="2">
        <v>78.929116671493802</v>
      </c>
      <c r="Y82" s="2">
        <v>-33.157214965346768</v>
      </c>
      <c r="Z82" s="80">
        <f>VLOOKUP(U82,BG!$A$2:$F$55,4)</f>
        <v>14.837765811776757</v>
      </c>
      <c r="AA82" s="80">
        <f>VLOOKUP(U82,BG!$A$2:$F$55,5)</f>
        <v>0.80588918163130463</v>
      </c>
      <c r="AB82" s="80">
        <f>VLOOKUP(U82,BG!$A$2:$F$55,6)</f>
        <v>-37.681939908264404</v>
      </c>
      <c r="AC82" s="4">
        <f>VLOOKUP(U82+1,BG!$A$2:$F$55,4)</f>
        <v>14.837765811776757</v>
      </c>
      <c r="AD82" s="4">
        <f>VLOOKUP(U82+1,BG!$A$2:$F$55,5)</f>
        <v>0.80588918163130463</v>
      </c>
      <c r="AE82" s="4">
        <f>VLOOKUP(U82+1,BG!$A$2:$F$55,6)</f>
        <v>-37.681939908264404</v>
      </c>
      <c r="AF82" s="3">
        <f>COUNTIF($U$2:U82,U82)</f>
        <v>10</v>
      </c>
      <c r="AG82" s="3">
        <f t="shared" si="11"/>
        <v>18</v>
      </c>
      <c r="AH82" s="3">
        <f t="shared" si="14"/>
        <v>8</v>
      </c>
      <c r="AI82" s="3">
        <f t="shared" si="15"/>
        <v>9</v>
      </c>
      <c r="AJ82" s="81">
        <f t="shared" si="12"/>
        <v>14.837765811776755</v>
      </c>
      <c r="AK82" s="81">
        <f t="shared" si="13"/>
        <v>0.80588918163130463</v>
      </c>
      <c r="AL82" s="81">
        <f t="shared" si="16"/>
        <v>-37.681939908264397</v>
      </c>
      <c r="AM82" s="83">
        <v>0.399758</v>
      </c>
      <c r="AN82" s="83">
        <v>81.822699999999998</v>
      </c>
      <c r="AO82" s="84">
        <f t="shared" si="17"/>
        <v>32.709278906599998</v>
      </c>
      <c r="AP82" s="84">
        <f t="shared" si="18"/>
        <v>8.3354879182323316</v>
      </c>
      <c r="AQ82" s="84">
        <f t="shared" si="19"/>
        <v>-25.724344960974676</v>
      </c>
      <c r="AR82" s="84">
        <f t="shared" si="20"/>
        <v>34.059832879207008</v>
      </c>
      <c r="AS82" s="85">
        <f t="shared" si="21"/>
        <v>3.9652395752989782E-2</v>
      </c>
    </row>
    <row r="83" spans="1:45" x14ac:dyDescent="0.25">
      <c r="A83">
        <v>4</v>
      </c>
      <c r="B83" s="30">
        <v>28</v>
      </c>
      <c r="C83" s="31" t="s">
        <v>137</v>
      </c>
      <c r="D83" s="31">
        <v>-200.03125</v>
      </c>
      <c r="E83" s="31">
        <v>104.0625</v>
      </c>
      <c r="F83" s="31">
        <v>280</v>
      </c>
      <c r="G83" s="31">
        <v>0.13200500000000001</v>
      </c>
      <c r="H83" s="31">
        <v>0.18223</v>
      </c>
      <c r="I83" s="31">
        <v>46.656517999999998</v>
      </c>
      <c r="J83" s="31">
        <v>1.5618890000000001</v>
      </c>
      <c r="K83" s="31">
        <v>8.8407660000000003</v>
      </c>
      <c r="L83" s="31">
        <v>0.147954</v>
      </c>
      <c r="M83" s="32">
        <v>0.13200500000000001</v>
      </c>
      <c r="N83" s="31">
        <v>0.25067400000000001</v>
      </c>
      <c r="O83" s="31">
        <v>101154</v>
      </c>
      <c r="P83" s="31">
        <v>20.5</v>
      </c>
      <c r="Q83" s="31">
        <v>60</v>
      </c>
      <c r="R83" s="31">
        <v>1.1936</v>
      </c>
      <c r="S83" s="31" t="s">
        <v>194</v>
      </c>
      <c r="T83" s="31" t="s">
        <v>195</v>
      </c>
      <c r="U83" s="77">
        <v>1050</v>
      </c>
      <c r="V83" s="34">
        <v>41.476229696674551</v>
      </c>
      <c r="W83" s="2">
        <v>0.53977014247048005</v>
      </c>
      <c r="X83" s="2">
        <v>71.590591787438385</v>
      </c>
      <c r="Y83" s="2">
        <v>-33.518484728458411</v>
      </c>
      <c r="Z83" s="80">
        <f>VLOOKUP(U83,BG!$A$2:$F$55,4)</f>
        <v>14.837765811776757</v>
      </c>
      <c r="AA83" s="80">
        <f>VLOOKUP(U83,BG!$A$2:$F$55,5)</f>
        <v>0.80588918163130463</v>
      </c>
      <c r="AB83" s="80">
        <f>VLOOKUP(U83,BG!$A$2:$F$55,6)</f>
        <v>-37.681939908264404</v>
      </c>
      <c r="AC83" s="4">
        <f>VLOOKUP(U83+1,BG!$A$2:$F$55,4)</f>
        <v>14.837765811776757</v>
      </c>
      <c r="AD83" s="4">
        <f>VLOOKUP(U83+1,BG!$A$2:$F$55,5)</f>
        <v>0.80588918163130463</v>
      </c>
      <c r="AE83" s="4">
        <f>VLOOKUP(U83+1,BG!$A$2:$F$55,6)</f>
        <v>-37.681939908264404</v>
      </c>
      <c r="AF83" s="3">
        <f>COUNTIF($U$2:U83,U83)</f>
        <v>11</v>
      </c>
      <c r="AG83" s="3">
        <f t="shared" si="11"/>
        <v>18</v>
      </c>
      <c r="AH83" s="3">
        <f t="shared" si="14"/>
        <v>7</v>
      </c>
      <c r="AI83" s="3">
        <f t="shared" si="15"/>
        <v>10</v>
      </c>
      <c r="AJ83" s="81">
        <f t="shared" si="12"/>
        <v>14.837765811776755</v>
      </c>
      <c r="AK83" s="81">
        <f t="shared" si="13"/>
        <v>0.80588918163130474</v>
      </c>
      <c r="AL83" s="81">
        <f t="shared" si="16"/>
        <v>-37.681939908264404</v>
      </c>
      <c r="AM83" s="83">
        <v>0.40686</v>
      </c>
      <c r="AN83" s="83">
        <v>74.458100000000002</v>
      </c>
      <c r="AO83" s="84">
        <f t="shared" si="17"/>
        <v>30.294022566000002</v>
      </c>
      <c r="AP83" s="84">
        <f t="shared" si="18"/>
        <v>5.1239792001931832</v>
      </c>
      <c r="AQ83" s="84">
        <f t="shared" si="19"/>
        <v>-25.724344960974683</v>
      </c>
      <c r="AR83" s="84">
        <f t="shared" si="20"/>
        <v>30.848324161167866</v>
      </c>
      <c r="AS83" s="85">
        <f t="shared" si="21"/>
        <v>1.7968612890343769E-2</v>
      </c>
    </row>
    <row r="84" spans="1:45" x14ac:dyDescent="0.25">
      <c r="A84">
        <v>4</v>
      </c>
      <c r="B84" s="30">
        <v>29</v>
      </c>
      <c r="C84" s="31" t="s">
        <v>137</v>
      </c>
      <c r="D84" s="31">
        <v>-200.03125</v>
      </c>
      <c r="E84" s="31">
        <v>104.0625</v>
      </c>
      <c r="F84" s="31">
        <v>290</v>
      </c>
      <c r="G84" s="31">
        <v>0.114483</v>
      </c>
      <c r="H84" s="31">
        <v>0.18257999999999999</v>
      </c>
      <c r="I84" s="31">
        <v>46.744453999999998</v>
      </c>
      <c r="J84" s="31">
        <v>1.545339</v>
      </c>
      <c r="K84" s="31">
        <v>8.8495179999999998</v>
      </c>
      <c r="L84" s="31">
        <v>0.14637600000000001</v>
      </c>
      <c r="M84" s="32">
        <v>0.114483</v>
      </c>
      <c r="N84" s="31">
        <v>0.189696</v>
      </c>
      <c r="O84" s="31">
        <v>101145</v>
      </c>
      <c r="P84" s="31">
        <v>20.5</v>
      </c>
      <c r="Q84" s="31">
        <v>60</v>
      </c>
      <c r="R84" s="31">
        <v>1.1934</v>
      </c>
      <c r="S84" s="31" t="s">
        <v>196</v>
      </c>
      <c r="T84" s="31" t="s">
        <v>197</v>
      </c>
      <c r="U84" s="77">
        <v>1050</v>
      </c>
      <c r="V84" s="34">
        <v>24.703649148351364</v>
      </c>
      <c r="W84" s="2">
        <v>0.74061923387230988</v>
      </c>
      <c r="X84" s="2">
        <v>37.744891687701895</v>
      </c>
      <c r="Y84" s="2">
        <v>-32.901024852096555</v>
      </c>
      <c r="Z84" s="80">
        <f>VLOOKUP(U84,BG!$A$2:$F$55,4)</f>
        <v>14.837765811776757</v>
      </c>
      <c r="AA84" s="80">
        <f>VLOOKUP(U84,BG!$A$2:$F$55,5)</f>
        <v>0.80588918163130463</v>
      </c>
      <c r="AB84" s="80">
        <f>VLOOKUP(U84,BG!$A$2:$F$55,6)</f>
        <v>-37.681939908264404</v>
      </c>
      <c r="AC84" s="4">
        <f>VLOOKUP(U84+1,BG!$A$2:$F$55,4)</f>
        <v>14.837765811776757</v>
      </c>
      <c r="AD84" s="4">
        <f>VLOOKUP(U84+1,BG!$A$2:$F$55,5)</f>
        <v>0.80588918163130463</v>
      </c>
      <c r="AE84" s="4">
        <f>VLOOKUP(U84+1,BG!$A$2:$F$55,6)</f>
        <v>-37.681939908264404</v>
      </c>
      <c r="AF84" s="3">
        <f>COUNTIF($U$2:U84,U84)</f>
        <v>12</v>
      </c>
      <c r="AG84" s="3">
        <f t="shared" si="11"/>
        <v>18</v>
      </c>
      <c r="AH84" s="3">
        <f t="shared" si="14"/>
        <v>6</v>
      </c>
      <c r="AI84" s="3">
        <f t="shared" si="15"/>
        <v>11</v>
      </c>
      <c r="AJ84" s="81">
        <f t="shared" si="12"/>
        <v>14.837765811776757</v>
      </c>
      <c r="AK84" s="81">
        <f t="shared" si="13"/>
        <v>0.80588918163130463</v>
      </c>
      <c r="AL84" s="81">
        <f t="shared" si="16"/>
        <v>-37.681939908264397</v>
      </c>
      <c r="AM84" s="83">
        <v>0.44533899999999998</v>
      </c>
      <c r="AN84" s="83">
        <v>34.017200000000003</v>
      </c>
      <c r="AO84" s="84">
        <f t="shared" si="17"/>
        <v>15.1491858308</v>
      </c>
      <c r="AP84" s="84">
        <f t="shared" si="18"/>
        <v>-4.9464320877574615</v>
      </c>
      <c r="AQ84" s="84">
        <f t="shared" si="19"/>
        <v>-25.724344960974676</v>
      </c>
      <c r="AR84" s="84">
        <f t="shared" si="20"/>
        <v>20.777912873217215</v>
      </c>
      <c r="AS84" s="85">
        <f t="shared" si="21"/>
        <v>0.27089954013969603</v>
      </c>
    </row>
    <row r="85" spans="1:45" x14ac:dyDescent="0.25">
      <c r="A85">
        <v>4</v>
      </c>
      <c r="B85" s="30">
        <v>30</v>
      </c>
      <c r="C85" s="31" t="s">
        <v>137</v>
      </c>
      <c r="D85" s="31">
        <v>-200.03125</v>
      </c>
      <c r="E85" s="31">
        <v>104.0625</v>
      </c>
      <c r="F85" s="31">
        <v>300</v>
      </c>
      <c r="G85" s="31">
        <v>0.11296299999999999</v>
      </c>
      <c r="H85" s="31">
        <v>0.18257699999999999</v>
      </c>
      <c r="I85" s="31">
        <v>46.743622999999999</v>
      </c>
      <c r="J85" s="31">
        <v>1.5842620000000001</v>
      </c>
      <c r="K85" s="31">
        <v>8.8492460000000008</v>
      </c>
      <c r="L85" s="31">
        <v>0.150062</v>
      </c>
      <c r="M85" s="32">
        <v>0.11296299999999999</v>
      </c>
      <c r="N85" s="31">
        <v>0.181203</v>
      </c>
      <c r="O85" s="31">
        <v>101148</v>
      </c>
      <c r="P85" s="31">
        <v>20.5</v>
      </c>
      <c r="Q85" s="31">
        <v>60</v>
      </c>
      <c r="R85" s="31">
        <v>1.1935</v>
      </c>
      <c r="S85" s="31" t="s">
        <v>198</v>
      </c>
      <c r="T85" s="31" t="s">
        <v>199</v>
      </c>
      <c r="U85" s="77">
        <v>1050</v>
      </c>
      <c r="V85" s="34">
        <v>22.37548103022554</v>
      </c>
      <c r="W85" s="2">
        <v>0.72567634586088214</v>
      </c>
      <c r="X85" s="2">
        <v>34.735468652836232</v>
      </c>
      <c r="Y85" s="2">
        <v>-34.637398729942802</v>
      </c>
      <c r="Z85" s="80">
        <f>VLOOKUP(U85,BG!$A$2:$F$55,4)</f>
        <v>14.837765811776757</v>
      </c>
      <c r="AA85" s="80">
        <f>VLOOKUP(U85,BG!$A$2:$F$55,5)</f>
        <v>0.80588918163130463</v>
      </c>
      <c r="AB85" s="80">
        <f>VLOOKUP(U85,BG!$A$2:$F$55,6)</f>
        <v>-37.681939908264404</v>
      </c>
      <c r="AC85" s="4">
        <f>VLOOKUP(U85+1,BG!$A$2:$F$55,4)</f>
        <v>14.837765811776757</v>
      </c>
      <c r="AD85" s="4">
        <f>VLOOKUP(U85+1,BG!$A$2:$F$55,5)</f>
        <v>0.80588918163130463</v>
      </c>
      <c r="AE85" s="4">
        <f>VLOOKUP(U85+1,BG!$A$2:$F$55,6)</f>
        <v>-37.681939908264404</v>
      </c>
      <c r="AF85" s="3">
        <f>COUNTIF($U$2:U85,U85)</f>
        <v>13</v>
      </c>
      <c r="AG85" s="3">
        <f t="shared" si="11"/>
        <v>18</v>
      </c>
      <c r="AH85" s="3">
        <f t="shared" si="14"/>
        <v>5</v>
      </c>
      <c r="AI85" s="3">
        <f t="shared" si="15"/>
        <v>12</v>
      </c>
      <c r="AJ85" s="81">
        <f t="shared" si="12"/>
        <v>14.837765811776757</v>
      </c>
      <c r="AK85" s="81">
        <f t="shared" si="13"/>
        <v>0.80588918163130463</v>
      </c>
      <c r="AL85" s="81">
        <f t="shared" si="16"/>
        <v>-37.681939908264397</v>
      </c>
      <c r="AM85" s="83">
        <v>0.39124300000000001</v>
      </c>
      <c r="AN85" s="83">
        <v>30.526800000000001</v>
      </c>
      <c r="AO85" s="84">
        <f t="shared" si="17"/>
        <v>11.943396812400001</v>
      </c>
      <c r="AP85" s="84">
        <f t="shared" si="18"/>
        <v>-9.4306907661873858</v>
      </c>
      <c r="AQ85" s="84">
        <f t="shared" si="19"/>
        <v>-25.724344960974676</v>
      </c>
      <c r="AR85" s="84">
        <f t="shared" si="20"/>
        <v>16.29365419478729</v>
      </c>
      <c r="AS85" s="85">
        <f t="shared" si="21"/>
        <v>0.26699089905682638</v>
      </c>
    </row>
    <row r="86" spans="1:45" x14ac:dyDescent="0.25">
      <c r="A86">
        <v>4</v>
      </c>
      <c r="B86" s="30">
        <v>31</v>
      </c>
      <c r="C86" s="31" t="s">
        <v>137</v>
      </c>
      <c r="D86" s="31">
        <v>-200.03125</v>
      </c>
      <c r="E86" s="31">
        <v>104.0625</v>
      </c>
      <c r="F86" s="31">
        <v>310</v>
      </c>
      <c r="G86" s="31">
        <v>0.106888</v>
      </c>
      <c r="H86" s="31">
        <v>0.182612</v>
      </c>
      <c r="I86" s="31">
        <v>46.75226</v>
      </c>
      <c r="J86" s="31">
        <v>1.5880430000000001</v>
      </c>
      <c r="K86" s="31">
        <v>8.8501449999999995</v>
      </c>
      <c r="L86" s="31">
        <v>0.15044099999999999</v>
      </c>
      <c r="M86" s="32">
        <v>0.106888</v>
      </c>
      <c r="N86" s="31">
        <v>0.139623</v>
      </c>
      <c r="O86" s="31">
        <v>101146</v>
      </c>
      <c r="P86" s="31">
        <v>20.5</v>
      </c>
      <c r="Q86" s="31">
        <v>60</v>
      </c>
      <c r="R86" s="31">
        <v>1.1935</v>
      </c>
      <c r="S86" s="31" t="s">
        <v>200</v>
      </c>
      <c r="T86" s="31" t="s">
        <v>201</v>
      </c>
      <c r="U86" s="77">
        <v>1050</v>
      </c>
      <c r="V86" s="34">
        <v>15.937888560237241</v>
      </c>
      <c r="W86" s="2">
        <v>1.0748417076804933</v>
      </c>
      <c r="X86" s="2">
        <v>22.369620892834025</v>
      </c>
      <c r="Y86" s="2">
        <v>-31.857927447844748</v>
      </c>
      <c r="Z86" s="80">
        <f>VLOOKUP(U86,BG!$A$2:$F$55,4)</f>
        <v>14.837765811776757</v>
      </c>
      <c r="AA86" s="80">
        <f>VLOOKUP(U86,BG!$A$2:$F$55,5)</f>
        <v>0.80588918163130463</v>
      </c>
      <c r="AB86" s="80">
        <f>VLOOKUP(U86,BG!$A$2:$F$55,6)</f>
        <v>-37.681939908264404</v>
      </c>
      <c r="AC86" s="4">
        <f>VLOOKUP(U86+1,BG!$A$2:$F$55,4)</f>
        <v>14.837765811776757</v>
      </c>
      <c r="AD86" s="4">
        <f>VLOOKUP(U86+1,BG!$A$2:$F$55,5)</f>
        <v>0.80588918163130463</v>
      </c>
      <c r="AE86" s="4">
        <f>VLOOKUP(U86+1,BG!$A$2:$F$55,6)</f>
        <v>-37.681939908264404</v>
      </c>
      <c r="AF86" s="3">
        <f>COUNTIF($U$2:U86,U86)</f>
        <v>14</v>
      </c>
      <c r="AG86" s="3">
        <f t="shared" si="11"/>
        <v>18</v>
      </c>
      <c r="AH86" s="3">
        <f t="shared" si="14"/>
        <v>4</v>
      </c>
      <c r="AI86" s="3">
        <f t="shared" si="15"/>
        <v>13</v>
      </c>
      <c r="AJ86" s="81">
        <f t="shared" si="12"/>
        <v>14.837765811776757</v>
      </c>
      <c r="AK86" s="81">
        <f t="shared" si="13"/>
        <v>0.80588918163130463</v>
      </c>
      <c r="AL86" s="81">
        <f t="shared" si="16"/>
        <v>-37.681939908264404</v>
      </c>
      <c r="AM86" s="83">
        <v>0.499251</v>
      </c>
      <c r="AN86" s="83">
        <v>25.765699999999999</v>
      </c>
      <c r="AO86" s="84">
        <f t="shared" si="17"/>
        <v>12.863551490699999</v>
      </c>
      <c r="AP86" s="84">
        <f t="shared" si="18"/>
        <v>-7.8141259272257848</v>
      </c>
      <c r="AQ86" s="84">
        <f t="shared" si="19"/>
        <v>-25.724344960974683</v>
      </c>
      <c r="AR86" s="84">
        <f t="shared" si="20"/>
        <v>17.910219033748898</v>
      </c>
      <c r="AS86" s="85">
        <f t="shared" si="21"/>
        <v>0.28177586960490403</v>
      </c>
    </row>
    <row r="87" spans="1:45" x14ac:dyDescent="0.25">
      <c r="A87">
        <v>4</v>
      </c>
      <c r="B87" s="30">
        <v>32</v>
      </c>
      <c r="C87" s="31" t="s">
        <v>137</v>
      </c>
      <c r="D87" s="31">
        <v>-200.03125</v>
      </c>
      <c r="E87" s="31">
        <v>104.0625</v>
      </c>
      <c r="F87" s="31">
        <v>320</v>
      </c>
      <c r="G87" s="31">
        <v>0.105679</v>
      </c>
      <c r="H87" s="31">
        <v>0.182259</v>
      </c>
      <c r="I87" s="31">
        <v>46.663837000000001</v>
      </c>
      <c r="J87" s="31">
        <v>1.587426</v>
      </c>
      <c r="K87" s="31">
        <v>8.8419460000000001</v>
      </c>
      <c r="L87" s="31">
        <v>0.15040899999999999</v>
      </c>
      <c r="M87" s="32">
        <v>0.105679</v>
      </c>
      <c r="N87" s="31">
        <v>0.14122799999999999</v>
      </c>
      <c r="O87" s="31">
        <v>101142</v>
      </c>
      <c r="P87" s="31">
        <v>20.5</v>
      </c>
      <c r="Q87" s="31">
        <v>60</v>
      </c>
      <c r="R87" s="31">
        <v>1.1934</v>
      </c>
      <c r="S87" s="31" t="s">
        <v>202</v>
      </c>
      <c r="T87" s="31" t="s">
        <v>203</v>
      </c>
      <c r="U87" s="77">
        <v>1050</v>
      </c>
      <c r="V87" s="34">
        <v>13.891918388245406</v>
      </c>
      <c r="W87" s="2">
        <v>0.9135032105595422</v>
      </c>
      <c r="X87" s="2">
        <v>20.741260193839459</v>
      </c>
      <c r="Y87" s="2">
        <v>-36.150357408453559</v>
      </c>
      <c r="Z87" s="80">
        <f>VLOOKUP(U87,BG!$A$2:$F$55,4)</f>
        <v>14.837765811776757</v>
      </c>
      <c r="AA87" s="80">
        <f>VLOOKUP(U87,BG!$A$2:$F$55,5)</f>
        <v>0.80588918163130463</v>
      </c>
      <c r="AB87" s="80">
        <f>VLOOKUP(U87,BG!$A$2:$F$55,6)</f>
        <v>-37.681939908264404</v>
      </c>
      <c r="AC87" s="4">
        <f>VLOOKUP(U87+1,BG!$A$2:$F$55,4)</f>
        <v>14.837765811776757</v>
      </c>
      <c r="AD87" s="4">
        <f>VLOOKUP(U87+1,BG!$A$2:$F$55,5)</f>
        <v>0.80588918163130463</v>
      </c>
      <c r="AE87" s="4">
        <f>VLOOKUP(U87+1,BG!$A$2:$F$55,6)</f>
        <v>-37.681939908264404</v>
      </c>
      <c r="AF87" s="3">
        <f>COUNTIF($U$2:U87,U87)</f>
        <v>15</v>
      </c>
      <c r="AG87" s="3">
        <f t="shared" si="11"/>
        <v>18</v>
      </c>
      <c r="AH87" s="3">
        <f t="shared" si="14"/>
        <v>3</v>
      </c>
      <c r="AI87" s="3">
        <f t="shared" si="15"/>
        <v>14</v>
      </c>
      <c r="AJ87" s="81">
        <f t="shared" si="12"/>
        <v>14.837765811776755</v>
      </c>
      <c r="AK87" s="81">
        <f t="shared" si="13"/>
        <v>0.80588918163130474</v>
      </c>
      <c r="AL87" s="81">
        <f t="shared" si="16"/>
        <v>-37.681939908264404</v>
      </c>
      <c r="AM87" s="83">
        <v>0.41757699999999998</v>
      </c>
      <c r="AN87" s="83">
        <v>24.900600000000001</v>
      </c>
      <c r="AO87" s="84">
        <f t="shared" si="17"/>
        <v>10.3979178462</v>
      </c>
      <c r="AP87" s="84">
        <f t="shared" si="18"/>
        <v>-17.20314963033038</v>
      </c>
      <c r="AQ87" s="84">
        <f t="shared" si="19"/>
        <v>-25.724344960974683</v>
      </c>
      <c r="AR87" s="84">
        <f t="shared" si="20"/>
        <v>8.5211953306443036</v>
      </c>
      <c r="AS87" s="85">
        <f t="shared" si="21"/>
        <v>0.22024169646792902</v>
      </c>
    </row>
    <row r="88" spans="1:45" x14ac:dyDescent="0.25">
      <c r="A88">
        <v>4</v>
      </c>
      <c r="B88" s="30">
        <v>33</v>
      </c>
      <c r="C88" s="31" t="s">
        <v>137</v>
      </c>
      <c r="D88" s="31">
        <v>-200.03125</v>
      </c>
      <c r="E88" s="31">
        <v>104.0625</v>
      </c>
      <c r="F88" s="31">
        <v>330</v>
      </c>
      <c r="G88" s="31">
        <v>9.8303000000000001E-2</v>
      </c>
      <c r="H88" s="31">
        <v>0.182503</v>
      </c>
      <c r="I88" s="31">
        <v>46.725123000000004</v>
      </c>
      <c r="J88" s="31">
        <v>1.56999</v>
      </c>
      <c r="K88" s="31">
        <v>8.8478250000000003</v>
      </c>
      <c r="L88" s="31">
        <v>0.14866099999999999</v>
      </c>
      <c r="M88" s="32">
        <v>9.8303000000000001E-2</v>
      </c>
      <c r="N88" s="31">
        <v>8.7364999999999998E-2</v>
      </c>
      <c r="O88" s="31">
        <v>101141</v>
      </c>
      <c r="P88" s="31">
        <v>20.5</v>
      </c>
      <c r="Q88" s="31">
        <v>60</v>
      </c>
      <c r="R88" s="31">
        <v>1.1934</v>
      </c>
      <c r="S88" s="31" t="s">
        <v>204</v>
      </c>
      <c r="T88" s="31" t="s">
        <v>205</v>
      </c>
      <c r="U88" s="77">
        <v>1050</v>
      </c>
      <c r="V88" s="34">
        <v>6.2832848169713458</v>
      </c>
      <c r="W88" s="2">
        <v>1.7457010798479715</v>
      </c>
      <c r="X88" s="2">
        <v>8.809630346676343</v>
      </c>
      <c r="Y88" s="2">
        <v>-34.939072261439399</v>
      </c>
      <c r="Z88" s="80">
        <f>VLOOKUP(U88,BG!$A$2:$F$55,4)</f>
        <v>14.837765811776757</v>
      </c>
      <c r="AA88" s="80">
        <f>VLOOKUP(U88,BG!$A$2:$F$55,5)</f>
        <v>0.80588918163130463</v>
      </c>
      <c r="AB88" s="80">
        <f>VLOOKUP(U88,BG!$A$2:$F$55,6)</f>
        <v>-37.681939908264404</v>
      </c>
      <c r="AC88" s="4">
        <f>VLOOKUP(U88+1,BG!$A$2:$F$55,4)</f>
        <v>14.837765811776757</v>
      </c>
      <c r="AD88" s="4">
        <f>VLOOKUP(U88+1,BG!$A$2:$F$55,5)</f>
        <v>0.80588918163130463</v>
      </c>
      <c r="AE88" s="4">
        <f>VLOOKUP(U88+1,BG!$A$2:$F$55,6)</f>
        <v>-37.681939908264404</v>
      </c>
      <c r="AF88" s="3">
        <f>COUNTIF($U$2:U88,U88)</f>
        <v>16</v>
      </c>
      <c r="AG88" s="3">
        <f t="shared" si="11"/>
        <v>18</v>
      </c>
      <c r="AH88" s="3">
        <f t="shared" si="14"/>
        <v>2</v>
      </c>
      <c r="AI88" s="3">
        <f t="shared" si="15"/>
        <v>15</v>
      </c>
      <c r="AJ88" s="81">
        <f t="shared" si="12"/>
        <v>14.837765811776757</v>
      </c>
      <c r="AK88" s="81">
        <f t="shared" si="13"/>
        <v>0.80588918163130463</v>
      </c>
      <c r="AL88" s="81">
        <f t="shared" si="16"/>
        <v>-37.681939908264397</v>
      </c>
      <c r="AM88" s="83">
        <v>0.706179</v>
      </c>
      <c r="AN88" s="83">
        <v>14.4137</v>
      </c>
      <c r="AO88" s="84">
        <f t="shared" si="17"/>
        <v>10.178652252300001</v>
      </c>
      <c r="AP88" s="84">
        <f t="shared" si="18"/>
        <v>-19.560091052185047</v>
      </c>
      <c r="AQ88" s="84">
        <f t="shared" si="19"/>
        <v>-25.724344960974676</v>
      </c>
      <c r="AR88" s="84">
        <f t="shared" si="20"/>
        <v>6.1642539087896289</v>
      </c>
      <c r="AS88" s="85">
        <f t="shared" si="21"/>
        <v>0.65123831738764504</v>
      </c>
    </row>
    <row r="89" spans="1:45" x14ac:dyDescent="0.25">
      <c r="A89">
        <v>4</v>
      </c>
      <c r="B89" s="30">
        <v>34</v>
      </c>
      <c r="C89" s="31" t="s">
        <v>137</v>
      </c>
      <c r="D89" s="31">
        <v>-200.03125</v>
      </c>
      <c r="E89" s="31">
        <v>104.0625</v>
      </c>
      <c r="F89" s="31">
        <v>340</v>
      </c>
      <c r="G89" s="31">
        <v>9.6584000000000003E-2</v>
      </c>
      <c r="H89" s="31">
        <v>0.182897</v>
      </c>
      <c r="I89" s="31">
        <v>46.823869999999999</v>
      </c>
      <c r="J89" s="31">
        <v>1.5945959999999999</v>
      </c>
      <c r="K89" s="31">
        <v>8.8573090000000008</v>
      </c>
      <c r="L89" s="31">
        <v>0.15101100000000001</v>
      </c>
      <c r="M89" s="32">
        <v>9.6584000000000003E-2</v>
      </c>
      <c r="N89" s="31">
        <v>5.2478999999999998E-2</v>
      </c>
      <c r="O89" s="31">
        <v>101137</v>
      </c>
      <c r="P89" s="31">
        <v>20.5</v>
      </c>
      <c r="Q89" s="31">
        <v>60</v>
      </c>
      <c r="R89" s="31">
        <v>1.1933</v>
      </c>
      <c r="S89" s="31" t="s">
        <v>206</v>
      </c>
      <c r="T89" s="31" t="s">
        <v>207</v>
      </c>
      <c r="U89" s="77">
        <v>1050</v>
      </c>
      <c r="V89" s="34">
        <v>3.7789613629117511</v>
      </c>
      <c r="W89" s="2">
        <v>2.7478729399864319</v>
      </c>
      <c r="X89" s="2">
        <v>5.1936415165677836</v>
      </c>
      <c r="Y89" s="2">
        <v>-34.909419957697374</v>
      </c>
      <c r="Z89" s="80">
        <f>VLOOKUP(U89,BG!$A$2:$F$55,4)</f>
        <v>14.837765811776757</v>
      </c>
      <c r="AA89" s="80">
        <f>VLOOKUP(U89,BG!$A$2:$F$55,5)</f>
        <v>0.80588918163130463</v>
      </c>
      <c r="AB89" s="80">
        <f>VLOOKUP(U89,BG!$A$2:$F$55,6)</f>
        <v>-37.681939908264404</v>
      </c>
      <c r="AC89" s="4">
        <f>VLOOKUP(U89+1,BG!$A$2:$F$55,4)</f>
        <v>14.837765811776757</v>
      </c>
      <c r="AD89" s="4">
        <f>VLOOKUP(U89+1,BG!$A$2:$F$55,5)</f>
        <v>0.80588918163130463</v>
      </c>
      <c r="AE89" s="4">
        <f>VLOOKUP(U89+1,BG!$A$2:$F$55,6)</f>
        <v>-37.681939908264404</v>
      </c>
      <c r="AF89" s="3">
        <f>COUNTIF($U$2:U89,U89)</f>
        <v>17</v>
      </c>
      <c r="AG89" s="3">
        <f t="shared" si="11"/>
        <v>18</v>
      </c>
      <c r="AH89" s="3">
        <f t="shared" si="14"/>
        <v>1</v>
      </c>
      <c r="AI89" s="3">
        <f t="shared" si="15"/>
        <v>16</v>
      </c>
      <c r="AJ89" s="81">
        <f t="shared" si="12"/>
        <v>14.837765811776757</v>
      </c>
      <c r="AK89" s="81">
        <f t="shared" si="13"/>
        <v>0.80588918163130463</v>
      </c>
      <c r="AL89" s="81">
        <f t="shared" si="16"/>
        <v>-37.681939908264404</v>
      </c>
      <c r="AM89" s="83">
        <v>0.94589000000000001</v>
      </c>
      <c r="AN89" s="83">
        <v>12.100899999999999</v>
      </c>
      <c r="AO89" s="84">
        <f t="shared" si="17"/>
        <v>11.446120300999999</v>
      </c>
      <c r="AP89" s="84">
        <f t="shared" si="18"/>
        <v>-20.637952974330666</v>
      </c>
      <c r="AQ89" s="84">
        <f t="shared" si="19"/>
        <v>-25.724344960974683</v>
      </c>
      <c r="AR89" s="84">
        <f t="shared" si="20"/>
        <v>5.086391986644017</v>
      </c>
      <c r="AS89" s="85">
        <f t="shared" si="21"/>
        <v>1.2503417611256713</v>
      </c>
    </row>
    <row r="90" spans="1:45" ht="15.75" thickBot="1" x14ac:dyDescent="0.3">
      <c r="A90">
        <v>4</v>
      </c>
      <c r="B90" s="47">
        <v>35</v>
      </c>
      <c r="C90" s="48" t="s">
        <v>137</v>
      </c>
      <c r="D90" s="48">
        <v>-200.03125</v>
      </c>
      <c r="E90" s="48">
        <v>104.0625</v>
      </c>
      <c r="F90" s="48">
        <v>350</v>
      </c>
      <c r="G90" s="48">
        <v>9.7627000000000005E-2</v>
      </c>
      <c r="H90" s="48">
        <v>0.182944</v>
      </c>
      <c r="I90" s="48">
        <v>46.835560999999998</v>
      </c>
      <c r="J90" s="48">
        <v>1.545995</v>
      </c>
      <c r="K90" s="48">
        <v>8.8585829999999994</v>
      </c>
      <c r="L90" s="48">
        <v>0.146262</v>
      </c>
      <c r="M90" s="49">
        <v>9.7627000000000005E-2</v>
      </c>
      <c r="N90" s="48">
        <v>7.0481000000000002E-2</v>
      </c>
      <c r="O90" s="48">
        <v>101135</v>
      </c>
      <c r="P90" s="48">
        <v>20.5</v>
      </c>
      <c r="Q90" s="48">
        <v>60</v>
      </c>
      <c r="R90" s="48">
        <v>1.1933</v>
      </c>
      <c r="S90" s="48" t="s">
        <v>208</v>
      </c>
      <c r="T90" s="48" t="s">
        <v>209</v>
      </c>
      <c r="U90" s="77">
        <v>1050</v>
      </c>
      <c r="V90" s="42">
        <v>3.7661987492864082</v>
      </c>
      <c r="W90" s="2">
        <v>2.3584792500342018</v>
      </c>
      <c r="X90" s="2">
        <v>5.2531579086484177</v>
      </c>
      <c r="Y90" s="2">
        <v>-37.430654386863175</v>
      </c>
      <c r="Z90" s="80">
        <f>VLOOKUP(U90,BG!$A$2:$F$55,4)</f>
        <v>14.837765811776757</v>
      </c>
      <c r="AA90" s="80">
        <f>VLOOKUP(U90,BG!$A$2:$F$55,5)</f>
        <v>0.80588918163130463</v>
      </c>
      <c r="AB90" s="80">
        <f>VLOOKUP(U90,BG!$A$2:$F$55,6)</f>
        <v>-37.681939908264404</v>
      </c>
      <c r="AC90" s="4">
        <f>VLOOKUP(U90+1,BG!$A$2:$F$55,4)</f>
        <v>14.837765811776757</v>
      </c>
      <c r="AD90" s="4">
        <f>VLOOKUP(U90+1,BG!$A$2:$F$55,5)</f>
        <v>0.80588918163130463</v>
      </c>
      <c r="AE90" s="4">
        <f>VLOOKUP(U90+1,BG!$A$2:$F$55,6)</f>
        <v>-37.681939908264404</v>
      </c>
      <c r="AF90" s="3">
        <f>COUNTIF($U$2:U90,U90)</f>
        <v>18</v>
      </c>
      <c r="AG90" s="3">
        <f t="shared" si="11"/>
        <v>18</v>
      </c>
      <c r="AH90" s="3">
        <f t="shared" si="14"/>
        <v>0</v>
      </c>
      <c r="AI90" s="3">
        <f t="shared" si="15"/>
        <v>17</v>
      </c>
      <c r="AJ90" s="81">
        <f t="shared" si="12"/>
        <v>14.837765811776757</v>
      </c>
      <c r="AK90" s="81">
        <f t="shared" si="13"/>
        <v>0.80588918163130463</v>
      </c>
      <c r="AL90" s="81">
        <f t="shared" si="16"/>
        <v>-37.681939908264404</v>
      </c>
      <c r="AM90" s="83">
        <v>0.90939999999999999</v>
      </c>
      <c r="AN90" s="83">
        <v>12.8782</v>
      </c>
      <c r="AO90" s="84">
        <f t="shared" si="17"/>
        <v>11.711435079999999</v>
      </c>
      <c r="AP90" s="84">
        <f t="shared" si="18"/>
        <v>-25.041190462162817</v>
      </c>
      <c r="AQ90" s="84">
        <f t="shared" si="19"/>
        <v>-25.724344960974683</v>
      </c>
      <c r="AR90" s="84">
        <f t="shared" si="20"/>
        <v>0.68315449881186652</v>
      </c>
      <c r="AS90" s="85">
        <f t="shared" si="21"/>
        <v>16.143172006286097</v>
      </c>
    </row>
    <row r="91" spans="1:45" x14ac:dyDescent="0.25">
      <c r="A91">
        <v>5</v>
      </c>
      <c r="B91" s="33">
        <v>1</v>
      </c>
      <c r="C91" s="34" t="s">
        <v>210</v>
      </c>
      <c r="D91" s="34">
        <v>-200</v>
      </c>
      <c r="E91" s="34">
        <v>-103.9375</v>
      </c>
      <c r="F91" s="34">
        <v>10</v>
      </c>
      <c r="G91" s="34">
        <v>0.24445600000000001</v>
      </c>
      <c r="H91" s="34">
        <v>0.182979</v>
      </c>
      <c r="I91" s="34">
        <v>46.844338999999998</v>
      </c>
      <c r="J91" s="34">
        <v>1.52234</v>
      </c>
      <c r="K91" s="34">
        <v>8.8609749999999998</v>
      </c>
      <c r="L91" s="34">
        <v>0.144035</v>
      </c>
      <c r="M91" s="35">
        <v>0.24445600000000001</v>
      </c>
      <c r="N91" s="34">
        <v>0.154609</v>
      </c>
      <c r="O91" s="34">
        <v>101138</v>
      </c>
      <c r="P91" s="34">
        <v>20.6</v>
      </c>
      <c r="Q91" s="34">
        <v>60</v>
      </c>
      <c r="R91" s="34">
        <v>1.1929000000000001</v>
      </c>
      <c r="S91" s="34" t="s">
        <v>211</v>
      </c>
      <c r="T91" s="34" t="s">
        <v>212</v>
      </c>
      <c r="U91" s="77">
        <v>1060</v>
      </c>
      <c r="V91" s="34">
        <v>145.47483789628708</v>
      </c>
      <c r="W91" s="2">
        <v>1.3333955387567309</v>
      </c>
      <c r="X91" s="2">
        <v>81.992446796458097</v>
      </c>
      <c r="Y91" s="2">
        <v>-34.881003334428556</v>
      </c>
      <c r="Z91" s="80">
        <f>VLOOKUP(U91,BG!$A$2:$F$55,4)</f>
        <v>14.613249673455245</v>
      </c>
      <c r="AA91" s="80">
        <f>VLOOKUP(U91,BG!$A$2:$F$55,5)</f>
        <v>0.72458588542376468</v>
      </c>
      <c r="AB91" s="80">
        <f>VLOOKUP(U91,BG!$A$2:$F$55,6)</f>
        <v>-45.254107216241799</v>
      </c>
      <c r="AC91" s="4">
        <f>VLOOKUP(U91+1,BG!$A$2:$F$55,4)</f>
        <v>17.019146983595888</v>
      </c>
      <c r="AD91" s="4">
        <f>VLOOKUP(U91+1,BG!$A$2:$F$55,5)</f>
        <v>0.81477424704928736</v>
      </c>
      <c r="AE91" s="4">
        <f>VLOOKUP(U91+1,BG!$A$2:$F$55,6)</f>
        <v>-61.406824924988825</v>
      </c>
      <c r="AF91" s="3">
        <f>COUNTIF($U$2:U91,U91)</f>
        <v>1</v>
      </c>
      <c r="AG91" s="3">
        <f t="shared" si="11"/>
        <v>18</v>
      </c>
      <c r="AH91" s="3">
        <f t="shared" si="14"/>
        <v>17</v>
      </c>
      <c r="AI91" s="3">
        <f t="shared" si="15"/>
        <v>0</v>
      </c>
      <c r="AJ91" s="81">
        <f t="shared" si="12"/>
        <v>14.613249673455245</v>
      </c>
      <c r="AK91" s="81">
        <f t="shared" si="13"/>
        <v>0.72458588542376468</v>
      </c>
      <c r="AL91" s="81">
        <f t="shared" si="16"/>
        <v>-45.254107216241799</v>
      </c>
      <c r="AM91" s="83">
        <v>1.12503</v>
      </c>
      <c r="AN91" s="83">
        <v>81.827500000000001</v>
      </c>
      <c r="AO91" s="84">
        <f t="shared" si="17"/>
        <v>92.058392325</v>
      </c>
      <c r="AP91" s="84">
        <f t="shared" si="18"/>
        <v>74.447359435717289</v>
      </c>
      <c r="AQ91" s="84">
        <f t="shared" si="19"/>
        <v>-34.665552762682694</v>
      </c>
      <c r="AR91" s="84">
        <f t="shared" si="20"/>
        <v>109.11291219839998</v>
      </c>
      <c r="AS91" s="85">
        <f t="shared" si="21"/>
        <v>0.15630157356986085</v>
      </c>
    </row>
    <row r="92" spans="1:45" x14ac:dyDescent="0.25">
      <c r="A92">
        <v>5</v>
      </c>
      <c r="B92" s="33">
        <v>2</v>
      </c>
      <c r="C92" s="34" t="s">
        <v>210</v>
      </c>
      <c r="D92" s="34">
        <v>-200</v>
      </c>
      <c r="E92" s="34">
        <v>-103.9375</v>
      </c>
      <c r="F92" s="34">
        <v>20</v>
      </c>
      <c r="G92" s="34">
        <v>0.26271299999999997</v>
      </c>
      <c r="H92" s="34">
        <v>0.18270900000000001</v>
      </c>
      <c r="I92" s="34">
        <v>46.776724000000002</v>
      </c>
      <c r="J92" s="34">
        <v>1.5738570000000001</v>
      </c>
      <c r="K92" s="34">
        <v>8.8544929999999997</v>
      </c>
      <c r="L92" s="34">
        <v>0.14904700000000001</v>
      </c>
      <c r="M92" s="35">
        <v>0.26271299999999997</v>
      </c>
      <c r="N92" s="34">
        <v>0.17566899999999999</v>
      </c>
      <c r="O92" s="34">
        <v>101138</v>
      </c>
      <c r="P92" s="34">
        <v>20.6</v>
      </c>
      <c r="Q92" s="34">
        <v>60</v>
      </c>
      <c r="R92" s="34">
        <v>1.1929000000000001</v>
      </c>
      <c r="S92" s="34" t="s">
        <v>213</v>
      </c>
      <c r="T92" s="34" t="s">
        <v>214</v>
      </c>
      <c r="U92" s="77">
        <v>1060</v>
      </c>
      <c r="V92" s="34">
        <v>160.88335085506847</v>
      </c>
      <c r="W92" s="2">
        <v>1.2734043642109629</v>
      </c>
      <c r="X92" s="2">
        <v>93.374194977310509</v>
      </c>
      <c r="Y92" s="2">
        <v>-37.102158859552134</v>
      </c>
      <c r="Z92" s="80">
        <f>VLOOKUP(U92,BG!$A$2:$F$55,4)</f>
        <v>14.613249673455245</v>
      </c>
      <c r="AA92" s="80">
        <f>VLOOKUP(U92,BG!$A$2:$F$55,5)</f>
        <v>0.72458588542376468</v>
      </c>
      <c r="AB92" s="80">
        <f>VLOOKUP(U92,BG!$A$2:$F$55,6)</f>
        <v>-45.254107216241799</v>
      </c>
      <c r="AC92" s="4">
        <f>VLOOKUP(U92+1,BG!$A$2:$F$55,4)</f>
        <v>17.019146983595888</v>
      </c>
      <c r="AD92" s="4">
        <f>VLOOKUP(U92+1,BG!$A$2:$F$55,5)</f>
        <v>0.81477424704928736</v>
      </c>
      <c r="AE92" s="4">
        <f>VLOOKUP(U92+1,BG!$A$2:$F$55,6)</f>
        <v>-61.406824924988825</v>
      </c>
      <c r="AF92" s="3">
        <f>COUNTIF($U$2:U92,U92)</f>
        <v>2</v>
      </c>
      <c r="AG92" s="3">
        <f t="shared" si="11"/>
        <v>18</v>
      </c>
      <c r="AH92" s="3">
        <f t="shared" si="14"/>
        <v>16</v>
      </c>
      <c r="AI92" s="3">
        <f t="shared" si="15"/>
        <v>1</v>
      </c>
      <c r="AJ92" s="81">
        <f t="shared" si="12"/>
        <v>14.75477304463999</v>
      </c>
      <c r="AK92" s="81">
        <f t="shared" si="13"/>
        <v>0.72989108316644247</v>
      </c>
      <c r="AL92" s="81">
        <f t="shared" si="16"/>
        <v>-46.204267081462213</v>
      </c>
      <c r="AM92" s="83">
        <v>1.1192800000000001</v>
      </c>
      <c r="AN92" s="83">
        <v>92.527600000000007</v>
      </c>
      <c r="AO92" s="84">
        <f t="shared" si="17"/>
        <v>103.56429212800002</v>
      </c>
      <c r="AP92" s="84">
        <f t="shared" si="18"/>
        <v>81.800948529240443</v>
      </c>
      <c r="AQ92" s="84">
        <f t="shared" si="19"/>
        <v>-35.434889802034903</v>
      </c>
      <c r="AR92" s="84">
        <f t="shared" si="20"/>
        <v>117.23583833127535</v>
      </c>
      <c r="AS92" s="85">
        <f t="shared" si="21"/>
        <v>0.11661575843935539</v>
      </c>
    </row>
    <row r="93" spans="1:45" x14ac:dyDescent="0.25">
      <c r="A93">
        <v>5</v>
      </c>
      <c r="B93" s="33">
        <v>3</v>
      </c>
      <c r="C93" s="34" t="s">
        <v>210</v>
      </c>
      <c r="D93" s="34">
        <v>-200</v>
      </c>
      <c r="E93" s="34">
        <v>-103.9375</v>
      </c>
      <c r="F93" s="34">
        <v>30</v>
      </c>
      <c r="G93" s="34">
        <v>0.276142</v>
      </c>
      <c r="H93" s="34">
        <v>0.182948</v>
      </c>
      <c r="I93" s="34">
        <v>46.836779999999997</v>
      </c>
      <c r="J93" s="34">
        <v>1.587464</v>
      </c>
      <c r="K93" s="34">
        <v>8.8600700000000003</v>
      </c>
      <c r="L93" s="34">
        <v>0.15015000000000001</v>
      </c>
      <c r="M93" s="35">
        <v>0.276142</v>
      </c>
      <c r="N93" s="34">
        <v>0.19894999999999999</v>
      </c>
      <c r="O93" s="34">
        <v>101140</v>
      </c>
      <c r="P93" s="34">
        <v>20.6</v>
      </c>
      <c r="Q93" s="34">
        <v>60</v>
      </c>
      <c r="R93" s="34">
        <v>1.1929000000000001</v>
      </c>
      <c r="S93" s="34" t="s">
        <v>215</v>
      </c>
      <c r="T93" s="34" t="s">
        <v>216</v>
      </c>
      <c r="U93" s="77">
        <v>1060</v>
      </c>
      <c r="V93" s="34">
        <v>171.93688935342118</v>
      </c>
      <c r="W93" s="2">
        <v>1.2093755588391117</v>
      </c>
      <c r="X93" s="2">
        <v>105.45164300700631</v>
      </c>
      <c r="Y93" s="2">
        <v>-37.173748682748858</v>
      </c>
      <c r="Z93" s="80">
        <f>VLOOKUP(U93,BG!$A$2:$F$55,4)</f>
        <v>14.613249673455245</v>
      </c>
      <c r="AA93" s="80">
        <f>VLOOKUP(U93,BG!$A$2:$F$55,5)</f>
        <v>0.72458588542376468</v>
      </c>
      <c r="AB93" s="80">
        <f>VLOOKUP(U93,BG!$A$2:$F$55,6)</f>
        <v>-45.254107216241799</v>
      </c>
      <c r="AC93" s="4">
        <f>VLOOKUP(U93+1,BG!$A$2:$F$55,4)</f>
        <v>17.019146983595888</v>
      </c>
      <c r="AD93" s="4">
        <f>VLOOKUP(U93+1,BG!$A$2:$F$55,5)</f>
        <v>0.81477424704928736</v>
      </c>
      <c r="AE93" s="4">
        <f>VLOOKUP(U93+1,BG!$A$2:$F$55,6)</f>
        <v>-61.406824924988825</v>
      </c>
      <c r="AF93" s="3">
        <f>COUNTIF($U$2:U93,U93)</f>
        <v>3</v>
      </c>
      <c r="AG93" s="3">
        <f t="shared" si="11"/>
        <v>18</v>
      </c>
      <c r="AH93" s="3">
        <f t="shared" si="14"/>
        <v>15</v>
      </c>
      <c r="AI93" s="3">
        <f t="shared" si="15"/>
        <v>2</v>
      </c>
      <c r="AJ93" s="81">
        <f t="shared" si="12"/>
        <v>14.896296415824732</v>
      </c>
      <c r="AK93" s="81">
        <f t="shared" si="13"/>
        <v>0.73519628090912037</v>
      </c>
      <c r="AL93" s="81">
        <f t="shared" si="16"/>
        <v>-47.154426946682626</v>
      </c>
      <c r="AM93" s="83">
        <v>1.0930599999999999</v>
      </c>
      <c r="AN93" s="83">
        <v>107.312</v>
      </c>
      <c r="AO93" s="84">
        <f t="shared" si="17"/>
        <v>117.29845472</v>
      </c>
      <c r="AP93" s="84">
        <f t="shared" si="18"/>
        <v>90.356891009351898</v>
      </c>
      <c r="AQ93" s="84">
        <f t="shared" si="19"/>
        <v>-36.202725222448422</v>
      </c>
      <c r="AR93" s="84">
        <f t="shared" si="20"/>
        <v>126.55961623180032</v>
      </c>
      <c r="AS93" s="85">
        <f t="shared" si="21"/>
        <v>7.3176276821494468E-2</v>
      </c>
    </row>
    <row r="94" spans="1:45" x14ac:dyDescent="0.25">
      <c r="A94">
        <v>5</v>
      </c>
      <c r="B94" s="33">
        <v>4</v>
      </c>
      <c r="C94" s="34" t="s">
        <v>210</v>
      </c>
      <c r="D94" s="34">
        <v>-200</v>
      </c>
      <c r="E94" s="34">
        <v>-103.9375</v>
      </c>
      <c r="F94" s="34">
        <v>40</v>
      </c>
      <c r="G94" s="34">
        <v>0.28103600000000001</v>
      </c>
      <c r="H94" s="34">
        <v>0.18299499999999999</v>
      </c>
      <c r="I94" s="34">
        <v>46.848396999999999</v>
      </c>
      <c r="J94" s="34">
        <v>1.566883</v>
      </c>
      <c r="K94" s="34">
        <v>8.8612020000000005</v>
      </c>
      <c r="L94" s="34">
        <v>0.148231</v>
      </c>
      <c r="M94" s="35">
        <v>0.28103600000000001</v>
      </c>
      <c r="N94" s="34">
        <v>0.20566599999999999</v>
      </c>
      <c r="O94" s="34">
        <v>101140</v>
      </c>
      <c r="P94" s="34">
        <v>20.6</v>
      </c>
      <c r="Q94" s="34">
        <v>60</v>
      </c>
      <c r="R94" s="34">
        <v>1.1929000000000001</v>
      </c>
      <c r="S94" s="34" t="s">
        <v>217</v>
      </c>
      <c r="T94" s="34" t="s">
        <v>218</v>
      </c>
      <c r="U94" s="77">
        <v>1060</v>
      </c>
      <c r="V94" s="34">
        <v>175.29302237981801</v>
      </c>
      <c r="W94" s="2">
        <v>1.2118787062233818</v>
      </c>
      <c r="X94" s="2">
        <v>105.88396804407009</v>
      </c>
      <c r="Y94" s="2">
        <v>-39.592510440380138</v>
      </c>
      <c r="Z94" s="80">
        <f>VLOOKUP(U94,BG!$A$2:$F$55,4)</f>
        <v>14.613249673455245</v>
      </c>
      <c r="AA94" s="80">
        <f>VLOOKUP(U94,BG!$A$2:$F$55,5)</f>
        <v>0.72458588542376468</v>
      </c>
      <c r="AB94" s="80">
        <f>VLOOKUP(U94,BG!$A$2:$F$55,6)</f>
        <v>-45.254107216241799</v>
      </c>
      <c r="AC94" s="4">
        <f>VLOOKUP(U94+1,BG!$A$2:$F$55,4)</f>
        <v>17.019146983595888</v>
      </c>
      <c r="AD94" s="4">
        <f>VLOOKUP(U94+1,BG!$A$2:$F$55,5)</f>
        <v>0.81477424704928736</v>
      </c>
      <c r="AE94" s="4">
        <f>VLOOKUP(U94+1,BG!$A$2:$F$55,6)</f>
        <v>-61.406824924988825</v>
      </c>
      <c r="AF94" s="3">
        <f>COUNTIF($U$2:U94,U94)</f>
        <v>4</v>
      </c>
      <c r="AG94" s="3">
        <f t="shared" si="11"/>
        <v>18</v>
      </c>
      <c r="AH94" s="3">
        <f t="shared" si="14"/>
        <v>14</v>
      </c>
      <c r="AI94" s="3">
        <f t="shared" si="15"/>
        <v>3</v>
      </c>
      <c r="AJ94" s="81">
        <f t="shared" si="12"/>
        <v>15.037819787009475</v>
      </c>
      <c r="AK94" s="81">
        <f t="shared" si="13"/>
        <v>0.74050147865179805</v>
      </c>
      <c r="AL94" s="81">
        <f t="shared" si="16"/>
        <v>-48.10458681190304</v>
      </c>
      <c r="AM94" s="83">
        <v>1.09456</v>
      </c>
      <c r="AN94" s="83">
        <v>107.78100000000001</v>
      </c>
      <c r="AO94" s="84">
        <f t="shared" si="17"/>
        <v>117.97277136000001</v>
      </c>
      <c r="AP94" s="84">
        <f t="shared" si="18"/>
        <v>88.726015762665426</v>
      </c>
      <c r="AQ94" s="84">
        <f t="shared" si="19"/>
        <v>-36.969059023923258</v>
      </c>
      <c r="AR94" s="84">
        <f t="shared" si="20"/>
        <v>125.69507478658869</v>
      </c>
      <c r="AS94" s="85">
        <f t="shared" si="21"/>
        <v>6.1436802036197433E-2</v>
      </c>
    </row>
    <row r="95" spans="1:45" x14ac:dyDescent="0.25">
      <c r="A95">
        <v>5</v>
      </c>
      <c r="B95" s="33">
        <v>5</v>
      </c>
      <c r="C95" s="34" t="s">
        <v>210</v>
      </c>
      <c r="D95" s="34">
        <v>-200</v>
      </c>
      <c r="E95" s="34">
        <v>-103.9375</v>
      </c>
      <c r="F95" s="34">
        <v>50</v>
      </c>
      <c r="G95" s="34">
        <v>0.27353</v>
      </c>
      <c r="H95" s="34">
        <v>0.18321200000000001</v>
      </c>
      <c r="I95" s="34">
        <v>46.902932999999997</v>
      </c>
      <c r="J95" s="34">
        <v>1.5815939999999999</v>
      </c>
      <c r="K95" s="34">
        <v>8.8663369999999997</v>
      </c>
      <c r="L95" s="34">
        <v>0.149565</v>
      </c>
      <c r="M95" s="35">
        <v>0.27353</v>
      </c>
      <c r="N95" s="34">
        <v>0.23562</v>
      </c>
      <c r="O95" s="34">
        <v>101140</v>
      </c>
      <c r="P95" s="34">
        <v>20.6</v>
      </c>
      <c r="Q95" s="34">
        <v>60</v>
      </c>
      <c r="R95" s="34">
        <v>1.1929000000000001</v>
      </c>
      <c r="S95" s="34" t="s">
        <v>219</v>
      </c>
      <c r="T95" s="34" t="s">
        <v>220</v>
      </c>
      <c r="U95" s="77">
        <v>1060</v>
      </c>
      <c r="V95" s="34">
        <v>167.46730180638593</v>
      </c>
      <c r="W95" s="2">
        <v>1.0907848809751952</v>
      </c>
      <c r="X95" s="2">
        <v>114.64960635464153</v>
      </c>
      <c r="Y95" s="2">
        <v>-38.09082008237317</v>
      </c>
      <c r="Z95" s="80">
        <f>VLOOKUP(U95,BG!$A$2:$F$55,4)</f>
        <v>14.613249673455245</v>
      </c>
      <c r="AA95" s="80">
        <f>VLOOKUP(U95,BG!$A$2:$F$55,5)</f>
        <v>0.72458588542376468</v>
      </c>
      <c r="AB95" s="80">
        <f>VLOOKUP(U95,BG!$A$2:$F$55,6)</f>
        <v>-45.254107216241799</v>
      </c>
      <c r="AC95" s="4">
        <f>VLOOKUP(U95+1,BG!$A$2:$F$55,4)</f>
        <v>17.019146983595888</v>
      </c>
      <c r="AD95" s="4">
        <f>VLOOKUP(U95+1,BG!$A$2:$F$55,5)</f>
        <v>0.81477424704928736</v>
      </c>
      <c r="AE95" s="4">
        <f>VLOOKUP(U95+1,BG!$A$2:$F$55,6)</f>
        <v>-61.406824924988825</v>
      </c>
      <c r="AF95" s="3">
        <f>COUNTIF($U$2:U95,U95)</f>
        <v>5</v>
      </c>
      <c r="AG95" s="3">
        <f t="shared" si="11"/>
        <v>18</v>
      </c>
      <c r="AH95" s="3">
        <f t="shared" si="14"/>
        <v>13</v>
      </c>
      <c r="AI95" s="3">
        <f t="shared" si="15"/>
        <v>4</v>
      </c>
      <c r="AJ95" s="81">
        <f t="shared" si="12"/>
        <v>15.179343158194222</v>
      </c>
      <c r="AK95" s="81">
        <f t="shared" si="13"/>
        <v>0.74580667639447595</v>
      </c>
      <c r="AL95" s="81">
        <f t="shared" si="16"/>
        <v>-49.054746677123447</v>
      </c>
      <c r="AM95" s="83">
        <v>1.01379</v>
      </c>
      <c r="AN95" s="83">
        <v>116.694</v>
      </c>
      <c r="AO95" s="84">
        <f t="shared" si="17"/>
        <v>118.30321026</v>
      </c>
      <c r="AP95" s="84">
        <f t="shared" si="18"/>
        <v>86.967237139027475</v>
      </c>
      <c r="AQ95" s="84">
        <f t="shared" si="19"/>
        <v>-37.73389120645939</v>
      </c>
      <c r="AR95" s="84">
        <f t="shared" si="20"/>
        <v>124.70112834548686</v>
      </c>
      <c r="AS95" s="85">
        <f t="shared" si="21"/>
        <v>5.1306015994990115E-2</v>
      </c>
    </row>
    <row r="96" spans="1:45" x14ac:dyDescent="0.25">
      <c r="A96">
        <v>5</v>
      </c>
      <c r="B96" s="33">
        <v>6</v>
      </c>
      <c r="C96" s="34" t="s">
        <v>210</v>
      </c>
      <c r="D96" s="34">
        <v>-200</v>
      </c>
      <c r="E96" s="34">
        <v>-103.9375</v>
      </c>
      <c r="F96" s="34">
        <v>60</v>
      </c>
      <c r="G96" s="34">
        <v>0.35459099999999999</v>
      </c>
      <c r="H96" s="34">
        <v>0.18289900000000001</v>
      </c>
      <c r="I96" s="34">
        <v>46.824382</v>
      </c>
      <c r="J96" s="34">
        <v>1.521077</v>
      </c>
      <c r="K96" s="34">
        <v>8.8572989999999994</v>
      </c>
      <c r="L96" s="34">
        <v>0.14390600000000001</v>
      </c>
      <c r="M96" s="35">
        <v>0.35459099999999999</v>
      </c>
      <c r="N96" s="34">
        <v>0.33990399999999998</v>
      </c>
      <c r="O96" s="34">
        <v>101141</v>
      </c>
      <c r="P96" s="34">
        <v>20.5</v>
      </c>
      <c r="Q96" s="34">
        <v>60</v>
      </c>
      <c r="R96" s="34">
        <v>1.1934</v>
      </c>
      <c r="S96" s="34" t="s">
        <v>221</v>
      </c>
      <c r="T96" s="34" t="s">
        <v>222</v>
      </c>
      <c r="U96" s="77">
        <v>1060</v>
      </c>
      <c r="V96" s="34">
        <v>239.50412515884551</v>
      </c>
      <c r="W96" s="2">
        <v>1.027921800789908</v>
      </c>
      <c r="X96" s="2">
        <v>169.28919519700091</v>
      </c>
      <c r="Y96" s="2">
        <v>-41.292691722617015</v>
      </c>
      <c r="Z96" s="80">
        <f>VLOOKUP(U96,BG!$A$2:$F$55,4)</f>
        <v>14.613249673455245</v>
      </c>
      <c r="AA96" s="80">
        <f>VLOOKUP(U96,BG!$A$2:$F$55,5)</f>
        <v>0.72458588542376468</v>
      </c>
      <c r="AB96" s="80">
        <f>VLOOKUP(U96,BG!$A$2:$F$55,6)</f>
        <v>-45.254107216241799</v>
      </c>
      <c r="AC96" s="4">
        <f>VLOOKUP(U96+1,BG!$A$2:$F$55,4)</f>
        <v>17.019146983595888</v>
      </c>
      <c r="AD96" s="4">
        <f>VLOOKUP(U96+1,BG!$A$2:$F$55,5)</f>
        <v>0.81477424704928736</v>
      </c>
      <c r="AE96" s="4">
        <f>VLOOKUP(U96+1,BG!$A$2:$F$55,6)</f>
        <v>-61.406824924988825</v>
      </c>
      <c r="AF96" s="3">
        <f>COUNTIF($U$2:U96,U96)</f>
        <v>6</v>
      </c>
      <c r="AG96" s="3">
        <f t="shared" si="11"/>
        <v>18</v>
      </c>
      <c r="AH96" s="3">
        <f t="shared" si="14"/>
        <v>12</v>
      </c>
      <c r="AI96" s="3">
        <f t="shared" si="15"/>
        <v>5</v>
      </c>
      <c r="AJ96" s="81">
        <f t="shared" si="12"/>
        <v>15.320866529378964</v>
      </c>
      <c r="AK96" s="81">
        <f t="shared" si="13"/>
        <v>0.75111187413715375</v>
      </c>
      <c r="AL96" s="81">
        <f t="shared" si="16"/>
        <v>-50.004906542343861</v>
      </c>
      <c r="AM96" s="83">
        <v>1.02616</v>
      </c>
      <c r="AN96" s="83">
        <v>170.279</v>
      </c>
      <c r="AO96" s="84">
        <f t="shared" si="17"/>
        <v>174.73349863999999</v>
      </c>
      <c r="AP96" s="84">
        <f t="shared" si="18"/>
        <v>132.72336265855841</v>
      </c>
      <c r="AQ96" s="84">
        <f t="shared" si="19"/>
        <v>-38.497221770056839</v>
      </c>
      <c r="AR96" s="84">
        <f t="shared" si="20"/>
        <v>171.22058442861527</v>
      </c>
      <c r="AS96" s="85">
        <f t="shared" si="21"/>
        <v>2.0516891839306377E-2</v>
      </c>
    </row>
    <row r="97" spans="1:45" x14ac:dyDescent="0.25">
      <c r="A97">
        <v>5</v>
      </c>
      <c r="B97" s="33">
        <v>7</v>
      </c>
      <c r="C97" s="34" t="s">
        <v>210</v>
      </c>
      <c r="D97" s="34">
        <v>-200</v>
      </c>
      <c r="E97" s="34">
        <v>-103.9375</v>
      </c>
      <c r="F97" s="34">
        <v>70</v>
      </c>
      <c r="G97" s="34">
        <v>0.36660799999999999</v>
      </c>
      <c r="H97" s="34">
        <v>0.182786</v>
      </c>
      <c r="I97" s="34">
        <v>46.796115999999998</v>
      </c>
      <c r="J97" s="34">
        <v>1.579172</v>
      </c>
      <c r="K97" s="34">
        <v>8.8561890000000005</v>
      </c>
      <c r="L97" s="34">
        <v>0.14952299999999999</v>
      </c>
      <c r="M97" s="35">
        <v>0.36660799999999999</v>
      </c>
      <c r="N97" s="34">
        <v>0.39910099999999998</v>
      </c>
      <c r="O97" s="34">
        <v>101141</v>
      </c>
      <c r="P97" s="34">
        <v>20.6</v>
      </c>
      <c r="Q97" s="34">
        <v>60</v>
      </c>
      <c r="R97" s="34">
        <v>1.1930000000000001</v>
      </c>
      <c r="S97" s="34" t="s">
        <v>223</v>
      </c>
      <c r="T97" s="34" t="s">
        <v>224</v>
      </c>
      <c r="U97" s="77">
        <v>1060</v>
      </c>
      <c r="V97" s="34">
        <v>249.28027732216739</v>
      </c>
      <c r="W97" s="2">
        <v>0.87023163113330637</v>
      </c>
      <c r="X97" s="2">
        <v>209.2846329895616</v>
      </c>
      <c r="Y97" s="2">
        <v>-40.967345672180642</v>
      </c>
      <c r="Z97" s="80">
        <f>VLOOKUP(U97,BG!$A$2:$F$55,4)</f>
        <v>14.613249673455245</v>
      </c>
      <c r="AA97" s="80">
        <f>VLOOKUP(U97,BG!$A$2:$F$55,5)</f>
        <v>0.72458588542376468</v>
      </c>
      <c r="AB97" s="80">
        <f>VLOOKUP(U97,BG!$A$2:$F$55,6)</f>
        <v>-45.254107216241799</v>
      </c>
      <c r="AC97" s="4">
        <f>VLOOKUP(U97+1,BG!$A$2:$F$55,4)</f>
        <v>17.019146983595888</v>
      </c>
      <c r="AD97" s="4">
        <f>VLOOKUP(U97+1,BG!$A$2:$F$55,5)</f>
        <v>0.81477424704928736</v>
      </c>
      <c r="AE97" s="4">
        <f>VLOOKUP(U97+1,BG!$A$2:$F$55,6)</f>
        <v>-61.406824924988825</v>
      </c>
      <c r="AF97" s="3">
        <f>COUNTIF($U$2:U97,U97)</f>
        <v>7</v>
      </c>
      <c r="AG97" s="3">
        <f t="shared" si="11"/>
        <v>18</v>
      </c>
      <c r="AH97" s="3">
        <f t="shared" si="14"/>
        <v>11</v>
      </c>
      <c r="AI97" s="3">
        <f t="shared" si="15"/>
        <v>6</v>
      </c>
      <c r="AJ97" s="81">
        <f t="shared" si="12"/>
        <v>15.462389900563707</v>
      </c>
      <c r="AK97" s="81">
        <f t="shared" si="13"/>
        <v>0.75641707187983154</v>
      </c>
      <c r="AL97" s="81">
        <f t="shared" si="16"/>
        <v>-50.955066407564281</v>
      </c>
      <c r="AM97" s="83">
        <v>0.86901899999999999</v>
      </c>
      <c r="AN97" s="83">
        <v>210.43600000000001</v>
      </c>
      <c r="AO97" s="84">
        <f t="shared" si="17"/>
        <v>182.87288228400001</v>
      </c>
      <c r="AP97" s="84">
        <f t="shared" si="18"/>
        <v>141.15876186546092</v>
      </c>
      <c r="AQ97" s="84">
        <f t="shared" si="19"/>
        <v>-39.259050714715599</v>
      </c>
      <c r="AR97" s="84">
        <f t="shared" si="20"/>
        <v>180.41781258017653</v>
      </c>
      <c r="AS97" s="85">
        <f t="shared" si="21"/>
        <v>1.3607690220345985E-2</v>
      </c>
    </row>
    <row r="98" spans="1:45" x14ac:dyDescent="0.25">
      <c r="A98">
        <v>5</v>
      </c>
      <c r="B98" s="33">
        <v>8</v>
      </c>
      <c r="C98" s="34" t="s">
        <v>210</v>
      </c>
      <c r="D98" s="34">
        <v>-200</v>
      </c>
      <c r="E98" s="34">
        <v>-103.9375</v>
      </c>
      <c r="F98" s="34">
        <v>80</v>
      </c>
      <c r="G98" s="34">
        <v>0.35452499999999998</v>
      </c>
      <c r="H98" s="34">
        <v>0.18271000000000001</v>
      </c>
      <c r="I98" s="34">
        <v>46.776981999999997</v>
      </c>
      <c r="J98" s="34">
        <v>1.6353</v>
      </c>
      <c r="K98" s="34">
        <v>8.8543769999999995</v>
      </c>
      <c r="L98" s="34">
        <v>0.15470200000000001</v>
      </c>
      <c r="M98" s="35">
        <v>0.35452499999999998</v>
      </c>
      <c r="N98" s="34">
        <v>0.36706899999999998</v>
      </c>
      <c r="O98" s="34">
        <v>101139</v>
      </c>
      <c r="P98" s="34">
        <v>20.6</v>
      </c>
      <c r="Q98" s="34">
        <v>60</v>
      </c>
      <c r="R98" s="34">
        <v>1.1929000000000001</v>
      </c>
      <c r="S98" s="34" t="s">
        <v>225</v>
      </c>
      <c r="T98" s="34" t="s">
        <v>226</v>
      </c>
      <c r="U98" s="77">
        <v>1060</v>
      </c>
      <c r="V98" s="34">
        <v>237.32596808155168</v>
      </c>
      <c r="W98" s="2">
        <v>0.84168112430170705</v>
      </c>
      <c r="X98" s="2">
        <v>206.68431407709537</v>
      </c>
      <c r="Y98" s="2">
        <v>-41.423324402449765</v>
      </c>
      <c r="Z98" s="80">
        <f>VLOOKUP(U98,BG!$A$2:$F$55,4)</f>
        <v>14.613249673455245</v>
      </c>
      <c r="AA98" s="80">
        <f>VLOOKUP(U98,BG!$A$2:$F$55,5)</f>
        <v>0.72458588542376468</v>
      </c>
      <c r="AB98" s="80">
        <f>VLOOKUP(U98,BG!$A$2:$F$55,6)</f>
        <v>-45.254107216241799</v>
      </c>
      <c r="AC98" s="4">
        <f>VLOOKUP(U98+1,BG!$A$2:$F$55,4)</f>
        <v>17.019146983595888</v>
      </c>
      <c r="AD98" s="4">
        <f>VLOOKUP(U98+1,BG!$A$2:$F$55,5)</f>
        <v>0.81477424704928736</v>
      </c>
      <c r="AE98" s="4">
        <f>VLOOKUP(U98+1,BG!$A$2:$F$55,6)</f>
        <v>-61.406824924988825</v>
      </c>
      <c r="AF98" s="3">
        <f>COUNTIF($U$2:U98,U98)</f>
        <v>8</v>
      </c>
      <c r="AG98" s="3">
        <f t="shared" si="11"/>
        <v>18</v>
      </c>
      <c r="AH98" s="3">
        <f t="shared" si="14"/>
        <v>10</v>
      </c>
      <c r="AI98" s="3">
        <f t="shared" si="15"/>
        <v>7</v>
      </c>
      <c r="AJ98" s="81">
        <f t="shared" si="12"/>
        <v>15.603913271748452</v>
      </c>
      <c r="AK98" s="81">
        <f t="shared" si="13"/>
        <v>0.76172226962250922</v>
      </c>
      <c r="AL98" s="81">
        <f t="shared" si="16"/>
        <v>-51.905226272784695</v>
      </c>
      <c r="AM98" s="83">
        <v>0.83997100000000002</v>
      </c>
      <c r="AN98" s="83">
        <v>207.84200000000001</v>
      </c>
      <c r="AO98" s="84">
        <f t="shared" si="17"/>
        <v>174.58125258200002</v>
      </c>
      <c r="AP98" s="84">
        <f t="shared" si="18"/>
        <v>132.53896144548699</v>
      </c>
      <c r="AQ98" s="84">
        <f t="shared" si="19"/>
        <v>-40.019378040435669</v>
      </c>
      <c r="AR98" s="84">
        <f t="shared" si="20"/>
        <v>172.55833948592266</v>
      </c>
      <c r="AS98" s="85">
        <f t="shared" si="21"/>
        <v>1.1723067700488563E-2</v>
      </c>
    </row>
    <row r="99" spans="1:45" x14ac:dyDescent="0.25">
      <c r="A99">
        <v>5</v>
      </c>
      <c r="B99" s="33">
        <v>9</v>
      </c>
      <c r="C99" s="34" t="s">
        <v>210</v>
      </c>
      <c r="D99" s="34">
        <v>-200</v>
      </c>
      <c r="E99" s="34">
        <v>-103.9375</v>
      </c>
      <c r="F99" s="34">
        <v>90</v>
      </c>
      <c r="G99" s="34">
        <v>0.402223</v>
      </c>
      <c r="H99" s="34">
        <v>0.18257599999999999</v>
      </c>
      <c r="I99" s="34">
        <v>46.743242000000002</v>
      </c>
      <c r="J99" s="34">
        <v>1.594616</v>
      </c>
      <c r="K99" s="34">
        <v>8.8513760000000001</v>
      </c>
      <c r="L99" s="34">
        <v>0.15107000000000001</v>
      </c>
      <c r="M99" s="35">
        <v>0.402223</v>
      </c>
      <c r="N99" s="34">
        <v>0.42975200000000002</v>
      </c>
      <c r="O99" s="34">
        <v>101136</v>
      </c>
      <c r="P99" s="34">
        <v>20.6</v>
      </c>
      <c r="Q99" s="34">
        <v>60</v>
      </c>
      <c r="R99" s="34">
        <v>1.1929000000000001</v>
      </c>
      <c r="S99" s="34" t="s">
        <v>227</v>
      </c>
      <c r="T99" s="34" t="s">
        <v>228</v>
      </c>
      <c r="U99" s="77">
        <v>1060</v>
      </c>
      <c r="V99" s="34">
        <v>279.27223395889774</v>
      </c>
      <c r="W99" s="2">
        <v>0.83417024740459811</v>
      </c>
      <c r="X99" s="2">
        <v>245.0517630130183</v>
      </c>
      <c r="Y99" s="2">
        <v>-41.687612548841415</v>
      </c>
      <c r="Z99" s="80">
        <f>VLOOKUP(U99,BG!$A$2:$F$55,4)</f>
        <v>14.613249673455245</v>
      </c>
      <c r="AA99" s="80">
        <f>VLOOKUP(U99,BG!$A$2:$F$55,5)</f>
        <v>0.72458588542376468</v>
      </c>
      <c r="AB99" s="80">
        <f>VLOOKUP(U99,BG!$A$2:$F$55,6)</f>
        <v>-45.254107216241799</v>
      </c>
      <c r="AC99" s="4">
        <f>VLOOKUP(U99+1,BG!$A$2:$F$55,4)</f>
        <v>17.019146983595888</v>
      </c>
      <c r="AD99" s="4">
        <f>VLOOKUP(U99+1,BG!$A$2:$F$55,5)</f>
        <v>0.81477424704928736</v>
      </c>
      <c r="AE99" s="4">
        <f>VLOOKUP(U99+1,BG!$A$2:$F$55,6)</f>
        <v>-61.406824924988825</v>
      </c>
      <c r="AF99" s="3">
        <f>COUNTIF($U$2:U99,U99)</f>
        <v>9</v>
      </c>
      <c r="AG99" s="3">
        <f t="shared" si="11"/>
        <v>18</v>
      </c>
      <c r="AH99" s="3">
        <f t="shared" si="14"/>
        <v>9</v>
      </c>
      <c r="AI99" s="3">
        <f t="shared" si="15"/>
        <v>8</v>
      </c>
      <c r="AJ99" s="81">
        <f t="shared" si="12"/>
        <v>15.745436642933194</v>
      </c>
      <c r="AK99" s="81">
        <f t="shared" si="13"/>
        <v>0.76702746736518712</v>
      </c>
      <c r="AL99" s="81">
        <f t="shared" si="16"/>
        <v>-52.855386138005102</v>
      </c>
      <c r="AM99" s="83">
        <v>0.829789</v>
      </c>
      <c r="AN99" s="83">
        <v>246.083</v>
      </c>
      <c r="AO99" s="84">
        <f t="shared" si="17"/>
        <v>204.196966487</v>
      </c>
      <c r="AP99" s="84">
        <f t="shared" si="18"/>
        <v>162.727277230661</v>
      </c>
      <c r="AQ99" s="84">
        <f t="shared" si="19"/>
        <v>-40.778203747217042</v>
      </c>
      <c r="AR99" s="84">
        <f t="shared" si="20"/>
        <v>203.50548097787805</v>
      </c>
      <c r="AS99" s="85">
        <f t="shared" si="21"/>
        <v>3.3978716730342709E-3</v>
      </c>
    </row>
    <row r="100" spans="1:45" x14ac:dyDescent="0.25">
      <c r="A100">
        <v>5</v>
      </c>
      <c r="B100" s="33">
        <v>10</v>
      </c>
      <c r="C100" s="34" t="s">
        <v>210</v>
      </c>
      <c r="D100" s="34">
        <v>-200</v>
      </c>
      <c r="E100" s="34">
        <v>-103.9375</v>
      </c>
      <c r="F100" s="34">
        <v>100</v>
      </c>
      <c r="G100" s="34">
        <v>0.40082099999999998</v>
      </c>
      <c r="H100" s="34">
        <v>0.18269199999999999</v>
      </c>
      <c r="I100" s="34">
        <v>46.772523</v>
      </c>
      <c r="J100" s="34">
        <v>1.62134</v>
      </c>
      <c r="K100" s="34">
        <v>8.8540659999999995</v>
      </c>
      <c r="L100" s="34">
        <v>0.15335599999999999</v>
      </c>
      <c r="M100" s="35">
        <v>0.40082099999999998</v>
      </c>
      <c r="N100" s="34">
        <v>0.43679000000000001</v>
      </c>
      <c r="O100" s="34">
        <v>101137</v>
      </c>
      <c r="P100" s="34">
        <v>20.6</v>
      </c>
      <c r="Q100" s="34">
        <v>60</v>
      </c>
      <c r="R100" s="34">
        <v>1.1929000000000001</v>
      </c>
      <c r="S100" s="34" t="s">
        <v>229</v>
      </c>
      <c r="T100" s="34" t="s">
        <v>230</v>
      </c>
      <c r="U100" s="77">
        <v>1060</v>
      </c>
      <c r="V100" s="34">
        <v>276.94759109181689</v>
      </c>
      <c r="W100" s="2">
        <v>0.7869413238107148</v>
      </c>
      <c r="X100" s="2">
        <v>257.85596921929488</v>
      </c>
      <c r="Y100" s="2">
        <v>-42.338366008968649</v>
      </c>
      <c r="Z100" s="80">
        <f>VLOOKUP(U100,BG!$A$2:$F$55,4)</f>
        <v>14.613249673455245</v>
      </c>
      <c r="AA100" s="80">
        <f>VLOOKUP(U100,BG!$A$2:$F$55,5)</f>
        <v>0.72458588542376468</v>
      </c>
      <c r="AB100" s="80">
        <f>VLOOKUP(U100,BG!$A$2:$F$55,6)</f>
        <v>-45.254107216241799</v>
      </c>
      <c r="AC100" s="4">
        <f>VLOOKUP(U100+1,BG!$A$2:$F$55,4)</f>
        <v>17.019146983595888</v>
      </c>
      <c r="AD100" s="4">
        <f>VLOOKUP(U100+1,BG!$A$2:$F$55,5)</f>
        <v>0.81477424704928736</v>
      </c>
      <c r="AE100" s="4">
        <f>VLOOKUP(U100+1,BG!$A$2:$F$55,6)</f>
        <v>-61.406824924988825</v>
      </c>
      <c r="AF100" s="3">
        <f>COUNTIF($U$2:U100,U100)</f>
        <v>10</v>
      </c>
      <c r="AG100" s="3">
        <f t="shared" si="11"/>
        <v>18</v>
      </c>
      <c r="AH100" s="3">
        <f t="shared" si="14"/>
        <v>8</v>
      </c>
      <c r="AI100" s="3">
        <f t="shared" si="15"/>
        <v>9</v>
      </c>
      <c r="AJ100" s="81">
        <f t="shared" si="12"/>
        <v>15.886960014117937</v>
      </c>
      <c r="AK100" s="81">
        <f t="shared" si="13"/>
        <v>0.77233266510786502</v>
      </c>
      <c r="AL100" s="81">
        <f t="shared" si="16"/>
        <v>-53.805546003225516</v>
      </c>
      <c r="AM100" s="83">
        <v>0.77956499999999995</v>
      </c>
      <c r="AN100" s="83">
        <v>258.745</v>
      </c>
      <c r="AO100" s="84">
        <f t="shared" si="17"/>
        <v>201.70854592499998</v>
      </c>
      <c r="AP100" s="84">
        <f t="shared" si="18"/>
        <v>160.57915176095818</v>
      </c>
      <c r="AQ100" s="84">
        <f t="shared" si="19"/>
        <v>-41.535527835059725</v>
      </c>
      <c r="AR100" s="84">
        <f t="shared" si="20"/>
        <v>202.11467959601791</v>
      </c>
      <c r="AS100" s="85">
        <f t="shared" si="21"/>
        <v>2.0094219372372986E-3</v>
      </c>
    </row>
    <row r="101" spans="1:45" x14ac:dyDescent="0.25">
      <c r="A101">
        <v>5</v>
      </c>
      <c r="B101" s="33">
        <v>11</v>
      </c>
      <c r="C101" s="34" t="s">
        <v>210</v>
      </c>
      <c r="D101" s="34">
        <v>-200</v>
      </c>
      <c r="E101" s="34">
        <v>-103.9375</v>
      </c>
      <c r="F101" s="34">
        <v>110</v>
      </c>
      <c r="G101" s="34">
        <v>0.38538699999999998</v>
      </c>
      <c r="H101" s="34">
        <v>0.182839</v>
      </c>
      <c r="I101" s="34">
        <v>46.809404000000001</v>
      </c>
      <c r="J101" s="34">
        <v>1.5670489999999999</v>
      </c>
      <c r="K101" s="34">
        <v>8.8578189999999992</v>
      </c>
      <c r="L101" s="34">
        <v>0.14832200000000001</v>
      </c>
      <c r="M101" s="35">
        <v>0.38538699999999998</v>
      </c>
      <c r="N101" s="34">
        <v>0.45983000000000002</v>
      </c>
      <c r="O101" s="34">
        <v>101133</v>
      </c>
      <c r="P101" s="34">
        <v>20.6</v>
      </c>
      <c r="Q101" s="34">
        <v>60</v>
      </c>
      <c r="R101" s="34">
        <v>1.1929000000000001</v>
      </c>
      <c r="S101" s="34" t="s">
        <v>231</v>
      </c>
      <c r="T101" s="34" t="s">
        <v>232</v>
      </c>
      <c r="U101" s="77">
        <v>1060</v>
      </c>
      <c r="V101" s="34">
        <v>261.97244074427056</v>
      </c>
      <c r="W101" s="2">
        <v>0.74610462986919934</v>
      </c>
      <c r="X101" s="2">
        <v>257.35358089984783</v>
      </c>
      <c r="Y101" s="2">
        <v>-43.387651037631272</v>
      </c>
      <c r="Z101" s="80">
        <f>VLOOKUP(U101,BG!$A$2:$F$55,4)</f>
        <v>14.613249673455245</v>
      </c>
      <c r="AA101" s="80">
        <f>VLOOKUP(U101,BG!$A$2:$F$55,5)</f>
        <v>0.72458588542376468</v>
      </c>
      <c r="AB101" s="80">
        <f>VLOOKUP(U101,BG!$A$2:$F$55,6)</f>
        <v>-45.254107216241799</v>
      </c>
      <c r="AC101" s="4">
        <f>VLOOKUP(U101+1,BG!$A$2:$F$55,4)</f>
        <v>17.019146983595888</v>
      </c>
      <c r="AD101" s="4">
        <f>VLOOKUP(U101+1,BG!$A$2:$F$55,5)</f>
        <v>0.81477424704928736</v>
      </c>
      <c r="AE101" s="4">
        <f>VLOOKUP(U101+1,BG!$A$2:$F$55,6)</f>
        <v>-61.406824924988825</v>
      </c>
      <c r="AF101" s="3">
        <f>COUNTIF($U$2:U101,U101)</f>
        <v>11</v>
      </c>
      <c r="AG101" s="3">
        <f t="shared" si="11"/>
        <v>18</v>
      </c>
      <c r="AH101" s="3">
        <f t="shared" si="14"/>
        <v>7</v>
      </c>
      <c r="AI101" s="3">
        <f t="shared" si="15"/>
        <v>10</v>
      </c>
      <c r="AJ101" s="81">
        <f t="shared" si="12"/>
        <v>16.028483385302682</v>
      </c>
      <c r="AK101" s="81">
        <f t="shared" si="13"/>
        <v>0.7776378628505427</v>
      </c>
      <c r="AL101" s="81">
        <f t="shared" si="16"/>
        <v>-54.755705868445936</v>
      </c>
      <c r="AM101" s="83">
        <v>0.73751699999999998</v>
      </c>
      <c r="AN101" s="83">
        <v>258.245</v>
      </c>
      <c r="AO101" s="84">
        <f t="shared" si="17"/>
        <v>190.460077665</v>
      </c>
      <c r="AP101" s="84">
        <f t="shared" si="18"/>
        <v>148.62504718516271</v>
      </c>
      <c r="AQ101" s="84">
        <f t="shared" si="19"/>
        <v>-42.291350303963725</v>
      </c>
      <c r="AR101" s="84">
        <f t="shared" si="20"/>
        <v>190.91639748912644</v>
      </c>
      <c r="AS101" s="85">
        <f t="shared" si="21"/>
        <v>2.3901552204410744E-3</v>
      </c>
    </row>
    <row r="102" spans="1:45" x14ac:dyDescent="0.25">
      <c r="A102">
        <v>5</v>
      </c>
      <c r="B102" s="33">
        <v>12</v>
      </c>
      <c r="C102" s="34" t="s">
        <v>210</v>
      </c>
      <c r="D102" s="34">
        <v>-200</v>
      </c>
      <c r="E102" s="34">
        <v>-103.9375</v>
      </c>
      <c r="F102" s="34">
        <v>120</v>
      </c>
      <c r="G102" s="34">
        <v>0.41631200000000002</v>
      </c>
      <c r="H102" s="34">
        <v>0.18267900000000001</v>
      </c>
      <c r="I102" s="34">
        <v>46.769300000000001</v>
      </c>
      <c r="J102" s="34">
        <v>1.5920700000000001</v>
      </c>
      <c r="K102" s="34">
        <v>8.8539820000000002</v>
      </c>
      <c r="L102" s="34">
        <v>0.15071799999999999</v>
      </c>
      <c r="M102" s="35">
        <v>0.41631200000000002</v>
      </c>
      <c r="N102" s="34">
        <v>0.45618799999999998</v>
      </c>
      <c r="O102" s="34">
        <v>101133</v>
      </c>
      <c r="P102" s="34">
        <v>20.6</v>
      </c>
      <c r="Q102" s="34">
        <v>60</v>
      </c>
      <c r="R102" s="34">
        <v>1.1929000000000001</v>
      </c>
      <c r="S102" s="34" t="s">
        <v>233</v>
      </c>
      <c r="T102" s="34" t="s">
        <v>234</v>
      </c>
      <c r="U102" s="77">
        <v>1060</v>
      </c>
      <c r="V102" s="34">
        <v>288.79222821011155</v>
      </c>
      <c r="W102" s="2">
        <v>0.75600262957089404</v>
      </c>
      <c r="X102" s="2">
        <v>281.29894922205358</v>
      </c>
      <c r="Y102" s="2">
        <v>-42.665990664392005</v>
      </c>
      <c r="Z102" s="80">
        <f>VLOOKUP(U102,BG!$A$2:$F$55,4)</f>
        <v>14.613249673455245</v>
      </c>
      <c r="AA102" s="80">
        <f>VLOOKUP(U102,BG!$A$2:$F$55,5)</f>
        <v>0.72458588542376468</v>
      </c>
      <c r="AB102" s="80">
        <f>VLOOKUP(U102,BG!$A$2:$F$55,6)</f>
        <v>-45.254107216241799</v>
      </c>
      <c r="AC102" s="4">
        <f>VLOOKUP(U102+1,BG!$A$2:$F$55,4)</f>
        <v>17.019146983595888</v>
      </c>
      <c r="AD102" s="4">
        <f>VLOOKUP(U102+1,BG!$A$2:$F$55,5)</f>
        <v>0.81477424704928736</v>
      </c>
      <c r="AE102" s="4">
        <f>VLOOKUP(U102+1,BG!$A$2:$F$55,6)</f>
        <v>-61.406824924988825</v>
      </c>
      <c r="AF102" s="3">
        <f>COUNTIF($U$2:U102,U102)</f>
        <v>12</v>
      </c>
      <c r="AG102" s="3">
        <f t="shared" si="11"/>
        <v>18</v>
      </c>
      <c r="AH102" s="3">
        <f t="shared" si="14"/>
        <v>6</v>
      </c>
      <c r="AI102" s="3">
        <f t="shared" si="15"/>
        <v>11</v>
      </c>
      <c r="AJ102" s="81">
        <f t="shared" si="12"/>
        <v>16.170006756487425</v>
      </c>
      <c r="AK102" s="81">
        <f t="shared" si="13"/>
        <v>0.7829430605932205</v>
      </c>
      <c r="AL102" s="81">
        <f t="shared" si="16"/>
        <v>-55.70586573366635</v>
      </c>
      <c r="AM102" s="83">
        <v>0.74675199999999997</v>
      </c>
      <c r="AN102" s="83">
        <v>282.233</v>
      </c>
      <c r="AO102" s="84">
        <f t="shared" si="17"/>
        <v>210.758057216</v>
      </c>
      <c r="AP102" s="84">
        <f t="shared" si="18"/>
        <v>169.99675464300989</v>
      </c>
      <c r="AQ102" s="84">
        <f t="shared" si="19"/>
        <v>-43.045671153929035</v>
      </c>
      <c r="AR102" s="84">
        <f t="shared" si="20"/>
        <v>213.04242579693891</v>
      </c>
      <c r="AS102" s="85">
        <f t="shared" si="21"/>
        <v>1.0722599371433461E-2</v>
      </c>
    </row>
    <row r="103" spans="1:45" x14ac:dyDescent="0.25">
      <c r="A103">
        <v>5</v>
      </c>
      <c r="B103" s="33">
        <v>13</v>
      </c>
      <c r="C103" s="34" t="s">
        <v>210</v>
      </c>
      <c r="D103" s="34">
        <v>-200</v>
      </c>
      <c r="E103" s="34">
        <v>-103.9375</v>
      </c>
      <c r="F103" s="34">
        <v>130</v>
      </c>
      <c r="G103" s="34">
        <v>0.388291</v>
      </c>
      <c r="H103" s="34">
        <v>0.18329200000000001</v>
      </c>
      <c r="I103" s="34">
        <v>46.923085999999998</v>
      </c>
      <c r="J103" s="34">
        <v>1.5385770000000001</v>
      </c>
      <c r="K103" s="34">
        <v>8.8686629999999997</v>
      </c>
      <c r="L103" s="34">
        <v>0.14544599999999999</v>
      </c>
      <c r="M103" s="35">
        <v>0.388291</v>
      </c>
      <c r="N103" s="34">
        <v>0.42492600000000003</v>
      </c>
      <c r="O103" s="34">
        <v>101132</v>
      </c>
      <c r="P103" s="34">
        <v>20.6</v>
      </c>
      <c r="Q103" s="34">
        <v>60</v>
      </c>
      <c r="R103" s="34">
        <v>1.1928000000000001</v>
      </c>
      <c r="S103" s="34" t="s">
        <v>235</v>
      </c>
      <c r="T103" s="34" t="s">
        <v>236</v>
      </c>
      <c r="U103" s="77">
        <v>1060</v>
      </c>
      <c r="V103" s="34">
        <v>262.47056140875321</v>
      </c>
      <c r="W103" s="2">
        <v>0.7599426143453345</v>
      </c>
      <c r="X103" s="2">
        <v>257.68414145804115</v>
      </c>
      <c r="Y103" s="2">
        <v>-41.557017344307148</v>
      </c>
      <c r="Z103" s="80">
        <f>VLOOKUP(U103,BG!$A$2:$F$55,4)</f>
        <v>14.613249673455245</v>
      </c>
      <c r="AA103" s="80">
        <f>VLOOKUP(U103,BG!$A$2:$F$55,5)</f>
        <v>0.72458588542376468</v>
      </c>
      <c r="AB103" s="80">
        <f>VLOOKUP(U103,BG!$A$2:$F$55,6)</f>
        <v>-45.254107216241799</v>
      </c>
      <c r="AC103" s="4">
        <f>VLOOKUP(U103+1,BG!$A$2:$F$55,4)</f>
        <v>17.019146983595888</v>
      </c>
      <c r="AD103" s="4">
        <f>VLOOKUP(U103+1,BG!$A$2:$F$55,5)</f>
        <v>0.81477424704928736</v>
      </c>
      <c r="AE103" s="4">
        <f>VLOOKUP(U103+1,BG!$A$2:$F$55,6)</f>
        <v>-61.406824924988825</v>
      </c>
      <c r="AF103" s="3">
        <f>COUNTIF($U$2:U103,U103)</f>
        <v>13</v>
      </c>
      <c r="AG103" s="3">
        <f t="shared" si="11"/>
        <v>18</v>
      </c>
      <c r="AH103" s="3">
        <f t="shared" si="14"/>
        <v>5</v>
      </c>
      <c r="AI103" s="3">
        <f t="shared" si="15"/>
        <v>12</v>
      </c>
      <c r="AJ103" s="81">
        <f t="shared" si="12"/>
        <v>16.311530127672171</v>
      </c>
      <c r="AK103" s="81">
        <f t="shared" si="13"/>
        <v>0.78824825833589829</v>
      </c>
      <c r="AL103" s="81">
        <f t="shared" si="16"/>
        <v>-56.656025598886757</v>
      </c>
      <c r="AM103" s="83">
        <v>0.75117299999999998</v>
      </c>
      <c r="AN103" s="83">
        <v>258.59500000000003</v>
      </c>
      <c r="AO103" s="84">
        <f t="shared" si="17"/>
        <v>194.24958193500001</v>
      </c>
      <c r="AP103" s="84">
        <f t="shared" si="18"/>
        <v>154.26814279064965</v>
      </c>
      <c r="AQ103" s="84">
        <f t="shared" si="19"/>
        <v>-43.798490384955635</v>
      </c>
      <c r="AR103" s="84">
        <f t="shared" si="20"/>
        <v>198.06663317560529</v>
      </c>
      <c r="AS103" s="85">
        <f t="shared" si="21"/>
        <v>1.9271551090693274E-2</v>
      </c>
    </row>
    <row r="104" spans="1:45" x14ac:dyDescent="0.25">
      <c r="A104">
        <v>5</v>
      </c>
      <c r="B104" s="33">
        <v>14</v>
      </c>
      <c r="C104" s="34" t="s">
        <v>210</v>
      </c>
      <c r="D104" s="34">
        <v>-200</v>
      </c>
      <c r="E104" s="34">
        <v>-103.9375</v>
      </c>
      <c r="F104" s="34">
        <v>140</v>
      </c>
      <c r="G104" s="34">
        <v>0.425676</v>
      </c>
      <c r="H104" s="34">
        <v>0.18340899999999999</v>
      </c>
      <c r="I104" s="34">
        <v>46.952399999999997</v>
      </c>
      <c r="J104" s="34">
        <v>1.6114790000000001</v>
      </c>
      <c r="K104" s="34">
        <v>8.8715010000000003</v>
      </c>
      <c r="L104" s="34">
        <v>0.151974</v>
      </c>
      <c r="M104" s="35">
        <v>0.425676</v>
      </c>
      <c r="N104" s="34">
        <v>0.46741700000000003</v>
      </c>
      <c r="O104" s="34">
        <v>101128</v>
      </c>
      <c r="P104" s="34">
        <v>20.6</v>
      </c>
      <c r="Q104" s="34">
        <v>60</v>
      </c>
      <c r="R104" s="34">
        <v>1.1928000000000001</v>
      </c>
      <c r="S104" s="34" t="s">
        <v>237</v>
      </c>
      <c r="T104" s="34" t="s">
        <v>238</v>
      </c>
      <c r="U104" s="77">
        <v>1060</v>
      </c>
      <c r="V104" s="34">
        <v>295.11196132302359</v>
      </c>
      <c r="W104" s="2">
        <v>0.68434328553530155</v>
      </c>
      <c r="X104" s="2">
        <v>317.23099457244837</v>
      </c>
      <c r="Y104" s="2">
        <v>-44.367724560638202</v>
      </c>
      <c r="Z104" s="80">
        <f>VLOOKUP(U104,BG!$A$2:$F$55,4)</f>
        <v>14.613249673455245</v>
      </c>
      <c r="AA104" s="80">
        <f>VLOOKUP(U104,BG!$A$2:$F$55,5)</f>
        <v>0.72458588542376468</v>
      </c>
      <c r="AB104" s="80">
        <f>VLOOKUP(U104,BG!$A$2:$F$55,6)</f>
        <v>-45.254107216241799</v>
      </c>
      <c r="AC104" s="4">
        <f>VLOOKUP(U104+1,BG!$A$2:$F$55,4)</f>
        <v>17.019146983595888</v>
      </c>
      <c r="AD104" s="4">
        <f>VLOOKUP(U104+1,BG!$A$2:$F$55,5)</f>
        <v>0.81477424704928736</v>
      </c>
      <c r="AE104" s="4">
        <f>VLOOKUP(U104+1,BG!$A$2:$F$55,6)</f>
        <v>-61.406824924988825</v>
      </c>
      <c r="AF104" s="3">
        <f>COUNTIF($U$2:U104,U104)</f>
        <v>14</v>
      </c>
      <c r="AG104" s="3">
        <f t="shared" si="11"/>
        <v>18</v>
      </c>
      <c r="AH104" s="3">
        <f t="shared" si="14"/>
        <v>4</v>
      </c>
      <c r="AI104" s="3">
        <f t="shared" si="15"/>
        <v>13</v>
      </c>
      <c r="AJ104" s="81">
        <f t="shared" si="12"/>
        <v>16.453053498856914</v>
      </c>
      <c r="AK104" s="81">
        <f t="shared" si="13"/>
        <v>0.79355345607857608</v>
      </c>
      <c r="AL104" s="81">
        <f t="shared" si="16"/>
        <v>-57.60618546410717</v>
      </c>
      <c r="AM104" s="83">
        <v>0.67298599999999997</v>
      </c>
      <c r="AN104" s="83">
        <v>318.31799999999998</v>
      </c>
      <c r="AO104" s="84">
        <f t="shared" si="17"/>
        <v>214.22355754799997</v>
      </c>
      <c r="AP104" s="84">
        <f t="shared" si="18"/>
        <v>172.72717653870251</v>
      </c>
      <c r="AQ104" s="84">
        <f t="shared" si="19"/>
        <v>-44.549807997043558</v>
      </c>
      <c r="AR104" s="84">
        <f t="shared" si="20"/>
        <v>217.27698453574607</v>
      </c>
      <c r="AS104" s="85">
        <f t="shared" si="21"/>
        <v>1.405315429183779E-2</v>
      </c>
    </row>
    <row r="105" spans="1:45" x14ac:dyDescent="0.25">
      <c r="A105">
        <v>5</v>
      </c>
      <c r="B105" s="33">
        <v>15</v>
      </c>
      <c r="C105" s="34" t="s">
        <v>210</v>
      </c>
      <c r="D105" s="34">
        <v>-200</v>
      </c>
      <c r="E105" s="34">
        <v>-103.9375</v>
      </c>
      <c r="F105" s="34">
        <v>150</v>
      </c>
      <c r="G105" s="34">
        <v>0.39356600000000003</v>
      </c>
      <c r="H105" s="34">
        <v>0.18299299999999999</v>
      </c>
      <c r="I105" s="34">
        <v>46.847966999999997</v>
      </c>
      <c r="J105" s="34">
        <v>1.5602529999999999</v>
      </c>
      <c r="K105" s="34">
        <v>8.8618319999999997</v>
      </c>
      <c r="L105" s="34">
        <v>0.14760499999999999</v>
      </c>
      <c r="M105" s="35">
        <v>0.39356600000000003</v>
      </c>
      <c r="N105" s="34">
        <v>0.42511399999999999</v>
      </c>
      <c r="O105" s="34">
        <v>101125</v>
      </c>
      <c r="P105" s="34">
        <v>20.6</v>
      </c>
      <c r="Q105" s="34">
        <v>60</v>
      </c>
      <c r="R105" s="34">
        <v>1.1928000000000001</v>
      </c>
      <c r="S105" s="34" t="s">
        <v>239</v>
      </c>
      <c r="T105" s="34" t="s">
        <v>240</v>
      </c>
      <c r="U105" s="77">
        <v>1060</v>
      </c>
      <c r="V105" s="34">
        <v>265.10591557672694</v>
      </c>
      <c r="W105" s="2">
        <v>0.68481726314346314</v>
      </c>
      <c r="X105" s="2">
        <v>287.7330041436615</v>
      </c>
      <c r="Y105" s="2">
        <v>-43.843417432149721</v>
      </c>
      <c r="Z105" s="80">
        <f>VLOOKUP(U105,BG!$A$2:$F$55,4)</f>
        <v>14.613249673455245</v>
      </c>
      <c r="AA105" s="80">
        <f>VLOOKUP(U105,BG!$A$2:$F$55,5)</f>
        <v>0.72458588542376468</v>
      </c>
      <c r="AB105" s="80">
        <f>VLOOKUP(U105,BG!$A$2:$F$55,6)</f>
        <v>-45.254107216241799</v>
      </c>
      <c r="AC105" s="4">
        <f>VLOOKUP(U105+1,BG!$A$2:$F$55,4)</f>
        <v>17.019146983595888</v>
      </c>
      <c r="AD105" s="4">
        <f>VLOOKUP(U105+1,BG!$A$2:$F$55,5)</f>
        <v>0.81477424704928736</v>
      </c>
      <c r="AE105" s="4">
        <f>VLOOKUP(U105+1,BG!$A$2:$F$55,6)</f>
        <v>-61.406824924988825</v>
      </c>
      <c r="AF105" s="3">
        <f>COUNTIF($U$2:U105,U105)</f>
        <v>15</v>
      </c>
      <c r="AG105" s="3">
        <f t="shared" si="11"/>
        <v>18</v>
      </c>
      <c r="AH105" s="3">
        <f t="shared" si="14"/>
        <v>3</v>
      </c>
      <c r="AI105" s="3">
        <f t="shared" si="15"/>
        <v>14</v>
      </c>
      <c r="AJ105" s="81">
        <f t="shared" si="12"/>
        <v>16.59457687004166</v>
      </c>
      <c r="AK105" s="81">
        <f t="shared" si="13"/>
        <v>0.79885865382125387</v>
      </c>
      <c r="AL105" s="81">
        <f t="shared" si="16"/>
        <v>-58.556345329327584</v>
      </c>
      <c r="AM105" s="83">
        <v>0.67362999999999995</v>
      </c>
      <c r="AN105" s="83">
        <v>288.77800000000002</v>
      </c>
      <c r="AO105" s="84">
        <f t="shared" si="17"/>
        <v>194.52952414000001</v>
      </c>
      <c r="AP105" s="84">
        <f t="shared" si="18"/>
        <v>153.20111098155928</v>
      </c>
      <c r="AQ105" s="84">
        <f t="shared" si="19"/>
        <v>-45.299623990192785</v>
      </c>
      <c r="AR105" s="84">
        <f t="shared" si="20"/>
        <v>198.50073497175208</v>
      </c>
      <c r="AS105" s="85">
        <f t="shared" si="21"/>
        <v>2.0006025833190003E-2</v>
      </c>
    </row>
    <row r="106" spans="1:45" x14ac:dyDescent="0.25">
      <c r="A106">
        <v>5</v>
      </c>
      <c r="B106" s="33">
        <v>16</v>
      </c>
      <c r="C106" s="34" t="s">
        <v>210</v>
      </c>
      <c r="D106" s="34">
        <v>-200</v>
      </c>
      <c r="E106" s="34">
        <v>-103.9375</v>
      </c>
      <c r="F106" s="34">
        <v>160</v>
      </c>
      <c r="G106" s="34">
        <v>0.36516700000000002</v>
      </c>
      <c r="H106" s="34">
        <v>0.18323300000000001</v>
      </c>
      <c r="I106" s="34">
        <v>46.908279999999998</v>
      </c>
      <c r="J106" s="34">
        <v>1.552708</v>
      </c>
      <c r="K106" s="34">
        <v>8.8676370000000002</v>
      </c>
      <c r="L106" s="34">
        <v>0.146838</v>
      </c>
      <c r="M106" s="35">
        <v>0.36516700000000002</v>
      </c>
      <c r="N106" s="34">
        <v>0.43895200000000001</v>
      </c>
      <c r="O106" s="34">
        <v>101123</v>
      </c>
      <c r="P106" s="34">
        <v>20.6</v>
      </c>
      <c r="Q106" s="34">
        <v>60</v>
      </c>
      <c r="R106" s="34">
        <v>1.1927000000000001</v>
      </c>
      <c r="S106" s="34" t="s">
        <v>241</v>
      </c>
      <c r="T106" s="34" t="s">
        <v>242</v>
      </c>
      <c r="U106" s="77">
        <v>1060</v>
      </c>
      <c r="V106" s="34">
        <v>238.44703640113667</v>
      </c>
      <c r="W106" s="2">
        <v>0.65544357026721867</v>
      </c>
      <c r="X106" s="2">
        <v>273.37764720705758</v>
      </c>
      <c r="Y106" s="2">
        <v>-43.516000050269611</v>
      </c>
      <c r="Z106" s="80">
        <f>VLOOKUP(U106,BG!$A$2:$F$55,4)</f>
        <v>14.613249673455245</v>
      </c>
      <c r="AA106" s="80">
        <f>VLOOKUP(U106,BG!$A$2:$F$55,5)</f>
        <v>0.72458588542376468</v>
      </c>
      <c r="AB106" s="80">
        <f>VLOOKUP(U106,BG!$A$2:$F$55,6)</f>
        <v>-45.254107216241799</v>
      </c>
      <c r="AC106" s="4">
        <f>VLOOKUP(U106+1,BG!$A$2:$F$55,4)</f>
        <v>17.019146983595888</v>
      </c>
      <c r="AD106" s="4">
        <f>VLOOKUP(U106+1,BG!$A$2:$F$55,5)</f>
        <v>0.81477424704928736</v>
      </c>
      <c r="AE106" s="4">
        <f>VLOOKUP(U106+1,BG!$A$2:$F$55,6)</f>
        <v>-61.406824924988825</v>
      </c>
      <c r="AF106" s="3">
        <f>COUNTIF($U$2:U106,U106)</f>
        <v>16</v>
      </c>
      <c r="AG106" s="3">
        <f t="shared" si="11"/>
        <v>18</v>
      </c>
      <c r="AH106" s="3">
        <f t="shared" si="14"/>
        <v>2</v>
      </c>
      <c r="AI106" s="3">
        <f t="shared" si="15"/>
        <v>15</v>
      </c>
      <c r="AJ106" s="81">
        <f t="shared" si="12"/>
        <v>16.736100241226403</v>
      </c>
      <c r="AK106" s="81">
        <f t="shared" si="13"/>
        <v>0.80416385156393178</v>
      </c>
      <c r="AL106" s="81">
        <f t="shared" si="16"/>
        <v>-59.506505194547998</v>
      </c>
      <c r="AM106" s="83">
        <v>0.64383999999999997</v>
      </c>
      <c r="AN106" s="83">
        <v>274.42500000000001</v>
      </c>
      <c r="AO106" s="84">
        <f t="shared" si="17"/>
        <v>176.68579199999999</v>
      </c>
      <c r="AP106" s="84">
        <f t="shared" si="18"/>
        <v>135.66762106637634</v>
      </c>
      <c r="AQ106" s="84">
        <f t="shared" si="19"/>
        <v>-46.047938364403322</v>
      </c>
      <c r="AR106" s="84">
        <f t="shared" si="20"/>
        <v>181.71555943077965</v>
      </c>
      <c r="AS106" s="85">
        <f t="shared" si="21"/>
        <v>2.7679343731132892E-2</v>
      </c>
    </row>
    <row r="107" spans="1:45" x14ac:dyDescent="0.25">
      <c r="A107">
        <v>5</v>
      </c>
      <c r="B107" s="33">
        <v>17</v>
      </c>
      <c r="C107" s="34" t="s">
        <v>210</v>
      </c>
      <c r="D107" s="34">
        <v>-200</v>
      </c>
      <c r="E107" s="34">
        <v>-103.9375</v>
      </c>
      <c r="F107" s="34">
        <v>170</v>
      </c>
      <c r="G107" s="34">
        <v>0.38268000000000002</v>
      </c>
      <c r="H107" s="34">
        <v>0.183699</v>
      </c>
      <c r="I107" s="34">
        <v>47.025153000000003</v>
      </c>
      <c r="J107" s="34">
        <v>1.507152</v>
      </c>
      <c r="K107" s="34">
        <v>8.8787090000000006</v>
      </c>
      <c r="L107" s="34">
        <v>0.142402</v>
      </c>
      <c r="M107" s="35">
        <v>0.38268000000000002</v>
      </c>
      <c r="N107" s="34">
        <v>0.45229599999999998</v>
      </c>
      <c r="O107" s="34">
        <v>101124</v>
      </c>
      <c r="P107" s="34">
        <v>20.6</v>
      </c>
      <c r="Q107" s="34">
        <v>60</v>
      </c>
      <c r="R107" s="34">
        <v>1.1927000000000001</v>
      </c>
      <c r="S107" s="34" t="s">
        <v>243</v>
      </c>
      <c r="T107" s="34" t="s">
        <v>244</v>
      </c>
      <c r="U107" s="77">
        <v>1060</v>
      </c>
      <c r="V107" s="34">
        <v>253.1738200186135</v>
      </c>
      <c r="W107" s="2">
        <v>0.60283275147284721</v>
      </c>
      <c r="X107" s="2">
        <v>312.63608192857964</v>
      </c>
      <c r="Y107" s="2">
        <v>-45.543016407679282</v>
      </c>
      <c r="Z107" s="80">
        <f>VLOOKUP(U107,BG!$A$2:$F$55,4)</f>
        <v>14.613249673455245</v>
      </c>
      <c r="AA107" s="80">
        <f>VLOOKUP(U107,BG!$A$2:$F$55,5)</f>
        <v>0.72458588542376468</v>
      </c>
      <c r="AB107" s="80">
        <f>VLOOKUP(U107,BG!$A$2:$F$55,6)</f>
        <v>-45.254107216241799</v>
      </c>
      <c r="AC107" s="4">
        <f>VLOOKUP(U107+1,BG!$A$2:$F$55,4)</f>
        <v>17.019146983595888</v>
      </c>
      <c r="AD107" s="4">
        <f>VLOOKUP(U107+1,BG!$A$2:$F$55,5)</f>
        <v>0.81477424704928736</v>
      </c>
      <c r="AE107" s="4">
        <f>VLOOKUP(U107+1,BG!$A$2:$F$55,6)</f>
        <v>-61.406824924988825</v>
      </c>
      <c r="AF107" s="3">
        <f>COUNTIF($U$2:U107,U107)</f>
        <v>17</v>
      </c>
      <c r="AG107" s="3">
        <f t="shared" si="11"/>
        <v>18</v>
      </c>
      <c r="AH107" s="3">
        <f t="shared" si="14"/>
        <v>1</v>
      </c>
      <c r="AI107" s="3">
        <f t="shared" si="15"/>
        <v>16</v>
      </c>
      <c r="AJ107" s="81">
        <f t="shared" si="12"/>
        <v>16.877623612411146</v>
      </c>
      <c r="AK107" s="81">
        <f t="shared" si="13"/>
        <v>0.80946904930660946</v>
      </c>
      <c r="AL107" s="81">
        <f t="shared" si="16"/>
        <v>-60.456665059768419</v>
      </c>
      <c r="AM107" s="83">
        <v>0.58948599999999995</v>
      </c>
      <c r="AN107" s="83">
        <v>313.85300000000001</v>
      </c>
      <c r="AO107" s="84">
        <f t="shared" si="17"/>
        <v>185.011949558</v>
      </c>
      <c r="AP107" s="84">
        <f t="shared" si="18"/>
        <v>142.92425307101686</v>
      </c>
      <c r="AQ107" s="84">
        <f t="shared" si="19"/>
        <v>-46.794751119675183</v>
      </c>
      <c r="AR107" s="84">
        <f t="shared" si="20"/>
        <v>189.71900419069203</v>
      </c>
      <c r="AS107" s="85">
        <f t="shared" si="21"/>
        <v>2.4810664871300077E-2</v>
      </c>
    </row>
    <row r="108" spans="1:45" x14ac:dyDescent="0.25">
      <c r="A108">
        <v>5</v>
      </c>
      <c r="B108" s="33">
        <v>18</v>
      </c>
      <c r="C108" s="34" t="s">
        <v>210</v>
      </c>
      <c r="D108" s="34">
        <v>-200</v>
      </c>
      <c r="E108" s="34">
        <v>-103.9375</v>
      </c>
      <c r="F108" s="34">
        <v>180</v>
      </c>
      <c r="G108" s="34">
        <v>0.33643600000000001</v>
      </c>
      <c r="H108" s="34">
        <v>0.18351400000000001</v>
      </c>
      <c r="I108" s="34">
        <v>46.978723000000002</v>
      </c>
      <c r="J108" s="34">
        <v>1.545636</v>
      </c>
      <c r="K108" s="34">
        <v>8.8741760000000003</v>
      </c>
      <c r="L108" s="34">
        <v>0.146008</v>
      </c>
      <c r="M108" s="35">
        <v>0.33643600000000001</v>
      </c>
      <c r="N108" s="34">
        <v>0.40620899999999999</v>
      </c>
      <c r="O108" s="34">
        <v>101126</v>
      </c>
      <c r="P108" s="34">
        <v>20.6</v>
      </c>
      <c r="Q108" s="34">
        <v>60</v>
      </c>
      <c r="R108" s="34">
        <v>1.1928000000000001</v>
      </c>
      <c r="S108" s="34" t="s">
        <v>245</v>
      </c>
      <c r="T108" s="34" t="s">
        <v>246</v>
      </c>
      <c r="U108" s="77">
        <v>1060</v>
      </c>
      <c r="V108" s="34">
        <v>210.43272782350053</v>
      </c>
      <c r="W108" s="2">
        <v>0.96417993685276981</v>
      </c>
      <c r="X108" s="2">
        <v>192.50735329097444</v>
      </c>
      <c r="Y108" s="2">
        <v>-18.750975073506176</v>
      </c>
      <c r="Z108" s="80">
        <f>VLOOKUP(U108,BG!$A$2:$F$55,4)</f>
        <v>14.613249673455245</v>
      </c>
      <c r="AA108" s="80">
        <f>VLOOKUP(U108,BG!$A$2:$F$55,5)</f>
        <v>0.72458588542376468</v>
      </c>
      <c r="AB108" s="80">
        <f>VLOOKUP(U108,BG!$A$2:$F$55,6)</f>
        <v>-45.254107216241799</v>
      </c>
      <c r="AC108" s="4">
        <f>VLOOKUP(U108+1,BG!$A$2:$F$55,4)</f>
        <v>17.019146983595888</v>
      </c>
      <c r="AD108" s="4">
        <f>VLOOKUP(U108+1,BG!$A$2:$F$55,5)</f>
        <v>0.81477424704928736</v>
      </c>
      <c r="AE108" s="4">
        <f>VLOOKUP(U108+1,BG!$A$2:$F$55,6)</f>
        <v>-61.406824924988825</v>
      </c>
      <c r="AF108" s="3">
        <f>COUNTIF($U$2:U108,U108)</f>
        <v>18</v>
      </c>
      <c r="AG108" s="3">
        <f t="shared" si="11"/>
        <v>18</v>
      </c>
      <c r="AH108" s="3">
        <f t="shared" si="14"/>
        <v>0</v>
      </c>
      <c r="AI108" s="3">
        <f t="shared" si="15"/>
        <v>17</v>
      </c>
      <c r="AJ108" s="81">
        <f t="shared" si="12"/>
        <v>17.019146983595888</v>
      </c>
      <c r="AK108" s="81">
        <f t="shared" si="13"/>
        <v>0.81477424704928736</v>
      </c>
      <c r="AL108" s="81">
        <f t="shared" si="16"/>
        <v>-61.406824924988825</v>
      </c>
      <c r="AM108" s="83">
        <v>0.96064300000000002</v>
      </c>
      <c r="AN108" s="83">
        <v>193.69</v>
      </c>
      <c r="AO108" s="84">
        <f t="shared" si="17"/>
        <v>186.06694267</v>
      </c>
      <c r="AP108" s="84">
        <f t="shared" si="18"/>
        <v>166.86075266627941</v>
      </c>
      <c r="AQ108" s="84">
        <f t="shared" si="19"/>
        <v>-47.540062256008333</v>
      </c>
      <c r="AR108" s="84">
        <f t="shared" si="20"/>
        <v>214.40081492228774</v>
      </c>
      <c r="AS108" s="85">
        <f t="shared" si="21"/>
        <v>0.13215375259911069</v>
      </c>
    </row>
    <row r="109" spans="1:45" x14ac:dyDescent="0.25">
      <c r="A109">
        <v>5</v>
      </c>
      <c r="B109" s="36">
        <v>18</v>
      </c>
      <c r="C109" s="37" t="s">
        <v>210</v>
      </c>
      <c r="D109" s="37">
        <v>-199.96875</v>
      </c>
      <c r="E109" s="37">
        <v>-104</v>
      </c>
      <c r="F109" s="37">
        <v>180</v>
      </c>
      <c r="G109" s="37">
        <v>0.36232900000000001</v>
      </c>
      <c r="H109" s="37">
        <v>0.183895</v>
      </c>
      <c r="I109" s="37">
        <v>47.074224999999998</v>
      </c>
      <c r="J109" s="37">
        <v>1.645408</v>
      </c>
      <c r="K109" s="37">
        <v>8.8848310000000001</v>
      </c>
      <c r="L109" s="37">
        <v>0.15534999999999999</v>
      </c>
      <c r="M109" s="38">
        <v>0.36232900000000001</v>
      </c>
      <c r="N109" s="37">
        <v>0.43317800000000001</v>
      </c>
      <c r="O109" s="37">
        <v>101123</v>
      </c>
      <c r="P109" s="37">
        <v>20.7</v>
      </c>
      <c r="Q109" s="37">
        <v>60</v>
      </c>
      <c r="R109" s="37">
        <v>1.1922999999999999</v>
      </c>
      <c r="S109" s="37" t="s">
        <v>247</v>
      </c>
      <c r="T109" s="37" t="s">
        <v>248</v>
      </c>
      <c r="U109" s="77">
        <v>1070</v>
      </c>
      <c r="V109" s="34">
        <v>233.77117805408614</v>
      </c>
      <c r="W109" s="2">
        <v>0.59275677575809549</v>
      </c>
      <c r="X109" s="2">
        <v>302.82800033684163</v>
      </c>
      <c r="Y109" s="2">
        <v>-41.492845278037976</v>
      </c>
      <c r="Z109" s="80">
        <f>VLOOKUP(U109,BG!$A$2:$F$55,4)</f>
        <v>17.019146983595888</v>
      </c>
      <c r="AA109" s="80">
        <f>VLOOKUP(U109,BG!$A$2:$F$55,5)</f>
        <v>0.81477424704928736</v>
      </c>
      <c r="AB109" s="80">
        <f>VLOOKUP(U109,BG!$A$2:$F$55,6)</f>
        <v>-61.406824924988825</v>
      </c>
      <c r="AC109" s="4">
        <f>VLOOKUP(U109+1,BG!$A$2:$F$55,4)</f>
        <v>20.250606934658986</v>
      </c>
      <c r="AD109" s="4">
        <f>VLOOKUP(U109+1,BG!$A$2:$F$55,5)</f>
        <v>0.74693211110539326</v>
      </c>
      <c r="AE109" s="4">
        <f>VLOOKUP(U109+1,BG!$A$2:$F$55,6)</f>
        <v>-70.228843712181884</v>
      </c>
      <c r="AF109" s="3">
        <f>COUNTIF($U$2:U109,U109)</f>
        <v>1</v>
      </c>
      <c r="AG109" s="3">
        <f t="shared" si="11"/>
        <v>18</v>
      </c>
      <c r="AH109" s="3">
        <f t="shared" si="14"/>
        <v>17</v>
      </c>
      <c r="AI109" s="3">
        <f t="shared" si="15"/>
        <v>0</v>
      </c>
      <c r="AJ109" s="81">
        <f t="shared" si="12"/>
        <v>17.019146983595888</v>
      </c>
      <c r="AK109" s="81">
        <f t="shared" si="13"/>
        <v>0.81477424704928736</v>
      </c>
      <c r="AL109" s="81">
        <f t="shared" si="16"/>
        <v>-61.406824924988825</v>
      </c>
      <c r="AM109" s="83">
        <v>0.57910600000000001</v>
      </c>
      <c r="AN109" s="83">
        <v>304.08199999999999</v>
      </c>
      <c r="AO109" s="84">
        <f t="shared" si="17"/>
        <v>176.09571069200001</v>
      </c>
      <c r="AP109" s="84">
        <f t="shared" si="18"/>
        <v>138.01050381089973</v>
      </c>
      <c r="AQ109" s="84">
        <f t="shared" si="19"/>
        <v>-47.540062256008333</v>
      </c>
      <c r="AR109" s="84">
        <f t="shared" si="20"/>
        <v>185.55056606690806</v>
      </c>
      <c r="AS109" s="85">
        <f t="shared" si="21"/>
        <v>5.0955680574419286E-2</v>
      </c>
    </row>
    <row r="110" spans="1:45" x14ac:dyDescent="0.25">
      <c r="A110">
        <v>5</v>
      </c>
      <c r="B110" s="36">
        <v>19</v>
      </c>
      <c r="C110" s="37" t="s">
        <v>210</v>
      </c>
      <c r="D110" s="37">
        <v>-199.96875</v>
      </c>
      <c r="E110" s="37">
        <v>-104</v>
      </c>
      <c r="F110" s="37">
        <v>190</v>
      </c>
      <c r="G110" s="37">
        <v>0.33887699999999998</v>
      </c>
      <c r="H110" s="37">
        <v>0.183645</v>
      </c>
      <c r="I110" s="37">
        <v>47.011471</v>
      </c>
      <c r="J110" s="37">
        <v>1.6286</v>
      </c>
      <c r="K110" s="37">
        <v>8.8773129999999991</v>
      </c>
      <c r="L110" s="37">
        <v>0.15388099999999999</v>
      </c>
      <c r="M110" s="38">
        <v>0.33887699999999998</v>
      </c>
      <c r="N110" s="37">
        <v>0.43873899999999999</v>
      </c>
      <c r="O110" s="37">
        <v>101122</v>
      </c>
      <c r="P110" s="37">
        <v>20.6</v>
      </c>
      <c r="Q110" s="37">
        <v>60</v>
      </c>
      <c r="R110" s="37">
        <v>1.1927000000000001</v>
      </c>
      <c r="S110" s="37" t="s">
        <v>249</v>
      </c>
      <c r="T110" s="37" t="s">
        <v>250</v>
      </c>
      <c r="U110" s="77">
        <v>1070</v>
      </c>
      <c r="V110" s="34">
        <v>212.044770813225</v>
      </c>
      <c r="W110" s="2">
        <v>0.56535850952564559</v>
      </c>
      <c r="X110" s="2">
        <v>289.1249129543001</v>
      </c>
      <c r="Y110" s="2">
        <v>-42.367470049683973</v>
      </c>
      <c r="Z110" s="80">
        <f>VLOOKUP(U110,BG!$A$2:$F$55,4)</f>
        <v>17.019146983595888</v>
      </c>
      <c r="AA110" s="80">
        <f>VLOOKUP(U110,BG!$A$2:$F$55,5)</f>
        <v>0.81477424704928736</v>
      </c>
      <c r="AB110" s="80">
        <f>VLOOKUP(U110,BG!$A$2:$F$55,6)</f>
        <v>-61.406824924988825</v>
      </c>
      <c r="AC110" s="4">
        <f>VLOOKUP(U110+1,BG!$A$2:$F$55,4)</f>
        <v>20.250606934658986</v>
      </c>
      <c r="AD110" s="4">
        <f>VLOOKUP(U110+1,BG!$A$2:$F$55,5)</f>
        <v>0.74693211110539326</v>
      </c>
      <c r="AE110" s="4">
        <f>VLOOKUP(U110+1,BG!$A$2:$F$55,6)</f>
        <v>-70.228843712181884</v>
      </c>
      <c r="AF110" s="3">
        <f>COUNTIF($U$2:U110,U110)</f>
        <v>2</v>
      </c>
      <c r="AG110" s="3">
        <f t="shared" si="11"/>
        <v>18</v>
      </c>
      <c r="AH110" s="3">
        <f t="shared" si="14"/>
        <v>16</v>
      </c>
      <c r="AI110" s="3">
        <f t="shared" si="15"/>
        <v>1</v>
      </c>
      <c r="AJ110" s="81">
        <f t="shared" si="12"/>
        <v>17.209232863070188</v>
      </c>
      <c r="AK110" s="81">
        <f t="shared" si="13"/>
        <v>0.81078353317023477</v>
      </c>
      <c r="AL110" s="81">
        <f t="shared" si="16"/>
        <v>-61.925767206588425</v>
      </c>
      <c r="AM110" s="83">
        <v>0.55135000000000001</v>
      </c>
      <c r="AN110" s="83">
        <v>290.459</v>
      </c>
      <c r="AO110" s="84">
        <f t="shared" si="17"/>
        <v>160.14456964999999</v>
      </c>
      <c r="AP110" s="84">
        <f t="shared" si="18"/>
        <v>121.09175980489114</v>
      </c>
      <c r="AQ110" s="84">
        <f t="shared" si="19"/>
        <v>-47.972804582719064</v>
      </c>
      <c r="AR110" s="84">
        <f t="shared" si="20"/>
        <v>169.0645643876102</v>
      </c>
      <c r="AS110" s="85">
        <f t="shared" si="21"/>
        <v>5.2760877301050238E-2</v>
      </c>
    </row>
    <row r="111" spans="1:45" x14ac:dyDescent="0.25">
      <c r="A111">
        <v>5</v>
      </c>
      <c r="B111" s="36">
        <v>20</v>
      </c>
      <c r="C111" s="37" t="s">
        <v>210</v>
      </c>
      <c r="D111" s="37">
        <v>-199.96875</v>
      </c>
      <c r="E111" s="37">
        <v>-104</v>
      </c>
      <c r="F111" s="37">
        <v>200</v>
      </c>
      <c r="G111" s="37">
        <v>0.30256499999999997</v>
      </c>
      <c r="H111" s="37">
        <v>0.18355099999999999</v>
      </c>
      <c r="I111" s="37">
        <v>46.987867000000001</v>
      </c>
      <c r="J111" s="37">
        <v>1.6156429999999999</v>
      </c>
      <c r="K111" s="37">
        <v>8.8769419999999997</v>
      </c>
      <c r="L111" s="37">
        <v>0.15267700000000001</v>
      </c>
      <c r="M111" s="38">
        <v>0.30256499999999997</v>
      </c>
      <c r="N111" s="37">
        <v>0.37951400000000002</v>
      </c>
      <c r="O111" s="37">
        <v>101118</v>
      </c>
      <c r="P111" s="37">
        <v>20.7</v>
      </c>
      <c r="Q111" s="37">
        <v>60</v>
      </c>
      <c r="R111" s="37">
        <v>1.1921999999999999</v>
      </c>
      <c r="S111" s="37" t="s">
        <v>251</v>
      </c>
      <c r="T111" s="37" t="s">
        <v>252</v>
      </c>
      <c r="U111" s="77">
        <v>1070</v>
      </c>
      <c r="V111" s="34">
        <v>178.72601546827889</v>
      </c>
      <c r="W111" s="2">
        <v>0.53283719972847643</v>
      </c>
      <c r="X111" s="2">
        <v>260.78358304799735</v>
      </c>
      <c r="Y111" s="2">
        <v>-43.430005163884999</v>
      </c>
      <c r="Z111" s="80">
        <f>VLOOKUP(U111,BG!$A$2:$F$55,4)</f>
        <v>17.019146983595888</v>
      </c>
      <c r="AA111" s="80">
        <f>VLOOKUP(U111,BG!$A$2:$F$55,5)</f>
        <v>0.81477424704928736</v>
      </c>
      <c r="AB111" s="80">
        <f>VLOOKUP(U111,BG!$A$2:$F$55,6)</f>
        <v>-61.406824924988825</v>
      </c>
      <c r="AC111" s="4">
        <f>VLOOKUP(U111+1,BG!$A$2:$F$55,4)</f>
        <v>20.250606934658986</v>
      </c>
      <c r="AD111" s="4">
        <f>VLOOKUP(U111+1,BG!$A$2:$F$55,5)</f>
        <v>0.74693211110539326</v>
      </c>
      <c r="AE111" s="4">
        <f>VLOOKUP(U111+1,BG!$A$2:$F$55,6)</f>
        <v>-70.228843712181884</v>
      </c>
      <c r="AF111" s="3">
        <f>COUNTIF($U$2:U111,U111)</f>
        <v>3</v>
      </c>
      <c r="AG111" s="3">
        <f t="shared" si="11"/>
        <v>18</v>
      </c>
      <c r="AH111" s="3">
        <f t="shared" si="14"/>
        <v>15</v>
      </c>
      <c r="AI111" s="3">
        <f t="shared" si="15"/>
        <v>2</v>
      </c>
      <c r="AJ111" s="81">
        <f t="shared" si="12"/>
        <v>17.399318742544487</v>
      </c>
      <c r="AK111" s="81">
        <f t="shared" si="13"/>
        <v>0.80679281929118218</v>
      </c>
      <c r="AL111" s="81">
        <f t="shared" si="16"/>
        <v>-62.44470948818801</v>
      </c>
      <c r="AM111" s="83">
        <v>0.51865499999999998</v>
      </c>
      <c r="AN111" s="83">
        <v>262.18900000000002</v>
      </c>
      <c r="AO111" s="84">
        <f t="shared" si="17"/>
        <v>135.98563579500001</v>
      </c>
      <c r="AP111" s="84">
        <f t="shared" si="18"/>
        <v>95.525188962568478</v>
      </c>
      <c r="AQ111" s="84">
        <f t="shared" si="19"/>
        <v>-48.407064066144635</v>
      </c>
      <c r="AR111" s="84">
        <f t="shared" si="20"/>
        <v>143.93225302871312</v>
      </c>
      <c r="AS111" s="85">
        <f t="shared" si="21"/>
        <v>5.5210816661973867E-2</v>
      </c>
    </row>
    <row r="112" spans="1:45" x14ac:dyDescent="0.25">
      <c r="A112">
        <v>5</v>
      </c>
      <c r="B112" s="36">
        <v>21</v>
      </c>
      <c r="C112" s="37" t="s">
        <v>210</v>
      </c>
      <c r="D112" s="37">
        <v>-199.96875</v>
      </c>
      <c r="E112" s="37">
        <v>-104</v>
      </c>
      <c r="F112" s="37">
        <v>210</v>
      </c>
      <c r="G112" s="37">
        <v>0.29069400000000001</v>
      </c>
      <c r="H112" s="37">
        <v>0.184003</v>
      </c>
      <c r="I112" s="37">
        <v>47.101289999999999</v>
      </c>
      <c r="J112" s="37">
        <v>1.617715</v>
      </c>
      <c r="K112" s="37">
        <v>8.8877849999999992</v>
      </c>
      <c r="L112" s="37">
        <v>0.15270700000000001</v>
      </c>
      <c r="M112" s="38">
        <v>0.29069400000000001</v>
      </c>
      <c r="N112" s="37">
        <v>0.391046</v>
      </c>
      <c r="O112" s="37">
        <v>101115</v>
      </c>
      <c r="P112" s="37">
        <v>20.7</v>
      </c>
      <c r="Q112" s="37">
        <v>60</v>
      </c>
      <c r="R112" s="37">
        <v>1.1921999999999999</v>
      </c>
      <c r="S112" s="37" t="s">
        <v>253</v>
      </c>
      <c r="T112" s="37" t="s">
        <v>254</v>
      </c>
      <c r="U112" s="77">
        <v>1070</v>
      </c>
      <c r="V112" s="34">
        <v>167.4369527043884</v>
      </c>
      <c r="W112" s="2">
        <v>0.51811957986167778</v>
      </c>
      <c r="X112" s="2">
        <v>251.58160674726213</v>
      </c>
      <c r="Y112" s="2">
        <v>-44.307206935203084</v>
      </c>
      <c r="Z112" s="80">
        <f>VLOOKUP(U112,BG!$A$2:$F$55,4)</f>
        <v>17.019146983595888</v>
      </c>
      <c r="AA112" s="80">
        <f>VLOOKUP(U112,BG!$A$2:$F$55,5)</f>
        <v>0.81477424704928736</v>
      </c>
      <c r="AB112" s="80">
        <f>VLOOKUP(U112,BG!$A$2:$F$55,6)</f>
        <v>-61.406824924988825</v>
      </c>
      <c r="AC112" s="4">
        <f>VLOOKUP(U112+1,BG!$A$2:$F$55,4)</f>
        <v>20.250606934658986</v>
      </c>
      <c r="AD112" s="4">
        <f>VLOOKUP(U112+1,BG!$A$2:$F$55,5)</f>
        <v>0.74693211110539326</v>
      </c>
      <c r="AE112" s="4">
        <f>VLOOKUP(U112+1,BG!$A$2:$F$55,6)</f>
        <v>-70.228843712181884</v>
      </c>
      <c r="AF112" s="3">
        <f>COUNTIF($U$2:U112,U112)</f>
        <v>4</v>
      </c>
      <c r="AG112" s="3">
        <f t="shared" si="11"/>
        <v>18</v>
      </c>
      <c r="AH112" s="3">
        <f t="shared" si="14"/>
        <v>14</v>
      </c>
      <c r="AI112" s="3">
        <f t="shared" si="15"/>
        <v>3</v>
      </c>
      <c r="AJ112" s="81">
        <f t="shared" si="12"/>
        <v>17.589404622018787</v>
      </c>
      <c r="AK112" s="81">
        <f t="shared" si="13"/>
        <v>0.80280210541212949</v>
      </c>
      <c r="AL112" s="81">
        <f t="shared" si="16"/>
        <v>-62.963651769787596</v>
      </c>
      <c r="AM112" s="83">
        <v>0.50371200000000005</v>
      </c>
      <c r="AN112" s="83">
        <v>253.03200000000001</v>
      </c>
      <c r="AO112" s="84">
        <f t="shared" si="17"/>
        <v>127.45525478400002</v>
      </c>
      <c r="AP112" s="84">
        <f t="shared" si="18"/>
        <v>86.042149453614201</v>
      </c>
      <c r="AQ112" s="84">
        <f t="shared" si="19"/>
        <v>-48.842840706285074</v>
      </c>
      <c r="AR112" s="84">
        <f t="shared" si="20"/>
        <v>134.88499015989927</v>
      </c>
      <c r="AS112" s="85">
        <f t="shared" si="21"/>
        <v>5.5082002579320971E-2</v>
      </c>
    </row>
    <row r="113" spans="1:45" x14ac:dyDescent="0.25">
      <c r="A113">
        <v>5</v>
      </c>
      <c r="B113" s="36">
        <v>22</v>
      </c>
      <c r="C113" s="37" t="s">
        <v>210</v>
      </c>
      <c r="D113" s="37">
        <v>-199.96875</v>
      </c>
      <c r="E113" s="37">
        <v>-104</v>
      </c>
      <c r="F113" s="37">
        <v>220</v>
      </c>
      <c r="G113" s="37">
        <v>0.27365600000000001</v>
      </c>
      <c r="H113" s="37">
        <v>0.18423400000000001</v>
      </c>
      <c r="I113" s="37">
        <v>47.159336000000003</v>
      </c>
      <c r="J113" s="37">
        <v>1.6114630000000001</v>
      </c>
      <c r="K113" s="37">
        <v>8.8933180000000007</v>
      </c>
      <c r="L113" s="37">
        <v>0.15195800000000001</v>
      </c>
      <c r="M113" s="38">
        <v>0.27365600000000001</v>
      </c>
      <c r="N113" s="37">
        <v>0.37034600000000001</v>
      </c>
      <c r="O113" s="37">
        <v>101114</v>
      </c>
      <c r="P113" s="37">
        <v>20.7</v>
      </c>
      <c r="Q113" s="37">
        <v>60</v>
      </c>
      <c r="R113" s="37">
        <v>1.1921999999999999</v>
      </c>
      <c r="S113" s="37" t="s">
        <v>255</v>
      </c>
      <c r="T113" s="37" t="s">
        <v>256</v>
      </c>
      <c r="U113" s="77">
        <v>1070</v>
      </c>
      <c r="V113" s="34">
        <v>151.48998195831419</v>
      </c>
      <c r="W113" s="2">
        <v>0.49990738310847177</v>
      </c>
      <c r="X113" s="2">
        <v>237.67472414253029</v>
      </c>
      <c r="Y113" s="2">
        <v>-44.78875309779734</v>
      </c>
      <c r="Z113" s="80">
        <f>VLOOKUP(U113,BG!$A$2:$F$55,4)</f>
        <v>17.019146983595888</v>
      </c>
      <c r="AA113" s="80">
        <f>VLOOKUP(U113,BG!$A$2:$F$55,5)</f>
        <v>0.81477424704928736</v>
      </c>
      <c r="AB113" s="80">
        <f>VLOOKUP(U113,BG!$A$2:$F$55,6)</f>
        <v>-61.406824924988825</v>
      </c>
      <c r="AC113" s="4">
        <f>VLOOKUP(U113+1,BG!$A$2:$F$55,4)</f>
        <v>20.250606934658986</v>
      </c>
      <c r="AD113" s="4">
        <f>VLOOKUP(U113+1,BG!$A$2:$F$55,5)</f>
        <v>0.74693211110539326</v>
      </c>
      <c r="AE113" s="4">
        <f>VLOOKUP(U113+1,BG!$A$2:$F$55,6)</f>
        <v>-70.228843712181884</v>
      </c>
      <c r="AF113" s="3">
        <f>COUNTIF($U$2:U113,U113)</f>
        <v>5</v>
      </c>
      <c r="AG113" s="3">
        <f t="shared" si="11"/>
        <v>18</v>
      </c>
      <c r="AH113" s="3">
        <f t="shared" si="14"/>
        <v>13</v>
      </c>
      <c r="AI113" s="3">
        <f t="shared" si="15"/>
        <v>4</v>
      </c>
      <c r="AJ113" s="81">
        <f t="shared" si="12"/>
        <v>17.779490501493086</v>
      </c>
      <c r="AK113" s="81">
        <f t="shared" si="13"/>
        <v>0.7988113915330769</v>
      </c>
      <c r="AL113" s="81">
        <f t="shared" si="16"/>
        <v>-63.482594051387181</v>
      </c>
      <c r="AM113" s="83">
        <v>0.48530200000000001</v>
      </c>
      <c r="AN113" s="83">
        <v>239.173</v>
      </c>
      <c r="AO113" s="84">
        <f t="shared" si="17"/>
        <v>116.071135246</v>
      </c>
      <c r="AP113" s="84">
        <f t="shared" si="18"/>
        <v>74.026596279322902</v>
      </c>
      <c r="AQ113" s="84">
        <f t="shared" si="19"/>
        <v>-49.280134503140367</v>
      </c>
      <c r="AR113" s="84">
        <f t="shared" si="20"/>
        <v>123.30673078246326</v>
      </c>
      <c r="AS113" s="85">
        <f t="shared" si="21"/>
        <v>5.8679647822536499E-2</v>
      </c>
    </row>
    <row r="114" spans="1:45" x14ac:dyDescent="0.25">
      <c r="A114">
        <v>5</v>
      </c>
      <c r="B114" s="36">
        <v>23</v>
      </c>
      <c r="C114" s="37" t="s">
        <v>210</v>
      </c>
      <c r="D114" s="37">
        <v>-199.96875</v>
      </c>
      <c r="E114" s="37">
        <v>-104</v>
      </c>
      <c r="F114" s="37">
        <v>230</v>
      </c>
      <c r="G114" s="37">
        <v>0.257324</v>
      </c>
      <c r="H114" s="37">
        <v>0.18390300000000001</v>
      </c>
      <c r="I114" s="37">
        <v>47.076205999999999</v>
      </c>
      <c r="J114" s="37">
        <v>1.6106990000000001</v>
      </c>
      <c r="K114" s="37">
        <v>8.8855170000000001</v>
      </c>
      <c r="L114" s="37">
        <v>0.152032</v>
      </c>
      <c r="M114" s="38">
        <v>0.257324</v>
      </c>
      <c r="N114" s="37">
        <v>0.35281400000000002</v>
      </c>
      <c r="O114" s="37">
        <v>101113</v>
      </c>
      <c r="P114" s="37">
        <v>20.7</v>
      </c>
      <c r="Q114" s="37">
        <v>60</v>
      </c>
      <c r="R114" s="37">
        <v>1.1921999999999999</v>
      </c>
      <c r="S114" s="37" t="s">
        <v>257</v>
      </c>
      <c r="T114" s="37" t="s">
        <v>258</v>
      </c>
      <c r="U114" s="77">
        <v>1070</v>
      </c>
      <c r="V114" s="34">
        <v>136.17888942302068</v>
      </c>
      <c r="W114" s="2">
        <v>0.51249456501262114</v>
      </c>
      <c r="X114" s="2">
        <v>210.60139019773396</v>
      </c>
      <c r="Y114" s="2">
        <v>-45.070353241004291</v>
      </c>
      <c r="Z114" s="80">
        <f>VLOOKUP(U114,BG!$A$2:$F$55,4)</f>
        <v>17.019146983595888</v>
      </c>
      <c r="AA114" s="80">
        <f>VLOOKUP(U114,BG!$A$2:$F$55,5)</f>
        <v>0.81477424704928736</v>
      </c>
      <c r="AB114" s="80">
        <f>VLOOKUP(U114,BG!$A$2:$F$55,6)</f>
        <v>-61.406824924988825</v>
      </c>
      <c r="AC114" s="4">
        <f>VLOOKUP(U114+1,BG!$A$2:$F$55,4)</f>
        <v>20.250606934658986</v>
      </c>
      <c r="AD114" s="4">
        <f>VLOOKUP(U114+1,BG!$A$2:$F$55,5)</f>
        <v>0.74693211110539326</v>
      </c>
      <c r="AE114" s="4">
        <f>VLOOKUP(U114+1,BG!$A$2:$F$55,6)</f>
        <v>-70.228843712181884</v>
      </c>
      <c r="AF114" s="3">
        <f>COUNTIF($U$2:U114,U114)</f>
        <v>6</v>
      </c>
      <c r="AG114" s="3">
        <f t="shared" si="11"/>
        <v>18</v>
      </c>
      <c r="AH114" s="3">
        <f t="shared" si="14"/>
        <v>12</v>
      </c>
      <c r="AI114" s="3">
        <f t="shared" si="15"/>
        <v>5</v>
      </c>
      <c r="AJ114" s="81">
        <f t="shared" si="12"/>
        <v>17.969576380967389</v>
      </c>
      <c r="AK114" s="81">
        <f t="shared" si="13"/>
        <v>0.79482067765402431</v>
      </c>
      <c r="AL114" s="81">
        <f t="shared" si="16"/>
        <v>-64.001536332986788</v>
      </c>
      <c r="AM114" s="83">
        <v>0.49845899999999999</v>
      </c>
      <c r="AN114" s="83">
        <v>212.02199999999999</v>
      </c>
      <c r="AO114" s="84">
        <f t="shared" si="17"/>
        <v>105.68427409799999</v>
      </c>
      <c r="AP114" s="84">
        <f t="shared" si="18"/>
        <v>62.861714619436675</v>
      </c>
      <c r="AQ114" s="84">
        <f t="shared" si="19"/>
        <v>-49.718945456710536</v>
      </c>
      <c r="AR114" s="84">
        <f t="shared" si="20"/>
        <v>112.58066007614721</v>
      </c>
      <c r="AS114" s="85">
        <f t="shared" si="21"/>
        <v>6.1257288538570043E-2</v>
      </c>
    </row>
    <row r="115" spans="1:45" x14ac:dyDescent="0.25">
      <c r="A115">
        <v>5</v>
      </c>
      <c r="B115" s="36">
        <v>24</v>
      </c>
      <c r="C115" s="37" t="s">
        <v>210</v>
      </c>
      <c r="D115" s="37">
        <v>-199.96875</v>
      </c>
      <c r="E115" s="37">
        <v>-104</v>
      </c>
      <c r="F115" s="37">
        <v>240</v>
      </c>
      <c r="G115" s="37">
        <v>0.23344500000000001</v>
      </c>
      <c r="H115" s="37">
        <v>0.183976</v>
      </c>
      <c r="I115" s="37">
        <v>47.094709000000002</v>
      </c>
      <c r="J115" s="37">
        <v>1.6994180000000001</v>
      </c>
      <c r="K115" s="37">
        <v>8.8871169999999999</v>
      </c>
      <c r="L115" s="37">
        <v>0.160411</v>
      </c>
      <c r="M115" s="38">
        <v>0.23344500000000001</v>
      </c>
      <c r="N115" s="37">
        <v>0.32153100000000001</v>
      </c>
      <c r="O115" s="37">
        <v>101113</v>
      </c>
      <c r="P115" s="37">
        <v>20.7</v>
      </c>
      <c r="Q115" s="37">
        <v>60</v>
      </c>
      <c r="R115" s="37">
        <v>1.1921999999999999</v>
      </c>
      <c r="S115" s="37" t="s">
        <v>259</v>
      </c>
      <c r="T115" s="37" t="s">
        <v>260</v>
      </c>
      <c r="U115" s="77">
        <v>1070</v>
      </c>
      <c r="V115" s="34">
        <v>114.06420065393888</v>
      </c>
      <c r="W115" s="2">
        <v>0.50290016225807388</v>
      </c>
      <c r="X115" s="2">
        <v>180.99477161931878</v>
      </c>
      <c r="Y115" s="2">
        <v>-46.532074768998037</v>
      </c>
      <c r="Z115" s="80">
        <f>VLOOKUP(U115,BG!$A$2:$F$55,4)</f>
        <v>17.019146983595888</v>
      </c>
      <c r="AA115" s="80">
        <f>VLOOKUP(U115,BG!$A$2:$F$55,5)</f>
        <v>0.81477424704928736</v>
      </c>
      <c r="AB115" s="80">
        <f>VLOOKUP(U115,BG!$A$2:$F$55,6)</f>
        <v>-61.406824924988825</v>
      </c>
      <c r="AC115" s="4">
        <f>VLOOKUP(U115+1,BG!$A$2:$F$55,4)</f>
        <v>20.250606934658986</v>
      </c>
      <c r="AD115" s="4">
        <f>VLOOKUP(U115+1,BG!$A$2:$F$55,5)</f>
        <v>0.74693211110539326</v>
      </c>
      <c r="AE115" s="4">
        <f>VLOOKUP(U115+1,BG!$A$2:$F$55,6)</f>
        <v>-70.228843712181884</v>
      </c>
      <c r="AF115" s="3">
        <f>COUNTIF($U$2:U115,U115)</f>
        <v>7</v>
      </c>
      <c r="AG115" s="3">
        <f t="shared" si="11"/>
        <v>18</v>
      </c>
      <c r="AH115" s="3">
        <f t="shared" si="14"/>
        <v>11</v>
      </c>
      <c r="AI115" s="3">
        <f t="shared" si="15"/>
        <v>6</v>
      </c>
      <c r="AJ115" s="81">
        <f t="shared" si="12"/>
        <v>18.159662260441689</v>
      </c>
      <c r="AK115" s="81">
        <f t="shared" si="13"/>
        <v>0.79082996377497183</v>
      </c>
      <c r="AL115" s="81">
        <f t="shared" si="16"/>
        <v>-64.520478614586381</v>
      </c>
      <c r="AM115" s="83">
        <v>0.48811700000000002</v>
      </c>
      <c r="AN115" s="83">
        <v>182.38</v>
      </c>
      <c r="AO115" s="84">
        <f t="shared" si="17"/>
        <v>89.022778459999998</v>
      </c>
      <c r="AP115" s="84">
        <f t="shared" si="18"/>
        <v>44.490225246220412</v>
      </c>
      <c r="AQ115" s="84">
        <f t="shared" si="19"/>
        <v>-50.159273566995559</v>
      </c>
      <c r="AR115" s="84">
        <f t="shared" si="20"/>
        <v>94.64949881321597</v>
      </c>
      <c r="AS115" s="85">
        <f t="shared" si="21"/>
        <v>5.9447967752263575E-2</v>
      </c>
    </row>
    <row r="116" spans="1:45" x14ac:dyDescent="0.25">
      <c r="A116">
        <v>5</v>
      </c>
      <c r="B116" s="36">
        <v>25</v>
      </c>
      <c r="C116" s="37" t="s">
        <v>210</v>
      </c>
      <c r="D116" s="37">
        <v>-199.96875</v>
      </c>
      <c r="E116" s="37">
        <v>-104</v>
      </c>
      <c r="F116" s="37">
        <v>250</v>
      </c>
      <c r="G116" s="37">
        <v>0.221161</v>
      </c>
      <c r="H116" s="37">
        <v>0.18354899999999999</v>
      </c>
      <c r="I116" s="37">
        <v>46.987566000000001</v>
      </c>
      <c r="J116" s="37">
        <v>1.650863</v>
      </c>
      <c r="K116" s="37">
        <v>8.8772090000000006</v>
      </c>
      <c r="L116" s="37">
        <v>0.156031</v>
      </c>
      <c r="M116" s="38">
        <v>0.221161</v>
      </c>
      <c r="N116" s="37">
        <v>0.31157699999999999</v>
      </c>
      <c r="O116" s="37">
        <v>101110</v>
      </c>
      <c r="P116" s="37">
        <v>20.7</v>
      </c>
      <c r="Q116" s="37">
        <v>60</v>
      </c>
      <c r="R116" s="37">
        <v>1.1920999999999999</v>
      </c>
      <c r="S116" s="37" t="s">
        <v>261</v>
      </c>
      <c r="T116" s="37" t="s">
        <v>262</v>
      </c>
      <c r="U116" s="77">
        <v>1070</v>
      </c>
      <c r="V116" s="34">
        <v>102.40104602629398</v>
      </c>
      <c r="W116" s="2">
        <v>0.49375082365063439</v>
      </c>
      <c r="X116" s="2">
        <v>167.96929716216025</v>
      </c>
      <c r="Y116" s="2">
        <v>-46.617243248240129</v>
      </c>
      <c r="Z116" s="80">
        <f>VLOOKUP(U116,BG!$A$2:$F$55,4)</f>
        <v>17.019146983595888</v>
      </c>
      <c r="AA116" s="80">
        <f>VLOOKUP(U116,BG!$A$2:$F$55,5)</f>
        <v>0.81477424704928736</v>
      </c>
      <c r="AB116" s="80">
        <f>VLOOKUP(U116,BG!$A$2:$F$55,6)</f>
        <v>-61.406824924988825</v>
      </c>
      <c r="AC116" s="4">
        <f>VLOOKUP(U116+1,BG!$A$2:$F$55,4)</f>
        <v>20.250606934658986</v>
      </c>
      <c r="AD116" s="4">
        <f>VLOOKUP(U116+1,BG!$A$2:$F$55,5)</f>
        <v>0.74693211110539326</v>
      </c>
      <c r="AE116" s="4">
        <f>VLOOKUP(U116+1,BG!$A$2:$F$55,6)</f>
        <v>-70.228843712181884</v>
      </c>
      <c r="AF116" s="3">
        <f>COUNTIF($U$2:U116,U116)</f>
        <v>8</v>
      </c>
      <c r="AG116" s="3">
        <f t="shared" si="11"/>
        <v>18</v>
      </c>
      <c r="AH116" s="3">
        <f t="shared" si="14"/>
        <v>10</v>
      </c>
      <c r="AI116" s="3">
        <f t="shared" si="15"/>
        <v>7</v>
      </c>
      <c r="AJ116" s="81">
        <f t="shared" si="12"/>
        <v>18.349748139915988</v>
      </c>
      <c r="AK116" s="81">
        <f t="shared" si="13"/>
        <v>0.78683924989591914</v>
      </c>
      <c r="AL116" s="81">
        <f t="shared" si="16"/>
        <v>-65.039420896185973</v>
      </c>
      <c r="AM116" s="83">
        <v>0.47746100000000002</v>
      </c>
      <c r="AN116" s="83">
        <v>169.54</v>
      </c>
      <c r="AO116" s="84">
        <f t="shared" si="17"/>
        <v>80.948737940000001</v>
      </c>
      <c r="AP116" s="84">
        <f t="shared" si="18"/>
        <v>36.317735573594661</v>
      </c>
      <c r="AQ116" s="84">
        <f t="shared" si="19"/>
        <v>-50.601118833995443</v>
      </c>
      <c r="AR116" s="84">
        <f t="shared" si="20"/>
        <v>86.918854407590104</v>
      </c>
      <c r="AS116" s="85">
        <f t="shared" si="21"/>
        <v>6.8686092428166742E-2</v>
      </c>
    </row>
    <row r="117" spans="1:45" x14ac:dyDescent="0.25">
      <c r="A117">
        <v>5</v>
      </c>
      <c r="B117" s="36">
        <v>26</v>
      </c>
      <c r="C117" s="37" t="s">
        <v>210</v>
      </c>
      <c r="D117" s="37">
        <v>-199.96875</v>
      </c>
      <c r="E117" s="37">
        <v>-104</v>
      </c>
      <c r="F117" s="37">
        <v>260</v>
      </c>
      <c r="G117" s="37">
        <v>0.20125399999999999</v>
      </c>
      <c r="H117" s="37">
        <v>0.18316299999999999</v>
      </c>
      <c r="I117" s="37">
        <v>46.890573000000003</v>
      </c>
      <c r="J117" s="37">
        <v>1.619332</v>
      </c>
      <c r="K117" s="37">
        <v>8.8679550000000003</v>
      </c>
      <c r="L117" s="37">
        <v>0.153226</v>
      </c>
      <c r="M117" s="38">
        <v>0.20125399999999999</v>
      </c>
      <c r="N117" s="37">
        <v>0.272897</v>
      </c>
      <c r="O117" s="37">
        <v>101113</v>
      </c>
      <c r="P117" s="37">
        <v>20.7</v>
      </c>
      <c r="Q117" s="37">
        <v>60</v>
      </c>
      <c r="R117" s="37">
        <v>1.1921999999999999</v>
      </c>
      <c r="S117" s="37" t="s">
        <v>263</v>
      </c>
      <c r="T117" s="37" t="s">
        <v>264</v>
      </c>
      <c r="U117" s="77">
        <v>1070</v>
      </c>
      <c r="V117" s="34">
        <v>83.865681048606177</v>
      </c>
      <c r="W117" s="2">
        <v>0.53538894697635264</v>
      </c>
      <c r="X117" s="2">
        <v>131.01841766889976</v>
      </c>
      <c r="Y117" s="2">
        <v>-46.505088427144557</v>
      </c>
      <c r="Z117" s="80">
        <f>VLOOKUP(U117,BG!$A$2:$F$55,4)</f>
        <v>17.019146983595888</v>
      </c>
      <c r="AA117" s="80">
        <f>VLOOKUP(U117,BG!$A$2:$F$55,5)</f>
        <v>0.81477424704928736</v>
      </c>
      <c r="AB117" s="80">
        <f>VLOOKUP(U117,BG!$A$2:$F$55,6)</f>
        <v>-61.406824924988825</v>
      </c>
      <c r="AC117" s="4">
        <f>VLOOKUP(U117+1,BG!$A$2:$F$55,4)</f>
        <v>20.250606934658986</v>
      </c>
      <c r="AD117" s="4">
        <f>VLOOKUP(U117+1,BG!$A$2:$F$55,5)</f>
        <v>0.74693211110539326</v>
      </c>
      <c r="AE117" s="4">
        <f>VLOOKUP(U117+1,BG!$A$2:$F$55,6)</f>
        <v>-70.228843712181884</v>
      </c>
      <c r="AF117" s="3">
        <f>COUNTIF($U$2:U117,U117)</f>
        <v>9</v>
      </c>
      <c r="AG117" s="3">
        <f t="shared" si="11"/>
        <v>18</v>
      </c>
      <c r="AH117" s="3">
        <f t="shared" si="14"/>
        <v>9</v>
      </c>
      <c r="AI117" s="3">
        <f t="shared" si="15"/>
        <v>8</v>
      </c>
      <c r="AJ117" s="81">
        <f t="shared" si="12"/>
        <v>18.539834019390288</v>
      </c>
      <c r="AK117" s="81">
        <f t="shared" si="13"/>
        <v>0.78284853601686666</v>
      </c>
      <c r="AL117" s="81">
        <f t="shared" si="16"/>
        <v>-65.558363177785552</v>
      </c>
      <c r="AM117" s="83">
        <v>0.47572799999999998</v>
      </c>
      <c r="AN117" s="83">
        <v>133.483</v>
      </c>
      <c r="AO117" s="84">
        <f t="shared" si="17"/>
        <v>63.501600623999998</v>
      </c>
      <c r="AP117" s="84">
        <f t="shared" si="18"/>
        <v>23.640724243115642</v>
      </c>
      <c r="AQ117" s="84">
        <f t="shared" si="19"/>
        <v>-51.04448125771016</v>
      </c>
      <c r="AR117" s="84">
        <f t="shared" si="20"/>
        <v>74.685205500825802</v>
      </c>
      <c r="AS117" s="85">
        <f t="shared" si="21"/>
        <v>0.14974324301353292</v>
      </c>
    </row>
    <row r="118" spans="1:45" x14ac:dyDescent="0.25">
      <c r="A118">
        <v>5</v>
      </c>
      <c r="B118" s="36">
        <v>27</v>
      </c>
      <c r="C118" s="37" t="s">
        <v>210</v>
      </c>
      <c r="D118" s="37">
        <v>-199.96875</v>
      </c>
      <c r="E118" s="37">
        <v>-104</v>
      </c>
      <c r="F118" s="37">
        <v>270</v>
      </c>
      <c r="G118" s="37">
        <v>0.18601100000000001</v>
      </c>
      <c r="H118" s="37">
        <v>0.183222</v>
      </c>
      <c r="I118" s="37">
        <v>46.905430000000003</v>
      </c>
      <c r="J118" s="37">
        <v>1.6163829999999999</v>
      </c>
      <c r="K118" s="37">
        <v>8.8694559999999996</v>
      </c>
      <c r="L118" s="37">
        <v>0.152835</v>
      </c>
      <c r="M118" s="38">
        <v>0.18601100000000001</v>
      </c>
      <c r="N118" s="37">
        <v>0.243837</v>
      </c>
      <c r="O118" s="37">
        <v>101111</v>
      </c>
      <c r="P118" s="37">
        <v>20.7</v>
      </c>
      <c r="Q118" s="37">
        <v>60</v>
      </c>
      <c r="R118" s="37">
        <v>1.1920999999999999</v>
      </c>
      <c r="S118" s="37" t="s">
        <v>265</v>
      </c>
      <c r="T118" s="37" t="s">
        <v>266</v>
      </c>
      <c r="U118" s="77">
        <v>1070</v>
      </c>
      <c r="V118" s="34">
        <v>69.534187975782089</v>
      </c>
      <c r="W118" s="2">
        <v>0.54176878751849822</v>
      </c>
      <c r="X118" s="2">
        <v>109.59023623695514</v>
      </c>
      <c r="Y118" s="2">
        <v>-47.377987569573591</v>
      </c>
      <c r="Z118" s="80">
        <f>VLOOKUP(U118,BG!$A$2:$F$55,4)</f>
        <v>17.019146983595888</v>
      </c>
      <c r="AA118" s="80">
        <f>VLOOKUP(U118,BG!$A$2:$F$55,5)</f>
        <v>0.81477424704928736</v>
      </c>
      <c r="AB118" s="80">
        <f>VLOOKUP(U118,BG!$A$2:$F$55,6)</f>
        <v>-61.406824924988825</v>
      </c>
      <c r="AC118" s="4">
        <f>VLOOKUP(U118+1,BG!$A$2:$F$55,4)</f>
        <v>20.250606934658986</v>
      </c>
      <c r="AD118" s="4">
        <f>VLOOKUP(U118+1,BG!$A$2:$F$55,5)</f>
        <v>0.74693211110539326</v>
      </c>
      <c r="AE118" s="4">
        <f>VLOOKUP(U118+1,BG!$A$2:$F$55,6)</f>
        <v>-70.228843712181884</v>
      </c>
      <c r="AF118" s="3">
        <f>COUNTIF($U$2:U118,U118)</f>
        <v>10</v>
      </c>
      <c r="AG118" s="3">
        <f t="shared" si="11"/>
        <v>18</v>
      </c>
      <c r="AH118" s="3">
        <f t="shared" si="14"/>
        <v>8</v>
      </c>
      <c r="AI118" s="3">
        <f t="shared" si="15"/>
        <v>9</v>
      </c>
      <c r="AJ118" s="81">
        <f t="shared" si="12"/>
        <v>18.729919898864587</v>
      </c>
      <c r="AK118" s="81">
        <f t="shared" si="13"/>
        <v>0.77885782213781407</v>
      </c>
      <c r="AL118" s="81">
        <f t="shared" si="16"/>
        <v>-66.077305459385144</v>
      </c>
      <c r="AM118" s="83">
        <v>0.44070799999999999</v>
      </c>
      <c r="AN118" s="83">
        <v>112.691</v>
      </c>
      <c r="AO118" s="84">
        <f t="shared" si="17"/>
        <v>49.663825228</v>
      </c>
      <c r="AP118" s="84">
        <f t="shared" si="18"/>
        <v>11.994581840387383</v>
      </c>
      <c r="AQ118" s="84">
        <f t="shared" si="19"/>
        <v>-51.489360838139767</v>
      </c>
      <c r="AR118" s="84">
        <f t="shared" si="20"/>
        <v>63.48394267852715</v>
      </c>
      <c r="AS118" s="85">
        <f t="shared" si="21"/>
        <v>0.21769469360953342</v>
      </c>
    </row>
    <row r="119" spans="1:45" x14ac:dyDescent="0.25">
      <c r="A119">
        <v>5</v>
      </c>
      <c r="B119" s="36">
        <v>28</v>
      </c>
      <c r="C119" s="37" t="s">
        <v>210</v>
      </c>
      <c r="D119" s="37">
        <v>-199.96875</v>
      </c>
      <c r="E119" s="37">
        <v>-104</v>
      </c>
      <c r="F119" s="37">
        <v>280</v>
      </c>
      <c r="G119" s="37">
        <v>0.16789899999999999</v>
      </c>
      <c r="H119" s="37">
        <v>0.183092</v>
      </c>
      <c r="I119" s="37">
        <v>46.872914999999999</v>
      </c>
      <c r="J119" s="37">
        <v>1.5915870000000001</v>
      </c>
      <c r="K119" s="37">
        <v>8.8664620000000003</v>
      </c>
      <c r="L119" s="37">
        <v>0.150612</v>
      </c>
      <c r="M119" s="38">
        <v>0.16789899999999999</v>
      </c>
      <c r="N119" s="37">
        <v>0.22447400000000001</v>
      </c>
      <c r="O119" s="37">
        <v>101110</v>
      </c>
      <c r="P119" s="37">
        <v>20.7</v>
      </c>
      <c r="Q119" s="37">
        <v>60</v>
      </c>
      <c r="R119" s="37">
        <v>1.1920999999999999</v>
      </c>
      <c r="S119" s="37" t="s">
        <v>267</v>
      </c>
      <c r="T119" s="37" t="s">
        <v>268</v>
      </c>
      <c r="U119" s="77">
        <v>1070</v>
      </c>
      <c r="V119" s="34">
        <v>52.615853278854715</v>
      </c>
      <c r="W119" s="2">
        <v>0.60168150599402292</v>
      </c>
      <c r="X119" s="2">
        <v>79.336094185110269</v>
      </c>
      <c r="Y119" s="2">
        <v>-47.273273946053941</v>
      </c>
      <c r="Z119" s="80">
        <f>VLOOKUP(U119,BG!$A$2:$F$55,4)</f>
        <v>17.019146983595888</v>
      </c>
      <c r="AA119" s="80">
        <f>VLOOKUP(U119,BG!$A$2:$F$55,5)</f>
        <v>0.81477424704928736</v>
      </c>
      <c r="AB119" s="80">
        <f>VLOOKUP(U119,BG!$A$2:$F$55,6)</f>
        <v>-61.406824924988825</v>
      </c>
      <c r="AC119" s="4">
        <f>VLOOKUP(U119+1,BG!$A$2:$F$55,4)</f>
        <v>20.250606934658986</v>
      </c>
      <c r="AD119" s="4">
        <f>VLOOKUP(U119+1,BG!$A$2:$F$55,5)</f>
        <v>0.74693211110539326</v>
      </c>
      <c r="AE119" s="4">
        <f>VLOOKUP(U119+1,BG!$A$2:$F$55,6)</f>
        <v>-70.228843712181884</v>
      </c>
      <c r="AF119" s="3">
        <f>COUNTIF($U$2:U119,U119)</f>
        <v>11</v>
      </c>
      <c r="AG119" s="3">
        <f t="shared" si="11"/>
        <v>18</v>
      </c>
      <c r="AH119" s="3">
        <f t="shared" si="14"/>
        <v>7</v>
      </c>
      <c r="AI119" s="3">
        <f t="shared" si="15"/>
        <v>10</v>
      </c>
      <c r="AJ119" s="81">
        <f t="shared" si="12"/>
        <v>18.92000577833889</v>
      </c>
      <c r="AK119" s="81">
        <f t="shared" si="13"/>
        <v>0.77486710825876148</v>
      </c>
      <c r="AL119" s="81">
        <f t="shared" si="16"/>
        <v>-66.596247740984737</v>
      </c>
      <c r="AM119" s="83">
        <v>0.46651900000000002</v>
      </c>
      <c r="AN119" s="83">
        <v>82.301500000000004</v>
      </c>
      <c r="AO119" s="84">
        <f t="shared" si="17"/>
        <v>38.395213478500004</v>
      </c>
      <c r="AP119" s="84">
        <f t="shared" si="18"/>
        <v>0.46178668292684932</v>
      </c>
      <c r="AQ119" s="84">
        <f t="shared" si="19"/>
        <v>-51.935757575284221</v>
      </c>
      <c r="AR119" s="84">
        <f t="shared" si="20"/>
        <v>52.39754425821107</v>
      </c>
      <c r="AS119" s="85">
        <f t="shared" si="21"/>
        <v>0.26723257698316272</v>
      </c>
    </row>
    <row r="120" spans="1:45" x14ac:dyDescent="0.25">
      <c r="A120">
        <v>5</v>
      </c>
      <c r="B120" s="36">
        <v>29</v>
      </c>
      <c r="C120" s="37" t="s">
        <v>210</v>
      </c>
      <c r="D120" s="37">
        <v>-199.96875</v>
      </c>
      <c r="E120" s="37">
        <v>-104</v>
      </c>
      <c r="F120" s="37">
        <v>290</v>
      </c>
      <c r="G120" s="37">
        <v>0.168044</v>
      </c>
      <c r="H120" s="37">
        <v>0.18346499999999999</v>
      </c>
      <c r="I120" s="37">
        <v>46.966425999999998</v>
      </c>
      <c r="J120" s="37">
        <v>1.603</v>
      </c>
      <c r="K120" s="37">
        <v>8.8752890000000004</v>
      </c>
      <c r="L120" s="37">
        <v>0.151532</v>
      </c>
      <c r="M120" s="38">
        <v>0.168044</v>
      </c>
      <c r="N120" s="37">
        <v>0.219585</v>
      </c>
      <c r="O120" s="37">
        <v>101110</v>
      </c>
      <c r="P120" s="37">
        <v>20.7</v>
      </c>
      <c r="Q120" s="37">
        <v>60</v>
      </c>
      <c r="R120" s="37">
        <v>1.1920999999999999</v>
      </c>
      <c r="S120" s="37" t="s">
        <v>269</v>
      </c>
      <c r="T120" s="37" t="s">
        <v>270</v>
      </c>
      <c r="U120" s="77">
        <v>1070</v>
      </c>
      <c r="V120" s="34">
        <v>52.155726557666846</v>
      </c>
      <c r="W120" s="2">
        <v>0.60603513769118</v>
      </c>
      <c r="X120" s="2">
        <v>78.596316481672133</v>
      </c>
      <c r="Y120" s="2">
        <v>-47.360061361207258</v>
      </c>
      <c r="Z120" s="80">
        <f>VLOOKUP(U120,BG!$A$2:$F$55,4)</f>
        <v>17.019146983595888</v>
      </c>
      <c r="AA120" s="80">
        <f>VLOOKUP(U120,BG!$A$2:$F$55,5)</f>
        <v>0.81477424704928736</v>
      </c>
      <c r="AB120" s="80">
        <f>VLOOKUP(U120,BG!$A$2:$F$55,6)</f>
        <v>-61.406824924988825</v>
      </c>
      <c r="AC120" s="4">
        <f>VLOOKUP(U120+1,BG!$A$2:$F$55,4)</f>
        <v>20.250606934658986</v>
      </c>
      <c r="AD120" s="4">
        <f>VLOOKUP(U120+1,BG!$A$2:$F$55,5)</f>
        <v>0.74693211110539326</v>
      </c>
      <c r="AE120" s="4">
        <f>VLOOKUP(U120+1,BG!$A$2:$F$55,6)</f>
        <v>-70.228843712181884</v>
      </c>
      <c r="AF120" s="3">
        <f>COUNTIF($U$2:U120,U120)</f>
        <v>12</v>
      </c>
      <c r="AG120" s="3">
        <f t="shared" si="11"/>
        <v>18</v>
      </c>
      <c r="AH120" s="3">
        <f t="shared" si="14"/>
        <v>6</v>
      </c>
      <c r="AI120" s="3">
        <f t="shared" si="15"/>
        <v>11</v>
      </c>
      <c r="AJ120" s="81">
        <f t="shared" si="12"/>
        <v>19.110091657813186</v>
      </c>
      <c r="AK120" s="81">
        <f t="shared" si="13"/>
        <v>0.77087639437970878</v>
      </c>
      <c r="AL120" s="81">
        <f t="shared" si="16"/>
        <v>-67.115190022584343</v>
      </c>
      <c r="AM120" s="83">
        <v>0.47038799999999997</v>
      </c>
      <c r="AN120" s="83">
        <v>81.554000000000002</v>
      </c>
      <c r="AO120" s="84">
        <f t="shared" si="17"/>
        <v>38.362022951999997</v>
      </c>
      <c r="AP120" s="84">
        <f t="shared" si="18"/>
        <v>0.27206811978247458</v>
      </c>
      <c r="AQ120" s="84">
        <f t="shared" si="19"/>
        <v>-52.383671469143565</v>
      </c>
      <c r="AR120" s="84">
        <f t="shared" si="20"/>
        <v>52.655739588926039</v>
      </c>
      <c r="AS120" s="85">
        <f t="shared" si="21"/>
        <v>0.27145600362875039</v>
      </c>
    </row>
    <row r="121" spans="1:45" x14ac:dyDescent="0.25">
      <c r="A121">
        <v>5</v>
      </c>
      <c r="B121" s="36">
        <v>30</v>
      </c>
      <c r="C121" s="37" t="s">
        <v>210</v>
      </c>
      <c r="D121" s="37">
        <v>-199.96875</v>
      </c>
      <c r="E121" s="37">
        <v>-104</v>
      </c>
      <c r="F121" s="37">
        <v>300</v>
      </c>
      <c r="G121" s="37">
        <v>0.159139</v>
      </c>
      <c r="H121" s="37">
        <v>0.183333</v>
      </c>
      <c r="I121" s="37">
        <v>46.933205999999998</v>
      </c>
      <c r="J121" s="37">
        <v>1.6241509999999999</v>
      </c>
      <c r="K121" s="37">
        <v>8.8739059999999998</v>
      </c>
      <c r="L121" s="37">
        <v>0.15359200000000001</v>
      </c>
      <c r="M121" s="38">
        <v>0.159139</v>
      </c>
      <c r="N121" s="37">
        <v>0.19628899999999999</v>
      </c>
      <c r="O121" s="37">
        <v>101107</v>
      </c>
      <c r="P121" s="37">
        <v>20.8</v>
      </c>
      <c r="Q121" s="37">
        <v>60</v>
      </c>
      <c r="R121" s="37">
        <v>1.1917</v>
      </c>
      <c r="S121" s="37" t="s">
        <v>271</v>
      </c>
      <c r="T121" s="37" t="s">
        <v>272</v>
      </c>
      <c r="U121" s="77">
        <v>1070</v>
      </c>
      <c r="V121" s="34">
        <v>43.536838964290943</v>
      </c>
      <c r="W121" s="2">
        <v>0.60893143625927659</v>
      </c>
      <c r="X121" s="2">
        <v>66.572371421379827</v>
      </c>
      <c r="Y121" s="2">
        <v>-48.621707355253093</v>
      </c>
      <c r="Z121" s="80">
        <f>VLOOKUP(U121,BG!$A$2:$F$55,4)</f>
        <v>17.019146983595888</v>
      </c>
      <c r="AA121" s="80">
        <f>VLOOKUP(U121,BG!$A$2:$F$55,5)</f>
        <v>0.81477424704928736</v>
      </c>
      <c r="AB121" s="80">
        <f>VLOOKUP(U121,BG!$A$2:$F$55,6)</f>
        <v>-61.406824924988825</v>
      </c>
      <c r="AC121" s="4">
        <f>VLOOKUP(U121+1,BG!$A$2:$F$55,4)</f>
        <v>20.250606934658986</v>
      </c>
      <c r="AD121" s="4">
        <f>VLOOKUP(U121+1,BG!$A$2:$F$55,5)</f>
        <v>0.74693211110539326</v>
      </c>
      <c r="AE121" s="4">
        <f>VLOOKUP(U121+1,BG!$A$2:$F$55,6)</f>
        <v>-70.228843712181884</v>
      </c>
      <c r="AF121" s="3">
        <f>COUNTIF($U$2:U121,U121)</f>
        <v>13</v>
      </c>
      <c r="AG121" s="3">
        <f t="shared" si="11"/>
        <v>18</v>
      </c>
      <c r="AH121" s="3">
        <f t="shared" si="14"/>
        <v>5</v>
      </c>
      <c r="AI121" s="3">
        <f t="shared" si="15"/>
        <v>12</v>
      </c>
      <c r="AJ121" s="81">
        <f t="shared" si="12"/>
        <v>19.300177537287485</v>
      </c>
      <c r="AK121" s="81">
        <f t="shared" si="13"/>
        <v>0.76688568050065609</v>
      </c>
      <c r="AL121" s="81">
        <f t="shared" si="16"/>
        <v>-67.634132304183936</v>
      </c>
      <c r="AM121" s="83">
        <v>0.44441599999999998</v>
      </c>
      <c r="AN121" s="83">
        <v>69.664100000000005</v>
      </c>
      <c r="AO121" s="84">
        <f t="shared" si="17"/>
        <v>30.959840665600002</v>
      </c>
      <c r="AP121" s="84">
        <f t="shared" si="18"/>
        <v>-8.0836976104462579</v>
      </c>
      <c r="AQ121" s="84">
        <f t="shared" si="19"/>
        <v>-52.833102519717748</v>
      </c>
      <c r="AR121" s="84">
        <f t="shared" si="20"/>
        <v>44.74940490927149</v>
      </c>
      <c r="AS121" s="85">
        <f t="shared" si="21"/>
        <v>0.30815078483455927</v>
      </c>
    </row>
    <row r="122" spans="1:45" x14ac:dyDescent="0.25">
      <c r="A122">
        <v>5</v>
      </c>
      <c r="B122" s="36">
        <v>31</v>
      </c>
      <c r="C122" s="37" t="s">
        <v>210</v>
      </c>
      <c r="D122" s="37">
        <v>-199.96875</v>
      </c>
      <c r="E122" s="37">
        <v>-104</v>
      </c>
      <c r="F122" s="37">
        <v>310</v>
      </c>
      <c r="G122" s="37">
        <v>0.145172</v>
      </c>
      <c r="H122" s="37">
        <v>0.18341399999999999</v>
      </c>
      <c r="I122" s="37">
        <v>46.953660999999997</v>
      </c>
      <c r="J122" s="37">
        <v>1.6097859999999999</v>
      </c>
      <c r="K122" s="37">
        <v>8.8743359999999996</v>
      </c>
      <c r="L122" s="37">
        <v>0.15221199999999999</v>
      </c>
      <c r="M122" s="38">
        <v>0.145172</v>
      </c>
      <c r="N122" s="37">
        <v>0.163131</v>
      </c>
      <c r="O122" s="37">
        <v>101104</v>
      </c>
      <c r="P122" s="37">
        <v>20.7</v>
      </c>
      <c r="Q122" s="37">
        <v>60</v>
      </c>
      <c r="R122" s="37">
        <v>1.1920999999999999</v>
      </c>
      <c r="S122" s="37" t="s">
        <v>273</v>
      </c>
      <c r="T122" s="37" t="s">
        <v>274</v>
      </c>
      <c r="U122" s="77">
        <v>1070</v>
      </c>
      <c r="V122" s="34">
        <v>30.354106439136849</v>
      </c>
      <c r="W122" s="2">
        <v>0.70331384653795626</v>
      </c>
      <c r="X122" s="2">
        <v>44.877538605505499</v>
      </c>
      <c r="Y122" s="2">
        <v>-48.515036383101126</v>
      </c>
      <c r="Z122" s="80">
        <f>VLOOKUP(U122,BG!$A$2:$F$55,4)</f>
        <v>17.019146983595888</v>
      </c>
      <c r="AA122" s="80">
        <f>VLOOKUP(U122,BG!$A$2:$F$55,5)</f>
        <v>0.81477424704928736</v>
      </c>
      <c r="AB122" s="80">
        <f>VLOOKUP(U122,BG!$A$2:$F$55,6)</f>
        <v>-61.406824924988825</v>
      </c>
      <c r="AC122" s="4">
        <f>VLOOKUP(U122+1,BG!$A$2:$F$55,4)</f>
        <v>20.250606934658986</v>
      </c>
      <c r="AD122" s="4">
        <f>VLOOKUP(U122+1,BG!$A$2:$F$55,5)</f>
        <v>0.74693211110539326</v>
      </c>
      <c r="AE122" s="4">
        <f>VLOOKUP(U122+1,BG!$A$2:$F$55,6)</f>
        <v>-70.228843712181884</v>
      </c>
      <c r="AF122" s="3">
        <f>COUNTIF($U$2:U122,U122)</f>
        <v>14</v>
      </c>
      <c r="AG122" s="3">
        <f t="shared" si="11"/>
        <v>18</v>
      </c>
      <c r="AH122" s="3">
        <f t="shared" si="14"/>
        <v>4</v>
      </c>
      <c r="AI122" s="3">
        <f t="shared" si="15"/>
        <v>13</v>
      </c>
      <c r="AJ122" s="81">
        <f t="shared" si="12"/>
        <v>19.490263416761788</v>
      </c>
      <c r="AK122" s="81">
        <f t="shared" si="13"/>
        <v>0.76289496662160372</v>
      </c>
      <c r="AL122" s="81">
        <f t="shared" si="16"/>
        <v>-68.153074585783514</v>
      </c>
      <c r="AM122" s="83">
        <v>0.40870099999999998</v>
      </c>
      <c r="AN122" s="83">
        <v>48.263500000000001</v>
      </c>
      <c r="AO122" s="84">
        <f t="shared" si="17"/>
        <v>19.7253407135</v>
      </c>
      <c r="AP122" s="84">
        <f t="shared" si="18"/>
        <v>-16.952042083307425</v>
      </c>
      <c r="AQ122" s="84">
        <f t="shared" si="19"/>
        <v>-53.284050727006765</v>
      </c>
      <c r="AR122" s="84">
        <f t="shared" si="20"/>
        <v>36.332008643699339</v>
      </c>
      <c r="AS122" s="85">
        <f t="shared" si="21"/>
        <v>0.45708091983180926</v>
      </c>
    </row>
    <row r="123" spans="1:45" x14ac:dyDescent="0.25">
      <c r="A123">
        <v>5</v>
      </c>
      <c r="B123" s="36">
        <v>32</v>
      </c>
      <c r="C123" s="37" t="s">
        <v>210</v>
      </c>
      <c r="D123" s="37">
        <v>-199.96875</v>
      </c>
      <c r="E123" s="37">
        <v>-104</v>
      </c>
      <c r="F123" s="37">
        <v>320</v>
      </c>
      <c r="G123" s="37">
        <v>0.13953299999999999</v>
      </c>
      <c r="H123" s="37">
        <v>0.18327299999999999</v>
      </c>
      <c r="I123" s="37">
        <v>46.918348000000002</v>
      </c>
      <c r="J123" s="37">
        <v>1.6161270000000001</v>
      </c>
      <c r="K123" s="37">
        <v>8.8709849999999992</v>
      </c>
      <c r="L123" s="37">
        <v>0.152868</v>
      </c>
      <c r="M123" s="38">
        <v>0.13953299999999999</v>
      </c>
      <c r="N123" s="37">
        <v>0.14560100000000001</v>
      </c>
      <c r="O123" s="37">
        <v>101104</v>
      </c>
      <c r="P123" s="37">
        <v>20.7</v>
      </c>
      <c r="Q123" s="37">
        <v>60</v>
      </c>
      <c r="R123" s="37">
        <v>1.1920999999999999</v>
      </c>
      <c r="S123" s="37" t="s">
        <v>275</v>
      </c>
      <c r="T123" s="37" t="s">
        <v>276</v>
      </c>
      <c r="U123" s="77">
        <v>1070</v>
      </c>
      <c r="V123" s="34">
        <v>24.679037579367268</v>
      </c>
      <c r="W123" s="2">
        <v>0.89521802402680695</v>
      </c>
      <c r="X123" s="2">
        <v>33.401792905677723</v>
      </c>
      <c r="Y123" s="2">
        <v>-46.442341839351712</v>
      </c>
      <c r="Z123" s="80">
        <f>VLOOKUP(U123,BG!$A$2:$F$55,4)</f>
        <v>17.019146983595888</v>
      </c>
      <c r="AA123" s="80">
        <f>VLOOKUP(U123,BG!$A$2:$F$55,5)</f>
        <v>0.81477424704928736</v>
      </c>
      <c r="AB123" s="80">
        <f>VLOOKUP(U123,BG!$A$2:$F$55,6)</f>
        <v>-61.406824924988825</v>
      </c>
      <c r="AC123" s="4">
        <f>VLOOKUP(U123+1,BG!$A$2:$F$55,4)</f>
        <v>20.250606934658986</v>
      </c>
      <c r="AD123" s="4">
        <f>VLOOKUP(U123+1,BG!$A$2:$F$55,5)</f>
        <v>0.74693211110539326</v>
      </c>
      <c r="AE123" s="4">
        <f>VLOOKUP(U123+1,BG!$A$2:$F$55,6)</f>
        <v>-70.228843712181884</v>
      </c>
      <c r="AF123" s="3">
        <f>COUNTIF($U$2:U123,U123)</f>
        <v>15</v>
      </c>
      <c r="AG123" s="3">
        <f t="shared" si="11"/>
        <v>18</v>
      </c>
      <c r="AH123" s="3">
        <f t="shared" si="14"/>
        <v>3</v>
      </c>
      <c r="AI123" s="3">
        <f t="shared" si="15"/>
        <v>14</v>
      </c>
      <c r="AJ123" s="81">
        <f t="shared" si="12"/>
        <v>19.680349296236088</v>
      </c>
      <c r="AK123" s="81">
        <f t="shared" si="13"/>
        <v>0.75890425274255102</v>
      </c>
      <c r="AL123" s="81">
        <f t="shared" si="16"/>
        <v>-68.672016867383121</v>
      </c>
      <c r="AM123" s="83">
        <v>0.36762800000000001</v>
      </c>
      <c r="AN123" s="83">
        <v>38.682299999999998</v>
      </c>
      <c r="AO123" s="84">
        <f t="shared" si="17"/>
        <v>14.220696584399999</v>
      </c>
      <c r="AP123" s="84">
        <f t="shared" si="18"/>
        <v>-16.540454795378281</v>
      </c>
      <c r="AQ123" s="84">
        <f t="shared" si="19"/>
        <v>-53.736516091010685</v>
      </c>
      <c r="AR123" s="84">
        <f t="shared" si="20"/>
        <v>37.196061295632404</v>
      </c>
      <c r="AS123" s="85">
        <f t="shared" si="21"/>
        <v>0.61768273066939461</v>
      </c>
    </row>
    <row r="124" spans="1:45" x14ac:dyDescent="0.25">
      <c r="A124">
        <v>5</v>
      </c>
      <c r="B124" s="36">
        <v>33</v>
      </c>
      <c r="C124" s="37" t="s">
        <v>210</v>
      </c>
      <c r="D124" s="37">
        <v>-199.96875</v>
      </c>
      <c r="E124" s="37">
        <v>-104</v>
      </c>
      <c r="F124" s="37">
        <v>330</v>
      </c>
      <c r="G124" s="37">
        <v>0.131939</v>
      </c>
      <c r="H124" s="37">
        <v>0.18345800000000001</v>
      </c>
      <c r="I124" s="37">
        <v>46.964612000000002</v>
      </c>
      <c r="J124" s="37">
        <v>1.5928789999999999</v>
      </c>
      <c r="K124" s="37">
        <v>8.8769709999999993</v>
      </c>
      <c r="L124" s="37">
        <v>0.15059400000000001</v>
      </c>
      <c r="M124" s="38">
        <v>0.131939</v>
      </c>
      <c r="N124" s="37">
        <v>0.11758</v>
      </c>
      <c r="O124" s="37">
        <v>101106</v>
      </c>
      <c r="P124" s="37">
        <v>20.8</v>
      </c>
      <c r="Q124" s="37">
        <v>60</v>
      </c>
      <c r="R124" s="37">
        <v>1.1916</v>
      </c>
      <c r="S124" s="37" t="s">
        <v>277</v>
      </c>
      <c r="T124" s="37" t="s">
        <v>278</v>
      </c>
      <c r="U124" s="77">
        <v>1070</v>
      </c>
      <c r="V124" s="34">
        <v>17.241227337361082</v>
      </c>
      <c r="W124" s="2">
        <v>0.95063005999738059</v>
      </c>
      <c r="X124" s="2">
        <v>24.051787252187086</v>
      </c>
      <c r="Y124" s="2">
        <v>-48.497062484806108</v>
      </c>
      <c r="Z124" s="80">
        <f>VLOOKUP(U124,BG!$A$2:$F$55,4)</f>
        <v>17.019146983595888</v>
      </c>
      <c r="AA124" s="80">
        <f>VLOOKUP(U124,BG!$A$2:$F$55,5)</f>
        <v>0.81477424704928736</v>
      </c>
      <c r="AB124" s="80">
        <f>VLOOKUP(U124,BG!$A$2:$F$55,6)</f>
        <v>-61.406824924988825</v>
      </c>
      <c r="AC124" s="4">
        <f>VLOOKUP(U124+1,BG!$A$2:$F$55,4)</f>
        <v>20.250606934658986</v>
      </c>
      <c r="AD124" s="4">
        <f>VLOOKUP(U124+1,BG!$A$2:$F$55,5)</f>
        <v>0.74693211110539326</v>
      </c>
      <c r="AE124" s="4">
        <f>VLOOKUP(U124+1,BG!$A$2:$F$55,6)</f>
        <v>-70.228843712181884</v>
      </c>
      <c r="AF124" s="3">
        <f>COUNTIF($U$2:U124,U124)</f>
        <v>16</v>
      </c>
      <c r="AG124" s="3">
        <f t="shared" si="11"/>
        <v>18</v>
      </c>
      <c r="AH124" s="3">
        <f t="shared" si="14"/>
        <v>2</v>
      </c>
      <c r="AI124" s="3">
        <f t="shared" si="15"/>
        <v>15</v>
      </c>
      <c r="AJ124" s="81">
        <f t="shared" si="12"/>
        <v>19.870435175710387</v>
      </c>
      <c r="AK124" s="81">
        <f t="shared" si="13"/>
        <v>0.75491353886349855</v>
      </c>
      <c r="AL124" s="81">
        <f t="shared" si="16"/>
        <v>-69.190959148982685</v>
      </c>
      <c r="AM124" s="83">
        <v>0.36188199999999998</v>
      </c>
      <c r="AN124" s="83">
        <v>31.894500000000001</v>
      </c>
      <c r="AO124" s="84">
        <f t="shared" si="17"/>
        <v>11.542045449</v>
      </c>
      <c r="AP124" s="84">
        <f t="shared" si="18"/>
        <v>-25.632710526215263</v>
      </c>
      <c r="AQ124" s="84">
        <f t="shared" si="19"/>
        <v>-54.19049861172941</v>
      </c>
      <c r="AR124" s="84">
        <f t="shared" si="20"/>
        <v>28.557788085514147</v>
      </c>
      <c r="AS124" s="85">
        <f t="shared" si="21"/>
        <v>0.59583545425723405</v>
      </c>
    </row>
    <row r="125" spans="1:45" x14ac:dyDescent="0.25">
      <c r="A125">
        <v>5</v>
      </c>
      <c r="B125" s="36">
        <v>34</v>
      </c>
      <c r="C125" s="37" t="s">
        <v>210</v>
      </c>
      <c r="D125" s="37">
        <v>-199.96875</v>
      </c>
      <c r="E125" s="37">
        <v>-104</v>
      </c>
      <c r="F125" s="37">
        <v>340</v>
      </c>
      <c r="G125" s="37">
        <v>0.13015199999999999</v>
      </c>
      <c r="H125" s="37">
        <v>0.18312800000000001</v>
      </c>
      <c r="I125" s="37">
        <v>46.881956000000002</v>
      </c>
      <c r="J125" s="37">
        <v>1.6403719999999999</v>
      </c>
      <c r="K125" s="37">
        <v>8.8673699999999993</v>
      </c>
      <c r="L125" s="37">
        <v>0.15521499999999999</v>
      </c>
      <c r="M125" s="38">
        <v>0.13015199999999999</v>
      </c>
      <c r="N125" s="37">
        <v>0.10380200000000001</v>
      </c>
      <c r="O125" s="37">
        <v>101107</v>
      </c>
      <c r="P125" s="37">
        <v>20.7</v>
      </c>
      <c r="Q125" s="37">
        <v>60</v>
      </c>
      <c r="R125" s="37">
        <v>1.1920999999999999</v>
      </c>
      <c r="S125" s="37" t="s">
        <v>279</v>
      </c>
      <c r="T125" s="37" t="s">
        <v>280</v>
      </c>
      <c r="U125" s="77">
        <v>1070</v>
      </c>
      <c r="V125" s="34">
        <v>15.038636355062446</v>
      </c>
      <c r="W125" s="2">
        <v>1.1016734068812428</v>
      </c>
      <c r="X125" s="2">
        <v>20.602651535254179</v>
      </c>
      <c r="Y125" s="2">
        <v>-47.403762739208361</v>
      </c>
      <c r="Z125" s="80">
        <f>VLOOKUP(U125,BG!$A$2:$F$55,4)</f>
        <v>17.019146983595888</v>
      </c>
      <c r="AA125" s="80">
        <f>VLOOKUP(U125,BG!$A$2:$F$55,5)</f>
        <v>0.81477424704928736</v>
      </c>
      <c r="AB125" s="80">
        <f>VLOOKUP(U125,BG!$A$2:$F$55,6)</f>
        <v>-61.406824924988825</v>
      </c>
      <c r="AC125" s="4">
        <f>VLOOKUP(U125+1,BG!$A$2:$F$55,4)</f>
        <v>20.250606934658986</v>
      </c>
      <c r="AD125" s="4">
        <f>VLOOKUP(U125+1,BG!$A$2:$F$55,5)</f>
        <v>0.74693211110539326</v>
      </c>
      <c r="AE125" s="4">
        <f>VLOOKUP(U125+1,BG!$A$2:$F$55,6)</f>
        <v>-70.228843712181884</v>
      </c>
      <c r="AF125" s="3">
        <f>COUNTIF($U$2:U125,U125)</f>
        <v>17</v>
      </c>
      <c r="AG125" s="3">
        <f t="shared" si="11"/>
        <v>18</v>
      </c>
      <c r="AH125" s="3">
        <f t="shared" si="14"/>
        <v>1</v>
      </c>
      <c r="AI125" s="3">
        <f t="shared" si="15"/>
        <v>16</v>
      </c>
      <c r="AJ125" s="81">
        <f t="shared" si="12"/>
        <v>20.060521055184687</v>
      </c>
      <c r="AK125" s="81">
        <f t="shared" si="13"/>
        <v>0.75092282498444585</v>
      </c>
      <c r="AL125" s="81">
        <f t="shared" si="16"/>
        <v>-69.709901430582292</v>
      </c>
      <c r="AM125" s="83">
        <v>0.44704199999999999</v>
      </c>
      <c r="AN125" s="83">
        <v>25.728899999999999</v>
      </c>
      <c r="AO125" s="84">
        <f t="shared" si="17"/>
        <v>11.5018989138</v>
      </c>
      <c r="AP125" s="84">
        <f t="shared" si="18"/>
        <v>-24.706369431577823</v>
      </c>
      <c r="AQ125" s="84">
        <f t="shared" si="19"/>
        <v>-54.645998289163053</v>
      </c>
      <c r="AR125" s="84">
        <f t="shared" si="20"/>
        <v>29.93962885758523</v>
      </c>
      <c r="AS125" s="85">
        <f t="shared" si="21"/>
        <v>0.61583027737212626</v>
      </c>
    </row>
    <row r="126" spans="1:45" x14ac:dyDescent="0.25">
      <c r="A126">
        <v>5</v>
      </c>
      <c r="B126" s="36">
        <v>35</v>
      </c>
      <c r="C126" s="37" t="s">
        <v>210</v>
      </c>
      <c r="D126" s="37">
        <v>-199.96875</v>
      </c>
      <c r="E126" s="37">
        <v>-104</v>
      </c>
      <c r="F126" s="37">
        <v>350</v>
      </c>
      <c r="G126" s="37">
        <v>0.12842400000000001</v>
      </c>
      <c r="H126" s="37">
        <v>0.18340400000000001</v>
      </c>
      <c r="I126" s="37">
        <v>46.951073000000001</v>
      </c>
      <c r="J126" s="37">
        <v>1.6064560000000001</v>
      </c>
      <c r="K126" s="37">
        <v>8.8756249999999994</v>
      </c>
      <c r="L126" s="37">
        <v>0.15190000000000001</v>
      </c>
      <c r="M126" s="38">
        <v>0.12842400000000001</v>
      </c>
      <c r="N126" s="37">
        <v>0.11247500000000001</v>
      </c>
      <c r="O126" s="37">
        <v>101107</v>
      </c>
      <c r="P126" s="37">
        <v>20.8</v>
      </c>
      <c r="Q126" s="37">
        <v>60</v>
      </c>
      <c r="R126" s="37">
        <v>1.1917</v>
      </c>
      <c r="S126" s="37" t="s">
        <v>281</v>
      </c>
      <c r="T126" s="37" t="s">
        <v>282</v>
      </c>
      <c r="U126" s="77">
        <v>1070</v>
      </c>
      <c r="V126" s="34">
        <v>12.889167318849617</v>
      </c>
      <c r="W126" s="2">
        <v>1.0948133142462306</v>
      </c>
      <c r="X126" s="2">
        <v>18.28410968143535</v>
      </c>
      <c r="Y126" s="2">
        <v>-48.867238895635595</v>
      </c>
      <c r="Z126" s="80">
        <f>VLOOKUP(U126,BG!$A$2:$F$55,4)</f>
        <v>17.019146983595888</v>
      </c>
      <c r="AA126" s="80">
        <f>VLOOKUP(U126,BG!$A$2:$F$55,5)</f>
        <v>0.81477424704928736</v>
      </c>
      <c r="AB126" s="80">
        <f>VLOOKUP(U126,BG!$A$2:$F$55,6)</f>
        <v>-61.406824924988825</v>
      </c>
      <c r="AC126" s="4">
        <f>VLOOKUP(U126+1,BG!$A$2:$F$55,4)</f>
        <v>20.250606934658986</v>
      </c>
      <c r="AD126" s="4">
        <f>VLOOKUP(U126+1,BG!$A$2:$F$55,5)</f>
        <v>0.74693211110539326</v>
      </c>
      <c r="AE126" s="4">
        <f>VLOOKUP(U126+1,BG!$A$2:$F$55,6)</f>
        <v>-70.228843712181884</v>
      </c>
      <c r="AF126" s="3">
        <f>COUNTIF($U$2:U126,U126)</f>
        <v>18</v>
      </c>
      <c r="AG126" s="3">
        <f t="shared" si="11"/>
        <v>18</v>
      </c>
      <c r="AH126" s="3">
        <f t="shared" si="14"/>
        <v>0</v>
      </c>
      <c r="AI126" s="3">
        <f t="shared" si="15"/>
        <v>17</v>
      </c>
      <c r="AJ126" s="81">
        <f t="shared" si="12"/>
        <v>20.250606934658986</v>
      </c>
      <c r="AK126" s="81">
        <f t="shared" si="13"/>
        <v>0.74693211110539326</v>
      </c>
      <c r="AL126" s="81">
        <f t="shared" si="16"/>
        <v>-70.228843712181884</v>
      </c>
      <c r="AM126" s="83">
        <v>0.44015399999999999</v>
      </c>
      <c r="AN126" s="83">
        <v>22.890699999999999</v>
      </c>
      <c r="AO126" s="84">
        <f t="shared" si="17"/>
        <v>10.0754331678</v>
      </c>
      <c r="AP126" s="84">
        <f t="shared" si="18"/>
        <v>-28.849552177261767</v>
      </c>
      <c r="AQ126" s="84">
        <f t="shared" si="19"/>
        <v>-55.103015123311529</v>
      </c>
      <c r="AR126" s="84">
        <f t="shared" si="20"/>
        <v>26.253462946049762</v>
      </c>
      <c r="AS126" s="85">
        <f t="shared" si="21"/>
        <v>0.61622460288363579</v>
      </c>
    </row>
    <row r="127" spans="1:45" x14ac:dyDescent="0.25">
      <c r="A127">
        <v>6</v>
      </c>
      <c r="B127" s="7">
        <v>1</v>
      </c>
      <c r="C127" s="3" t="s">
        <v>283</v>
      </c>
      <c r="D127" s="3">
        <v>-800</v>
      </c>
      <c r="E127" s="3">
        <v>104</v>
      </c>
      <c r="F127" s="3">
        <v>10</v>
      </c>
      <c r="G127" s="3">
        <v>0.225495</v>
      </c>
      <c r="H127" s="3">
        <v>0.18821499999999999</v>
      </c>
      <c r="I127" s="3">
        <v>48.158146000000002</v>
      </c>
      <c r="J127" s="3">
        <v>1.547274</v>
      </c>
      <c r="K127" s="3">
        <v>9.0680010000000006</v>
      </c>
      <c r="L127" s="3">
        <v>0.145872</v>
      </c>
      <c r="M127" s="50">
        <v>0.225495</v>
      </c>
      <c r="N127" s="3">
        <v>8.4720000000000004E-2</v>
      </c>
      <c r="O127" s="3">
        <v>99700</v>
      </c>
      <c r="P127" s="3">
        <v>21.7</v>
      </c>
      <c r="Q127" s="3">
        <v>60</v>
      </c>
      <c r="R127" s="3">
        <v>1.171</v>
      </c>
      <c r="S127" s="3" t="s">
        <v>284</v>
      </c>
      <c r="T127" s="3" t="s">
        <v>285</v>
      </c>
      <c r="U127" s="77">
        <v>1080</v>
      </c>
      <c r="V127" s="34">
        <v>190.81825745125778</v>
      </c>
      <c r="W127" s="2">
        <v>4.5642146764366993</v>
      </c>
      <c r="X127" s="2">
        <v>28.106868535213163</v>
      </c>
      <c r="Y127" s="2">
        <v>-3.0812533971616336</v>
      </c>
      <c r="Z127" s="80">
        <f>VLOOKUP(U127,BG!$A$2:$F$55,4)</f>
        <v>15.069129644681414</v>
      </c>
      <c r="AA127" s="80">
        <f>VLOOKUP(U127,BG!$A$2:$F$55,5)</f>
        <v>0.97064031469867118</v>
      </c>
      <c r="AB127" s="80">
        <f>VLOOKUP(U127,BG!$A$2:$F$55,6)</f>
        <v>22.143671648999245</v>
      </c>
      <c r="AC127" s="4">
        <f>VLOOKUP(U127+1,BG!$A$2:$F$55,4)</f>
        <v>15.316755607420955</v>
      </c>
      <c r="AD127" s="4">
        <f>VLOOKUP(U127+1,BG!$A$2:$F$55,5)</f>
        <v>0.92646338453189148</v>
      </c>
      <c r="AE127" s="4">
        <f>VLOOKUP(U127+1,BG!$A$2:$F$55,6)</f>
        <v>-49.9447601560707</v>
      </c>
      <c r="AF127" s="3">
        <f>COUNTIF($U$2:U127,U127)</f>
        <v>1</v>
      </c>
      <c r="AG127" s="3">
        <f t="shared" si="11"/>
        <v>17</v>
      </c>
      <c r="AH127" s="3">
        <f t="shared" si="14"/>
        <v>16</v>
      </c>
      <c r="AI127" s="3">
        <f t="shared" si="15"/>
        <v>0</v>
      </c>
      <c r="AJ127" s="81">
        <f t="shared" si="12"/>
        <v>15.069129644681414</v>
      </c>
      <c r="AK127" s="81">
        <f t="shared" si="13"/>
        <v>0.97064031469867118</v>
      </c>
      <c r="AL127" s="81">
        <f t="shared" si="16"/>
        <v>22.143671648999245</v>
      </c>
      <c r="AM127" s="83">
        <v>3.4085000000000001</v>
      </c>
      <c r="AN127" s="83">
        <v>29.242999999999999</v>
      </c>
      <c r="AO127" s="84">
        <f t="shared" si="17"/>
        <v>99.674765499999992</v>
      </c>
      <c r="AP127" s="84">
        <f t="shared" si="18"/>
        <v>125.20452847993515</v>
      </c>
      <c r="AQ127" s="84">
        <f t="shared" si="19"/>
        <v>36.770376389547891</v>
      </c>
      <c r="AR127" s="84">
        <f t="shared" si="20"/>
        <v>88.434152090387258</v>
      </c>
      <c r="AS127" s="85">
        <f t="shared" si="21"/>
        <v>0.12710715423747002</v>
      </c>
    </row>
    <row r="128" spans="1:45" x14ac:dyDescent="0.25">
      <c r="A128">
        <v>6</v>
      </c>
      <c r="B128" s="7">
        <v>2</v>
      </c>
      <c r="C128" s="3" t="s">
        <v>283</v>
      </c>
      <c r="D128" s="3">
        <v>-800</v>
      </c>
      <c r="E128" s="3">
        <v>104</v>
      </c>
      <c r="F128" s="3">
        <v>20</v>
      </c>
      <c r="G128" s="3">
        <v>0.232603</v>
      </c>
      <c r="H128" s="3">
        <v>0.188693</v>
      </c>
      <c r="I128" s="3">
        <v>48.278100999999999</v>
      </c>
      <c r="J128" s="3">
        <v>1.462583</v>
      </c>
      <c r="K128" s="3">
        <v>9.0794180000000004</v>
      </c>
      <c r="L128" s="3">
        <v>0.13769200000000001</v>
      </c>
      <c r="M128" s="50">
        <v>0.232603</v>
      </c>
      <c r="N128" s="3">
        <v>8.4138000000000004E-2</v>
      </c>
      <c r="O128" s="3">
        <v>99700</v>
      </c>
      <c r="P128" s="3">
        <v>21.7</v>
      </c>
      <c r="Q128" s="3">
        <v>60</v>
      </c>
      <c r="R128" s="3">
        <v>1.171</v>
      </c>
      <c r="S128" s="3" t="s">
        <v>286</v>
      </c>
      <c r="T128" s="3" t="s">
        <v>287</v>
      </c>
      <c r="U128" s="77">
        <v>1080</v>
      </c>
      <c r="V128" s="34">
        <v>192.58736531615924</v>
      </c>
      <c r="W128" s="2">
        <v>4.7359335444390052</v>
      </c>
      <c r="X128" s="2">
        <v>26.948410889099275</v>
      </c>
      <c r="Y128" s="2">
        <v>-8.3917278570215341</v>
      </c>
      <c r="Z128" s="80">
        <f>VLOOKUP(U128,BG!$A$2:$F$55,4)</f>
        <v>15.069129644681414</v>
      </c>
      <c r="AA128" s="80">
        <f>VLOOKUP(U128,BG!$A$2:$F$55,5)</f>
        <v>0.97064031469867118</v>
      </c>
      <c r="AB128" s="80">
        <f>VLOOKUP(U128,BG!$A$2:$F$55,6)</f>
        <v>22.143671648999245</v>
      </c>
      <c r="AC128" s="4">
        <f>VLOOKUP(U128+1,BG!$A$2:$F$55,4)</f>
        <v>15.316755607420955</v>
      </c>
      <c r="AD128" s="4">
        <f>VLOOKUP(U128+1,BG!$A$2:$F$55,5)</f>
        <v>0.92646338453189148</v>
      </c>
      <c r="AE128" s="4">
        <f>VLOOKUP(U128+1,BG!$A$2:$F$55,6)</f>
        <v>-49.9447601560707</v>
      </c>
      <c r="AF128" s="3">
        <f>COUNTIF($U$2:U128,U128)</f>
        <v>2</v>
      </c>
      <c r="AG128" s="3">
        <f t="shared" si="11"/>
        <v>17</v>
      </c>
      <c r="AH128" s="3">
        <f t="shared" si="14"/>
        <v>15</v>
      </c>
      <c r="AI128" s="3">
        <f t="shared" si="15"/>
        <v>1</v>
      </c>
      <c r="AJ128" s="81">
        <f t="shared" si="12"/>
        <v>15.084606267352635</v>
      </c>
      <c r="AK128" s="81">
        <f t="shared" si="13"/>
        <v>0.96787925656324736</v>
      </c>
      <c r="AL128" s="81">
        <f t="shared" si="16"/>
        <v>17.638144661182373</v>
      </c>
      <c r="AM128" s="83">
        <v>3.57518</v>
      </c>
      <c r="AN128" s="83">
        <v>28.1312</v>
      </c>
      <c r="AO128" s="84">
        <f t="shared" si="17"/>
        <v>100.574103616</v>
      </c>
      <c r="AP128" s="84">
        <f t="shared" si="18"/>
        <v>119.23415524198907</v>
      </c>
      <c r="AQ128" s="84">
        <f t="shared" si="19"/>
        <v>32.238222160776942</v>
      </c>
      <c r="AR128" s="84">
        <f t="shared" si="20"/>
        <v>86.995933081212129</v>
      </c>
      <c r="AS128" s="85">
        <f t="shared" si="21"/>
        <v>0.15607822174988834</v>
      </c>
    </row>
    <row r="129" spans="1:45" x14ac:dyDescent="0.25">
      <c r="A129">
        <v>6</v>
      </c>
      <c r="B129" s="7">
        <v>3</v>
      </c>
      <c r="C129" s="3" t="s">
        <v>283</v>
      </c>
      <c r="D129" s="3">
        <v>-800</v>
      </c>
      <c r="E129" s="3">
        <v>104</v>
      </c>
      <c r="F129" s="3">
        <v>30</v>
      </c>
      <c r="G129" s="3">
        <v>0.242669</v>
      </c>
      <c r="H129" s="3">
        <v>0.18897600000000001</v>
      </c>
      <c r="I129" s="3">
        <v>48.349187999999998</v>
      </c>
      <c r="J129" s="3">
        <v>1.343615</v>
      </c>
      <c r="K129" s="3">
        <v>9.0862669999999994</v>
      </c>
      <c r="L129" s="3">
        <v>0.12628500000000001</v>
      </c>
      <c r="M129" s="50">
        <v>0.242669</v>
      </c>
      <c r="N129" s="3">
        <v>7.9072000000000003E-2</v>
      </c>
      <c r="O129" s="3">
        <v>99700</v>
      </c>
      <c r="P129" s="3">
        <v>21.7</v>
      </c>
      <c r="Q129" s="3">
        <v>60</v>
      </c>
      <c r="R129" s="3">
        <v>1.171</v>
      </c>
      <c r="S129" s="3" t="s">
        <v>288</v>
      </c>
      <c r="T129" s="3" t="s">
        <v>289</v>
      </c>
      <c r="U129" s="77">
        <v>1080</v>
      </c>
      <c r="V129" s="34">
        <v>197.1247495429071</v>
      </c>
      <c r="W129" s="2">
        <v>5.3325575306765529</v>
      </c>
      <c r="X129" s="2">
        <v>23.184871988468817</v>
      </c>
      <c r="Y129" s="2">
        <v>-18.969039853589042</v>
      </c>
      <c r="Z129" s="80">
        <f>VLOOKUP(U129,BG!$A$2:$F$55,4)</f>
        <v>15.069129644681414</v>
      </c>
      <c r="AA129" s="80">
        <f>VLOOKUP(U129,BG!$A$2:$F$55,5)</f>
        <v>0.97064031469867118</v>
      </c>
      <c r="AB129" s="80">
        <f>VLOOKUP(U129,BG!$A$2:$F$55,6)</f>
        <v>22.143671648999245</v>
      </c>
      <c r="AC129" s="4">
        <f>VLOOKUP(U129+1,BG!$A$2:$F$55,4)</f>
        <v>15.316755607420955</v>
      </c>
      <c r="AD129" s="4">
        <f>VLOOKUP(U129+1,BG!$A$2:$F$55,5)</f>
        <v>0.92646338453189148</v>
      </c>
      <c r="AE129" s="4">
        <f>VLOOKUP(U129+1,BG!$A$2:$F$55,6)</f>
        <v>-49.9447601560707</v>
      </c>
      <c r="AF129" s="3">
        <f>COUNTIF($U$2:U129,U129)</f>
        <v>3</v>
      </c>
      <c r="AG129" s="3">
        <f t="shared" si="11"/>
        <v>17</v>
      </c>
      <c r="AH129" s="3">
        <f t="shared" si="14"/>
        <v>14</v>
      </c>
      <c r="AI129" s="3">
        <f t="shared" si="15"/>
        <v>2</v>
      </c>
      <c r="AJ129" s="81">
        <f t="shared" si="12"/>
        <v>15.100082890023858</v>
      </c>
      <c r="AK129" s="81">
        <f t="shared" si="13"/>
        <v>0.96511819842782376</v>
      </c>
      <c r="AL129" s="81">
        <f t="shared" si="16"/>
        <v>13.1326176733655</v>
      </c>
      <c r="AM129" s="83">
        <v>4.1485300000000001</v>
      </c>
      <c r="AN129" s="83">
        <v>24.303799999999999</v>
      </c>
      <c r="AO129" s="84">
        <f t="shared" si="17"/>
        <v>100.82504341399999</v>
      </c>
      <c r="AP129" s="84">
        <f t="shared" si="18"/>
        <v>104.66562386629222</v>
      </c>
      <c r="AQ129" s="84">
        <f t="shared" si="19"/>
        <v>27.705982468296131</v>
      </c>
      <c r="AR129" s="84">
        <f t="shared" si="20"/>
        <v>76.959641397996094</v>
      </c>
      <c r="AS129" s="85">
        <f t="shared" si="21"/>
        <v>0.31010282249866766</v>
      </c>
    </row>
    <row r="130" spans="1:45" x14ac:dyDescent="0.25">
      <c r="A130">
        <v>6</v>
      </c>
      <c r="B130" s="7">
        <v>4</v>
      </c>
      <c r="C130" s="3" t="s">
        <v>283</v>
      </c>
      <c r="D130" s="3">
        <v>-800</v>
      </c>
      <c r="E130" s="3">
        <v>104</v>
      </c>
      <c r="F130" s="3">
        <v>40</v>
      </c>
      <c r="G130" s="3">
        <v>0.24751899999999999</v>
      </c>
      <c r="H130" s="3">
        <v>0.18940499999999999</v>
      </c>
      <c r="I130" s="3">
        <v>48.456612999999997</v>
      </c>
      <c r="J130" s="3">
        <v>1.533158</v>
      </c>
      <c r="K130" s="3">
        <v>9.0960929999999998</v>
      </c>
      <c r="L130" s="3">
        <v>0.14408199999999999</v>
      </c>
      <c r="M130" s="50">
        <v>0.24751899999999999</v>
      </c>
      <c r="N130" s="3">
        <v>7.6136999999999996E-2</v>
      </c>
      <c r="O130" s="3">
        <v>99700</v>
      </c>
      <c r="P130" s="3">
        <v>21.7</v>
      </c>
      <c r="Q130" s="3">
        <v>60</v>
      </c>
      <c r="R130" s="3">
        <v>1.171</v>
      </c>
      <c r="S130" s="3" t="s">
        <v>290</v>
      </c>
      <c r="T130" s="3" t="s">
        <v>291</v>
      </c>
      <c r="U130" s="77">
        <v>1080</v>
      </c>
      <c r="V130" s="34">
        <v>196.73888572328394</v>
      </c>
      <c r="W130" s="2">
        <v>5.496664485531257</v>
      </c>
      <c r="X130" s="2">
        <v>22.288082638182715</v>
      </c>
      <c r="Y130" s="2">
        <v>-23.15522515515682</v>
      </c>
      <c r="Z130" s="80">
        <f>VLOOKUP(U130,BG!$A$2:$F$55,4)</f>
        <v>15.069129644681414</v>
      </c>
      <c r="AA130" s="80">
        <f>VLOOKUP(U130,BG!$A$2:$F$55,5)</f>
        <v>0.97064031469867118</v>
      </c>
      <c r="AB130" s="80">
        <f>VLOOKUP(U130,BG!$A$2:$F$55,6)</f>
        <v>22.143671648999245</v>
      </c>
      <c r="AC130" s="4">
        <f>VLOOKUP(U130+1,BG!$A$2:$F$55,4)</f>
        <v>15.316755607420955</v>
      </c>
      <c r="AD130" s="4">
        <f>VLOOKUP(U130+1,BG!$A$2:$F$55,5)</f>
        <v>0.92646338453189148</v>
      </c>
      <c r="AE130" s="4">
        <f>VLOOKUP(U130+1,BG!$A$2:$F$55,6)</f>
        <v>-49.9447601560707</v>
      </c>
      <c r="AF130" s="3">
        <f>COUNTIF($U$2:U130,U130)</f>
        <v>4</v>
      </c>
      <c r="AG130" s="3">
        <f t="shared" ref="AG130:AG193" si="22">COUNTIF($U$2:$U$437,U130)</f>
        <v>17</v>
      </c>
      <c r="AH130" s="3">
        <f t="shared" si="14"/>
        <v>13</v>
      </c>
      <c r="AI130" s="3">
        <f t="shared" si="15"/>
        <v>3</v>
      </c>
      <c r="AJ130" s="81">
        <f t="shared" ref="AJ130:AJ193" si="23">(AH130*Z130+AI130*AC130)/(AG130-1)</f>
        <v>15.115559512695079</v>
      </c>
      <c r="AK130" s="81">
        <f t="shared" ref="AK130:AK193" si="24">(AH130*AA130+AI130*AD130)/(AG130-1)</f>
        <v>0.96235714029239994</v>
      </c>
      <c r="AL130" s="81">
        <f t="shared" si="16"/>
        <v>8.6270906855486302</v>
      </c>
      <c r="AM130" s="83">
        <v>4.30077</v>
      </c>
      <c r="AN130" s="83">
        <v>23.308599999999998</v>
      </c>
      <c r="AO130" s="84">
        <f t="shared" si="17"/>
        <v>100.24492762199999</v>
      </c>
      <c r="AP130" s="84">
        <f t="shared" si="18"/>
        <v>99.354887132727924</v>
      </c>
      <c r="AQ130" s="84">
        <f t="shared" si="19"/>
        <v>23.173657312105448</v>
      </c>
      <c r="AR130" s="84">
        <f t="shared" si="20"/>
        <v>76.181229820622477</v>
      </c>
      <c r="AS130" s="85">
        <f t="shared" si="21"/>
        <v>0.31587436771548943</v>
      </c>
    </row>
    <row r="131" spans="1:45" x14ac:dyDescent="0.25">
      <c r="A131">
        <v>6</v>
      </c>
      <c r="B131" s="7">
        <v>5</v>
      </c>
      <c r="C131" s="3" t="s">
        <v>283</v>
      </c>
      <c r="D131" s="3">
        <v>-800</v>
      </c>
      <c r="E131" s="3">
        <v>104</v>
      </c>
      <c r="F131" s="3">
        <v>50</v>
      </c>
      <c r="G131" s="3">
        <v>0.25478499999999998</v>
      </c>
      <c r="H131" s="3">
        <v>0.189997</v>
      </c>
      <c r="I131" s="3">
        <v>48.605218000000001</v>
      </c>
      <c r="J131" s="3">
        <v>1.552136</v>
      </c>
      <c r="K131" s="3">
        <v>9.1100089999999998</v>
      </c>
      <c r="L131" s="3">
        <v>0.145653</v>
      </c>
      <c r="M131" s="50">
        <v>0.25478499999999998</v>
      </c>
      <c r="N131" s="3">
        <v>7.0715E-2</v>
      </c>
      <c r="O131" s="3">
        <v>99700</v>
      </c>
      <c r="P131" s="3">
        <v>21.7</v>
      </c>
      <c r="Q131" s="3">
        <v>60</v>
      </c>
      <c r="R131" s="3">
        <v>1.171</v>
      </c>
      <c r="S131" s="3" t="s">
        <v>292</v>
      </c>
      <c r="T131" s="3" t="s">
        <v>293</v>
      </c>
      <c r="U131" s="77">
        <v>1080</v>
      </c>
      <c r="V131" s="34">
        <v>198.61062802722435</v>
      </c>
      <c r="W131" s="2">
        <v>6.4354081916620371</v>
      </c>
      <c r="X131" s="2">
        <v>18.766140011115326</v>
      </c>
      <c r="Y131" s="2">
        <v>-29.537246027964525</v>
      </c>
      <c r="Z131" s="80">
        <f>VLOOKUP(U131,BG!$A$2:$F$55,4)</f>
        <v>15.069129644681414</v>
      </c>
      <c r="AA131" s="80">
        <f>VLOOKUP(U131,BG!$A$2:$F$55,5)</f>
        <v>0.97064031469867118</v>
      </c>
      <c r="AB131" s="80">
        <f>VLOOKUP(U131,BG!$A$2:$F$55,6)</f>
        <v>22.143671648999245</v>
      </c>
      <c r="AC131" s="4">
        <f>VLOOKUP(U131+1,BG!$A$2:$F$55,4)</f>
        <v>15.316755607420955</v>
      </c>
      <c r="AD131" s="4">
        <f>VLOOKUP(U131+1,BG!$A$2:$F$55,5)</f>
        <v>0.92646338453189148</v>
      </c>
      <c r="AE131" s="4">
        <f>VLOOKUP(U131+1,BG!$A$2:$F$55,6)</f>
        <v>-49.9447601560707</v>
      </c>
      <c r="AF131" s="3">
        <f>COUNTIF($U$2:U131,U131)</f>
        <v>5</v>
      </c>
      <c r="AG131" s="3">
        <f t="shared" si="22"/>
        <v>17</v>
      </c>
      <c r="AH131" s="3">
        <f t="shared" ref="AH131:AH194" si="25">AG131-AF131</f>
        <v>12</v>
      </c>
      <c r="AI131" s="3">
        <f t="shared" ref="AI131:AI194" si="26">AF131-1</f>
        <v>4</v>
      </c>
      <c r="AJ131" s="81">
        <f t="shared" si="23"/>
        <v>15.131036135366301</v>
      </c>
      <c r="AK131" s="81">
        <f t="shared" si="24"/>
        <v>0.95959608215697623</v>
      </c>
      <c r="AL131" s="81">
        <f t="shared" ref="AL131:AL194" si="27">(AH131*AB131+AI131*AE131)/(AG131-1)</f>
        <v>4.1215636977317587</v>
      </c>
      <c r="AM131" s="83">
        <v>4.1247199999999999</v>
      </c>
      <c r="AN131" s="83">
        <v>18.575500000000002</v>
      </c>
      <c r="AO131" s="84">
        <f t="shared" ref="AO131:AO194" si="28">AM131*AN131</f>
        <v>76.61873636</v>
      </c>
      <c r="AP131" s="84">
        <f t="shared" ref="AP131:AP194" si="29">W131*X131+Y131</f>
        <v>91.230525125443748</v>
      </c>
      <c r="AQ131" s="84">
        <f t="shared" ref="AQ131:AQ194" si="30">AJ131*AK131+AL131</f>
        <v>18.641246692204895</v>
      </c>
      <c r="AR131" s="84">
        <f t="shared" ref="AR131:AR194" si="31">AP131-AQ131</f>
        <v>72.58927843323886</v>
      </c>
      <c r="AS131" s="85">
        <f t="shared" ref="AS131:AS194" si="32">ABS((AO131-AR131)/AR131)</f>
        <v>5.5510373070688054E-2</v>
      </c>
    </row>
    <row r="132" spans="1:45" x14ac:dyDescent="0.25">
      <c r="A132">
        <v>6</v>
      </c>
      <c r="B132" s="7">
        <v>6</v>
      </c>
      <c r="C132" s="3" t="s">
        <v>283</v>
      </c>
      <c r="D132" s="3">
        <v>-800</v>
      </c>
      <c r="E132" s="3">
        <v>104</v>
      </c>
      <c r="F132" s="3">
        <v>60</v>
      </c>
      <c r="G132" s="3">
        <v>0.25997599999999998</v>
      </c>
      <c r="H132" s="3">
        <v>0.19009100000000001</v>
      </c>
      <c r="I132" s="3">
        <v>48.628725000000003</v>
      </c>
      <c r="J132" s="3">
        <v>1.5283150000000001</v>
      </c>
      <c r="K132" s="3">
        <v>9.112247</v>
      </c>
      <c r="L132" s="3">
        <v>0.14344100000000001</v>
      </c>
      <c r="M132" s="50">
        <v>0.25997599999999998</v>
      </c>
      <c r="N132" s="3">
        <v>7.3678999999999994E-2</v>
      </c>
      <c r="O132" s="3">
        <v>99700</v>
      </c>
      <c r="P132" s="3">
        <v>21.7</v>
      </c>
      <c r="Q132" s="3">
        <v>60</v>
      </c>
      <c r="R132" s="3">
        <v>1.171</v>
      </c>
      <c r="S132" s="3" t="s">
        <v>294</v>
      </c>
      <c r="T132" s="3" t="s">
        <v>295</v>
      </c>
      <c r="U132" s="77">
        <v>1080</v>
      </c>
      <c r="V132" s="34">
        <v>198.53887015171509</v>
      </c>
      <c r="W132" s="2">
        <v>5.7923979080243182</v>
      </c>
      <c r="X132" s="2">
        <v>20.662837956845486</v>
      </c>
      <c r="Y132" s="2">
        <v>-33.840040388370454</v>
      </c>
      <c r="Z132" s="80">
        <f>VLOOKUP(U132,BG!$A$2:$F$55,4)</f>
        <v>15.069129644681414</v>
      </c>
      <c r="AA132" s="80">
        <f>VLOOKUP(U132,BG!$A$2:$F$55,5)</f>
        <v>0.97064031469867118</v>
      </c>
      <c r="AB132" s="80">
        <f>VLOOKUP(U132,BG!$A$2:$F$55,6)</f>
        <v>22.143671648999245</v>
      </c>
      <c r="AC132" s="4">
        <f>VLOOKUP(U132+1,BG!$A$2:$F$55,4)</f>
        <v>15.316755607420955</v>
      </c>
      <c r="AD132" s="4">
        <f>VLOOKUP(U132+1,BG!$A$2:$F$55,5)</f>
        <v>0.92646338453189148</v>
      </c>
      <c r="AE132" s="4">
        <f>VLOOKUP(U132+1,BG!$A$2:$F$55,6)</f>
        <v>-49.9447601560707</v>
      </c>
      <c r="AF132" s="3">
        <f>COUNTIF($U$2:U132,U132)</f>
        <v>6</v>
      </c>
      <c r="AG132" s="3">
        <f t="shared" si="22"/>
        <v>17</v>
      </c>
      <c r="AH132" s="3">
        <f t="shared" si="25"/>
        <v>11</v>
      </c>
      <c r="AI132" s="3">
        <f t="shared" si="26"/>
        <v>5</v>
      </c>
      <c r="AJ132" s="81">
        <f t="shared" si="23"/>
        <v>15.14651275803752</v>
      </c>
      <c r="AK132" s="81">
        <f t="shared" si="24"/>
        <v>0.95683502402155252</v>
      </c>
      <c r="AL132" s="81">
        <f t="shared" si="27"/>
        <v>-0.38396329008511287</v>
      </c>
      <c r="AM132" s="83">
        <v>4.2594200000000004</v>
      </c>
      <c r="AN132" s="83">
        <v>21.3049</v>
      </c>
      <c r="AO132" s="84">
        <f t="shared" si="28"/>
        <v>90.746517158000003</v>
      </c>
      <c r="AP132" s="84">
        <f t="shared" si="29"/>
        <v>85.847338966706815</v>
      </c>
      <c r="AQ132" s="84">
        <f t="shared" si="30"/>
        <v>14.10875060859447</v>
      </c>
      <c r="AR132" s="84">
        <f t="shared" si="31"/>
        <v>71.738588358112338</v>
      </c>
      <c r="AS132" s="85">
        <f t="shared" si="32"/>
        <v>0.26496100961733254</v>
      </c>
    </row>
    <row r="133" spans="1:45" x14ac:dyDescent="0.25">
      <c r="A133">
        <v>6</v>
      </c>
      <c r="B133" s="7">
        <v>7</v>
      </c>
      <c r="C133" s="3" t="s">
        <v>283</v>
      </c>
      <c r="D133" s="3">
        <v>-800</v>
      </c>
      <c r="E133" s="3">
        <v>104</v>
      </c>
      <c r="F133" s="3">
        <v>70</v>
      </c>
      <c r="G133" s="3">
        <v>0.25545499999999999</v>
      </c>
      <c r="H133" s="3">
        <v>0.18989800000000001</v>
      </c>
      <c r="I133" s="3">
        <v>48.580433999999997</v>
      </c>
      <c r="J133" s="3">
        <v>1.573626</v>
      </c>
      <c r="K133" s="3">
        <v>9.1076519999999999</v>
      </c>
      <c r="L133" s="3">
        <v>0.14774200000000001</v>
      </c>
      <c r="M133" s="50">
        <v>0.25545499999999999</v>
      </c>
      <c r="N133" s="3">
        <v>7.3809E-2</v>
      </c>
      <c r="O133" s="3">
        <v>99700</v>
      </c>
      <c r="P133" s="3">
        <v>21.7</v>
      </c>
      <c r="Q133" s="3">
        <v>60</v>
      </c>
      <c r="R133" s="3">
        <v>1.171</v>
      </c>
      <c r="S133" s="3" t="s">
        <v>296</v>
      </c>
      <c r="T133" s="3" t="s">
        <v>297</v>
      </c>
      <c r="U133" s="77">
        <v>1080</v>
      </c>
      <c r="V133" s="34">
        <v>189.47654153377022</v>
      </c>
      <c r="W133" s="2">
        <v>5.1890408864994164</v>
      </c>
      <c r="X133" s="2">
        <v>22.050967418197359</v>
      </c>
      <c r="Y133" s="2">
        <v>-35.90233931130485</v>
      </c>
      <c r="Z133" s="80">
        <f>VLOOKUP(U133,BG!$A$2:$F$55,4)</f>
        <v>15.069129644681414</v>
      </c>
      <c r="AA133" s="80">
        <f>VLOOKUP(U133,BG!$A$2:$F$55,5)</f>
        <v>0.97064031469867118</v>
      </c>
      <c r="AB133" s="80">
        <f>VLOOKUP(U133,BG!$A$2:$F$55,6)</f>
        <v>22.143671648999245</v>
      </c>
      <c r="AC133" s="4">
        <f>VLOOKUP(U133+1,BG!$A$2:$F$55,4)</f>
        <v>15.316755607420955</v>
      </c>
      <c r="AD133" s="4">
        <f>VLOOKUP(U133+1,BG!$A$2:$F$55,5)</f>
        <v>0.92646338453189148</v>
      </c>
      <c r="AE133" s="4">
        <f>VLOOKUP(U133+1,BG!$A$2:$F$55,6)</f>
        <v>-49.9447601560707</v>
      </c>
      <c r="AF133" s="3">
        <f>COUNTIF($U$2:U133,U133)</f>
        <v>7</v>
      </c>
      <c r="AG133" s="3">
        <f t="shared" si="22"/>
        <v>17</v>
      </c>
      <c r="AH133" s="3">
        <f t="shared" si="25"/>
        <v>10</v>
      </c>
      <c r="AI133" s="3">
        <f t="shared" si="26"/>
        <v>6</v>
      </c>
      <c r="AJ133" s="81">
        <f t="shared" si="23"/>
        <v>15.161989380708741</v>
      </c>
      <c r="AK133" s="81">
        <f t="shared" si="24"/>
        <v>0.95407396588612881</v>
      </c>
      <c r="AL133" s="81">
        <f t="shared" si="27"/>
        <v>-4.8894902779019862</v>
      </c>
      <c r="AM133" s="83">
        <v>4.0014399999999997</v>
      </c>
      <c r="AN133" s="83">
        <v>23.183800000000002</v>
      </c>
      <c r="AO133" s="84">
        <f t="shared" si="28"/>
        <v>92.768584672000003</v>
      </c>
      <c r="AP133" s="84">
        <f t="shared" si="29"/>
        <v>78.521032208587712</v>
      </c>
      <c r="AQ133" s="84">
        <f t="shared" si="30"/>
        <v>9.5761690612741717</v>
      </c>
      <c r="AR133" s="84">
        <f t="shared" si="31"/>
        <v>68.944863147313541</v>
      </c>
      <c r="AS133" s="85">
        <f t="shared" si="32"/>
        <v>0.34554744816568339</v>
      </c>
    </row>
    <row r="134" spans="1:45" x14ac:dyDescent="0.25">
      <c r="A134">
        <v>6</v>
      </c>
      <c r="B134" s="7">
        <v>8</v>
      </c>
      <c r="C134" s="3" t="s">
        <v>283</v>
      </c>
      <c r="D134" s="3">
        <v>-800</v>
      </c>
      <c r="E134" s="3">
        <v>104</v>
      </c>
      <c r="F134" s="3">
        <v>80</v>
      </c>
      <c r="G134" s="3">
        <v>0.264212</v>
      </c>
      <c r="H134" s="3">
        <v>0.190056</v>
      </c>
      <c r="I134" s="3">
        <v>48.619931999999999</v>
      </c>
      <c r="J134" s="3">
        <v>1.5403309999999999</v>
      </c>
      <c r="K134" s="3">
        <v>9.1114090000000001</v>
      </c>
      <c r="L134" s="3">
        <v>0.144316</v>
      </c>
      <c r="M134" s="50">
        <v>0.264212</v>
      </c>
      <c r="N134" s="3">
        <v>6.7764000000000005E-2</v>
      </c>
      <c r="O134" s="3">
        <v>99700</v>
      </c>
      <c r="P134" s="3">
        <v>21.7</v>
      </c>
      <c r="Q134" s="3">
        <v>60</v>
      </c>
      <c r="R134" s="3">
        <v>1.171</v>
      </c>
      <c r="S134" s="3" t="s">
        <v>298</v>
      </c>
      <c r="T134" s="3" t="s">
        <v>299</v>
      </c>
      <c r="U134" s="77">
        <v>1080</v>
      </c>
      <c r="V134" s="34">
        <v>192.72966824451944</v>
      </c>
      <c r="W134" s="2">
        <v>6.4233968169184186</v>
      </c>
      <c r="X134" s="2">
        <v>17.921851878175197</v>
      </c>
      <c r="Y134" s="2">
        <v>-40.752180652501529</v>
      </c>
      <c r="Z134" s="80">
        <f>VLOOKUP(U134,BG!$A$2:$F$55,4)</f>
        <v>15.069129644681414</v>
      </c>
      <c r="AA134" s="80">
        <f>VLOOKUP(U134,BG!$A$2:$F$55,5)</f>
        <v>0.97064031469867118</v>
      </c>
      <c r="AB134" s="80">
        <f>VLOOKUP(U134,BG!$A$2:$F$55,6)</f>
        <v>22.143671648999245</v>
      </c>
      <c r="AC134" s="4">
        <f>VLOOKUP(U134+1,BG!$A$2:$F$55,4)</f>
        <v>15.316755607420955</v>
      </c>
      <c r="AD134" s="4">
        <f>VLOOKUP(U134+1,BG!$A$2:$F$55,5)</f>
        <v>0.92646338453189148</v>
      </c>
      <c r="AE134" s="4">
        <f>VLOOKUP(U134+1,BG!$A$2:$F$55,6)</f>
        <v>-49.9447601560707</v>
      </c>
      <c r="AF134" s="3">
        <f>COUNTIF($U$2:U134,U134)</f>
        <v>8</v>
      </c>
      <c r="AG134" s="3">
        <f t="shared" si="22"/>
        <v>17</v>
      </c>
      <c r="AH134" s="3">
        <f t="shared" si="25"/>
        <v>9</v>
      </c>
      <c r="AI134" s="3">
        <f t="shared" si="26"/>
        <v>7</v>
      </c>
      <c r="AJ134" s="81">
        <f t="shared" si="23"/>
        <v>15.177466003379964</v>
      </c>
      <c r="AK134" s="81">
        <f t="shared" si="24"/>
        <v>0.95131290775070498</v>
      </c>
      <c r="AL134" s="81">
        <f t="shared" si="27"/>
        <v>-9.395017265718856</v>
      </c>
      <c r="AM134" s="83">
        <v>3.9914399999999999</v>
      </c>
      <c r="AN134" s="83">
        <v>17.645900000000001</v>
      </c>
      <c r="AO134" s="84">
        <f t="shared" si="28"/>
        <v>70.432551095999997</v>
      </c>
      <c r="AP134" s="84">
        <f t="shared" si="29"/>
        <v>74.366985655052417</v>
      </c>
      <c r="AQ134" s="84">
        <f t="shared" si="30"/>
        <v>5.0435020502440082</v>
      </c>
      <c r="AR134" s="84">
        <f t="shared" si="31"/>
        <v>69.323483604808416</v>
      </c>
      <c r="AS134" s="85">
        <f t="shared" si="32"/>
        <v>1.599843853078748E-2</v>
      </c>
    </row>
    <row r="135" spans="1:45" x14ac:dyDescent="0.25">
      <c r="A135">
        <v>6</v>
      </c>
      <c r="B135" s="7">
        <v>9</v>
      </c>
      <c r="C135" s="3" t="s">
        <v>283</v>
      </c>
      <c r="D135" s="3">
        <v>-800</v>
      </c>
      <c r="E135" s="3">
        <v>104</v>
      </c>
      <c r="F135" s="3">
        <v>90</v>
      </c>
      <c r="G135" s="3">
        <v>0.26759500000000003</v>
      </c>
      <c r="H135" s="3">
        <v>0.19006600000000001</v>
      </c>
      <c r="I135" s="3">
        <v>48.622450999999998</v>
      </c>
      <c r="J135" s="3">
        <v>1.4868749999999999</v>
      </c>
      <c r="K135" s="3">
        <v>9.1117190000000008</v>
      </c>
      <c r="L135" s="3">
        <v>0.13956199999999999</v>
      </c>
      <c r="M135" s="50">
        <v>0.26759500000000003</v>
      </c>
      <c r="N135" s="3">
        <v>6.9890999999999995E-2</v>
      </c>
      <c r="O135" s="3">
        <v>99700</v>
      </c>
      <c r="P135" s="3">
        <v>21.7</v>
      </c>
      <c r="Q135" s="3">
        <v>60</v>
      </c>
      <c r="R135" s="3">
        <v>1.171</v>
      </c>
      <c r="S135" s="3" t="s">
        <v>300</v>
      </c>
      <c r="T135" s="3" t="s">
        <v>301</v>
      </c>
      <c r="U135" s="77">
        <v>1080</v>
      </c>
      <c r="V135" s="34">
        <v>191.02120086301471</v>
      </c>
      <c r="W135" s="2">
        <v>5.9490808290948634</v>
      </c>
      <c r="X135" s="2">
        <v>19.311966565279022</v>
      </c>
      <c r="Y135" s="2">
        <v>-42.967519154800357</v>
      </c>
      <c r="Z135" s="80">
        <f>VLOOKUP(U135,BG!$A$2:$F$55,4)</f>
        <v>15.069129644681414</v>
      </c>
      <c r="AA135" s="80">
        <f>VLOOKUP(U135,BG!$A$2:$F$55,5)</f>
        <v>0.97064031469867118</v>
      </c>
      <c r="AB135" s="80">
        <f>VLOOKUP(U135,BG!$A$2:$F$55,6)</f>
        <v>22.143671648999245</v>
      </c>
      <c r="AC135" s="4">
        <f>VLOOKUP(U135+1,BG!$A$2:$F$55,4)</f>
        <v>15.316755607420955</v>
      </c>
      <c r="AD135" s="4">
        <f>VLOOKUP(U135+1,BG!$A$2:$F$55,5)</f>
        <v>0.92646338453189148</v>
      </c>
      <c r="AE135" s="4">
        <f>VLOOKUP(U135+1,BG!$A$2:$F$55,6)</f>
        <v>-49.9447601560707</v>
      </c>
      <c r="AF135" s="3">
        <f>COUNTIF($U$2:U135,U135)</f>
        <v>9</v>
      </c>
      <c r="AG135" s="3">
        <f t="shared" si="22"/>
        <v>17</v>
      </c>
      <c r="AH135" s="3">
        <f t="shared" si="25"/>
        <v>8</v>
      </c>
      <c r="AI135" s="3">
        <f t="shared" si="26"/>
        <v>8</v>
      </c>
      <c r="AJ135" s="81">
        <f t="shared" si="23"/>
        <v>15.192942626051185</v>
      </c>
      <c r="AK135" s="81">
        <f t="shared" si="24"/>
        <v>0.94855184961528138</v>
      </c>
      <c r="AL135" s="81">
        <f t="shared" si="27"/>
        <v>-13.900544253535728</v>
      </c>
      <c r="AM135" s="83">
        <v>4.0916800000000002</v>
      </c>
      <c r="AN135" s="83">
        <v>19.646000000000001</v>
      </c>
      <c r="AO135" s="84">
        <f t="shared" si="28"/>
        <v>80.385145280000003</v>
      </c>
      <c r="AP135" s="84">
        <f t="shared" si="29"/>
        <v>71.920930910822051</v>
      </c>
      <c r="AQ135" s="84">
        <f t="shared" si="30"/>
        <v>0.51074957550397393</v>
      </c>
      <c r="AR135" s="84">
        <f t="shared" si="31"/>
        <v>71.410181335318072</v>
      </c>
      <c r="AS135" s="85">
        <f t="shared" si="32"/>
        <v>0.12568185343961719</v>
      </c>
    </row>
    <row r="136" spans="1:45" x14ac:dyDescent="0.25">
      <c r="A136">
        <v>6</v>
      </c>
      <c r="B136" s="7">
        <v>10</v>
      </c>
      <c r="C136" s="3" t="s">
        <v>283</v>
      </c>
      <c r="D136" s="3">
        <v>-800</v>
      </c>
      <c r="E136" s="3">
        <v>104</v>
      </c>
      <c r="F136" s="3">
        <v>100</v>
      </c>
      <c r="G136" s="3">
        <v>0.27516200000000002</v>
      </c>
      <c r="H136" s="3">
        <v>0.19011700000000001</v>
      </c>
      <c r="I136" s="3">
        <v>48.635311000000002</v>
      </c>
      <c r="J136" s="3">
        <v>1.5104500000000001</v>
      </c>
      <c r="K136" s="3">
        <v>9.1128909999999994</v>
      </c>
      <c r="L136" s="3">
        <v>0.14174300000000001</v>
      </c>
      <c r="M136" s="50">
        <v>0.27516200000000002</v>
      </c>
      <c r="N136" s="3">
        <v>6.9505999999999998E-2</v>
      </c>
      <c r="O136" s="3">
        <v>99700</v>
      </c>
      <c r="P136" s="3">
        <v>21.7</v>
      </c>
      <c r="Q136" s="3">
        <v>60</v>
      </c>
      <c r="R136" s="3">
        <v>1.171</v>
      </c>
      <c r="S136" s="3" t="s">
        <v>302</v>
      </c>
      <c r="T136" s="3" t="s">
        <v>303</v>
      </c>
      <c r="U136" s="77">
        <v>1080</v>
      </c>
      <c r="V136" s="34">
        <v>193.1540856420614</v>
      </c>
      <c r="W136" s="2">
        <v>7.0351966950599314</v>
      </c>
      <c r="X136" s="2">
        <v>16.912152797196132</v>
      </c>
      <c r="Y136" s="2">
        <v>-43.565357335657318</v>
      </c>
      <c r="Z136" s="80">
        <f>VLOOKUP(U136,BG!$A$2:$F$55,4)</f>
        <v>15.069129644681414</v>
      </c>
      <c r="AA136" s="80">
        <f>VLOOKUP(U136,BG!$A$2:$F$55,5)</f>
        <v>0.97064031469867118</v>
      </c>
      <c r="AB136" s="80">
        <f>VLOOKUP(U136,BG!$A$2:$F$55,6)</f>
        <v>22.143671648999245</v>
      </c>
      <c r="AC136" s="4">
        <f>VLOOKUP(U136+1,BG!$A$2:$F$55,4)</f>
        <v>15.316755607420955</v>
      </c>
      <c r="AD136" s="4">
        <f>VLOOKUP(U136+1,BG!$A$2:$F$55,5)</f>
        <v>0.92646338453189148</v>
      </c>
      <c r="AE136" s="4">
        <f>VLOOKUP(U136+1,BG!$A$2:$F$55,6)</f>
        <v>-49.9447601560707</v>
      </c>
      <c r="AF136" s="3">
        <f>COUNTIF($U$2:U136,U136)</f>
        <v>10</v>
      </c>
      <c r="AG136" s="3">
        <f t="shared" si="22"/>
        <v>17</v>
      </c>
      <c r="AH136" s="3">
        <f t="shared" si="25"/>
        <v>7</v>
      </c>
      <c r="AI136" s="3">
        <f t="shared" si="26"/>
        <v>9</v>
      </c>
      <c r="AJ136" s="81">
        <f t="shared" si="23"/>
        <v>15.208419248722407</v>
      </c>
      <c r="AK136" s="81">
        <f t="shared" si="24"/>
        <v>0.94579079147985756</v>
      </c>
      <c r="AL136" s="81">
        <f t="shared" si="27"/>
        <v>-18.406071241352599</v>
      </c>
      <c r="AM136" s="83">
        <v>3.9819499999999999</v>
      </c>
      <c r="AN136" s="83">
        <v>15.923299999999999</v>
      </c>
      <c r="AO136" s="84">
        <f t="shared" si="28"/>
        <v>63.405784434999994</v>
      </c>
      <c r="AP136" s="84">
        <f t="shared" si="29"/>
        <v>75.414964129525487</v>
      </c>
      <c r="AQ136" s="84">
        <f t="shared" si="30"/>
        <v>-4.022088362945933</v>
      </c>
      <c r="AR136" s="84">
        <f t="shared" si="31"/>
        <v>79.437052492471423</v>
      </c>
      <c r="AS136" s="85">
        <f t="shared" si="32"/>
        <v>0.20181096295070589</v>
      </c>
    </row>
    <row r="137" spans="1:45" x14ac:dyDescent="0.25">
      <c r="A137">
        <v>6</v>
      </c>
      <c r="B137" s="7">
        <v>11</v>
      </c>
      <c r="C137" s="3" t="s">
        <v>283</v>
      </c>
      <c r="D137" s="3">
        <v>-800</v>
      </c>
      <c r="E137" s="3">
        <v>104</v>
      </c>
      <c r="F137" s="3">
        <v>110</v>
      </c>
      <c r="G137" s="3">
        <v>0.28694700000000001</v>
      </c>
      <c r="H137" s="3">
        <v>0.19084300000000001</v>
      </c>
      <c r="I137" s="3">
        <v>48.817520000000002</v>
      </c>
      <c r="J137" s="3">
        <v>1.5122089999999999</v>
      </c>
      <c r="K137" s="3">
        <v>9.1299510000000001</v>
      </c>
      <c r="L137" s="3">
        <v>0.141654</v>
      </c>
      <c r="M137" s="50">
        <v>0.28694700000000001</v>
      </c>
      <c r="N137" s="3">
        <v>7.2464000000000001E-2</v>
      </c>
      <c r="O137" s="3">
        <v>99700</v>
      </c>
      <c r="P137" s="3">
        <v>21.7</v>
      </c>
      <c r="Q137" s="3">
        <v>60</v>
      </c>
      <c r="R137" s="3">
        <v>1.171</v>
      </c>
      <c r="S137" s="3" t="s">
        <v>304</v>
      </c>
      <c r="T137" s="3" t="s">
        <v>305</v>
      </c>
      <c r="U137" s="77">
        <v>1080</v>
      </c>
      <c r="V137" s="34">
        <v>199.11439638759995</v>
      </c>
      <c r="W137" s="2">
        <v>6.7257930864558295</v>
      </c>
      <c r="X137" s="2">
        <v>18.553384040853953</v>
      </c>
      <c r="Y137" s="2">
        <v>-45.167757008529726</v>
      </c>
      <c r="Z137" s="80">
        <f>VLOOKUP(U137,BG!$A$2:$F$55,4)</f>
        <v>15.069129644681414</v>
      </c>
      <c r="AA137" s="80">
        <f>VLOOKUP(U137,BG!$A$2:$F$55,5)</f>
        <v>0.97064031469867118</v>
      </c>
      <c r="AB137" s="80">
        <f>VLOOKUP(U137,BG!$A$2:$F$55,6)</f>
        <v>22.143671648999245</v>
      </c>
      <c r="AC137" s="4">
        <f>VLOOKUP(U137+1,BG!$A$2:$F$55,4)</f>
        <v>15.316755607420955</v>
      </c>
      <c r="AD137" s="4">
        <f>VLOOKUP(U137+1,BG!$A$2:$F$55,5)</f>
        <v>0.92646338453189148</v>
      </c>
      <c r="AE137" s="4">
        <f>VLOOKUP(U137+1,BG!$A$2:$F$55,6)</f>
        <v>-49.9447601560707</v>
      </c>
      <c r="AF137" s="3">
        <f>COUNTIF($U$2:U137,U137)</f>
        <v>11</v>
      </c>
      <c r="AG137" s="3">
        <f t="shared" si="22"/>
        <v>17</v>
      </c>
      <c r="AH137" s="3">
        <f t="shared" si="25"/>
        <v>6</v>
      </c>
      <c r="AI137" s="3">
        <f t="shared" si="26"/>
        <v>10</v>
      </c>
      <c r="AJ137" s="81">
        <f t="shared" si="23"/>
        <v>15.223895871393628</v>
      </c>
      <c r="AK137" s="81">
        <f t="shared" si="24"/>
        <v>0.94302973334443396</v>
      </c>
      <c r="AL137" s="81">
        <f t="shared" si="27"/>
        <v>-22.911598229169471</v>
      </c>
      <c r="AM137" s="83">
        <v>4.1628600000000002</v>
      </c>
      <c r="AN137" s="83">
        <v>18.058700000000002</v>
      </c>
      <c r="AO137" s="84">
        <f t="shared" si="28"/>
        <v>75.175839882000005</v>
      </c>
      <c r="AP137" s="84">
        <f t="shared" si="29"/>
        <v>79.618465103805704</v>
      </c>
      <c r="AQ137" s="84">
        <f t="shared" si="30"/>
        <v>-8.5550117651057089</v>
      </c>
      <c r="AR137" s="84">
        <f t="shared" si="31"/>
        <v>88.173476868911408</v>
      </c>
      <c r="AS137" s="85">
        <f t="shared" si="32"/>
        <v>0.1474098271777935</v>
      </c>
    </row>
    <row r="138" spans="1:45" x14ac:dyDescent="0.25">
      <c r="A138">
        <v>6</v>
      </c>
      <c r="B138" s="7">
        <v>12</v>
      </c>
      <c r="C138" s="3" t="s">
        <v>283</v>
      </c>
      <c r="D138" s="3">
        <v>-800</v>
      </c>
      <c r="E138" s="3">
        <v>104</v>
      </c>
      <c r="F138" s="3">
        <v>120</v>
      </c>
      <c r="G138" s="3">
        <v>0.27827099999999999</v>
      </c>
      <c r="H138" s="3">
        <v>0.190942</v>
      </c>
      <c r="I138" s="3">
        <v>48.842360999999997</v>
      </c>
      <c r="J138" s="3">
        <v>1.476677</v>
      </c>
      <c r="K138" s="3">
        <v>9.1323240000000006</v>
      </c>
      <c r="L138" s="3">
        <v>0.138401</v>
      </c>
      <c r="M138" s="50">
        <v>0.27827099999999999</v>
      </c>
      <c r="N138" s="3">
        <v>6.5907999999999994E-2</v>
      </c>
      <c r="O138" s="3">
        <v>99700</v>
      </c>
      <c r="P138" s="3">
        <v>21.7</v>
      </c>
      <c r="Q138" s="3">
        <v>60</v>
      </c>
      <c r="R138" s="3">
        <v>1.171</v>
      </c>
      <c r="S138" s="3" t="s">
        <v>306</v>
      </c>
      <c r="T138" s="3" t="s">
        <v>307</v>
      </c>
      <c r="U138" s="77">
        <v>1080</v>
      </c>
      <c r="V138" s="34">
        <v>186.45380203911344</v>
      </c>
      <c r="W138" s="2">
        <v>8.0471496308666293</v>
      </c>
      <c r="X138" s="2">
        <v>15.142315524489963</v>
      </c>
      <c r="Y138" s="2">
        <v>-42.194768391060911</v>
      </c>
      <c r="Z138" s="80">
        <f>VLOOKUP(U138,BG!$A$2:$F$55,4)</f>
        <v>15.069129644681414</v>
      </c>
      <c r="AA138" s="80">
        <f>VLOOKUP(U138,BG!$A$2:$F$55,5)</f>
        <v>0.97064031469867118</v>
      </c>
      <c r="AB138" s="80">
        <f>VLOOKUP(U138,BG!$A$2:$F$55,6)</f>
        <v>22.143671648999245</v>
      </c>
      <c r="AC138" s="4">
        <f>VLOOKUP(U138+1,BG!$A$2:$F$55,4)</f>
        <v>15.316755607420955</v>
      </c>
      <c r="AD138" s="4">
        <f>VLOOKUP(U138+1,BG!$A$2:$F$55,5)</f>
        <v>0.92646338453189148</v>
      </c>
      <c r="AE138" s="4">
        <f>VLOOKUP(U138+1,BG!$A$2:$F$55,6)</f>
        <v>-49.9447601560707</v>
      </c>
      <c r="AF138" s="3">
        <f>COUNTIF($U$2:U138,U138)</f>
        <v>12</v>
      </c>
      <c r="AG138" s="3">
        <f t="shared" si="22"/>
        <v>17</v>
      </c>
      <c r="AH138" s="3">
        <f t="shared" si="25"/>
        <v>5</v>
      </c>
      <c r="AI138" s="3">
        <f t="shared" si="26"/>
        <v>11</v>
      </c>
      <c r="AJ138" s="81">
        <f t="shared" si="23"/>
        <v>15.239372494064849</v>
      </c>
      <c r="AK138" s="81">
        <f t="shared" si="24"/>
        <v>0.94026867520901014</v>
      </c>
      <c r="AL138" s="81">
        <f t="shared" si="27"/>
        <v>-27.417125216986342</v>
      </c>
      <c r="AM138" s="83">
        <v>3.96929</v>
      </c>
      <c r="AN138" s="83">
        <v>13.4488</v>
      </c>
      <c r="AO138" s="84">
        <f t="shared" si="28"/>
        <v>53.382187352000003</v>
      </c>
      <c r="AP138" s="84">
        <f t="shared" si="29"/>
        <v>79.657710392304523</v>
      </c>
      <c r="AQ138" s="84">
        <f t="shared" si="30"/>
        <v>-13.088020630975358</v>
      </c>
      <c r="AR138" s="84">
        <f t="shared" si="31"/>
        <v>92.745731023279887</v>
      </c>
      <c r="AS138" s="85">
        <f t="shared" si="32"/>
        <v>0.42442431836996719</v>
      </c>
    </row>
    <row r="139" spans="1:45" x14ac:dyDescent="0.25">
      <c r="A139">
        <v>6</v>
      </c>
      <c r="B139" s="7">
        <v>13</v>
      </c>
      <c r="C139" s="3" t="s">
        <v>283</v>
      </c>
      <c r="D139" s="3">
        <v>-800</v>
      </c>
      <c r="E139" s="3">
        <v>104</v>
      </c>
      <c r="F139" s="3">
        <v>130</v>
      </c>
      <c r="G139" s="3">
        <v>0.290599</v>
      </c>
      <c r="H139" s="3">
        <v>0.19176099999999999</v>
      </c>
      <c r="I139" s="3">
        <v>49.047719999999998</v>
      </c>
      <c r="J139" s="3">
        <v>1.466188</v>
      </c>
      <c r="K139" s="3">
        <v>9.1515310000000003</v>
      </c>
      <c r="L139" s="3">
        <v>0.13677700000000001</v>
      </c>
      <c r="M139" s="50">
        <v>0.290599</v>
      </c>
      <c r="N139" s="3">
        <v>7.4587000000000001E-2</v>
      </c>
      <c r="O139" s="3">
        <v>99700</v>
      </c>
      <c r="P139" s="3">
        <v>21.7</v>
      </c>
      <c r="Q139" s="3">
        <v>60</v>
      </c>
      <c r="R139" s="3">
        <v>1.171</v>
      </c>
      <c r="S139" s="3" t="s">
        <v>308</v>
      </c>
      <c r="T139" s="3" t="s">
        <v>309</v>
      </c>
      <c r="U139" s="77">
        <v>1080</v>
      </c>
      <c r="V139" s="34">
        <v>192.88495794674489</v>
      </c>
      <c r="W139" s="2">
        <v>6.9941082741787186</v>
      </c>
      <c r="X139" s="2">
        <v>17.619352866828397</v>
      </c>
      <c r="Y139" s="2">
        <v>-48.506747541885005</v>
      </c>
      <c r="Z139" s="80">
        <f>VLOOKUP(U139,BG!$A$2:$F$55,4)</f>
        <v>15.069129644681414</v>
      </c>
      <c r="AA139" s="80">
        <f>VLOOKUP(U139,BG!$A$2:$F$55,5)</f>
        <v>0.97064031469867118</v>
      </c>
      <c r="AB139" s="80">
        <f>VLOOKUP(U139,BG!$A$2:$F$55,6)</f>
        <v>22.143671648999245</v>
      </c>
      <c r="AC139" s="4">
        <f>VLOOKUP(U139+1,BG!$A$2:$F$55,4)</f>
        <v>15.316755607420955</v>
      </c>
      <c r="AD139" s="4">
        <f>VLOOKUP(U139+1,BG!$A$2:$F$55,5)</f>
        <v>0.92646338453189148</v>
      </c>
      <c r="AE139" s="4">
        <f>VLOOKUP(U139+1,BG!$A$2:$F$55,6)</f>
        <v>-49.9447601560707</v>
      </c>
      <c r="AF139" s="3">
        <f>COUNTIF($U$2:U139,U139)</f>
        <v>13</v>
      </c>
      <c r="AG139" s="3">
        <f t="shared" si="22"/>
        <v>17</v>
      </c>
      <c r="AH139" s="3">
        <f t="shared" si="25"/>
        <v>4</v>
      </c>
      <c r="AI139" s="3">
        <f t="shared" si="26"/>
        <v>12</v>
      </c>
      <c r="AJ139" s="81">
        <f t="shared" si="23"/>
        <v>15.254849116736068</v>
      </c>
      <c r="AK139" s="81">
        <f t="shared" si="24"/>
        <v>0.93750761707358632</v>
      </c>
      <c r="AL139" s="81">
        <f t="shared" si="27"/>
        <v>-31.922652204803217</v>
      </c>
      <c r="AM139" s="83">
        <v>4.0826399999999996</v>
      </c>
      <c r="AN139" s="83">
        <v>16.754899999999999</v>
      </c>
      <c r="AO139" s="84">
        <f t="shared" si="28"/>
        <v>68.404224935999991</v>
      </c>
      <c r="AP139" s="84">
        <f t="shared" si="29"/>
        <v>74.724914129674005</v>
      </c>
      <c r="AQ139" s="84">
        <f t="shared" si="30"/>
        <v>-17.621114960554884</v>
      </c>
      <c r="AR139" s="84">
        <f t="shared" si="31"/>
        <v>92.346029090228882</v>
      </c>
      <c r="AS139" s="85">
        <f t="shared" si="32"/>
        <v>0.25926186962339204</v>
      </c>
    </row>
    <row r="140" spans="1:45" x14ac:dyDescent="0.25">
      <c r="A140">
        <v>6</v>
      </c>
      <c r="B140" s="7">
        <v>14</v>
      </c>
      <c r="C140" s="3" t="s">
        <v>283</v>
      </c>
      <c r="D140" s="3">
        <v>-800</v>
      </c>
      <c r="E140" s="3">
        <v>104</v>
      </c>
      <c r="F140" s="3">
        <v>140</v>
      </c>
      <c r="G140" s="3">
        <v>0.31128800000000001</v>
      </c>
      <c r="H140" s="3">
        <v>0.191825</v>
      </c>
      <c r="I140" s="3">
        <v>49.063889000000003</v>
      </c>
      <c r="J140" s="3">
        <v>1.512114</v>
      </c>
      <c r="K140" s="3">
        <v>9.1529710000000009</v>
      </c>
      <c r="L140" s="3">
        <v>0.14129700000000001</v>
      </c>
      <c r="M140" s="50">
        <v>0.31128800000000001</v>
      </c>
      <c r="N140" s="3">
        <v>9.5925999999999997E-2</v>
      </c>
      <c r="O140" s="3">
        <v>99700</v>
      </c>
      <c r="P140" s="3">
        <v>21.7</v>
      </c>
      <c r="Q140" s="3">
        <v>60</v>
      </c>
      <c r="R140" s="3">
        <v>1.171</v>
      </c>
      <c r="S140" s="3" t="s">
        <v>310</v>
      </c>
      <c r="T140" s="3" t="s">
        <v>311</v>
      </c>
      <c r="U140" s="77">
        <v>1080</v>
      </c>
      <c r="V140" s="34">
        <v>206.7982580192471</v>
      </c>
      <c r="W140" s="2">
        <v>6.0206883504720636</v>
      </c>
      <c r="X140" s="2">
        <v>22.856671718668355</v>
      </c>
      <c r="Y140" s="2">
        <v>-47.126037047851121</v>
      </c>
      <c r="Z140" s="80">
        <f>VLOOKUP(U140,BG!$A$2:$F$55,4)</f>
        <v>15.069129644681414</v>
      </c>
      <c r="AA140" s="80">
        <f>VLOOKUP(U140,BG!$A$2:$F$55,5)</f>
        <v>0.97064031469867118</v>
      </c>
      <c r="AB140" s="80">
        <f>VLOOKUP(U140,BG!$A$2:$F$55,6)</f>
        <v>22.143671648999245</v>
      </c>
      <c r="AC140" s="4">
        <f>VLOOKUP(U140+1,BG!$A$2:$F$55,4)</f>
        <v>15.316755607420955</v>
      </c>
      <c r="AD140" s="4">
        <f>VLOOKUP(U140+1,BG!$A$2:$F$55,5)</f>
        <v>0.92646338453189148</v>
      </c>
      <c r="AE140" s="4">
        <f>VLOOKUP(U140+1,BG!$A$2:$F$55,6)</f>
        <v>-49.9447601560707</v>
      </c>
      <c r="AF140" s="3">
        <f>COUNTIF($U$2:U140,U140)</f>
        <v>14</v>
      </c>
      <c r="AG140" s="3">
        <f t="shared" si="22"/>
        <v>17</v>
      </c>
      <c r="AH140" s="3">
        <f t="shared" si="25"/>
        <v>3</v>
      </c>
      <c r="AI140" s="3">
        <f t="shared" si="26"/>
        <v>13</v>
      </c>
      <c r="AJ140" s="81">
        <f t="shared" si="23"/>
        <v>15.270325739407291</v>
      </c>
      <c r="AK140" s="81">
        <f t="shared" si="24"/>
        <v>0.93474655893816272</v>
      </c>
      <c r="AL140" s="81">
        <f t="shared" si="27"/>
        <v>-36.428179192620085</v>
      </c>
      <c r="AM140" s="83">
        <v>4.6635299999999997</v>
      </c>
      <c r="AN140" s="83">
        <v>23.477499999999999</v>
      </c>
      <c r="AO140" s="84">
        <f t="shared" si="28"/>
        <v>109.48802557499999</v>
      </c>
      <c r="AP140" s="84">
        <f t="shared" si="29"/>
        <v>90.486860099299719</v>
      </c>
      <c r="AQ140" s="84">
        <f t="shared" si="30"/>
        <v>-22.154294753844265</v>
      </c>
      <c r="AR140" s="84">
        <f t="shared" si="31"/>
        <v>112.64115485314399</v>
      </c>
      <c r="AS140" s="85">
        <f t="shared" si="32"/>
        <v>2.7992693099204179E-2</v>
      </c>
    </row>
    <row r="141" spans="1:45" x14ac:dyDescent="0.25">
      <c r="A141">
        <v>6</v>
      </c>
      <c r="B141" s="7">
        <v>15</v>
      </c>
      <c r="C141" s="3" t="s">
        <v>283</v>
      </c>
      <c r="D141" s="3">
        <v>-800</v>
      </c>
      <c r="E141" s="3">
        <v>104</v>
      </c>
      <c r="F141" s="3">
        <v>150</v>
      </c>
      <c r="G141" s="3">
        <v>0.34468100000000002</v>
      </c>
      <c r="H141" s="3">
        <v>0.191356</v>
      </c>
      <c r="I141" s="3">
        <v>48.946078999999997</v>
      </c>
      <c r="J141" s="3">
        <v>1.554897</v>
      </c>
      <c r="K141" s="3">
        <v>9.1419139999999999</v>
      </c>
      <c r="L141" s="3">
        <v>0.14510000000000001</v>
      </c>
      <c r="M141" s="50">
        <v>0.34468100000000002</v>
      </c>
      <c r="N141" s="3">
        <v>0.15809599999999999</v>
      </c>
      <c r="O141" s="3">
        <v>99700</v>
      </c>
      <c r="P141" s="3">
        <v>21.7</v>
      </c>
      <c r="Q141" s="3">
        <v>60</v>
      </c>
      <c r="R141" s="3">
        <v>1.171</v>
      </c>
      <c r="S141" s="3" t="s">
        <v>312</v>
      </c>
      <c r="T141" s="3" t="s">
        <v>313</v>
      </c>
      <c r="U141" s="77">
        <v>1080</v>
      </c>
      <c r="V141" s="34">
        <v>232.0047814251094</v>
      </c>
      <c r="W141" s="2">
        <v>3.2757962244415784</v>
      </c>
      <c r="X141" s="2">
        <v>49.502228079103489</v>
      </c>
      <c r="Y141" s="2">
        <v>-43.598892086520287</v>
      </c>
      <c r="Z141" s="80">
        <f>VLOOKUP(U141,BG!$A$2:$F$55,4)</f>
        <v>15.069129644681414</v>
      </c>
      <c r="AA141" s="80">
        <f>VLOOKUP(U141,BG!$A$2:$F$55,5)</f>
        <v>0.97064031469867118</v>
      </c>
      <c r="AB141" s="80">
        <f>VLOOKUP(U141,BG!$A$2:$F$55,6)</f>
        <v>22.143671648999245</v>
      </c>
      <c r="AC141" s="4">
        <f>VLOOKUP(U141+1,BG!$A$2:$F$55,4)</f>
        <v>15.316755607420955</v>
      </c>
      <c r="AD141" s="4">
        <f>VLOOKUP(U141+1,BG!$A$2:$F$55,5)</f>
        <v>0.92646338453189148</v>
      </c>
      <c r="AE141" s="4">
        <f>VLOOKUP(U141+1,BG!$A$2:$F$55,6)</f>
        <v>-49.9447601560707</v>
      </c>
      <c r="AF141" s="3">
        <f>COUNTIF($U$2:U141,U141)</f>
        <v>15</v>
      </c>
      <c r="AG141" s="3">
        <f t="shared" si="22"/>
        <v>17</v>
      </c>
      <c r="AH141" s="3">
        <f t="shared" si="25"/>
        <v>2</v>
      </c>
      <c r="AI141" s="3">
        <f t="shared" si="26"/>
        <v>14</v>
      </c>
      <c r="AJ141" s="81">
        <f t="shared" si="23"/>
        <v>15.285802362078512</v>
      </c>
      <c r="AK141" s="81">
        <f t="shared" si="24"/>
        <v>0.9319855008027389</v>
      </c>
      <c r="AL141" s="81">
        <f t="shared" si="27"/>
        <v>-40.933706180436957</v>
      </c>
      <c r="AM141" s="83">
        <v>2.4991300000000001</v>
      </c>
      <c r="AN141" s="83">
        <v>50.679499999999997</v>
      </c>
      <c r="AO141" s="84">
        <f t="shared" si="28"/>
        <v>126.65465883499999</v>
      </c>
      <c r="AP141" s="84">
        <f t="shared" si="29"/>
        <v>118.5603197564528</v>
      </c>
      <c r="AQ141" s="84">
        <f t="shared" si="30"/>
        <v>-26.687560010843526</v>
      </c>
      <c r="AR141" s="84">
        <f t="shared" si="31"/>
        <v>145.24787976729633</v>
      </c>
      <c r="AS141" s="85">
        <f t="shared" si="32"/>
        <v>0.12801027431233278</v>
      </c>
    </row>
    <row r="142" spans="1:45" x14ac:dyDescent="0.25">
      <c r="A142">
        <v>6</v>
      </c>
      <c r="B142" s="7">
        <v>16</v>
      </c>
      <c r="C142" s="3" t="s">
        <v>283</v>
      </c>
      <c r="D142" s="3">
        <v>-800</v>
      </c>
      <c r="E142" s="3">
        <v>104</v>
      </c>
      <c r="F142" s="3">
        <v>160</v>
      </c>
      <c r="G142" s="3">
        <v>0.36898900000000001</v>
      </c>
      <c r="H142" s="3">
        <v>0.19159999999999999</v>
      </c>
      <c r="I142" s="3">
        <v>49.007469</v>
      </c>
      <c r="J142" s="3">
        <v>1.5074369999999999</v>
      </c>
      <c r="K142" s="3">
        <v>9.1477120000000003</v>
      </c>
      <c r="L142" s="3">
        <v>0.14091600000000001</v>
      </c>
      <c r="M142" s="50">
        <v>0.36898900000000001</v>
      </c>
      <c r="N142" s="3">
        <v>0.214891</v>
      </c>
      <c r="O142" s="3">
        <v>99700</v>
      </c>
      <c r="P142" s="3">
        <v>21.7</v>
      </c>
      <c r="Q142" s="3">
        <v>60</v>
      </c>
      <c r="R142" s="3">
        <v>1.171</v>
      </c>
      <c r="S142" s="3" t="s">
        <v>314</v>
      </c>
      <c r="T142" s="3" t="s">
        <v>315</v>
      </c>
      <c r="U142" s="77">
        <v>1080</v>
      </c>
      <c r="V142" s="34">
        <v>248.89727814166764</v>
      </c>
      <c r="W142" s="2">
        <v>2.0038407841522896</v>
      </c>
      <c r="X142" s="2">
        <v>87.958326444742937</v>
      </c>
      <c r="Y142" s="2">
        <v>-44.577126261583778</v>
      </c>
      <c r="Z142" s="80">
        <f>VLOOKUP(U142,BG!$A$2:$F$55,4)</f>
        <v>15.069129644681414</v>
      </c>
      <c r="AA142" s="80">
        <f>VLOOKUP(U142,BG!$A$2:$F$55,5)</f>
        <v>0.97064031469867118</v>
      </c>
      <c r="AB142" s="80">
        <f>VLOOKUP(U142,BG!$A$2:$F$55,6)</f>
        <v>22.143671648999245</v>
      </c>
      <c r="AC142" s="4">
        <f>VLOOKUP(U142+1,BG!$A$2:$F$55,4)</f>
        <v>15.316755607420955</v>
      </c>
      <c r="AD142" s="4">
        <f>VLOOKUP(U142+1,BG!$A$2:$F$55,5)</f>
        <v>0.92646338453189148</v>
      </c>
      <c r="AE142" s="4">
        <f>VLOOKUP(U142+1,BG!$A$2:$F$55,6)</f>
        <v>-49.9447601560707</v>
      </c>
      <c r="AF142" s="3">
        <f>COUNTIF($U$2:U142,U142)</f>
        <v>16</v>
      </c>
      <c r="AG142" s="3">
        <f t="shared" si="22"/>
        <v>17</v>
      </c>
      <c r="AH142" s="3">
        <f t="shared" si="25"/>
        <v>1</v>
      </c>
      <c r="AI142" s="3">
        <f t="shared" si="26"/>
        <v>15</v>
      </c>
      <c r="AJ142" s="81">
        <f t="shared" si="23"/>
        <v>15.301278984749734</v>
      </c>
      <c r="AK142" s="81">
        <f t="shared" si="24"/>
        <v>0.9292244426673153</v>
      </c>
      <c r="AL142" s="81">
        <f t="shared" si="27"/>
        <v>-45.439233168253828</v>
      </c>
      <c r="AM142" s="83">
        <v>1.70384</v>
      </c>
      <c r="AN142" s="83">
        <v>91.201800000000006</v>
      </c>
      <c r="AO142" s="84">
        <f t="shared" si="28"/>
        <v>155.39327491200001</v>
      </c>
      <c r="AP142" s="84">
        <f t="shared" si="29"/>
        <v>131.67735557417299</v>
      </c>
      <c r="AQ142" s="84">
        <f t="shared" si="30"/>
        <v>-31.220910731552653</v>
      </c>
      <c r="AR142" s="84">
        <f t="shared" si="31"/>
        <v>162.89826630572566</v>
      </c>
      <c r="AS142" s="85">
        <f t="shared" si="32"/>
        <v>4.6071646825512319E-2</v>
      </c>
    </row>
    <row r="143" spans="1:45" x14ac:dyDescent="0.25">
      <c r="A143">
        <v>6</v>
      </c>
      <c r="B143" s="7">
        <v>17</v>
      </c>
      <c r="C143" s="3" t="s">
        <v>283</v>
      </c>
      <c r="D143" s="3">
        <v>-800</v>
      </c>
      <c r="E143" s="3">
        <v>104</v>
      </c>
      <c r="F143" s="3">
        <v>170</v>
      </c>
      <c r="G143" s="3">
        <v>0.37601099999999998</v>
      </c>
      <c r="H143" s="3">
        <v>0.19222700000000001</v>
      </c>
      <c r="I143" s="3">
        <v>49.164777999999998</v>
      </c>
      <c r="J143" s="3">
        <v>1.501933</v>
      </c>
      <c r="K143" s="3">
        <v>9.1623979999999996</v>
      </c>
      <c r="L143" s="3">
        <v>0.140098</v>
      </c>
      <c r="M143" s="50">
        <v>0.37601099999999998</v>
      </c>
      <c r="N143" s="3">
        <v>0.23224800000000001</v>
      </c>
      <c r="O143" s="3">
        <v>99700</v>
      </c>
      <c r="P143" s="3">
        <v>21.7</v>
      </c>
      <c r="Q143" s="3">
        <v>60</v>
      </c>
      <c r="R143" s="3">
        <v>1.171</v>
      </c>
      <c r="S143" s="3" t="s">
        <v>316</v>
      </c>
      <c r="T143" s="3" t="s">
        <v>317</v>
      </c>
      <c r="U143" s="77">
        <v>1080</v>
      </c>
      <c r="V143" s="34">
        <v>250.26756942850582</v>
      </c>
      <c r="W143" s="2">
        <v>1.7033884614036527</v>
      </c>
      <c r="X143" s="2">
        <v>105.35540232027692</v>
      </c>
      <c r="Y143" s="2">
        <v>-45.350720042557626</v>
      </c>
      <c r="Z143" s="80">
        <f>VLOOKUP(U143,BG!$A$2:$F$55,4)</f>
        <v>15.069129644681414</v>
      </c>
      <c r="AA143" s="80">
        <f>VLOOKUP(U143,BG!$A$2:$F$55,5)</f>
        <v>0.97064031469867118</v>
      </c>
      <c r="AB143" s="80">
        <f>VLOOKUP(U143,BG!$A$2:$F$55,6)</f>
        <v>22.143671648999245</v>
      </c>
      <c r="AC143" s="4">
        <f>VLOOKUP(U143+1,BG!$A$2:$F$55,4)</f>
        <v>15.316755607420955</v>
      </c>
      <c r="AD143" s="4">
        <f>VLOOKUP(U143+1,BG!$A$2:$F$55,5)</f>
        <v>0.92646338453189148</v>
      </c>
      <c r="AE143" s="4">
        <f>VLOOKUP(U143+1,BG!$A$2:$F$55,6)</f>
        <v>-49.9447601560707</v>
      </c>
      <c r="AF143" s="3">
        <f>COUNTIF($U$2:U143,U143)</f>
        <v>17</v>
      </c>
      <c r="AG143" s="3">
        <f t="shared" si="22"/>
        <v>17</v>
      </c>
      <c r="AH143" s="3">
        <f t="shared" si="25"/>
        <v>0</v>
      </c>
      <c r="AI143" s="3">
        <f t="shared" si="26"/>
        <v>16</v>
      </c>
      <c r="AJ143" s="81">
        <f t="shared" si="23"/>
        <v>15.316755607420955</v>
      </c>
      <c r="AK143" s="81">
        <f t="shared" si="24"/>
        <v>0.92646338453189148</v>
      </c>
      <c r="AL143" s="81">
        <f t="shared" si="27"/>
        <v>-49.9447601560707</v>
      </c>
      <c r="AM143" s="83">
        <v>1.39073</v>
      </c>
      <c r="AN143" s="83">
        <v>105.818</v>
      </c>
      <c r="AO143" s="84">
        <f t="shared" si="28"/>
        <v>147.16426713999999</v>
      </c>
      <c r="AP143" s="84">
        <f t="shared" si="29"/>
        <v>134.11045661634171</v>
      </c>
      <c r="AQ143" s="84">
        <f t="shared" si="30"/>
        <v>-35.754346915971652</v>
      </c>
      <c r="AR143" s="84">
        <f t="shared" si="31"/>
        <v>169.86480353231337</v>
      </c>
      <c r="AS143" s="85">
        <f t="shared" si="32"/>
        <v>0.13363884642526938</v>
      </c>
    </row>
    <row r="144" spans="1:45" x14ac:dyDescent="0.25">
      <c r="A144">
        <v>6</v>
      </c>
      <c r="B144" s="52">
        <v>17</v>
      </c>
      <c r="C144" s="5" t="s">
        <v>283</v>
      </c>
      <c r="D144" s="5">
        <v>-800.0625</v>
      </c>
      <c r="E144" s="5">
        <v>104.03125</v>
      </c>
      <c r="F144" s="5">
        <v>170</v>
      </c>
      <c r="G144" s="5">
        <v>0.36868200000000001</v>
      </c>
      <c r="H144" s="5">
        <v>0.19179399999999999</v>
      </c>
      <c r="I144" s="5">
        <v>49.056137999999997</v>
      </c>
      <c r="J144" s="5">
        <v>1.476477</v>
      </c>
      <c r="K144" s="5">
        <v>9.1523000000000003</v>
      </c>
      <c r="L144" s="5">
        <v>0.137876</v>
      </c>
      <c r="M144" s="53">
        <v>0.36868200000000001</v>
      </c>
      <c r="N144" s="5">
        <v>0.229184</v>
      </c>
      <c r="O144" s="5">
        <v>99700</v>
      </c>
      <c r="P144" s="5">
        <v>21.7</v>
      </c>
      <c r="Q144" s="5">
        <v>60</v>
      </c>
      <c r="R144" s="5">
        <v>1.171</v>
      </c>
      <c r="S144" s="5" t="s">
        <v>318</v>
      </c>
      <c r="T144" s="5" t="s">
        <v>319</v>
      </c>
      <c r="U144" s="77">
        <v>1090</v>
      </c>
      <c r="V144" s="34">
        <v>243.74094101445948</v>
      </c>
      <c r="W144" s="2">
        <v>1.6905125250595299</v>
      </c>
      <c r="X144" s="2">
        <v>106.50082725596728</v>
      </c>
      <c r="Y144" s="2">
        <v>-40.128727264956581</v>
      </c>
      <c r="Z144" s="80">
        <f>VLOOKUP(U144,BG!$A$2:$F$55,4)</f>
        <v>15.316755607420955</v>
      </c>
      <c r="AA144" s="80">
        <f>VLOOKUP(U144,BG!$A$2:$F$55,5)</f>
        <v>0.92646338453189148</v>
      </c>
      <c r="AB144" s="80">
        <f>VLOOKUP(U144,BG!$A$2:$F$55,6)</f>
        <v>-49.9447601560707</v>
      </c>
      <c r="AC144" s="4">
        <f>VLOOKUP(U144+1,BG!$A$2:$F$55,4)</f>
        <v>15.080377795035311</v>
      </c>
      <c r="AD144" s="4">
        <f>VLOOKUP(U144+1,BG!$A$2:$F$55,5)</f>
        <v>1.1407859266793348</v>
      </c>
      <c r="AE144" s="4">
        <f>VLOOKUP(U144+1,BG!$A$2:$F$55,6)</f>
        <v>-90.697740449398339</v>
      </c>
      <c r="AF144" s="3">
        <f>COUNTIF($U$2:U144,U144)</f>
        <v>1</v>
      </c>
      <c r="AG144" s="3">
        <f t="shared" si="22"/>
        <v>19</v>
      </c>
      <c r="AH144" s="3">
        <f t="shared" si="25"/>
        <v>18</v>
      </c>
      <c r="AI144" s="3">
        <f t="shared" si="26"/>
        <v>0</v>
      </c>
      <c r="AJ144" s="81">
        <f t="shared" si="23"/>
        <v>15.316755607420955</v>
      </c>
      <c r="AK144" s="81">
        <f t="shared" si="24"/>
        <v>0.92646338453189137</v>
      </c>
      <c r="AL144" s="81">
        <f t="shared" si="27"/>
        <v>-49.9447601560707</v>
      </c>
      <c r="AM144" s="83">
        <v>1.3876999999999999</v>
      </c>
      <c r="AN144" s="83">
        <v>106.485</v>
      </c>
      <c r="AO144" s="84">
        <f t="shared" si="28"/>
        <v>147.76923449999998</v>
      </c>
      <c r="AP144" s="84">
        <f t="shared" si="29"/>
        <v>139.91225514045746</v>
      </c>
      <c r="AQ144" s="84">
        <f t="shared" si="30"/>
        <v>-35.754346915971652</v>
      </c>
      <c r="AR144" s="84">
        <f t="shared" si="31"/>
        <v>175.6666020564291</v>
      </c>
      <c r="AS144" s="85">
        <f t="shared" si="32"/>
        <v>0.15880860237433003</v>
      </c>
    </row>
    <row r="145" spans="1:45" x14ac:dyDescent="0.25">
      <c r="A145">
        <v>6</v>
      </c>
      <c r="B145" s="52">
        <v>18</v>
      </c>
      <c r="C145" s="5" t="s">
        <v>283</v>
      </c>
      <c r="D145" s="5">
        <v>-800</v>
      </c>
      <c r="E145" s="5">
        <v>104.03125</v>
      </c>
      <c r="F145" s="5">
        <v>180</v>
      </c>
      <c r="G145" s="5">
        <v>0.37229000000000001</v>
      </c>
      <c r="H145" s="5">
        <v>0.19159300000000001</v>
      </c>
      <c r="I145" s="5">
        <v>49.005553999999997</v>
      </c>
      <c r="J145" s="5">
        <v>1.4660420000000001</v>
      </c>
      <c r="K145" s="5">
        <v>9.1475919999999995</v>
      </c>
      <c r="L145" s="5">
        <v>0.137045</v>
      </c>
      <c r="M145" s="53">
        <v>0.37229000000000001</v>
      </c>
      <c r="N145" s="5">
        <v>0.246113</v>
      </c>
      <c r="O145" s="5">
        <v>99700</v>
      </c>
      <c r="P145" s="5">
        <v>21.7</v>
      </c>
      <c r="Q145" s="5">
        <v>60</v>
      </c>
      <c r="R145" s="5">
        <v>1.171</v>
      </c>
      <c r="S145" s="5" t="s">
        <v>320</v>
      </c>
      <c r="T145" s="5" t="s">
        <v>321</v>
      </c>
      <c r="U145" s="77">
        <v>1090</v>
      </c>
      <c r="V145" s="34">
        <v>244.16306622872207</v>
      </c>
      <c r="W145" s="2">
        <v>1.5300211642935884</v>
      </c>
      <c r="X145" s="2">
        <v>118.61293211544829</v>
      </c>
      <c r="Y145" s="2">
        <v>-40.701388334959603</v>
      </c>
      <c r="Z145" s="80">
        <f>VLOOKUP(U145,BG!$A$2:$F$55,4)</f>
        <v>15.316755607420955</v>
      </c>
      <c r="AA145" s="80">
        <f>VLOOKUP(U145,BG!$A$2:$F$55,5)</f>
        <v>0.92646338453189148</v>
      </c>
      <c r="AB145" s="80">
        <f>VLOOKUP(U145,BG!$A$2:$F$55,6)</f>
        <v>-49.9447601560707</v>
      </c>
      <c r="AC145" s="4">
        <f>VLOOKUP(U145+1,BG!$A$2:$F$55,4)</f>
        <v>15.080377795035311</v>
      </c>
      <c r="AD145" s="4">
        <f>VLOOKUP(U145+1,BG!$A$2:$F$55,5)</f>
        <v>1.1407859266793348</v>
      </c>
      <c r="AE145" s="4">
        <f>VLOOKUP(U145+1,BG!$A$2:$F$55,6)</f>
        <v>-90.697740449398339</v>
      </c>
      <c r="AF145" s="3">
        <f>COUNTIF($U$2:U145,U145)</f>
        <v>2</v>
      </c>
      <c r="AG145" s="3">
        <f t="shared" si="22"/>
        <v>19</v>
      </c>
      <c r="AH145" s="3">
        <f t="shared" si="25"/>
        <v>17</v>
      </c>
      <c r="AI145" s="3">
        <f t="shared" si="26"/>
        <v>1</v>
      </c>
      <c r="AJ145" s="81">
        <f t="shared" si="23"/>
        <v>15.303623506732862</v>
      </c>
      <c r="AK145" s="81">
        <f t="shared" si="24"/>
        <v>0.93837019242897157</v>
      </c>
      <c r="AL145" s="81">
        <f t="shared" si="27"/>
        <v>-52.208814616811125</v>
      </c>
      <c r="AM145" s="83">
        <v>1.3122799999999999</v>
      </c>
      <c r="AN145" s="83">
        <v>118.039</v>
      </c>
      <c r="AO145" s="84">
        <f t="shared" si="28"/>
        <v>154.90021891999999</v>
      </c>
      <c r="AP145" s="84">
        <f t="shared" si="29"/>
        <v>140.77890816059494</v>
      </c>
      <c r="AQ145" s="84">
        <f t="shared" si="30"/>
        <v>-37.848350481937679</v>
      </c>
      <c r="AR145" s="84">
        <f t="shared" si="31"/>
        <v>178.62725864253261</v>
      </c>
      <c r="AS145" s="85">
        <f t="shared" si="32"/>
        <v>0.13282989339278267</v>
      </c>
    </row>
    <row r="146" spans="1:45" x14ac:dyDescent="0.25">
      <c r="A146">
        <v>6</v>
      </c>
      <c r="B146" s="52">
        <v>19</v>
      </c>
      <c r="C146" s="5" t="s">
        <v>283</v>
      </c>
      <c r="D146" s="5">
        <v>-800</v>
      </c>
      <c r="E146" s="5">
        <v>104.03125</v>
      </c>
      <c r="F146" s="5">
        <v>190</v>
      </c>
      <c r="G146" s="5">
        <v>0.37403900000000001</v>
      </c>
      <c r="H146" s="5">
        <v>0.19155</v>
      </c>
      <c r="I146" s="5">
        <v>48.994959999999999</v>
      </c>
      <c r="J146" s="5">
        <v>1.4764919999999999</v>
      </c>
      <c r="K146" s="5">
        <v>9.1465879999999995</v>
      </c>
      <c r="L146" s="5">
        <v>0.13805600000000001</v>
      </c>
      <c r="M146" s="53">
        <v>0.37403900000000001</v>
      </c>
      <c r="N146" s="5">
        <v>0.246947</v>
      </c>
      <c r="O146" s="5">
        <v>99700</v>
      </c>
      <c r="P146" s="5">
        <v>21.7</v>
      </c>
      <c r="Q146" s="5">
        <v>60</v>
      </c>
      <c r="R146" s="5">
        <v>1.171</v>
      </c>
      <c r="S146" s="5" t="s">
        <v>322</v>
      </c>
      <c r="T146" s="5" t="s">
        <v>323</v>
      </c>
      <c r="U146" s="77">
        <v>1090</v>
      </c>
      <c r="V146" s="34">
        <v>242.92810972994113</v>
      </c>
      <c r="W146" s="2">
        <v>1.3692978828282332</v>
      </c>
      <c r="X146" s="2">
        <v>129.32475190607309</v>
      </c>
      <c r="Y146" s="2">
        <v>-45.932105180168591</v>
      </c>
      <c r="Z146" s="80">
        <f>VLOOKUP(U146,BG!$A$2:$F$55,4)</f>
        <v>15.316755607420955</v>
      </c>
      <c r="AA146" s="80">
        <f>VLOOKUP(U146,BG!$A$2:$F$55,5)</f>
        <v>0.92646338453189148</v>
      </c>
      <c r="AB146" s="80">
        <f>VLOOKUP(U146,BG!$A$2:$F$55,6)</f>
        <v>-49.9447601560707</v>
      </c>
      <c r="AC146" s="4">
        <f>VLOOKUP(U146+1,BG!$A$2:$F$55,4)</f>
        <v>15.080377795035311</v>
      </c>
      <c r="AD146" s="4">
        <f>VLOOKUP(U146+1,BG!$A$2:$F$55,5)</f>
        <v>1.1407859266793348</v>
      </c>
      <c r="AE146" s="4">
        <f>VLOOKUP(U146+1,BG!$A$2:$F$55,6)</f>
        <v>-90.697740449398339</v>
      </c>
      <c r="AF146" s="3">
        <f>COUNTIF($U$2:U146,U146)</f>
        <v>3</v>
      </c>
      <c r="AG146" s="3">
        <f t="shared" si="22"/>
        <v>19</v>
      </c>
      <c r="AH146" s="3">
        <f t="shared" si="25"/>
        <v>16</v>
      </c>
      <c r="AI146" s="3">
        <f t="shared" si="26"/>
        <v>2</v>
      </c>
      <c r="AJ146" s="81">
        <f t="shared" si="23"/>
        <v>15.290491406044772</v>
      </c>
      <c r="AK146" s="81">
        <f t="shared" si="24"/>
        <v>0.95027700032605189</v>
      </c>
      <c r="AL146" s="81">
        <f t="shared" si="27"/>
        <v>-54.47286907755155</v>
      </c>
      <c r="AM146" s="83">
        <v>1.248</v>
      </c>
      <c r="AN146" s="83">
        <v>132.25700000000001</v>
      </c>
      <c r="AO146" s="84">
        <f t="shared" si="28"/>
        <v>165.056736</v>
      </c>
      <c r="AP146" s="84">
        <f t="shared" si="29"/>
        <v>131.15200380210382</v>
      </c>
      <c r="AQ146" s="84">
        <f t="shared" si="30"/>
        <v>-39.942666770704051</v>
      </c>
      <c r="AR146" s="84">
        <f t="shared" si="31"/>
        <v>171.09467057280787</v>
      </c>
      <c r="AS146" s="85">
        <f t="shared" si="32"/>
        <v>3.5290021323244429E-2</v>
      </c>
    </row>
    <row r="147" spans="1:45" x14ac:dyDescent="0.25">
      <c r="A147">
        <v>6</v>
      </c>
      <c r="B147" s="52">
        <v>20</v>
      </c>
      <c r="C147" s="5" t="s">
        <v>283</v>
      </c>
      <c r="D147" s="5">
        <v>-800</v>
      </c>
      <c r="E147" s="5">
        <v>104.03125</v>
      </c>
      <c r="F147" s="5">
        <v>200</v>
      </c>
      <c r="G147" s="5">
        <v>0.349665</v>
      </c>
      <c r="H147" s="5">
        <v>0.19175</v>
      </c>
      <c r="I147" s="5">
        <v>49.045020000000001</v>
      </c>
      <c r="J147" s="5">
        <v>1.5024999999999999</v>
      </c>
      <c r="K147" s="5">
        <v>9.1512239999999991</v>
      </c>
      <c r="L147" s="5">
        <v>0.14041200000000001</v>
      </c>
      <c r="M147" s="53">
        <v>0.349665</v>
      </c>
      <c r="N147" s="5">
        <v>0.232934</v>
      </c>
      <c r="O147" s="5">
        <v>99700</v>
      </c>
      <c r="P147" s="5">
        <v>21.7</v>
      </c>
      <c r="Q147" s="5">
        <v>60</v>
      </c>
      <c r="R147" s="5">
        <v>1.171</v>
      </c>
      <c r="S147" s="5" t="s">
        <v>324</v>
      </c>
      <c r="T147" s="5" t="s">
        <v>325</v>
      </c>
      <c r="U147" s="77">
        <v>1090</v>
      </c>
      <c r="V147" s="34">
        <v>218.38307960334296</v>
      </c>
      <c r="W147" s="2">
        <v>1.2608350528044669</v>
      </c>
      <c r="X147" s="2">
        <v>126.70574465385553</v>
      </c>
      <c r="Y147" s="2">
        <v>-47.478368881869116</v>
      </c>
      <c r="Z147" s="80">
        <f>VLOOKUP(U147,BG!$A$2:$F$55,4)</f>
        <v>15.316755607420955</v>
      </c>
      <c r="AA147" s="80">
        <f>VLOOKUP(U147,BG!$A$2:$F$55,5)</f>
        <v>0.92646338453189148</v>
      </c>
      <c r="AB147" s="80">
        <f>VLOOKUP(U147,BG!$A$2:$F$55,6)</f>
        <v>-49.9447601560707</v>
      </c>
      <c r="AC147" s="4">
        <f>VLOOKUP(U147+1,BG!$A$2:$F$55,4)</f>
        <v>15.080377795035311</v>
      </c>
      <c r="AD147" s="4">
        <f>VLOOKUP(U147+1,BG!$A$2:$F$55,5)</f>
        <v>1.1407859266793348</v>
      </c>
      <c r="AE147" s="4">
        <f>VLOOKUP(U147+1,BG!$A$2:$F$55,6)</f>
        <v>-90.697740449398339</v>
      </c>
      <c r="AF147" s="3">
        <f>COUNTIF($U$2:U147,U147)</f>
        <v>4</v>
      </c>
      <c r="AG147" s="3">
        <f t="shared" si="22"/>
        <v>19</v>
      </c>
      <c r="AH147" s="3">
        <f t="shared" si="25"/>
        <v>15</v>
      </c>
      <c r="AI147" s="3">
        <f t="shared" si="26"/>
        <v>3</v>
      </c>
      <c r="AJ147" s="81">
        <f t="shared" si="23"/>
        <v>15.277359305356681</v>
      </c>
      <c r="AK147" s="81">
        <f t="shared" si="24"/>
        <v>0.96218380822313199</v>
      </c>
      <c r="AL147" s="81">
        <f t="shared" si="27"/>
        <v>-56.736923538291968</v>
      </c>
      <c r="AM147" s="83">
        <v>1.13615</v>
      </c>
      <c r="AN147" s="83">
        <v>129.76300000000001</v>
      </c>
      <c r="AO147" s="84">
        <f t="shared" si="28"/>
        <v>147.43023245000001</v>
      </c>
      <c r="AP147" s="84">
        <f t="shared" si="29"/>
        <v>112.27667536940412</v>
      </c>
      <c r="AQ147" s="84">
        <f t="shared" si="30"/>
        <v>-42.037295782270775</v>
      </c>
      <c r="AR147" s="84">
        <f t="shared" si="31"/>
        <v>154.31397115167488</v>
      </c>
      <c r="AS147" s="85">
        <f t="shared" si="32"/>
        <v>4.4608655005766523E-2</v>
      </c>
    </row>
    <row r="148" spans="1:45" x14ac:dyDescent="0.25">
      <c r="A148">
        <v>6</v>
      </c>
      <c r="B148" s="52">
        <v>21</v>
      </c>
      <c r="C148" s="5" t="s">
        <v>283</v>
      </c>
      <c r="D148" s="5">
        <v>-800</v>
      </c>
      <c r="E148" s="5">
        <v>104.03125</v>
      </c>
      <c r="F148" s="5">
        <v>210</v>
      </c>
      <c r="G148" s="5">
        <v>0.351053</v>
      </c>
      <c r="H148" s="5">
        <v>0.19192699999999999</v>
      </c>
      <c r="I148" s="5">
        <v>49.089517999999998</v>
      </c>
      <c r="J148" s="5">
        <v>1.5049570000000001</v>
      </c>
      <c r="K148" s="5">
        <v>9.1553740000000001</v>
      </c>
      <c r="L148" s="5">
        <v>0.14052600000000001</v>
      </c>
      <c r="M148" s="53">
        <v>0.351053</v>
      </c>
      <c r="N148" s="5">
        <v>0.24909200000000001</v>
      </c>
      <c r="O148" s="5">
        <v>99700</v>
      </c>
      <c r="P148" s="5">
        <v>21.7</v>
      </c>
      <c r="Q148" s="5">
        <v>60</v>
      </c>
      <c r="R148" s="5">
        <v>1.171</v>
      </c>
      <c r="S148" s="5" t="s">
        <v>326</v>
      </c>
      <c r="T148" s="5" t="s">
        <v>327</v>
      </c>
      <c r="U148" s="77">
        <v>1090</v>
      </c>
      <c r="V148" s="34">
        <v>216.80742399494954</v>
      </c>
      <c r="W148" s="2">
        <v>1.1152466116420954</v>
      </c>
      <c r="X148" s="2">
        <v>141.51895225302422</v>
      </c>
      <c r="Y148" s="2">
        <v>-50.006182406109332</v>
      </c>
      <c r="Z148" s="80">
        <f>VLOOKUP(U148,BG!$A$2:$F$55,4)</f>
        <v>15.316755607420955</v>
      </c>
      <c r="AA148" s="80">
        <f>VLOOKUP(U148,BG!$A$2:$F$55,5)</f>
        <v>0.92646338453189148</v>
      </c>
      <c r="AB148" s="80">
        <f>VLOOKUP(U148,BG!$A$2:$F$55,6)</f>
        <v>-49.9447601560707</v>
      </c>
      <c r="AC148" s="4">
        <f>VLOOKUP(U148+1,BG!$A$2:$F$55,4)</f>
        <v>15.080377795035311</v>
      </c>
      <c r="AD148" s="4">
        <f>VLOOKUP(U148+1,BG!$A$2:$F$55,5)</f>
        <v>1.1407859266793348</v>
      </c>
      <c r="AE148" s="4">
        <f>VLOOKUP(U148+1,BG!$A$2:$F$55,6)</f>
        <v>-90.697740449398339</v>
      </c>
      <c r="AF148" s="3">
        <f>COUNTIF($U$2:U148,U148)</f>
        <v>5</v>
      </c>
      <c r="AG148" s="3">
        <f t="shared" si="22"/>
        <v>19</v>
      </c>
      <c r="AH148" s="3">
        <f t="shared" si="25"/>
        <v>14</v>
      </c>
      <c r="AI148" s="3">
        <f t="shared" si="26"/>
        <v>4</v>
      </c>
      <c r="AJ148" s="81">
        <f t="shared" si="23"/>
        <v>15.264227204668588</v>
      </c>
      <c r="AK148" s="81">
        <f t="shared" si="24"/>
        <v>0.97409061612021219</v>
      </c>
      <c r="AL148" s="81">
        <f t="shared" si="27"/>
        <v>-59.000977999032408</v>
      </c>
      <c r="AM148" s="83">
        <v>1.01013</v>
      </c>
      <c r="AN148" s="83">
        <v>144.32599999999999</v>
      </c>
      <c r="AO148" s="84">
        <f t="shared" si="28"/>
        <v>145.78802238</v>
      </c>
      <c r="AP148" s="84">
        <f t="shared" si="29"/>
        <v>107.82234957721542</v>
      </c>
      <c r="AQ148" s="84">
        <f t="shared" si="30"/>
        <v>-44.132237516637879</v>
      </c>
      <c r="AR148" s="84">
        <f t="shared" si="31"/>
        <v>151.95458709385329</v>
      </c>
      <c r="AS148" s="85">
        <f t="shared" si="32"/>
        <v>4.0581629234032739E-2</v>
      </c>
    </row>
    <row r="149" spans="1:45" x14ac:dyDescent="0.25">
      <c r="A149">
        <v>6</v>
      </c>
      <c r="B149" s="52">
        <v>22</v>
      </c>
      <c r="C149" s="5" t="s">
        <v>283</v>
      </c>
      <c r="D149" s="5">
        <v>-800</v>
      </c>
      <c r="E149" s="5">
        <v>104.03125</v>
      </c>
      <c r="F149" s="5">
        <v>220</v>
      </c>
      <c r="G149" s="5">
        <v>0.33524999999999999</v>
      </c>
      <c r="H149" s="5">
        <v>0.19185099999999999</v>
      </c>
      <c r="I149" s="5">
        <v>49.070391000000001</v>
      </c>
      <c r="J149" s="5">
        <v>1.51441</v>
      </c>
      <c r="K149" s="5">
        <v>9.1535740000000008</v>
      </c>
      <c r="L149" s="5">
        <v>0.14153399999999999</v>
      </c>
      <c r="M149" s="53">
        <v>0.33524999999999999</v>
      </c>
      <c r="N149" s="5">
        <v>0.22939999999999999</v>
      </c>
      <c r="O149" s="5">
        <v>99700</v>
      </c>
      <c r="P149" s="5">
        <v>21.7</v>
      </c>
      <c r="Q149" s="5">
        <v>60</v>
      </c>
      <c r="R149" s="5">
        <v>1.171</v>
      </c>
      <c r="S149" s="5" t="s">
        <v>328</v>
      </c>
      <c r="T149" s="5" t="s">
        <v>329</v>
      </c>
      <c r="U149" s="77">
        <v>1090</v>
      </c>
      <c r="V149" s="34">
        <v>199.8709242742199</v>
      </c>
      <c r="W149" s="2">
        <v>1.0639282199453524</v>
      </c>
      <c r="X149" s="2">
        <v>137.33756683725443</v>
      </c>
      <c r="Y149" s="2">
        <v>-51.364486862422659</v>
      </c>
      <c r="Z149" s="80">
        <f>VLOOKUP(U149,BG!$A$2:$F$55,4)</f>
        <v>15.316755607420955</v>
      </c>
      <c r="AA149" s="80">
        <f>VLOOKUP(U149,BG!$A$2:$F$55,5)</f>
        <v>0.92646338453189148</v>
      </c>
      <c r="AB149" s="80">
        <f>VLOOKUP(U149,BG!$A$2:$F$55,6)</f>
        <v>-49.9447601560707</v>
      </c>
      <c r="AC149" s="4">
        <f>VLOOKUP(U149+1,BG!$A$2:$F$55,4)</f>
        <v>15.080377795035311</v>
      </c>
      <c r="AD149" s="4">
        <f>VLOOKUP(U149+1,BG!$A$2:$F$55,5)</f>
        <v>1.1407859266793348</v>
      </c>
      <c r="AE149" s="4">
        <f>VLOOKUP(U149+1,BG!$A$2:$F$55,6)</f>
        <v>-90.697740449398339</v>
      </c>
      <c r="AF149" s="3">
        <f>COUNTIF($U$2:U149,U149)</f>
        <v>6</v>
      </c>
      <c r="AG149" s="3">
        <f t="shared" si="22"/>
        <v>19</v>
      </c>
      <c r="AH149" s="3">
        <f t="shared" si="25"/>
        <v>13</v>
      </c>
      <c r="AI149" s="3">
        <f t="shared" si="26"/>
        <v>5</v>
      </c>
      <c r="AJ149" s="81">
        <f t="shared" si="23"/>
        <v>15.251095103980497</v>
      </c>
      <c r="AK149" s="81">
        <f t="shared" si="24"/>
        <v>0.98599742401729251</v>
      </c>
      <c r="AL149" s="81">
        <f t="shared" si="27"/>
        <v>-61.265032459772819</v>
      </c>
      <c r="AM149" s="83">
        <v>0.950569</v>
      </c>
      <c r="AN149" s="83">
        <v>140.273</v>
      </c>
      <c r="AO149" s="84">
        <f t="shared" si="28"/>
        <v>133.339165337</v>
      </c>
      <c r="AP149" s="84">
        <f t="shared" si="29"/>
        <v>94.752826154363305</v>
      </c>
      <c r="AQ149" s="84">
        <f t="shared" si="30"/>
        <v>-46.227491973805307</v>
      </c>
      <c r="AR149" s="84">
        <f t="shared" si="31"/>
        <v>140.98031812816862</v>
      </c>
      <c r="AS149" s="85">
        <f t="shared" si="32"/>
        <v>5.4200138662063913E-2</v>
      </c>
    </row>
    <row r="150" spans="1:45" x14ac:dyDescent="0.25">
      <c r="A150">
        <v>6</v>
      </c>
      <c r="B150" s="52">
        <v>23</v>
      </c>
      <c r="C150" s="5" t="s">
        <v>283</v>
      </c>
      <c r="D150" s="5">
        <v>-800</v>
      </c>
      <c r="E150" s="5">
        <v>104.03125</v>
      </c>
      <c r="F150" s="5">
        <v>230</v>
      </c>
      <c r="G150" s="5">
        <v>0.33784199999999998</v>
      </c>
      <c r="H150" s="5">
        <v>0.191694</v>
      </c>
      <c r="I150" s="5">
        <v>49.030878999999999</v>
      </c>
      <c r="J150" s="5">
        <v>1.5120420000000001</v>
      </c>
      <c r="K150" s="5">
        <v>9.1498910000000002</v>
      </c>
      <c r="L150" s="5">
        <v>0.14128499999999999</v>
      </c>
      <c r="M150" s="53">
        <v>0.33784199999999998</v>
      </c>
      <c r="N150" s="5">
        <v>0.24527199999999999</v>
      </c>
      <c r="O150" s="5">
        <v>99700</v>
      </c>
      <c r="P150" s="5">
        <v>21.7</v>
      </c>
      <c r="Q150" s="5">
        <v>60</v>
      </c>
      <c r="R150" s="5">
        <v>1.171</v>
      </c>
      <c r="S150" s="5" t="s">
        <v>330</v>
      </c>
      <c r="T150" s="5" t="s">
        <v>331</v>
      </c>
      <c r="U150" s="77">
        <v>1090</v>
      </c>
      <c r="V150" s="34">
        <v>199.35753157933894</v>
      </c>
      <c r="W150" s="2">
        <v>1.0187516736995434</v>
      </c>
      <c r="X150" s="2">
        <v>143.99691808068067</v>
      </c>
      <c r="Y150" s="2">
        <v>-52.145515249080226</v>
      </c>
      <c r="Z150" s="80">
        <f>VLOOKUP(U150,BG!$A$2:$F$55,4)</f>
        <v>15.316755607420955</v>
      </c>
      <c r="AA150" s="80">
        <f>VLOOKUP(U150,BG!$A$2:$F$55,5)</f>
        <v>0.92646338453189148</v>
      </c>
      <c r="AB150" s="80">
        <f>VLOOKUP(U150,BG!$A$2:$F$55,6)</f>
        <v>-49.9447601560707</v>
      </c>
      <c r="AC150" s="4">
        <f>VLOOKUP(U150+1,BG!$A$2:$F$55,4)</f>
        <v>15.080377795035311</v>
      </c>
      <c r="AD150" s="4">
        <f>VLOOKUP(U150+1,BG!$A$2:$F$55,5)</f>
        <v>1.1407859266793348</v>
      </c>
      <c r="AE150" s="4">
        <f>VLOOKUP(U150+1,BG!$A$2:$F$55,6)</f>
        <v>-90.697740449398339</v>
      </c>
      <c r="AF150" s="3">
        <f>COUNTIF($U$2:U150,U150)</f>
        <v>7</v>
      </c>
      <c r="AG150" s="3">
        <f t="shared" si="22"/>
        <v>19</v>
      </c>
      <c r="AH150" s="3">
        <f t="shared" si="25"/>
        <v>12</v>
      </c>
      <c r="AI150" s="3">
        <f t="shared" si="26"/>
        <v>6</v>
      </c>
      <c r="AJ150" s="81">
        <f t="shared" si="23"/>
        <v>15.237963003292407</v>
      </c>
      <c r="AK150" s="81">
        <f t="shared" si="24"/>
        <v>0.9979042319143725</v>
      </c>
      <c r="AL150" s="81">
        <f t="shared" si="27"/>
        <v>-63.529086920513251</v>
      </c>
      <c r="AM150" s="83">
        <v>0.91220400000000001</v>
      </c>
      <c r="AN150" s="83">
        <v>146.852</v>
      </c>
      <c r="AO150" s="84">
        <f t="shared" si="28"/>
        <v>133.958981808</v>
      </c>
      <c r="AP150" s="84">
        <f t="shared" si="29"/>
        <v>94.551586053189254</v>
      </c>
      <c r="AQ150" s="84">
        <f t="shared" si="30"/>
        <v>-48.323059153773116</v>
      </c>
      <c r="AR150" s="84">
        <f t="shared" si="31"/>
        <v>142.87464520696238</v>
      </c>
      <c r="AS150" s="85">
        <f t="shared" si="32"/>
        <v>6.2401998521483738E-2</v>
      </c>
    </row>
    <row r="151" spans="1:45" x14ac:dyDescent="0.25">
      <c r="A151">
        <v>6</v>
      </c>
      <c r="B151" s="52">
        <v>24</v>
      </c>
      <c r="C151" s="5" t="s">
        <v>283</v>
      </c>
      <c r="D151" s="5">
        <v>-800</v>
      </c>
      <c r="E151" s="5">
        <v>104.03125</v>
      </c>
      <c r="F151" s="5">
        <v>240</v>
      </c>
      <c r="G151" s="5">
        <v>0.32229200000000002</v>
      </c>
      <c r="H151" s="5">
        <v>0.19184699999999999</v>
      </c>
      <c r="I151" s="5">
        <v>49.069358000000001</v>
      </c>
      <c r="J151" s="5">
        <v>1.5095909999999999</v>
      </c>
      <c r="K151" s="5">
        <v>9.1534859999999991</v>
      </c>
      <c r="L151" s="5">
        <v>0.141014</v>
      </c>
      <c r="M151" s="53">
        <v>0.32229200000000002</v>
      </c>
      <c r="N151" s="5">
        <v>0.23034499999999999</v>
      </c>
      <c r="O151" s="5">
        <v>99700</v>
      </c>
      <c r="P151" s="5">
        <v>21.7</v>
      </c>
      <c r="Q151" s="5">
        <v>60</v>
      </c>
      <c r="R151" s="5">
        <v>1.171</v>
      </c>
      <c r="S151" s="5" t="s">
        <v>332</v>
      </c>
      <c r="T151" s="5" t="s">
        <v>333</v>
      </c>
      <c r="U151" s="77">
        <v>1090</v>
      </c>
      <c r="V151" s="34">
        <v>182.6138972716297</v>
      </c>
      <c r="W151" s="2">
        <v>0.94244317184100868</v>
      </c>
      <c r="X151" s="2">
        <v>142.96398019420025</v>
      </c>
      <c r="Y151" s="2">
        <v>-53.902582341948033</v>
      </c>
      <c r="Z151" s="80">
        <f>VLOOKUP(U151,BG!$A$2:$F$55,4)</f>
        <v>15.316755607420955</v>
      </c>
      <c r="AA151" s="80">
        <f>VLOOKUP(U151,BG!$A$2:$F$55,5)</f>
        <v>0.92646338453189148</v>
      </c>
      <c r="AB151" s="80">
        <f>VLOOKUP(U151,BG!$A$2:$F$55,6)</f>
        <v>-49.9447601560707</v>
      </c>
      <c r="AC151" s="4">
        <f>VLOOKUP(U151+1,BG!$A$2:$F$55,4)</f>
        <v>15.080377795035311</v>
      </c>
      <c r="AD151" s="4">
        <f>VLOOKUP(U151+1,BG!$A$2:$F$55,5)</f>
        <v>1.1407859266793348</v>
      </c>
      <c r="AE151" s="4">
        <f>VLOOKUP(U151+1,BG!$A$2:$F$55,6)</f>
        <v>-90.697740449398339</v>
      </c>
      <c r="AF151" s="3">
        <f>COUNTIF($U$2:U151,U151)</f>
        <v>8</v>
      </c>
      <c r="AG151" s="3">
        <f t="shared" si="22"/>
        <v>19</v>
      </c>
      <c r="AH151" s="3">
        <f t="shared" si="25"/>
        <v>11</v>
      </c>
      <c r="AI151" s="3">
        <f t="shared" si="26"/>
        <v>7</v>
      </c>
      <c r="AJ151" s="81">
        <f t="shared" si="23"/>
        <v>15.224830902604317</v>
      </c>
      <c r="AK151" s="81">
        <f t="shared" si="24"/>
        <v>1.0098110398114528</v>
      </c>
      <c r="AL151" s="81">
        <f t="shared" si="27"/>
        <v>-65.793141381253662</v>
      </c>
      <c r="AM151" s="83">
        <v>0.832256</v>
      </c>
      <c r="AN151" s="83">
        <v>145.88300000000001</v>
      </c>
      <c r="AO151" s="84">
        <f t="shared" si="28"/>
        <v>121.41200204800001</v>
      </c>
      <c r="AP151" s="84">
        <f t="shared" si="29"/>
        <v>80.832844611289204</v>
      </c>
      <c r="AQ151" s="84">
        <f t="shared" si="30"/>
        <v>-50.418939056541255</v>
      </c>
      <c r="AR151" s="84">
        <f t="shared" si="31"/>
        <v>131.25178366783047</v>
      </c>
      <c r="AS151" s="85">
        <f t="shared" si="32"/>
        <v>7.4968745908495948E-2</v>
      </c>
    </row>
    <row r="152" spans="1:45" x14ac:dyDescent="0.25">
      <c r="A152">
        <v>6</v>
      </c>
      <c r="B152" s="52">
        <v>25</v>
      </c>
      <c r="C152" s="5" t="s">
        <v>283</v>
      </c>
      <c r="D152" s="5">
        <v>-800</v>
      </c>
      <c r="E152" s="5">
        <v>104.03125</v>
      </c>
      <c r="F152" s="5">
        <v>250</v>
      </c>
      <c r="G152" s="5">
        <v>0.314193</v>
      </c>
      <c r="H152" s="5">
        <v>0.191938</v>
      </c>
      <c r="I152" s="5">
        <v>49.092292999999998</v>
      </c>
      <c r="J152" s="5">
        <v>1.501657</v>
      </c>
      <c r="K152" s="5">
        <v>9.1556370000000005</v>
      </c>
      <c r="L152" s="5">
        <v>0.140237</v>
      </c>
      <c r="M152" s="53">
        <v>0.314193</v>
      </c>
      <c r="N152" s="5">
        <v>0.22364999999999999</v>
      </c>
      <c r="O152" s="5">
        <v>99700</v>
      </c>
      <c r="P152" s="5">
        <v>21.7</v>
      </c>
      <c r="Q152" s="5">
        <v>60</v>
      </c>
      <c r="R152" s="5">
        <v>1.171</v>
      </c>
      <c r="S152" s="5" t="s">
        <v>334</v>
      </c>
      <c r="T152" s="5" t="s">
        <v>335</v>
      </c>
      <c r="U152" s="77">
        <v>1090</v>
      </c>
      <c r="V152" s="34">
        <v>172.51832000368483</v>
      </c>
      <c r="W152" s="2">
        <v>0.89472567708157058</v>
      </c>
      <c r="X152" s="2">
        <v>142.73356011835361</v>
      </c>
      <c r="Y152" s="2">
        <v>-55.45869496221993</v>
      </c>
      <c r="Z152" s="80">
        <f>VLOOKUP(U152,BG!$A$2:$F$55,4)</f>
        <v>15.316755607420955</v>
      </c>
      <c r="AA152" s="80">
        <f>VLOOKUP(U152,BG!$A$2:$F$55,5)</f>
        <v>0.92646338453189148</v>
      </c>
      <c r="AB152" s="80">
        <f>VLOOKUP(U152,BG!$A$2:$F$55,6)</f>
        <v>-49.9447601560707</v>
      </c>
      <c r="AC152" s="4">
        <f>VLOOKUP(U152+1,BG!$A$2:$F$55,4)</f>
        <v>15.080377795035311</v>
      </c>
      <c r="AD152" s="4">
        <f>VLOOKUP(U152+1,BG!$A$2:$F$55,5)</f>
        <v>1.1407859266793348</v>
      </c>
      <c r="AE152" s="4">
        <f>VLOOKUP(U152+1,BG!$A$2:$F$55,6)</f>
        <v>-90.697740449398339</v>
      </c>
      <c r="AF152" s="3">
        <f>COUNTIF($U$2:U152,U152)</f>
        <v>9</v>
      </c>
      <c r="AG152" s="3">
        <f t="shared" si="22"/>
        <v>19</v>
      </c>
      <c r="AH152" s="3">
        <f t="shared" si="25"/>
        <v>10</v>
      </c>
      <c r="AI152" s="3">
        <f t="shared" si="26"/>
        <v>8</v>
      </c>
      <c r="AJ152" s="81">
        <f t="shared" si="23"/>
        <v>15.211698801916226</v>
      </c>
      <c r="AK152" s="81">
        <f t="shared" si="24"/>
        <v>1.0217178477085329</v>
      </c>
      <c r="AL152" s="81">
        <f t="shared" si="27"/>
        <v>-68.057195841994087</v>
      </c>
      <c r="AM152" s="83">
        <v>0.78176800000000002</v>
      </c>
      <c r="AN152" s="83">
        <v>145.70500000000001</v>
      </c>
      <c r="AO152" s="84">
        <f t="shared" si="28"/>
        <v>113.90750644000001</v>
      </c>
      <c r="AP152" s="84">
        <f t="shared" si="29"/>
        <v>72.248686256937049</v>
      </c>
      <c r="AQ152" s="84">
        <f t="shared" si="30"/>
        <v>-52.515131682109768</v>
      </c>
      <c r="AR152" s="84">
        <f t="shared" si="31"/>
        <v>124.76381793904682</v>
      </c>
      <c r="AS152" s="85">
        <f t="shared" si="32"/>
        <v>8.701490286511307E-2</v>
      </c>
    </row>
    <row r="153" spans="1:45" x14ac:dyDescent="0.25">
      <c r="A153">
        <v>6</v>
      </c>
      <c r="B153" s="52">
        <v>26</v>
      </c>
      <c r="C153" s="5" t="s">
        <v>283</v>
      </c>
      <c r="D153" s="5">
        <v>-800</v>
      </c>
      <c r="E153" s="5">
        <v>104.03125</v>
      </c>
      <c r="F153" s="5">
        <v>260</v>
      </c>
      <c r="G153" s="5">
        <v>0.29663600000000001</v>
      </c>
      <c r="H153" s="5">
        <v>0.19221199999999999</v>
      </c>
      <c r="I153" s="5">
        <v>49.160874999999997</v>
      </c>
      <c r="J153" s="5">
        <v>1.517822</v>
      </c>
      <c r="K153" s="5">
        <v>9.1620089999999994</v>
      </c>
      <c r="L153" s="5">
        <v>0.14169000000000001</v>
      </c>
      <c r="M153" s="53">
        <v>0.29663600000000001</v>
      </c>
      <c r="N153" s="5">
        <v>0.22062300000000001</v>
      </c>
      <c r="O153" s="5">
        <v>99700</v>
      </c>
      <c r="P153" s="5">
        <v>21.7</v>
      </c>
      <c r="Q153" s="5">
        <v>60</v>
      </c>
      <c r="R153" s="5">
        <v>1.171</v>
      </c>
      <c r="S153" s="5" t="s">
        <v>336</v>
      </c>
      <c r="T153" s="5" t="s">
        <v>337</v>
      </c>
      <c r="U153" s="77">
        <v>1090</v>
      </c>
      <c r="V153" s="34">
        <v>153.93752108368847</v>
      </c>
      <c r="W153" s="2">
        <v>0.84273574106348748</v>
      </c>
      <c r="X153" s="2">
        <v>136.48461304639363</v>
      </c>
      <c r="Y153" s="2">
        <v>-56.644878645726429</v>
      </c>
      <c r="Z153" s="80">
        <f>VLOOKUP(U153,BG!$A$2:$F$55,4)</f>
        <v>15.316755607420955</v>
      </c>
      <c r="AA153" s="80">
        <f>VLOOKUP(U153,BG!$A$2:$F$55,5)</f>
        <v>0.92646338453189148</v>
      </c>
      <c r="AB153" s="80">
        <f>VLOOKUP(U153,BG!$A$2:$F$55,6)</f>
        <v>-49.9447601560707</v>
      </c>
      <c r="AC153" s="4">
        <f>VLOOKUP(U153+1,BG!$A$2:$F$55,4)</f>
        <v>15.080377795035311</v>
      </c>
      <c r="AD153" s="4">
        <f>VLOOKUP(U153+1,BG!$A$2:$F$55,5)</f>
        <v>1.1407859266793348</v>
      </c>
      <c r="AE153" s="4">
        <f>VLOOKUP(U153+1,BG!$A$2:$F$55,6)</f>
        <v>-90.697740449398339</v>
      </c>
      <c r="AF153" s="3">
        <f>COUNTIF($U$2:U153,U153)</f>
        <v>10</v>
      </c>
      <c r="AG153" s="3">
        <f t="shared" si="22"/>
        <v>19</v>
      </c>
      <c r="AH153" s="3">
        <f t="shared" si="25"/>
        <v>9</v>
      </c>
      <c r="AI153" s="3">
        <f t="shared" si="26"/>
        <v>9</v>
      </c>
      <c r="AJ153" s="81">
        <f t="shared" si="23"/>
        <v>15.198566701228133</v>
      </c>
      <c r="AK153" s="81">
        <f t="shared" si="24"/>
        <v>1.033624655605613</v>
      </c>
      <c r="AL153" s="81">
        <f t="shared" si="27"/>
        <v>-70.321250302734526</v>
      </c>
      <c r="AM153" s="83">
        <v>0.71865599999999996</v>
      </c>
      <c r="AN153" s="83">
        <v>139.624</v>
      </c>
      <c r="AO153" s="84">
        <f t="shared" si="28"/>
        <v>100.34162534399999</v>
      </c>
      <c r="AP153" s="84">
        <f t="shared" si="29"/>
        <v>58.375582873689446</v>
      </c>
      <c r="AQ153" s="84">
        <f t="shared" si="30"/>
        <v>-54.611637030478661</v>
      </c>
      <c r="AR153" s="84">
        <f t="shared" si="31"/>
        <v>112.98721990416811</v>
      </c>
      <c r="AS153" s="85">
        <f t="shared" si="32"/>
        <v>0.11192057447642026</v>
      </c>
    </row>
    <row r="154" spans="1:45" x14ac:dyDescent="0.25">
      <c r="A154">
        <v>6</v>
      </c>
      <c r="B154" s="52">
        <v>27</v>
      </c>
      <c r="C154" s="5" t="s">
        <v>283</v>
      </c>
      <c r="D154" s="5">
        <v>-800</v>
      </c>
      <c r="E154" s="5">
        <v>104.03125</v>
      </c>
      <c r="F154" s="5">
        <v>270</v>
      </c>
      <c r="G154" s="5">
        <v>0.28929199999999999</v>
      </c>
      <c r="H154" s="5">
        <v>0.192694</v>
      </c>
      <c r="I154" s="5">
        <v>49.281796</v>
      </c>
      <c r="J154" s="5">
        <v>1.513927</v>
      </c>
      <c r="K154" s="5">
        <v>9.1732820000000004</v>
      </c>
      <c r="L154" s="5">
        <v>0.14113200000000001</v>
      </c>
      <c r="M154" s="53">
        <v>0.28929199999999999</v>
      </c>
      <c r="N154" s="5">
        <v>0.22059000000000001</v>
      </c>
      <c r="O154" s="5">
        <v>99700</v>
      </c>
      <c r="P154" s="5">
        <v>21.7</v>
      </c>
      <c r="Q154" s="5">
        <v>60</v>
      </c>
      <c r="R154" s="5">
        <v>1.171</v>
      </c>
      <c r="S154" s="5" t="s">
        <v>338</v>
      </c>
      <c r="T154" s="5" t="s">
        <v>339</v>
      </c>
      <c r="U154" s="77">
        <v>1090</v>
      </c>
      <c r="V154" s="34">
        <v>144.48675353727901</v>
      </c>
      <c r="W154" s="2">
        <v>0.88219230478514921</v>
      </c>
      <c r="X154" s="2">
        <v>126.69148591474737</v>
      </c>
      <c r="Y154" s="2">
        <v>-54.887184366542265</v>
      </c>
      <c r="Z154" s="80">
        <f>VLOOKUP(U154,BG!$A$2:$F$55,4)</f>
        <v>15.316755607420955</v>
      </c>
      <c r="AA154" s="80">
        <f>VLOOKUP(U154,BG!$A$2:$F$55,5)</f>
        <v>0.92646338453189148</v>
      </c>
      <c r="AB154" s="80">
        <f>VLOOKUP(U154,BG!$A$2:$F$55,6)</f>
        <v>-49.9447601560707</v>
      </c>
      <c r="AC154" s="4">
        <f>VLOOKUP(U154+1,BG!$A$2:$F$55,4)</f>
        <v>15.080377795035311</v>
      </c>
      <c r="AD154" s="4">
        <f>VLOOKUP(U154+1,BG!$A$2:$F$55,5)</f>
        <v>1.1407859266793348</v>
      </c>
      <c r="AE154" s="4">
        <f>VLOOKUP(U154+1,BG!$A$2:$F$55,6)</f>
        <v>-90.697740449398339</v>
      </c>
      <c r="AF154" s="3">
        <f>COUNTIF($U$2:U154,U154)</f>
        <v>11</v>
      </c>
      <c r="AG154" s="3">
        <f t="shared" si="22"/>
        <v>19</v>
      </c>
      <c r="AH154" s="3">
        <f t="shared" si="25"/>
        <v>8</v>
      </c>
      <c r="AI154" s="3">
        <f t="shared" si="26"/>
        <v>10</v>
      </c>
      <c r="AJ154" s="81">
        <f t="shared" si="23"/>
        <v>15.18543460054004</v>
      </c>
      <c r="AK154" s="81">
        <f t="shared" si="24"/>
        <v>1.0455314635026933</v>
      </c>
      <c r="AL154" s="81">
        <f t="shared" si="27"/>
        <v>-72.585304763474952</v>
      </c>
      <c r="AM154" s="83">
        <v>0.74125399999999997</v>
      </c>
      <c r="AN154" s="83">
        <v>130.084</v>
      </c>
      <c r="AO154" s="84">
        <f t="shared" si="28"/>
        <v>96.425285336000002</v>
      </c>
      <c r="AP154" s="84">
        <f t="shared" si="29"/>
        <v>56.87906958924399</v>
      </c>
      <c r="AQ154" s="84">
        <f t="shared" si="30"/>
        <v>-56.708455101647885</v>
      </c>
      <c r="AR154" s="84">
        <f t="shared" si="31"/>
        <v>113.58752469089188</v>
      </c>
      <c r="AS154" s="85">
        <f t="shared" si="32"/>
        <v>0.1510926433302939</v>
      </c>
    </row>
    <row r="155" spans="1:45" x14ac:dyDescent="0.25">
      <c r="A155">
        <v>6</v>
      </c>
      <c r="B155" s="52">
        <v>28</v>
      </c>
      <c r="C155" s="5" t="s">
        <v>283</v>
      </c>
      <c r="D155" s="5">
        <v>-800</v>
      </c>
      <c r="E155" s="5">
        <v>104.03125</v>
      </c>
      <c r="F155" s="5">
        <v>280</v>
      </c>
      <c r="G155" s="5">
        <v>0.28111000000000003</v>
      </c>
      <c r="H155" s="5">
        <v>0.19233800000000001</v>
      </c>
      <c r="I155" s="5">
        <v>49.192594999999997</v>
      </c>
      <c r="J155" s="5">
        <v>1.5190170000000001</v>
      </c>
      <c r="K155" s="5">
        <v>9.1649639999999994</v>
      </c>
      <c r="L155" s="5">
        <v>0.14180400000000001</v>
      </c>
      <c r="M155" s="53">
        <v>0.28111000000000003</v>
      </c>
      <c r="N155" s="5">
        <v>0.21329999999999999</v>
      </c>
      <c r="O155" s="5">
        <v>99700</v>
      </c>
      <c r="P155" s="5">
        <v>21.7</v>
      </c>
      <c r="Q155" s="5">
        <v>60</v>
      </c>
      <c r="R155" s="5">
        <v>1.171</v>
      </c>
      <c r="S155" s="5" t="s">
        <v>340</v>
      </c>
      <c r="T155" s="5" t="s">
        <v>341</v>
      </c>
      <c r="U155" s="77">
        <v>1090</v>
      </c>
      <c r="V155" s="34">
        <v>134.27200604065081</v>
      </c>
      <c r="W155" s="2">
        <v>0.85288332072656625</v>
      </c>
      <c r="X155" s="2">
        <v>123.85368814309</v>
      </c>
      <c r="Y155" s="2">
        <v>-55.475717315540876</v>
      </c>
      <c r="Z155" s="80">
        <f>VLOOKUP(U155,BG!$A$2:$F$55,4)</f>
        <v>15.316755607420955</v>
      </c>
      <c r="AA155" s="80">
        <f>VLOOKUP(U155,BG!$A$2:$F$55,5)</f>
        <v>0.92646338453189148</v>
      </c>
      <c r="AB155" s="80">
        <f>VLOOKUP(U155,BG!$A$2:$F$55,6)</f>
        <v>-49.9447601560707</v>
      </c>
      <c r="AC155" s="4">
        <f>VLOOKUP(U155+1,BG!$A$2:$F$55,4)</f>
        <v>15.080377795035311</v>
      </c>
      <c r="AD155" s="4">
        <f>VLOOKUP(U155+1,BG!$A$2:$F$55,5)</f>
        <v>1.1407859266793348</v>
      </c>
      <c r="AE155" s="4">
        <f>VLOOKUP(U155+1,BG!$A$2:$F$55,6)</f>
        <v>-90.697740449398339</v>
      </c>
      <c r="AF155" s="3">
        <f>COUNTIF($U$2:U155,U155)</f>
        <v>12</v>
      </c>
      <c r="AG155" s="3">
        <f t="shared" si="22"/>
        <v>19</v>
      </c>
      <c r="AH155" s="3">
        <f t="shared" si="25"/>
        <v>7</v>
      </c>
      <c r="AI155" s="3">
        <f t="shared" si="26"/>
        <v>11</v>
      </c>
      <c r="AJ155" s="81">
        <f t="shared" si="23"/>
        <v>15.172302499851948</v>
      </c>
      <c r="AK155" s="81">
        <f t="shared" si="24"/>
        <v>1.0574382713997734</v>
      </c>
      <c r="AL155" s="81">
        <f t="shared" si="27"/>
        <v>-74.849359224215362</v>
      </c>
      <c r="AM155" s="83">
        <v>0.70815499999999998</v>
      </c>
      <c r="AN155" s="83">
        <v>127.26900000000001</v>
      </c>
      <c r="AO155" s="84">
        <f t="shared" si="28"/>
        <v>90.126178695000007</v>
      </c>
      <c r="AP155" s="84">
        <f t="shared" si="29"/>
        <v>50.157027512170259</v>
      </c>
      <c r="AQ155" s="84">
        <f t="shared" si="30"/>
        <v>-58.805585895617455</v>
      </c>
      <c r="AR155" s="84">
        <f t="shared" si="31"/>
        <v>108.96261340778771</v>
      </c>
      <c r="AS155" s="85">
        <f t="shared" si="32"/>
        <v>0.17287062161673006</v>
      </c>
    </row>
    <row r="156" spans="1:45" x14ac:dyDescent="0.25">
      <c r="A156">
        <v>6</v>
      </c>
      <c r="B156" s="52">
        <v>29</v>
      </c>
      <c r="C156" s="5" t="s">
        <v>283</v>
      </c>
      <c r="D156" s="5">
        <v>-800</v>
      </c>
      <c r="E156" s="5">
        <v>104.03125</v>
      </c>
      <c r="F156" s="5">
        <v>290</v>
      </c>
      <c r="G156" s="5">
        <v>0.26844099999999999</v>
      </c>
      <c r="H156" s="5">
        <v>0.192241</v>
      </c>
      <c r="I156" s="5">
        <v>49.168320999999999</v>
      </c>
      <c r="J156" s="5">
        <v>1.534224</v>
      </c>
      <c r="K156" s="5">
        <v>9.1626790000000007</v>
      </c>
      <c r="L156" s="5">
        <v>0.143233</v>
      </c>
      <c r="M156" s="53">
        <v>0.26844099999999999</v>
      </c>
      <c r="N156" s="5">
        <v>0.198934</v>
      </c>
      <c r="O156" s="5">
        <v>99700</v>
      </c>
      <c r="P156" s="5">
        <v>21.7</v>
      </c>
      <c r="Q156" s="5">
        <v>60</v>
      </c>
      <c r="R156" s="5">
        <v>1.171</v>
      </c>
      <c r="S156" s="5" t="s">
        <v>342</v>
      </c>
      <c r="T156" s="5" t="s">
        <v>343</v>
      </c>
      <c r="U156" s="77">
        <v>1090</v>
      </c>
      <c r="V156" s="34">
        <v>120.01675910317421</v>
      </c>
      <c r="W156" s="2">
        <v>0.79657215911936241</v>
      </c>
      <c r="X156" s="2">
        <v>118.10961337326769</v>
      </c>
      <c r="Y156" s="2">
        <v>-58.612446584794483</v>
      </c>
      <c r="Z156" s="80">
        <f>VLOOKUP(U156,BG!$A$2:$F$55,4)</f>
        <v>15.316755607420955</v>
      </c>
      <c r="AA156" s="80">
        <f>VLOOKUP(U156,BG!$A$2:$F$55,5)</f>
        <v>0.92646338453189148</v>
      </c>
      <c r="AB156" s="80">
        <f>VLOOKUP(U156,BG!$A$2:$F$55,6)</f>
        <v>-49.9447601560707</v>
      </c>
      <c r="AC156" s="4">
        <f>VLOOKUP(U156+1,BG!$A$2:$F$55,4)</f>
        <v>15.080377795035311</v>
      </c>
      <c r="AD156" s="4">
        <f>VLOOKUP(U156+1,BG!$A$2:$F$55,5)</f>
        <v>1.1407859266793348</v>
      </c>
      <c r="AE156" s="4">
        <f>VLOOKUP(U156+1,BG!$A$2:$F$55,6)</f>
        <v>-90.697740449398339</v>
      </c>
      <c r="AF156" s="3">
        <f>COUNTIF($U$2:U156,U156)</f>
        <v>13</v>
      </c>
      <c r="AG156" s="3">
        <f t="shared" si="22"/>
        <v>19</v>
      </c>
      <c r="AH156" s="3">
        <f t="shared" si="25"/>
        <v>6</v>
      </c>
      <c r="AI156" s="3">
        <f t="shared" si="26"/>
        <v>12</v>
      </c>
      <c r="AJ156" s="81">
        <f t="shared" si="23"/>
        <v>15.159170399163859</v>
      </c>
      <c r="AK156" s="81">
        <f t="shared" si="24"/>
        <v>1.0693450792968535</v>
      </c>
      <c r="AL156" s="81">
        <f t="shared" si="27"/>
        <v>-77.113413684955788</v>
      </c>
      <c r="AM156" s="83">
        <v>0.64718799999999999</v>
      </c>
      <c r="AN156" s="83">
        <v>121.509</v>
      </c>
      <c r="AO156" s="84">
        <f t="shared" si="28"/>
        <v>78.639166692000003</v>
      </c>
      <c r="AP156" s="84">
        <f t="shared" si="29"/>
        <v>35.470383152702482</v>
      </c>
      <c r="AQ156" s="84">
        <f t="shared" si="30"/>
        <v>-60.903029412387397</v>
      </c>
      <c r="AR156" s="84">
        <f t="shared" si="31"/>
        <v>96.373412565089879</v>
      </c>
      <c r="AS156" s="85">
        <f t="shared" si="32"/>
        <v>0.18401595835482426</v>
      </c>
    </row>
    <row r="157" spans="1:45" x14ac:dyDescent="0.25">
      <c r="A157">
        <v>6</v>
      </c>
      <c r="B157" s="52">
        <v>30</v>
      </c>
      <c r="C157" s="5" t="s">
        <v>283</v>
      </c>
      <c r="D157" s="5">
        <v>-800</v>
      </c>
      <c r="E157" s="5">
        <v>104.03125</v>
      </c>
      <c r="F157" s="5">
        <v>300</v>
      </c>
      <c r="G157" s="5">
        <v>0.25747599999999998</v>
      </c>
      <c r="H157" s="5">
        <v>0.19202900000000001</v>
      </c>
      <c r="I157" s="5">
        <v>49.115037999999998</v>
      </c>
      <c r="J157" s="5">
        <v>1.4886630000000001</v>
      </c>
      <c r="K157" s="5">
        <v>9.1577760000000001</v>
      </c>
      <c r="L157" s="5">
        <v>0.13907</v>
      </c>
      <c r="M157" s="53">
        <v>0.25747599999999998</v>
      </c>
      <c r="N157" s="5">
        <v>0.18842800000000001</v>
      </c>
      <c r="O157" s="5">
        <v>99700</v>
      </c>
      <c r="P157" s="5">
        <v>21.7</v>
      </c>
      <c r="Q157" s="5">
        <v>60</v>
      </c>
      <c r="R157" s="5">
        <v>1.171</v>
      </c>
      <c r="S157" s="5" t="s">
        <v>344</v>
      </c>
      <c r="T157" s="5" t="s">
        <v>345</v>
      </c>
      <c r="U157" s="77">
        <v>1090</v>
      </c>
      <c r="V157" s="34">
        <v>107.27321012146074</v>
      </c>
      <c r="W157" s="2">
        <v>0.79895704858035399</v>
      </c>
      <c r="X157" s="2">
        <v>108.06947969293002</v>
      </c>
      <c r="Y157" s="2">
        <v>-58.999170092575696</v>
      </c>
      <c r="Z157" s="80">
        <f>VLOOKUP(U157,BG!$A$2:$F$55,4)</f>
        <v>15.316755607420955</v>
      </c>
      <c r="AA157" s="80">
        <f>VLOOKUP(U157,BG!$A$2:$F$55,5)</f>
        <v>0.92646338453189148</v>
      </c>
      <c r="AB157" s="80">
        <f>VLOOKUP(U157,BG!$A$2:$F$55,6)</f>
        <v>-49.9447601560707</v>
      </c>
      <c r="AC157" s="4">
        <f>VLOOKUP(U157+1,BG!$A$2:$F$55,4)</f>
        <v>15.080377795035311</v>
      </c>
      <c r="AD157" s="4">
        <f>VLOOKUP(U157+1,BG!$A$2:$F$55,5)</f>
        <v>1.1407859266793348</v>
      </c>
      <c r="AE157" s="4">
        <f>VLOOKUP(U157+1,BG!$A$2:$F$55,6)</f>
        <v>-90.697740449398339</v>
      </c>
      <c r="AF157" s="3">
        <f>COUNTIF($U$2:U157,U157)</f>
        <v>14</v>
      </c>
      <c r="AG157" s="3">
        <f t="shared" si="22"/>
        <v>19</v>
      </c>
      <c r="AH157" s="3">
        <f t="shared" si="25"/>
        <v>5</v>
      </c>
      <c r="AI157" s="3">
        <f t="shared" si="26"/>
        <v>13</v>
      </c>
      <c r="AJ157" s="81">
        <f t="shared" si="23"/>
        <v>15.146038298475768</v>
      </c>
      <c r="AK157" s="81">
        <f t="shared" si="24"/>
        <v>1.0812518871939338</v>
      </c>
      <c r="AL157" s="81">
        <f t="shared" si="27"/>
        <v>-79.377468145696213</v>
      </c>
      <c r="AM157" s="83">
        <v>0.64092499999999997</v>
      </c>
      <c r="AN157" s="83">
        <v>111.489</v>
      </c>
      <c r="AO157" s="84">
        <f t="shared" si="28"/>
        <v>71.456087324999999</v>
      </c>
      <c r="AP157" s="84">
        <f t="shared" si="29"/>
        <v>27.343702444502171</v>
      </c>
      <c r="AQ157" s="84">
        <f t="shared" si="30"/>
        <v>-63.000785651957692</v>
      </c>
      <c r="AR157" s="84">
        <f t="shared" si="31"/>
        <v>90.344488096459855</v>
      </c>
      <c r="AS157" s="85">
        <f t="shared" si="32"/>
        <v>0.20907087050283479</v>
      </c>
    </row>
    <row r="158" spans="1:45" x14ac:dyDescent="0.25">
      <c r="A158">
        <v>6</v>
      </c>
      <c r="B158" s="52">
        <v>31</v>
      </c>
      <c r="C158" s="5" t="s">
        <v>283</v>
      </c>
      <c r="D158" s="5">
        <v>-800</v>
      </c>
      <c r="E158" s="5">
        <v>104.03125</v>
      </c>
      <c r="F158" s="5">
        <v>310</v>
      </c>
      <c r="G158" s="5">
        <v>0.24834500000000001</v>
      </c>
      <c r="H158" s="5">
        <v>0.192164</v>
      </c>
      <c r="I158" s="5">
        <v>49.148913999999998</v>
      </c>
      <c r="J158" s="5">
        <v>1.5033570000000001</v>
      </c>
      <c r="K158" s="5">
        <v>9.1609149999999993</v>
      </c>
      <c r="L158" s="5">
        <v>0.140377</v>
      </c>
      <c r="M158" s="53">
        <v>0.24834500000000001</v>
      </c>
      <c r="N158" s="5">
        <v>0.17943500000000001</v>
      </c>
      <c r="O158" s="5">
        <v>99700</v>
      </c>
      <c r="P158" s="5">
        <v>21.7</v>
      </c>
      <c r="Q158" s="5">
        <v>60</v>
      </c>
      <c r="R158" s="5">
        <v>1.171</v>
      </c>
      <c r="S158" s="5" t="s">
        <v>346</v>
      </c>
      <c r="T158" s="5" t="s">
        <v>347</v>
      </c>
      <c r="U158" s="77">
        <v>1090</v>
      </c>
      <c r="V158" s="34">
        <v>96.161159105506783</v>
      </c>
      <c r="W158" s="2">
        <v>0.7888447359844718</v>
      </c>
      <c r="X158" s="2">
        <v>100.62333969084061</v>
      </c>
      <c r="Y158" s="2">
        <v>-59.799637210238032</v>
      </c>
      <c r="Z158" s="80">
        <f>VLOOKUP(U158,BG!$A$2:$F$55,4)</f>
        <v>15.316755607420955</v>
      </c>
      <c r="AA158" s="80">
        <f>VLOOKUP(U158,BG!$A$2:$F$55,5)</f>
        <v>0.92646338453189148</v>
      </c>
      <c r="AB158" s="80">
        <f>VLOOKUP(U158,BG!$A$2:$F$55,6)</f>
        <v>-49.9447601560707</v>
      </c>
      <c r="AC158" s="4">
        <f>VLOOKUP(U158+1,BG!$A$2:$F$55,4)</f>
        <v>15.080377795035311</v>
      </c>
      <c r="AD158" s="4">
        <f>VLOOKUP(U158+1,BG!$A$2:$F$55,5)</f>
        <v>1.1407859266793348</v>
      </c>
      <c r="AE158" s="4">
        <f>VLOOKUP(U158+1,BG!$A$2:$F$55,6)</f>
        <v>-90.697740449398339</v>
      </c>
      <c r="AF158" s="3">
        <f>COUNTIF($U$2:U158,U158)</f>
        <v>15</v>
      </c>
      <c r="AG158" s="3">
        <f t="shared" si="22"/>
        <v>19</v>
      </c>
      <c r="AH158" s="3">
        <f t="shared" si="25"/>
        <v>4</v>
      </c>
      <c r="AI158" s="3">
        <f t="shared" si="26"/>
        <v>14</v>
      </c>
      <c r="AJ158" s="81">
        <f t="shared" si="23"/>
        <v>15.132906197787678</v>
      </c>
      <c r="AK158" s="81">
        <f t="shared" si="24"/>
        <v>1.0931586950910139</v>
      </c>
      <c r="AL158" s="81">
        <f t="shared" si="27"/>
        <v>-81.641522606436638</v>
      </c>
      <c r="AM158" s="83">
        <v>0.62401600000000002</v>
      </c>
      <c r="AN158" s="83">
        <v>104.07899999999999</v>
      </c>
      <c r="AO158" s="84">
        <f t="shared" si="28"/>
        <v>64.946961263999995</v>
      </c>
      <c r="AP158" s="84">
        <f t="shared" si="29"/>
        <v>19.57655462205895</v>
      </c>
      <c r="AQ158" s="84">
        <f t="shared" si="30"/>
        <v>-65.098854614328346</v>
      </c>
      <c r="AR158" s="84">
        <f t="shared" si="31"/>
        <v>84.675409236387296</v>
      </c>
      <c r="AS158" s="85">
        <f t="shared" si="32"/>
        <v>0.23298910687649158</v>
      </c>
    </row>
    <row r="159" spans="1:45" x14ac:dyDescent="0.25">
      <c r="A159">
        <v>6</v>
      </c>
      <c r="B159" s="52">
        <v>32</v>
      </c>
      <c r="C159" s="5" t="s">
        <v>283</v>
      </c>
      <c r="D159" s="5">
        <v>-800</v>
      </c>
      <c r="E159" s="5">
        <v>104.03125</v>
      </c>
      <c r="F159" s="5">
        <v>320</v>
      </c>
      <c r="G159" s="5">
        <v>0.237178</v>
      </c>
      <c r="H159" s="5">
        <v>0.19222900000000001</v>
      </c>
      <c r="I159" s="5">
        <v>49.165109999999999</v>
      </c>
      <c r="J159" s="5">
        <v>1.540589</v>
      </c>
      <c r="K159" s="5">
        <v>9.1623710000000003</v>
      </c>
      <c r="L159" s="5">
        <v>0.14382200000000001</v>
      </c>
      <c r="M159" s="53">
        <v>0.237178</v>
      </c>
      <c r="N159" s="5">
        <v>0.172934</v>
      </c>
      <c r="O159" s="5">
        <v>99700</v>
      </c>
      <c r="P159" s="5">
        <v>21.7</v>
      </c>
      <c r="Q159" s="5">
        <v>60</v>
      </c>
      <c r="R159" s="5">
        <v>1.171</v>
      </c>
      <c r="S159" s="5" t="s">
        <v>348</v>
      </c>
      <c r="T159" s="5" t="s">
        <v>349</v>
      </c>
      <c r="U159" s="77">
        <v>1090</v>
      </c>
      <c r="V159" s="34">
        <v>83.203613979207546</v>
      </c>
      <c r="W159" s="2">
        <v>0.79961058444270627</v>
      </c>
      <c r="X159" s="2">
        <v>89.647149591033852</v>
      </c>
      <c r="Y159" s="2">
        <v>-59.998334376530728</v>
      </c>
      <c r="Z159" s="80">
        <f>VLOOKUP(U159,BG!$A$2:$F$55,4)</f>
        <v>15.316755607420955</v>
      </c>
      <c r="AA159" s="80">
        <f>VLOOKUP(U159,BG!$A$2:$F$55,5)</f>
        <v>0.92646338453189148</v>
      </c>
      <c r="AB159" s="80">
        <f>VLOOKUP(U159,BG!$A$2:$F$55,6)</f>
        <v>-49.9447601560707</v>
      </c>
      <c r="AC159" s="4">
        <f>VLOOKUP(U159+1,BG!$A$2:$F$55,4)</f>
        <v>15.080377795035311</v>
      </c>
      <c r="AD159" s="4">
        <f>VLOOKUP(U159+1,BG!$A$2:$F$55,5)</f>
        <v>1.1407859266793348</v>
      </c>
      <c r="AE159" s="4">
        <f>VLOOKUP(U159+1,BG!$A$2:$F$55,6)</f>
        <v>-90.697740449398339</v>
      </c>
      <c r="AF159" s="3">
        <f>COUNTIF($U$2:U159,U159)</f>
        <v>16</v>
      </c>
      <c r="AG159" s="3">
        <f t="shared" si="22"/>
        <v>19</v>
      </c>
      <c r="AH159" s="3">
        <f t="shared" si="25"/>
        <v>3</v>
      </c>
      <c r="AI159" s="3">
        <f t="shared" si="26"/>
        <v>15</v>
      </c>
      <c r="AJ159" s="81">
        <f t="shared" si="23"/>
        <v>15.119774097099585</v>
      </c>
      <c r="AK159" s="81">
        <f t="shared" si="24"/>
        <v>1.1050655029880943</v>
      </c>
      <c r="AL159" s="81">
        <f t="shared" si="27"/>
        <v>-83.905577067177063</v>
      </c>
      <c r="AM159" s="83">
        <v>0.62535300000000005</v>
      </c>
      <c r="AN159" s="83">
        <v>93.127399999999994</v>
      </c>
      <c r="AO159" s="84">
        <f t="shared" si="28"/>
        <v>58.237498972200001</v>
      </c>
      <c r="AP159" s="84">
        <f t="shared" si="29"/>
        <v>11.684475301578566</v>
      </c>
      <c r="AQ159" s="84">
        <f t="shared" si="30"/>
        <v>-67.197236299499352</v>
      </c>
      <c r="AR159" s="84">
        <f t="shared" si="31"/>
        <v>78.88171160107791</v>
      </c>
      <c r="AS159" s="85">
        <f t="shared" si="32"/>
        <v>0.2617110127285297</v>
      </c>
    </row>
    <row r="160" spans="1:45" x14ac:dyDescent="0.25">
      <c r="A160">
        <v>6</v>
      </c>
      <c r="B160" s="52">
        <v>33</v>
      </c>
      <c r="C160" s="5" t="s">
        <v>283</v>
      </c>
      <c r="D160" s="5">
        <v>-800</v>
      </c>
      <c r="E160" s="5">
        <v>104.03125</v>
      </c>
      <c r="F160" s="5">
        <v>330</v>
      </c>
      <c r="G160" s="5">
        <v>0.23588799999999999</v>
      </c>
      <c r="H160" s="5">
        <v>0.19220999999999999</v>
      </c>
      <c r="I160" s="5">
        <v>49.160513000000002</v>
      </c>
      <c r="J160" s="5">
        <v>1.53609</v>
      </c>
      <c r="K160" s="5">
        <v>9.1619480000000006</v>
      </c>
      <c r="L160" s="5">
        <v>0.143455</v>
      </c>
      <c r="M160" s="53">
        <v>0.23588799999999999</v>
      </c>
      <c r="N160" s="5">
        <v>0.17602999999999999</v>
      </c>
      <c r="O160" s="5">
        <v>99700</v>
      </c>
      <c r="P160" s="5">
        <v>21.7</v>
      </c>
      <c r="Q160" s="5">
        <v>60</v>
      </c>
      <c r="R160" s="5">
        <v>1.171</v>
      </c>
      <c r="S160" s="5" t="s">
        <v>350</v>
      </c>
      <c r="T160" s="5" t="s">
        <v>351</v>
      </c>
      <c r="U160" s="77">
        <v>1090</v>
      </c>
      <c r="V160" s="34">
        <v>79.117051525668288</v>
      </c>
      <c r="W160" s="2">
        <v>0.79503499720220538</v>
      </c>
      <c r="X160" s="2">
        <v>88.195930546261948</v>
      </c>
      <c r="Y160" s="2">
        <v>-60.393028384800331</v>
      </c>
      <c r="Z160" s="80">
        <f>VLOOKUP(U160,BG!$A$2:$F$55,4)</f>
        <v>15.316755607420955</v>
      </c>
      <c r="AA160" s="80">
        <f>VLOOKUP(U160,BG!$A$2:$F$55,5)</f>
        <v>0.92646338453189148</v>
      </c>
      <c r="AB160" s="80">
        <f>VLOOKUP(U160,BG!$A$2:$F$55,6)</f>
        <v>-49.9447601560707</v>
      </c>
      <c r="AC160" s="4">
        <f>VLOOKUP(U160+1,BG!$A$2:$F$55,4)</f>
        <v>15.080377795035311</v>
      </c>
      <c r="AD160" s="4">
        <f>VLOOKUP(U160+1,BG!$A$2:$F$55,5)</f>
        <v>1.1407859266793348</v>
      </c>
      <c r="AE160" s="4">
        <f>VLOOKUP(U160+1,BG!$A$2:$F$55,6)</f>
        <v>-90.697740449398339</v>
      </c>
      <c r="AF160" s="3">
        <f>COUNTIF($U$2:U160,U160)</f>
        <v>17</v>
      </c>
      <c r="AG160" s="3">
        <f t="shared" si="22"/>
        <v>19</v>
      </c>
      <c r="AH160" s="3">
        <f t="shared" si="25"/>
        <v>2</v>
      </c>
      <c r="AI160" s="3">
        <f t="shared" si="26"/>
        <v>16</v>
      </c>
      <c r="AJ160" s="81">
        <f t="shared" si="23"/>
        <v>15.106641996411494</v>
      </c>
      <c r="AK160" s="81">
        <f t="shared" si="24"/>
        <v>1.1169723108851743</v>
      </c>
      <c r="AL160" s="81">
        <f t="shared" si="27"/>
        <v>-86.169631527917488</v>
      </c>
      <c r="AM160" s="83">
        <v>0.61783399999999999</v>
      </c>
      <c r="AN160" s="83">
        <v>91.712299999999999</v>
      </c>
      <c r="AO160" s="84">
        <f t="shared" si="28"/>
        <v>56.6629771582</v>
      </c>
      <c r="AP160" s="84">
        <f t="shared" si="29"/>
        <v>9.7258230102929417</v>
      </c>
      <c r="AQ160" s="84">
        <f t="shared" si="30"/>
        <v>-69.295930707470717</v>
      </c>
      <c r="AR160" s="84">
        <f t="shared" si="31"/>
        <v>79.021753717763659</v>
      </c>
      <c r="AS160" s="85">
        <f t="shared" si="32"/>
        <v>0.28294457548260571</v>
      </c>
    </row>
    <row r="161" spans="1:45" x14ac:dyDescent="0.25">
      <c r="A161">
        <v>6</v>
      </c>
      <c r="B161" s="52">
        <v>34</v>
      </c>
      <c r="C161" s="5" t="s">
        <v>283</v>
      </c>
      <c r="D161" s="5">
        <v>-800</v>
      </c>
      <c r="E161" s="5">
        <v>104.03125</v>
      </c>
      <c r="F161" s="5">
        <v>340</v>
      </c>
      <c r="G161" s="5">
        <v>0.22226099999999999</v>
      </c>
      <c r="H161" s="5">
        <v>0.19206599999999999</v>
      </c>
      <c r="I161" s="5">
        <v>49.124271</v>
      </c>
      <c r="J161" s="5">
        <v>1.5237229999999999</v>
      </c>
      <c r="K161" s="5">
        <v>9.1585870000000007</v>
      </c>
      <c r="L161" s="5">
        <v>0.14235400000000001</v>
      </c>
      <c r="M161" s="53">
        <v>0.22226099999999999</v>
      </c>
      <c r="N161" s="5">
        <v>0.15787899999999999</v>
      </c>
      <c r="O161" s="5">
        <v>99700</v>
      </c>
      <c r="P161" s="5">
        <v>21.7</v>
      </c>
      <c r="Q161" s="5">
        <v>60</v>
      </c>
      <c r="R161" s="5">
        <v>1.171</v>
      </c>
      <c r="S161" s="5" t="s">
        <v>352</v>
      </c>
      <c r="T161" s="5" t="s">
        <v>353</v>
      </c>
      <c r="U161" s="77">
        <v>1090</v>
      </c>
      <c r="V161" s="34">
        <v>63.91618713550637</v>
      </c>
      <c r="W161" s="2">
        <v>0.79943288602581331</v>
      </c>
      <c r="X161" s="2">
        <v>73.886812882892414</v>
      </c>
      <c r="Y161" s="2">
        <v>-62.363277977417773</v>
      </c>
      <c r="Z161" s="80">
        <f>VLOOKUP(U161,BG!$A$2:$F$55,4)</f>
        <v>15.316755607420955</v>
      </c>
      <c r="AA161" s="80">
        <f>VLOOKUP(U161,BG!$A$2:$F$55,5)</f>
        <v>0.92646338453189148</v>
      </c>
      <c r="AB161" s="80">
        <f>VLOOKUP(U161,BG!$A$2:$F$55,6)</f>
        <v>-49.9447601560707</v>
      </c>
      <c r="AC161" s="4">
        <f>VLOOKUP(U161+1,BG!$A$2:$F$55,4)</f>
        <v>15.080377795035311</v>
      </c>
      <c r="AD161" s="4">
        <f>VLOOKUP(U161+1,BG!$A$2:$F$55,5)</f>
        <v>1.1407859266793348</v>
      </c>
      <c r="AE161" s="4">
        <f>VLOOKUP(U161+1,BG!$A$2:$F$55,6)</f>
        <v>-90.697740449398339</v>
      </c>
      <c r="AF161" s="3">
        <f>COUNTIF($U$2:U161,U161)</f>
        <v>18</v>
      </c>
      <c r="AG161" s="3">
        <f t="shared" si="22"/>
        <v>19</v>
      </c>
      <c r="AH161" s="3">
        <f t="shared" si="25"/>
        <v>1</v>
      </c>
      <c r="AI161" s="3">
        <f t="shared" si="26"/>
        <v>17</v>
      </c>
      <c r="AJ161" s="81">
        <f t="shared" si="23"/>
        <v>15.0935098957234</v>
      </c>
      <c r="AK161" s="81">
        <f t="shared" si="24"/>
        <v>1.1288791187822547</v>
      </c>
      <c r="AL161" s="81">
        <f t="shared" si="27"/>
        <v>-88.433685988657913</v>
      </c>
      <c r="AM161" s="83">
        <v>0.59663299999999997</v>
      </c>
      <c r="AN161" s="83">
        <v>77.407300000000006</v>
      </c>
      <c r="AO161" s="84">
        <f t="shared" si="28"/>
        <v>46.183749620900002</v>
      </c>
      <c r="AP161" s="84">
        <f t="shared" si="29"/>
        <v>-3.2957299151978461</v>
      </c>
      <c r="AQ161" s="84">
        <f t="shared" si="30"/>
        <v>-71.394937838242441</v>
      </c>
      <c r="AR161" s="84">
        <f t="shared" si="31"/>
        <v>68.099207923044588</v>
      </c>
      <c r="AS161" s="85">
        <f t="shared" si="32"/>
        <v>0.32181664031849122</v>
      </c>
    </row>
    <row r="162" spans="1:45" x14ac:dyDescent="0.25">
      <c r="A162">
        <v>6</v>
      </c>
      <c r="B162" s="52">
        <v>35</v>
      </c>
      <c r="C162" s="5" t="s">
        <v>283</v>
      </c>
      <c r="D162" s="5">
        <v>-800</v>
      </c>
      <c r="E162" s="5">
        <v>104.03125</v>
      </c>
      <c r="F162" s="5">
        <v>350</v>
      </c>
      <c r="G162" s="5">
        <v>0.21946099999999999</v>
      </c>
      <c r="H162" s="5">
        <v>0.192163</v>
      </c>
      <c r="I162" s="5">
        <v>49.148752000000002</v>
      </c>
      <c r="J162" s="5">
        <v>1.4829030000000001</v>
      </c>
      <c r="K162" s="5">
        <v>9.1609280000000002</v>
      </c>
      <c r="L162" s="5">
        <v>0.138493</v>
      </c>
      <c r="M162" s="53">
        <v>0.21946099999999999</v>
      </c>
      <c r="N162" s="5">
        <v>0.14644699999999999</v>
      </c>
      <c r="O162" s="5">
        <v>99700</v>
      </c>
      <c r="P162" s="5">
        <v>21.7</v>
      </c>
      <c r="Q162" s="5">
        <v>60</v>
      </c>
      <c r="R162" s="5">
        <v>1.171</v>
      </c>
      <c r="S162" s="5" t="s">
        <v>354</v>
      </c>
      <c r="T162" s="5" t="s">
        <v>355</v>
      </c>
      <c r="U162" s="77">
        <v>1090</v>
      </c>
      <c r="V162" s="34">
        <v>58.45100684257978</v>
      </c>
      <c r="W162" s="2">
        <v>0.90139129348071234</v>
      </c>
      <c r="X162" s="2">
        <v>64.010671990045438</v>
      </c>
      <c r="Y162" s="2">
        <v>-61.587904387050806</v>
      </c>
      <c r="Z162" s="80">
        <f>VLOOKUP(U162,BG!$A$2:$F$55,4)</f>
        <v>15.316755607420955</v>
      </c>
      <c r="AA162" s="80">
        <f>VLOOKUP(U162,BG!$A$2:$F$55,5)</f>
        <v>0.92646338453189148</v>
      </c>
      <c r="AB162" s="80">
        <f>VLOOKUP(U162,BG!$A$2:$F$55,6)</f>
        <v>-49.9447601560707</v>
      </c>
      <c r="AC162" s="4">
        <f>VLOOKUP(U162+1,BG!$A$2:$F$55,4)</f>
        <v>15.080377795035311</v>
      </c>
      <c r="AD162" s="4">
        <f>VLOOKUP(U162+1,BG!$A$2:$F$55,5)</f>
        <v>1.1407859266793348</v>
      </c>
      <c r="AE162" s="4">
        <f>VLOOKUP(U162+1,BG!$A$2:$F$55,6)</f>
        <v>-90.697740449398339</v>
      </c>
      <c r="AF162" s="3">
        <f>COUNTIF($U$2:U162,U162)</f>
        <v>19</v>
      </c>
      <c r="AG162" s="3">
        <f t="shared" si="22"/>
        <v>19</v>
      </c>
      <c r="AH162" s="3">
        <f t="shared" si="25"/>
        <v>0</v>
      </c>
      <c r="AI162" s="3">
        <f t="shared" si="26"/>
        <v>18</v>
      </c>
      <c r="AJ162" s="81">
        <f t="shared" si="23"/>
        <v>15.080377795035311</v>
      </c>
      <c r="AK162" s="81">
        <f t="shared" si="24"/>
        <v>1.1407859266793348</v>
      </c>
      <c r="AL162" s="81">
        <f t="shared" si="27"/>
        <v>-90.697740449398339</v>
      </c>
      <c r="AM162" s="83">
        <v>0.64199300000000004</v>
      </c>
      <c r="AN162" s="83">
        <v>62.492899999999999</v>
      </c>
      <c r="AO162" s="84">
        <f t="shared" si="28"/>
        <v>40.120004349700004</v>
      </c>
      <c r="AP162" s="84">
        <f t="shared" si="29"/>
        <v>-3.889241965374147</v>
      </c>
      <c r="AQ162" s="84">
        <f t="shared" si="30"/>
        <v>-73.494257691814511</v>
      </c>
      <c r="AR162" s="84">
        <f t="shared" si="31"/>
        <v>69.605015726440371</v>
      </c>
      <c r="AS162" s="85">
        <f t="shared" si="32"/>
        <v>0.4236046938430631</v>
      </c>
    </row>
    <row r="163" spans="1:45" x14ac:dyDescent="0.25">
      <c r="A163">
        <v>7</v>
      </c>
      <c r="B163" s="20">
        <v>1</v>
      </c>
      <c r="C163" s="21" t="s">
        <v>356</v>
      </c>
      <c r="D163" s="21">
        <v>-800</v>
      </c>
      <c r="E163" s="21">
        <v>-103.96875</v>
      </c>
      <c r="F163" s="21">
        <v>10</v>
      </c>
      <c r="G163" s="21">
        <v>0.33293899999999998</v>
      </c>
      <c r="H163" s="21">
        <v>0.19240299999999999</v>
      </c>
      <c r="I163" s="21">
        <v>49.208837000000003</v>
      </c>
      <c r="J163" s="21">
        <v>1.486982</v>
      </c>
      <c r="K163" s="21">
        <v>9.1665240000000008</v>
      </c>
      <c r="L163" s="21">
        <v>0.138736</v>
      </c>
      <c r="M163" s="54">
        <v>0.33293899999999998</v>
      </c>
      <c r="N163" s="21">
        <v>0.106558</v>
      </c>
      <c r="O163" s="21">
        <v>99700</v>
      </c>
      <c r="P163" s="21">
        <v>21.7</v>
      </c>
      <c r="Q163" s="21">
        <v>60</v>
      </c>
      <c r="R163" s="21">
        <v>1.171</v>
      </c>
      <c r="S163" s="21" t="s">
        <v>357</v>
      </c>
      <c r="T163" s="21" t="s">
        <v>358</v>
      </c>
      <c r="U163" s="77">
        <v>1100</v>
      </c>
      <c r="V163" s="34">
        <v>183.90667256961711</v>
      </c>
      <c r="W163" s="2">
        <v>3.7255086721178814</v>
      </c>
      <c r="X163" s="2">
        <v>34.840069494328439</v>
      </c>
      <c r="Y163" s="2">
        <v>-62.370487153121132</v>
      </c>
      <c r="Z163" s="80">
        <f>VLOOKUP(U163,BG!$A$2:$F$55,4)</f>
        <v>18.368240798356048</v>
      </c>
      <c r="AA163" s="80">
        <f>VLOOKUP(U163,BG!$A$2:$F$55,5)</f>
        <v>1.0354711477153877</v>
      </c>
      <c r="AB163" s="80">
        <f>VLOOKUP(U163,BG!$A$2:$F$55,6)</f>
        <v>-65.674726559691479</v>
      </c>
      <c r="AC163" s="4">
        <f>VLOOKUP(U163+1,BG!$A$2:$F$55,4)</f>
        <v>15.27721318011435</v>
      </c>
      <c r="AD163" s="4">
        <f>VLOOKUP(U163+1,BG!$A$2:$F$55,5)</f>
        <v>1.878864940931628</v>
      </c>
      <c r="AE163" s="4">
        <f>VLOOKUP(U163+1,BG!$A$2:$F$55,6)</f>
        <v>-102.90668655616155</v>
      </c>
      <c r="AF163" s="3">
        <f>COUNTIF($U$2:U163,U163)</f>
        <v>1</v>
      </c>
      <c r="AG163" s="3">
        <f t="shared" si="22"/>
        <v>18</v>
      </c>
      <c r="AH163" s="3">
        <f t="shared" si="25"/>
        <v>17</v>
      </c>
      <c r="AI163" s="3">
        <f t="shared" si="26"/>
        <v>0</v>
      </c>
      <c r="AJ163" s="81">
        <f t="shared" si="23"/>
        <v>18.368240798356048</v>
      </c>
      <c r="AK163" s="81">
        <f t="shared" si="24"/>
        <v>1.0354711477153877</v>
      </c>
      <c r="AL163" s="81">
        <f t="shared" si="27"/>
        <v>-65.674726559691479</v>
      </c>
      <c r="AM163" s="83">
        <v>2.3033700000000001</v>
      </c>
      <c r="AN163" s="83">
        <v>37.587400000000002</v>
      </c>
      <c r="AO163" s="84">
        <f t="shared" si="28"/>
        <v>86.577689538000016</v>
      </c>
      <c r="AP163" s="84">
        <f t="shared" si="29"/>
        <v>67.426493885189132</v>
      </c>
      <c r="AQ163" s="84">
        <f t="shared" si="30"/>
        <v>-46.654943178705132</v>
      </c>
      <c r="AR163" s="84">
        <f t="shared" si="31"/>
        <v>114.08143706389427</v>
      </c>
      <c r="AS163" s="85">
        <f t="shared" si="32"/>
        <v>0.24108871902174644</v>
      </c>
    </row>
    <row r="164" spans="1:45" x14ac:dyDescent="0.25">
      <c r="A164">
        <v>7</v>
      </c>
      <c r="B164" s="20">
        <v>2</v>
      </c>
      <c r="C164" s="21" t="s">
        <v>356</v>
      </c>
      <c r="D164" s="21">
        <v>-800</v>
      </c>
      <c r="E164" s="21">
        <v>-103.96875</v>
      </c>
      <c r="F164" s="21">
        <v>20</v>
      </c>
      <c r="G164" s="21">
        <v>0.32700200000000001</v>
      </c>
      <c r="H164" s="21">
        <v>0.192468</v>
      </c>
      <c r="I164" s="21">
        <v>49.225239000000002</v>
      </c>
      <c r="J164" s="21">
        <v>1.4928220000000001</v>
      </c>
      <c r="K164" s="21">
        <v>9.1680430000000008</v>
      </c>
      <c r="L164" s="21">
        <v>0.13933100000000001</v>
      </c>
      <c r="M164" s="54">
        <v>0.32700200000000001</v>
      </c>
      <c r="N164" s="21">
        <v>8.9942999999999995E-2</v>
      </c>
      <c r="O164" s="21">
        <v>99700</v>
      </c>
      <c r="P164" s="21">
        <v>21.7</v>
      </c>
      <c r="Q164" s="21">
        <v>60</v>
      </c>
      <c r="R164" s="21">
        <v>1.171</v>
      </c>
      <c r="S164" s="21" t="s">
        <v>359</v>
      </c>
      <c r="T164" s="21" t="s">
        <v>360</v>
      </c>
      <c r="U164" s="77">
        <v>1100</v>
      </c>
      <c r="V164" s="34">
        <v>175.86034569699007</v>
      </c>
      <c r="W164" s="2">
        <v>4.4217721691322476</v>
      </c>
      <c r="X164" s="2">
        <v>27.595242156847519</v>
      </c>
      <c r="Y164" s="2">
        <v>-66.386942445414235</v>
      </c>
      <c r="Z164" s="80">
        <f>VLOOKUP(U164,BG!$A$2:$F$55,4)</f>
        <v>18.368240798356048</v>
      </c>
      <c r="AA164" s="80">
        <f>VLOOKUP(U164,BG!$A$2:$F$55,5)</f>
        <v>1.0354711477153877</v>
      </c>
      <c r="AB164" s="80">
        <f>VLOOKUP(U164,BG!$A$2:$F$55,6)</f>
        <v>-65.674726559691479</v>
      </c>
      <c r="AC164" s="4">
        <f>VLOOKUP(U164+1,BG!$A$2:$F$55,4)</f>
        <v>15.27721318011435</v>
      </c>
      <c r="AD164" s="4">
        <f>VLOOKUP(U164+1,BG!$A$2:$F$55,5)</f>
        <v>1.878864940931628</v>
      </c>
      <c r="AE164" s="4">
        <f>VLOOKUP(U164+1,BG!$A$2:$F$55,6)</f>
        <v>-102.90668655616155</v>
      </c>
      <c r="AF164" s="3">
        <f>COUNTIF($U$2:U164,U164)</f>
        <v>2</v>
      </c>
      <c r="AG164" s="3">
        <f t="shared" si="22"/>
        <v>18</v>
      </c>
      <c r="AH164" s="3">
        <f t="shared" si="25"/>
        <v>16</v>
      </c>
      <c r="AI164" s="3">
        <f t="shared" si="26"/>
        <v>1</v>
      </c>
      <c r="AJ164" s="81">
        <f t="shared" si="23"/>
        <v>18.186415644341832</v>
      </c>
      <c r="AK164" s="81">
        <f t="shared" si="24"/>
        <v>1.085082547316343</v>
      </c>
      <c r="AL164" s="81">
        <f t="shared" si="27"/>
        <v>-67.864841853601476</v>
      </c>
      <c r="AM164" s="83">
        <v>2.8243999999999998</v>
      </c>
      <c r="AN164" s="83">
        <v>30.606100000000001</v>
      </c>
      <c r="AO164" s="84">
        <f t="shared" si="28"/>
        <v>86.443868839999993</v>
      </c>
      <c r="AP164" s="84">
        <f t="shared" si="29"/>
        <v>55.632931324199063</v>
      </c>
      <c r="AQ164" s="84">
        <f t="shared" si="30"/>
        <v>-48.131079639685254</v>
      </c>
      <c r="AR164" s="84">
        <f t="shared" si="31"/>
        <v>103.76401096388432</v>
      </c>
      <c r="AS164" s="85">
        <f t="shared" si="32"/>
        <v>0.16691858731167111</v>
      </c>
    </row>
    <row r="165" spans="1:45" x14ac:dyDescent="0.25">
      <c r="A165">
        <v>7</v>
      </c>
      <c r="B165" s="20">
        <v>3</v>
      </c>
      <c r="C165" s="21" t="s">
        <v>356</v>
      </c>
      <c r="D165" s="21">
        <v>-800</v>
      </c>
      <c r="E165" s="21">
        <v>-103.96875</v>
      </c>
      <c r="F165" s="21">
        <v>30</v>
      </c>
      <c r="G165" s="21">
        <v>0.33302599999999999</v>
      </c>
      <c r="H165" s="21">
        <v>0.19258</v>
      </c>
      <c r="I165" s="21">
        <v>49.253202000000002</v>
      </c>
      <c r="J165" s="21">
        <v>1.481052</v>
      </c>
      <c r="K165" s="21">
        <v>9.1706660000000007</v>
      </c>
      <c r="L165" s="21">
        <v>0.13808899999999999</v>
      </c>
      <c r="M165" s="54">
        <v>0.33302599999999999</v>
      </c>
      <c r="N165" s="21">
        <v>9.9571999999999994E-2</v>
      </c>
      <c r="O165" s="21">
        <v>99700</v>
      </c>
      <c r="P165" s="21">
        <v>21.7</v>
      </c>
      <c r="Q165" s="21">
        <v>60</v>
      </c>
      <c r="R165" s="21">
        <v>1.171</v>
      </c>
      <c r="S165" s="21" t="s">
        <v>361</v>
      </c>
      <c r="T165" s="21" t="s">
        <v>362</v>
      </c>
      <c r="U165" s="77">
        <v>1100</v>
      </c>
      <c r="V165" s="34">
        <v>178.58951149971475</v>
      </c>
      <c r="W165" s="2">
        <v>4.2308727540523527</v>
      </c>
      <c r="X165" s="2">
        <v>29.188408158373012</v>
      </c>
      <c r="Y165" s="2">
        <v>-68.839622326483763</v>
      </c>
      <c r="Z165" s="80">
        <f>VLOOKUP(U165,BG!$A$2:$F$55,4)</f>
        <v>18.368240798356048</v>
      </c>
      <c r="AA165" s="80">
        <f>VLOOKUP(U165,BG!$A$2:$F$55,5)</f>
        <v>1.0354711477153877</v>
      </c>
      <c r="AB165" s="80">
        <f>VLOOKUP(U165,BG!$A$2:$F$55,6)</f>
        <v>-65.674726559691479</v>
      </c>
      <c r="AC165" s="4">
        <f>VLOOKUP(U165+1,BG!$A$2:$F$55,4)</f>
        <v>15.27721318011435</v>
      </c>
      <c r="AD165" s="4">
        <f>VLOOKUP(U165+1,BG!$A$2:$F$55,5)</f>
        <v>1.878864940931628</v>
      </c>
      <c r="AE165" s="4">
        <f>VLOOKUP(U165+1,BG!$A$2:$F$55,6)</f>
        <v>-102.90668655616155</v>
      </c>
      <c r="AF165" s="3">
        <f>COUNTIF($U$2:U165,U165)</f>
        <v>3</v>
      </c>
      <c r="AG165" s="3">
        <f t="shared" si="22"/>
        <v>18</v>
      </c>
      <c r="AH165" s="3">
        <f t="shared" si="25"/>
        <v>15</v>
      </c>
      <c r="AI165" s="3">
        <f t="shared" si="26"/>
        <v>2</v>
      </c>
      <c r="AJ165" s="81">
        <f t="shared" si="23"/>
        <v>18.004590490327615</v>
      </c>
      <c r="AK165" s="81">
        <f t="shared" si="24"/>
        <v>1.1346939469172983</v>
      </c>
      <c r="AL165" s="81">
        <f t="shared" si="27"/>
        <v>-70.054957147511487</v>
      </c>
      <c r="AM165" s="83">
        <v>2.6007400000000001</v>
      </c>
      <c r="AN165" s="83">
        <v>32.345999999999997</v>
      </c>
      <c r="AO165" s="84">
        <f t="shared" si="28"/>
        <v>84.123536039999991</v>
      </c>
      <c r="AP165" s="84">
        <f t="shared" si="29"/>
        <v>54.65281848493602</v>
      </c>
      <c r="AQ165" s="84">
        <f t="shared" si="30"/>
        <v>-49.625257301411992</v>
      </c>
      <c r="AR165" s="84">
        <f t="shared" si="31"/>
        <v>104.27807578634801</v>
      </c>
      <c r="AS165" s="85">
        <f t="shared" si="32"/>
        <v>0.19327686663150562</v>
      </c>
    </row>
    <row r="166" spans="1:45" x14ac:dyDescent="0.25">
      <c r="A166">
        <v>7</v>
      </c>
      <c r="B166" s="20">
        <v>4</v>
      </c>
      <c r="C166" s="21" t="s">
        <v>356</v>
      </c>
      <c r="D166" s="21">
        <v>-800</v>
      </c>
      <c r="E166" s="21">
        <v>-103.96875</v>
      </c>
      <c r="F166" s="21">
        <v>40</v>
      </c>
      <c r="G166" s="21">
        <v>0.35748200000000002</v>
      </c>
      <c r="H166" s="21">
        <v>0.19250900000000001</v>
      </c>
      <c r="I166" s="21">
        <v>49.235399999999998</v>
      </c>
      <c r="J166" s="21">
        <v>1.480362</v>
      </c>
      <c r="K166" s="21">
        <v>9.1690070000000006</v>
      </c>
      <c r="L166" s="21">
        <v>0.13811799999999999</v>
      </c>
      <c r="M166" s="54">
        <v>0.35748200000000002</v>
      </c>
      <c r="N166" s="21">
        <v>0.111224</v>
      </c>
      <c r="O166" s="21">
        <v>99700</v>
      </c>
      <c r="P166" s="21">
        <v>21.7</v>
      </c>
      <c r="Q166" s="21">
        <v>60</v>
      </c>
      <c r="R166" s="21">
        <v>1.171</v>
      </c>
      <c r="S166" s="21" t="s">
        <v>363</v>
      </c>
      <c r="T166" s="21" t="s">
        <v>364</v>
      </c>
      <c r="U166" s="77">
        <v>1100</v>
      </c>
      <c r="V166" s="34">
        <v>197.90710514791161</v>
      </c>
      <c r="W166" s="2">
        <v>3.5741874694737246</v>
      </c>
      <c r="X166" s="2">
        <v>34.984881088296653</v>
      </c>
      <c r="Y166" s="2">
        <v>-83.036144387501892</v>
      </c>
      <c r="Z166" s="80">
        <f>VLOOKUP(U166,BG!$A$2:$F$55,4)</f>
        <v>18.368240798356048</v>
      </c>
      <c r="AA166" s="80">
        <f>VLOOKUP(U166,BG!$A$2:$F$55,5)</f>
        <v>1.0354711477153877</v>
      </c>
      <c r="AB166" s="80">
        <f>VLOOKUP(U166,BG!$A$2:$F$55,6)</f>
        <v>-65.674726559691479</v>
      </c>
      <c r="AC166" s="4">
        <f>VLOOKUP(U166+1,BG!$A$2:$F$55,4)</f>
        <v>15.27721318011435</v>
      </c>
      <c r="AD166" s="4">
        <f>VLOOKUP(U166+1,BG!$A$2:$F$55,5)</f>
        <v>1.878864940931628</v>
      </c>
      <c r="AE166" s="4">
        <f>VLOOKUP(U166+1,BG!$A$2:$F$55,6)</f>
        <v>-102.90668655616155</v>
      </c>
      <c r="AF166" s="3">
        <f>COUNTIF($U$2:U166,U166)</f>
        <v>4</v>
      </c>
      <c r="AG166" s="3">
        <f t="shared" si="22"/>
        <v>18</v>
      </c>
      <c r="AH166" s="3">
        <f t="shared" si="25"/>
        <v>14</v>
      </c>
      <c r="AI166" s="3">
        <f t="shared" si="26"/>
        <v>3</v>
      </c>
      <c r="AJ166" s="81">
        <f t="shared" si="23"/>
        <v>17.822765336313395</v>
      </c>
      <c r="AK166" s="81">
        <f t="shared" si="24"/>
        <v>1.1843053465182536</v>
      </c>
      <c r="AL166" s="81">
        <f t="shared" si="27"/>
        <v>-72.245072441421485</v>
      </c>
      <c r="AM166" s="83">
        <v>1.9961599999999999</v>
      </c>
      <c r="AN166" s="83">
        <v>38.492199999999997</v>
      </c>
      <c r="AO166" s="84">
        <f t="shared" si="28"/>
        <v>76.836589951999997</v>
      </c>
      <c r="AP166" s="84">
        <f t="shared" si="29"/>
        <v>42.006379219316287</v>
      </c>
      <c r="AQ166" s="84">
        <f t="shared" si="30"/>
        <v>-51.137476163885331</v>
      </c>
      <c r="AR166" s="84">
        <f t="shared" si="31"/>
        <v>93.143855383201611</v>
      </c>
      <c r="AS166" s="85">
        <f t="shared" si="32"/>
        <v>0.17507612675159473</v>
      </c>
    </row>
    <row r="167" spans="1:45" x14ac:dyDescent="0.25">
      <c r="A167">
        <v>7</v>
      </c>
      <c r="B167" s="20">
        <v>5</v>
      </c>
      <c r="C167" s="21" t="s">
        <v>356</v>
      </c>
      <c r="D167" s="21">
        <v>-800</v>
      </c>
      <c r="E167" s="21">
        <v>-103.96875</v>
      </c>
      <c r="F167" s="21">
        <v>50</v>
      </c>
      <c r="G167" s="21">
        <v>0.37104300000000001</v>
      </c>
      <c r="H167" s="21">
        <v>0.19247400000000001</v>
      </c>
      <c r="I167" s="21">
        <v>49.226739000000002</v>
      </c>
      <c r="J167" s="21">
        <v>1.4968300000000001</v>
      </c>
      <c r="K167" s="21">
        <v>9.1681779999999993</v>
      </c>
      <c r="L167" s="21">
        <v>0.13961699999999999</v>
      </c>
      <c r="M167" s="54">
        <v>0.37104300000000001</v>
      </c>
      <c r="N167" s="21">
        <v>0.12684000000000001</v>
      </c>
      <c r="O167" s="21">
        <v>99700</v>
      </c>
      <c r="P167" s="21">
        <v>21.7</v>
      </c>
      <c r="Q167" s="21">
        <v>60</v>
      </c>
      <c r="R167" s="21">
        <v>1.171</v>
      </c>
      <c r="S167" s="21" t="s">
        <v>365</v>
      </c>
      <c r="T167" s="21" t="s">
        <v>366</v>
      </c>
      <c r="U167" s="77">
        <v>1100</v>
      </c>
      <c r="V167" s="34">
        <v>207.40800221853942</v>
      </c>
      <c r="W167" s="2">
        <v>3.7552166582502786</v>
      </c>
      <c r="X167" s="2">
        <v>38.000175466788718</v>
      </c>
      <c r="Y167" s="2">
        <v>-74.133442007303501</v>
      </c>
      <c r="Z167" s="80">
        <f>VLOOKUP(U167,BG!$A$2:$F$55,4)</f>
        <v>18.368240798356048</v>
      </c>
      <c r="AA167" s="80">
        <f>VLOOKUP(U167,BG!$A$2:$F$55,5)</f>
        <v>1.0354711477153877</v>
      </c>
      <c r="AB167" s="80">
        <f>VLOOKUP(U167,BG!$A$2:$F$55,6)</f>
        <v>-65.674726559691479</v>
      </c>
      <c r="AC167" s="4">
        <f>VLOOKUP(U167+1,BG!$A$2:$F$55,4)</f>
        <v>15.27721318011435</v>
      </c>
      <c r="AD167" s="4">
        <f>VLOOKUP(U167+1,BG!$A$2:$F$55,5)</f>
        <v>1.878864940931628</v>
      </c>
      <c r="AE167" s="4">
        <f>VLOOKUP(U167+1,BG!$A$2:$F$55,6)</f>
        <v>-102.90668655616155</v>
      </c>
      <c r="AF167" s="3">
        <f>COUNTIF($U$2:U167,U167)</f>
        <v>5</v>
      </c>
      <c r="AG167" s="3">
        <f t="shared" si="22"/>
        <v>18</v>
      </c>
      <c r="AH167" s="3">
        <f t="shared" si="25"/>
        <v>13</v>
      </c>
      <c r="AI167" s="3">
        <f t="shared" si="26"/>
        <v>4</v>
      </c>
      <c r="AJ167" s="81">
        <f t="shared" si="23"/>
        <v>17.640940182299179</v>
      </c>
      <c r="AK167" s="81">
        <f t="shared" si="24"/>
        <v>1.2339167461192089</v>
      </c>
      <c r="AL167" s="81">
        <f t="shared" si="27"/>
        <v>-74.435187735331496</v>
      </c>
      <c r="AM167" s="83">
        <v>2.1957599999999999</v>
      </c>
      <c r="AN167" s="83">
        <v>41.594299999999997</v>
      </c>
      <c r="AO167" s="84">
        <f t="shared" si="28"/>
        <v>91.331100167999992</v>
      </c>
      <c r="AP167" s="84">
        <f t="shared" si="29"/>
        <v>68.565449922015063</v>
      </c>
      <c r="AQ167" s="84">
        <f t="shared" si="30"/>
        <v>-52.667736227105294</v>
      </c>
      <c r="AR167" s="84">
        <f t="shared" si="31"/>
        <v>121.23318614912036</v>
      </c>
      <c r="AS167" s="85">
        <f t="shared" si="32"/>
        <v>0.24664934520767215</v>
      </c>
    </row>
    <row r="168" spans="1:45" x14ac:dyDescent="0.25">
      <c r="A168">
        <v>7</v>
      </c>
      <c r="B168" s="20">
        <v>6</v>
      </c>
      <c r="C168" s="21" t="s">
        <v>356</v>
      </c>
      <c r="D168" s="21">
        <v>-800</v>
      </c>
      <c r="E168" s="21">
        <v>-103.96875</v>
      </c>
      <c r="F168" s="21">
        <v>60</v>
      </c>
      <c r="G168" s="21">
        <v>0.40853099999999998</v>
      </c>
      <c r="H168" s="21">
        <v>0.19223899999999999</v>
      </c>
      <c r="I168" s="21">
        <v>49.167724</v>
      </c>
      <c r="J168" s="21">
        <v>1.5028570000000001</v>
      </c>
      <c r="K168" s="21">
        <v>9.1626689999999993</v>
      </c>
      <c r="L168" s="21">
        <v>0.140292</v>
      </c>
      <c r="M168" s="54">
        <v>0.40853099999999998</v>
      </c>
      <c r="N168" s="21">
        <v>0.167573</v>
      </c>
      <c r="O168" s="21">
        <v>99700</v>
      </c>
      <c r="P168" s="21">
        <v>21.7</v>
      </c>
      <c r="Q168" s="21">
        <v>60</v>
      </c>
      <c r="R168" s="21">
        <v>1.171</v>
      </c>
      <c r="S168" s="21" t="s">
        <v>367</v>
      </c>
      <c r="T168" s="21" t="s">
        <v>368</v>
      </c>
      <c r="U168" s="77">
        <v>1100</v>
      </c>
      <c r="V168" s="34">
        <v>238.42314115927726</v>
      </c>
      <c r="W168" s="2">
        <v>3.1448852586322729</v>
      </c>
      <c r="X168" s="2">
        <v>51.632719960322625</v>
      </c>
      <c r="Y168" s="2">
        <v>-78.525578284436989</v>
      </c>
      <c r="Z168" s="80">
        <f>VLOOKUP(U168,BG!$A$2:$F$55,4)</f>
        <v>18.368240798356048</v>
      </c>
      <c r="AA168" s="80">
        <f>VLOOKUP(U168,BG!$A$2:$F$55,5)</f>
        <v>1.0354711477153877</v>
      </c>
      <c r="AB168" s="80">
        <f>VLOOKUP(U168,BG!$A$2:$F$55,6)</f>
        <v>-65.674726559691479</v>
      </c>
      <c r="AC168" s="4">
        <f>VLOOKUP(U168+1,BG!$A$2:$F$55,4)</f>
        <v>15.27721318011435</v>
      </c>
      <c r="AD168" s="4">
        <f>VLOOKUP(U168+1,BG!$A$2:$F$55,5)</f>
        <v>1.878864940931628</v>
      </c>
      <c r="AE168" s="4">
        <f>VLOOKUP(U168+1,BG!$A$2:$F$55,6)</f>
        <v>-102.90668655616155</v>
      </c>
      <c r="AF168" s="3">
        <f>COUNTIF($U$2:U168,U168)</f>
        <v>6</v>
      </c>
      <c r="AG168" s="3">
        <f t="shared" si="22"/>
        <v>18</v>
      </c>
      <c r="AH168" s="3">
        <f t="shared" si="25"/>
        <v>12</v>
      </c>
      <c r="AI168" s="3">
        <f t="shared" si="26"/>
        <v>5</v>
      </c>
      <c r="AJ168" s="81">
        <f t="shared" si="23"/>
        <v>17.459115028284963</v>
      </c>
      <c r="AK168" s="81">
        <f t="shared" si="24"/>
        <v>1.2835281457201642</v>
      </c>
      <c r="AL168" s="81">
        <f t="shared" si="27"/>
        <v>-76.625303029241508</v>
      </c>
      <c r="AM168" s="83">
        <v>1.9313100000000001</v>
      </c>
      <c r="AN168" s="83">
        <v>54.6569</v>
      </c>
      <c r="AO168" s="84">
        <f t="shared" si="28"/>
        <v>105.55941753900001</v>
      </c>
      <c r="AP168" s="84">
        <f t="shared" si="29"/>
        <v>83.853401581869946</v>
      </c>
      <c r="AQ168" s="84">
        <f t="shared" si="30"/>
        <v>-54.216037491071859</v>
      </c>
      <c r="AR168" s="84">
        <f t="shared" si="31"/>
        <v>138.0694390729418</v>
      </c>
      <c r="AS168" s="85">
        <f t="shared" si="32"/>
        <v>0.23546138633015534</v>
      </c>
    </row>
    <row r="169" spans="1:45" x14ac:dyDescent="0.25">
      <c r="A169">
        <v>7</v>
      </c>
      <c r="B169" s="20">
        <v>7</v>
      </c>
      <c r="C169" s="21" t="s">
        <v>356</v>
      </c>
      <c r="D169" s="21">
        <v>-800</v>
      </c>
      <c r="E169" s="21">
        <v>-103.96875</v>
      </c>
      <c r="F169" s="21">
        <v>70</v>
      </c>
      <c r="G169" s="21">
        <v>0.41064699999999998</v>
      </c>
      <c r="H169" s="21">
        <v>0.192214</v>
      </c>
      <c r="I169" s="21">
        <v>49.161383999999998</v>
      </c>
      <c r="J169" s="21">
        <v>1.4957670000000001</v>
      </c>
      <c r="K169" s="21">
        <v>9.1620860000000004</v>
      </c>
      <c r="L169" s="21">
        <v>0.13978599999999999</v>
      </c>
      <c r="M169" s="54">
        <v>0.41064699999999998</v>
      </c>
      <c r="N169" s="21">
        <v>0.17208799999999999</v>
      </c>
      <c r="O169" s="21">
        <v>99700</v>
      </c>
      <c r="P169" s="21">
        <v>21.7</v>
      </c>
      <c r="Q169" s="21">
        <v>60</v>
      </c>
      <c r="R169" s="21">
        <v>1.171</v>
      </c>
      <c r="S169" s="21" t="s">
        <v>369</v>
      </c>
      <c r="T169" s="21" t="s">
        <v>370</v>
      </c>
      <c r="U169" s="77">
        <v>1100</v>
      </c>
      <c r="V169" s="34">
        <v>237.61237868132932</v>
      </c>
      <c r="W169" s="2">
        <v>3.1102770609128374</v>
      </c>
      <c r="X169" s="2">
        <v>54.385549698525232</v>
      </c>
      <c r="Y169" s="2">
        <v>-73.141702112993968</v>
      </c>
      <c r="Z169" s="80">
        <f>VLOOKUP(U169,BG!$A$2:$F$55,4)</f>
        <v>18.368240798356048</v>
      </c>
      <c r="AA169" s="80">
        <f>VLOOKUP(U169,BG!$A$2:$F$55,5)</f>
        <v>1.0354711477153877</v>
      </c>
      <c r="AB169" s="80">
        <f>VLOOKUP(U169,BG!$A$2:$F$55,6)</f>
        <v>-65.674726559691479</v>
      </c>
      <c r="AC169" s="4">
        <f>VLOOKUP(U169+1,BG!$A$2:$F$55,4)</f>
        <v>15.27721318011435</v>
      </c>
      <c r="AD169" s="4">
        <f>VLOOKUP(U169+1,BG!$A$2:$F$55,5)</f>
        <v>1.878864940931628</v>
      </c>
      <c r="AE169" s="4">
        <f>VLOOKUP(U169+1,BG!$A$2:$F$55,6)</f>
        <v>-102.90668655616155</v>
      </c>
      <c r="AF169" s="3">
        <f>COUNTIF($U$2:U169,U169)</f>
        <v>7</v>
      </c>
      <c r="AG169" s="3">
        <f t="shared" si="22"/>
        <v>18</v>
      </c>
      <c r="AH169" s="3">
        <f t="shared" si="25"/>
        <v>11</v>
      </c>
      <c r="AI169" s="3">
        <f t="shared" si="26"/>
        <v>6</v>
      </c>
      <c r="AJ169" s="81">
        <f t="shared" si="23"/>
        <v>17.277289874270743</v>
      </c>
      <c r="AK169" s="81">
        <f t="shared" si="24"/>
        <v>1.3331395453211197</v>
      </c>
      <c r="AL169" s="81">
        <f t="shared" si="27"/>
        <v>-78.815418323151491</v>
      </c>
      <c r="AM169" s="83">
        <v>1.99753</v>
      </c>
      <c r="AN169" s="83">
        <v>57.297899999999998</v>
      </c>
      <c r="AO169" s="84">
        <f t="shared" si="28"/>
        <v>114.454274187</v>
      </c>
      <c r="AP169" s="84">
        <f t="shared" si="29"/>
        <v>96.012425559464148</v>
      </c>
      <c r="AQ169" s="84">
        <f t="shared" si="30"/>
        <v>-55.782379955785004</v>
      </c>
      <c r="AR169" s="84">
        <f t="shared" si="31"/>
        <v>151.79480551524915</v>
      </c>
      <c r="AS169" s="85">
        <f t="shared" si="32"/>
        <v>0.24599347257965271</v>
      </c>
    </row>
    <row r="170" spans="1:45" x14ac:dyDescent="0.25">
      <c r="A170">
        <v>7</v>
      </c>
      <c r="B170" s="20">
        <v>8</v>
      </c>
      <c r="C170" s="21" t="s">
        <v>356</v>
      </c>
      <c r="D170" s="21">
        <v>-800</v>
      </c>
      <c r="E170" s="21">
        <v>-103.96875</v>
      </c>
      <c r="F170" s="21">
        <v>80</v>
      </c>
      <c r="G170" s="21">
        <v>0.44535400000000003</v>
      </c>
      <c r="H170" s="21">
        <v>0.192798</v>
      </c>
      <c r="I170" s="21">
        <v>49.307983</v>
      </c>
      <c r="J170" s="21">
        <v>1.4979899999999999</v>
      </c>
      <c r="K170" s="21">
        <v>9.1757419999999996</v>
      </c>
      <c r="L170" s="21">
        <v>0.139651</v>
      </c>
      <c r="M170" s="54">
        <v>0.44535400000000003</v>
      </c>
      <c r="N170" s="21">
        <v>0.18709400000000001</v>
      </c>
      <c r="O170" s="21">
        <v>99700</v>
      </c>
      <c r="P170" s="21">
        <v>21.7</v>
      </c>
      <c r="Q170" s="21">
        <v>60</v>
      </c>
      <c r="R170" s="21">
        <v>1.171</v>
      </c>
      <c r="S170" s="21" t="s">
        <v>371</v>
      </c>
      <c r="T170" s="21" t="s">
        <v>372</v>
      </c>
      <c r="U170" s="77">
        <v>1100</v>
      </c>
      <c r="V170" s="34">
        <v>266.09512896170548</v>
      </c>
      <c r="W170" s="2">
        <v>2.9998820280582823</v>
      </c>
      <c r="X170" s="2">
        <v>61.236908300731727</v>
      </c>
      <c r="Y170" s="2">
        <v>-80.871771537848886</v>
      </c>
      <c r="Z170" s="80">
        <f>VLOOKUP(U170,BG!$A$2:$F$55,4)</f>
        <v>18.368240798356048</v>
      </c>
      <c r="AA170" s="80">
        <f>VLOOKUP(U170,BG!$A$2:$F$55,5)</f>
        <v>1.0354711477153877</v>
      </c>
      <c r="AB170" s="80">
        <f>VLOOKUP(U170,BG!$A$2:$F$55,6)</f>
        <v>-65.674726559691479</v>
      </c>
      <c r="AC170" s="4">
        <f>VLOOKUP(U170+1,BG!$A$2:$F$55,4)</f>
        <v>15.27721318011435</v>
      </c>
      <c r="AD170" s="4">
        <f>VLOOKUP(U170+1,BG!$A$2:$F$55,5)</f>
        <v>1.878864940931628</v>
      </c>
      <c r="AE170" s="4">
        <f>VLOOKUP(U170+1,BG!$A$2:$F$55,6)</f>
        <v>-102.90668655616155</v>
      </c>
      <c r="AF170" s="3">
        <f>COUNTIF($U$2:U170,U170)</f>
        <v>8</v>
      </c>
      <c r="AG170" s="3">
        <f t="shared" si="22"/>
        <v>18</v>
      </c>
      <c r="AH170" s="3">
        <f t="shared" si="25"/>
        <v>10</v>
      </c>
      <c r="AI170" s="3">
        <f t="shared" si="26"/>
        <v>7</v>
      </c>
      <c r="AJ170" s="81">
        <f t="shared" si="23"/>
        <v>17.095464720256526</v>
      </c>
      <c r="AK170" s="81">
        <f t="shared" si="24"/>
        <v>1.3827509449220747</v>
      </c>
      <c r="AL170" s="81">
        <f t="shared" si="27"/>
        <v>-81.005533617061516</v>
      </c>
      <c r="AM170" s="83">
        <v>2.0005000000000002</v>
      </c>
      <c r="AN170" s="83">
        <v>63.989100000000001</v>
      </c>
      <c r="AO170" s="84">
        <f t="shared" si="28"/>
        <v>128.01019455000002</v>
      </c>
      <c r="AP170" s="84">
        <f t="shared" si="29"/>
        <v>102.83172912736926</v>
      </c>
      <c r="AQ170" s="84">
        <f t="shared" si="30"/>
        <v>-57.366763621244814</v>
      </c>
      <c r="AR170" s="84">
        <f t="shared" si="31"/>
        <v>160.19849274861406</v>
      </c>
      <c r="AS170" s="85">
        <f t="shared" si="32"/>
        <v>0.20092759704752283</v>
      </c>
    </row>
    <row r="171" spans="1:45" x14ac:dyDescent="0.25">
      <c r="A171">
        <v>7</v>
      </c>
      <c r="B171" s="20">
        <v>9</v>
      </c>
      <c r="C171" s="21" t="s">
        <v>356</v>
      </c>
      <c r="D171" s="21">
        <v>-800</v>
      </c>
      <c r="E171" s="21">
        <v>-103.96875</v>
      </c>
      <c r="F171" s="21">
        <v>90</v>
      </c>
      <c r="G171" s="21">
        <v>0.44245400000000001</v>
      </c>
      <c r="H171" s="21">
        <v>0.192632</v>
      </c>
      <c r="I171" s="21">
        <v>49.266449000000001</v>
      </c>
      <c r="J171" s="21">
        <v>1.4683569999999999</v>
      </c>
      <c r="K171" s="21">
        <v>9.1719159999999995</v>
      </c>
      <c r="L171" s="21">
        <v>0.13695099999999999</v>
      </c>
      <c r="M171" s="54">
        <v>0.44245400000000001</v>
      </c>
      <c r="N171" s="21">
        <v>0.18818499999999999</v>
      </c>
      <c r="O171" s="21">
        <v>99700</v>
      </c>
      <c r="P171" s="21">
        <v>21.7</v>
      </c>
      <c r="Q171" s="21">
        <v>60</v>
      </c>
      <c r="R171" s="21">
        <v>1.171</v>
      </c>
      <c r="S171" s="21" t="s">
        <v>373</v>
      </c>
      <c r="T171" s="21" t="s">
        <v>374</v>
      </c>
      <c r="U171" s="77">
        <v>1100</v>
      </c>
      <c r="V171" s="34">
        <v>260.76830225809124</v>
      </c>
      <c r="W171" s="2">
        <v>2.8334190613744012</v>
      </c>
      <c r="X171" s="2">
        <v>63.742325077037663</v>
      </c>
      <c r="Y171" s="2">
        <v>-82.128937847063099</v>
      </c>
      <c r="Z171" s="80">
        <f>VLOOKUP(U171,BG!$A$2:$F$55,4)</f>
        <v>18.368240798356048</v>
      </c>
      <c r="AA171" s="80">
        <f>VLOOKUP(U171,BG!$A$2:$F$55,5)</f>
        <v>1.0354711477153877</v>
      </c>
      <c r="AB171" s="80">
        <f>VLOOKUP(U171,BG!$A$2:$F$55,6)</f>
        <v>-65.674726559691479</v>
      </c>
      <c r="AC171" s="4">
        <f>VLOOKUP(U171+1,BG!$A$2:$F$55,4)</f>
        <v>15.27721318011435</v>
      </c>
      <c r="AD171" s="4">
        <f>VLOOKUP(U171+1,BG!$A$2:$F$55,5)</f>
        <v>1.878864940931628</v>
      </c>
      <c r="AE171" s="4">
        <f>VLOOKUP(U171+1,BG!$A$2:$F$55,6)</f>
        <v>-102.90668655616155</v>
      </c>
      <c r="AF171" s="3">
        <f>COUNTIF($U$2:U171,U171)</f>
        <v>9</v>
      </c>
      <c r="AG171" s="3">
        <f t="shared" si="22"/>
        <v>18</v>
      </c>
      <c r="AH171" s="3">
        <f t="shared" si="25"/>
        <v>9</v>
      </c>
      <c r="AI171" s="3">
        <f t="shared" si="26"/>
        <v>8</v>
      </c>
      <c r="AJ171" s="81">
        <f t="shared" si="23"/>
        <v>16.91363956624231</v>
      </c>
      <c r="AK171" s="81">
        <f t="shared" si="24"/>
        <v>1.4323623445230302</v>
      </c>
      <c r="AL171" s="81">
        <f t="shared" si="27"/>
        <v>-83.195648910971499</v>
      </c>
      <c r="AM171" s="83">
        <v>1.83884</v>
      </c>
      <c r="AN171" s="83">
        <v>66.472399999999993</v>
      </c>
      <c r="AO171" s="84">
        <f t="shared" si="28"/>
        <v>122.23210801599998</v>
      </c>
      <c r="AP171" s="84">
        <f t="shared" si="29"/>
        <v>98.479781042538917</v>
      </c>
      <c r="AQ171" s="84">
        <f t="shared" si="30"/>
        <v>-58.969188487451177</v>
      </c>
      <c r="AR171" s="84">
        <f t="shared" si="31"/>
        <v>157.44896952999011</v>
      </c>
      <c r="AS171" s="85">
        <f t="shared" si="32"/>
        <v>0.223671590986705</v>
      </c>
    </row>
    <row r="172" spans="1:45" x14ac:dyDescent="0.25">
      <c r="A172">
        <v>7</v>
      </c>
      <c r="B172" s="20">
        <v>10</v>
      </c>
      <c r="C172" s="21" t="s">
        <v>356</v>
      </c>
      <c r="D172" s="21">
        <v>-800</v>
      </c>
      <c r="E172" s="21">
        <v>-103.96875</v>
      </c>
      <c r="F172" s="21">
        <v>100</v>
      </c>
      <c r="G172" s="21">
        <v>0.46545300000000001</v>
      </c>
      <c r="H172" s="21">
        <v>0.19250900000000001</v>
      </c>
      <c r="I172" s="21">
        <v>49.235398000000004</v>
      </c>
      <c r="J172" s="21">
        <v>1.476221</v>
      </c>
      <c r="K172" s="21">
        <v>9.1690140000000007</v>
      </c>
      <c r="L172" s="21">
        <v>0.137684</v>
      </c>
      <c r="M172" s="54">
        <v>0.46545300000000001</v>
      </c>
      <c r="N172" s="21">
        <v>0.21146699999999999</v>
      </c>
      <c r="O172" s="21">
        <v>99700</v>
      </c>
      <c r="P172" s="21">
        <v>21.7</v>
      </c>
      <c r="Q172" s="21">
        <v>60</v>
      </c>
      <c r="R172" s="21">
        <v>1.171</v>
      </c>
      <c r="S172" s="21" t="s">
        <v>375</v>
      </c>
      <c r="T172" s="21" t="s">
        <v>376</v>
      </c>
      <c r="U172" s="77">
        <v>1100</v>
      </c>
      <c r="V172" s="34">
        <v>278.70684838199179</v>
      </c>
      <c r="W172" s="2">
        <v>2.7358882057431315</v>
      </c>
      <c r="X172" s="2">
        <v>71.016332154051966</v>
      </c>
      <c r="Y172" s="2">
        <v>-83.207415575586325</v>
      </c>
      <c r="Z172" s="80">
        <f>VLOOKUP(U172,BG!$A$2:$F$55,4)</f>
        <v>18.368240798356048</v>
      </c>
      <c r="AA172" s="80">
        <f>VLOOKUP(U172,BG!$A$2:$F$55,5)</f>
        <v>1.0354711477153877</v>
      </c>
      <c r="AB172" s="80">
        <f>VLOOKUP(U172,BG!$A$2:$F$55,6)</f>
        <v>-65.674726559691479</v>
      </c>
      <c r="AC172" s="4">
        <f>VLOOKUP(U172+1,BG!$A$2:$F$55,4)</f>
        <v>15.27721318011435</v>
      </c>
      <c r="AD172" s="4">
        <f>VLOOKUP(U172+1,BG!$A$2:$F$55,5)</f>
        <v>1.878864940931628</v>
      </c>
      <c r="AE172" s="4">
        <f>VLOOKUP(U172+1,BG!$A$2:$F$55,6)</f>
        <v>-102.90668655616155</v>
      </c>
      <c r="AF172" s="3">
        <f>COUNTIF($U$2:U172,U172)</f>
        <v>10</v>
      </c>
      <c r="AG172" s="3">
        <f t="shared" si="22"/>
        <v>18</v>
      </c>
      <c r="AH172" s="3">
        <f t="shared" si="25"/>
        <v>8</v>
      </c>
      <c r="AI172" s="3">
        <f t="shared" si="26"/>
        <v>9</v>
      </c>
      <c r="AJ172" s="81">
        <f t="shared" si="23"/>
        <v>16.73181441222809</v>
      </c>
      <c r="AK172" s="81">
        <f t="shared" si="24"/>
        <v>1.4819737441239855</v>
      </c>
      <c r="AL172" s="81">
        <f t="shared" si="27"/>
        <v>-85.385764204881511</v>
      </c>
      <c r="AM172" s="83">
        <v>1.7470699999999999</v>
      </c>
      <c r="AN172" s="83">
        <v>73.766400000000004</v>
      </c>
      <c r="AO172" s="84">
        <f t="shared" si="28"/>
        <v>128.87506444799999</v>
      </c>
      <c r="AP172" s="84">
        <f t="shared" si="29"/>
        <v>111.08532997982117</v>
      </c>
      <c r="AQ172" s="84">
        <f t="shared" si="30"/>
        <v>-60.589654554404191</v>
      </c>
      <c r="AR172" s="84">
        <f t="shared" si="31"/>
        <v>171.67498453422536</v>
      </c>
      <c r="AS172" s="85">
        <f t="shared" si="32"/>
        <v>0.24930784297052155</v>
      </c>
    </row>
    <row r="173" spans="1:45" x14ac:dyDescent="0.25">
      <c r="A173">
        <v>7</v>
      </c>
      <c r="B173" s="20">
        <v>11</v>
      </c>
      <c r="C173" s="21" t="s">
        <v>356</v>
      </c>
      <c r="D173" s="21">
        <v>-800</v>
      </c>
      <c r="E173" s="21">
        <v>-103.96875</v>
      </c>
      <c r="F173" s="21">
        <v>110</v>
      </c>
      <c r="G173" s="21">
        <v>0.46254800000000001</v>
      </c>
      <c r="H173" s="21">
        <v>0.19237399999999999</v>
      </c>
      <c r="I173" s="21">
        <v>49.201560999999998</v>
      </c>
      <c r="J173" s="21">
        <v>1.489779</v>
      </c>
      <c r="K173" s="21">
        <v>9.1658419999999996</v>
      </c>
      <c r="L173" s="21">
        <v>0.13902700000000001</v>
      </c>
      <c r="M173" s="54">
        <v>0.46254800000000001</v>
      </c>
      <c r="N173" s="21">
        <v>0.21274599999999999</v>
      </c>
      <c r="O173" s="21">
        <v>99700</v>
      </c>
      <c r="P173" s="21">
        <v>21.7</v>
      </c>
      <c r="Q173" s="21">
        <v>60</v>
      </c>
      <c r="R173" s="21">
        <v>1.171</v>
      </c>
      <c r="S173" s="21" t="s">
        <v>377</v>
      </c>
      <c r="T173" s="21" t="s">
        <v>378</v>
      </c>
      <c r="U173" s="77">
        <v>1100</v>
      </c>
      <c r="V173" s="34">
        <v>273.37483658681981</v>
      </c>
      <c r="W173" s="2">
        <v>2.6376471536627353</v>
      </c>
      <c r="X173" s="2">
        <v>72.85650572465741</v>
      </c>
      <c r="Y173" s="2">
        <v>-83.493301769537325</v>
      </c>
      <c r="Z173" s="80">
        <f>VLOOKUP(U173,BG!$A$2:$F$55,4)</f>
        <v>18.368240798356048</v>
      </c>
      <c r="AA173" s="80">
        <f>VLOOKUP(U173,BG!$A$2:$F$55,5)</f>
        <v>1.0354711477153877</v>
      </c>
      <c r="AB173" s="80">
        <f>VLOOKUP(U173,BG!$A$2:$F$55,6)</f>
        <v>-65.674726559691479</v>
      </c>
      <c r="AC173" s="4">
        <f>VLOOKUP(U173+1,BG!$A$2:$F$55,4)</f>
        <v>15.27721318011435</v>
      </c>
      <c r="AD173" s="4">
        <f>VLOOKUP(U173+1,BG!$A$2:$F$55,5)</f>
        <v>1.878864940931628</v>
      </c>
      <c r="AE173" s="4">
        <f>VLOOKUP(U173+1,BG!$A$2:$F$55,6)</f>
        <v>-102.90668655616155</v>
      </c>
      <c r="AF173" s="3">
        <f>COUNTIF($U$2:U173,U173)</f>
        <v>11</v>
      </c>
      <c r="AG173" s="3">
        <f t="shared" si="22"/>
        <v>18</v>
      </c>
      <c r="AH173" s="3">
        <f t="shared" si="25"/>
        <v>7</v>
      </c>
      <c r="AI173" s="3">
        <f t="shared" si="26"/>
        <v>10</v>
      </c>
      <c r="AJ173" s="81">
        <f t="shared" si="23"/>
        <v>16.549989258213873</v>
      </c>
      <c r="AK173" s="81">
        <f t="shared" si="24"/>
        <v>1.531585143724941</v>
      </c>
      <c r="AL173" s="81">
        <f t="shared" si="27"/>
        <v>-87.575879498791522</v>
      </c>
      <c r="AM173" s="83">
        <v>1.6170800000000001</v>
      </c>
      <c r="AN173" s="83">
        <v>75.914400000000001</v>
      </c>
      <c r="AO173" s="84">
        <f t="shared" si="28"/>
        <v>122.75965795200001</v>
      </c>
      <c r="AP173" s="84">
        <f t="shared" si="29"/>
        <v>108.67645318091807</v>
      </c>
      <c r="AQ173" s="84">
        <f t="shared" si="30"/>
        <v>-62.2281618221038</v>
      </c>
      <c r="AR173" s="84">
        <f t="shared" si="31"/>
        <v>170.90461500302189</v>
      </c>
      <c r="AS173" s="85">
        <f t="shared" si="32"/>
        <v>0.28170659434896239</v>
      </c>
    </row>
    <row r="174" spans="1:45" x14ac:dyDescent="0.25">
      <c r="A174">
        <v>7</v>
      </c>
      <c r="B174" s="20">
        <v>12</v>
      </c>
      <c r="C174" s="21" t="s">
        <v>356</v>
      </c>
      <c r="D174" s="21">
        <v>-800</v>
      </c>
      <c r="E174" s="21">
        <v>-103.96875</v>
      </c>
      <c r="F174" s="21">
        <v>120</v>
      </c>
      <c r="G174" s="21">
        <v>0.47797699999999999</v>
      </c>
      <c r="H174" s="21">
        <v>0.19216900000000001</v>
      </c>
      <c r="I174" s="21">
        <v>49.150168999999998</v>
      </c>
      <c r="J174" s="21">
        <v>1.4916769999999999</v>
      </c>
      <c r="K174" s="21">
        <v>9.1610490000000002</v>
      </c>
      <c r="L174" s="21">
        <v>0.13924900000000001</v>
      </c>
      <c r="M174" s="54">
        <v>0.47797699999999999</v>
      </c>
      <c r="N174" s="21">
        <v>0.22650600000000001</v>
      </c>
      <c r="O174" s="21">
        <v>99700</v>
      </c>
      <c r="P174" s="21">
        <v>21.7</v>
      </c>
      <c r="Q174" s="21">
        <v>60</v>
      </c>
      <c r="R174" s="21">
        <v>1.171</v>
      </c>
      <c r="S174" s="21" t="s">
        <v>379</v>
      </c>
      <c r="T174" s="21" t="s">
        <v>380</v>
      </c>
      <c r="U174" s="77">
        <v>1100</v>
      </c>
      <c r="V174" s="34">
        <v>284.50187750287085</v>
      </c>
      <c r="W174" s="2">
        <v>2.7707166317496692</v>
      </c>
      <c r="X174" s="2">
        <v>74.023119755213088</v>
      </c>
      <c r="Y174" s="2">
        <v>-80.462529894056829</v>
      </c>
      <c r="Z174" s="80">
        <f>VLOOKUP(U174,BG!$A$2:$F$55,4)</f>
        <v>18.368240798356048</v>
      </c>
      <c r="AA174" s="80">
        <f>VLOOKUP(U174,BG!$A$2:$F$55,5)</f>
        <v>1.0354711477153877</v>
      </c>
      <c r="AB174" s="80">
        <f>VLOOKUP(U174,BG!$A$2:$F$55,6)</f>
        <v>-65.674726559691479</v>
      </c>
      <c r="AC174" s="4">
        <f>VLOOKUP(U174+1,BG!$A$2:$F$55,4)</f>
        <v>15.27721318011435</v>
      </c>
      <c r="AD174" s="4">
        <f>VLOOKUP(U174+1,BG!$A$2:$F$55,5)</f>
        <v>1.878864940931628</v>
      </c>
      <c r="AE174" s="4">
        <f>VLOOKUP(U174+1,BG!$A$2:$F$55,6)</f>
        <v>-102.90668655616155</v>
      </c>
      <c r="AF174" s="3">
        <f>COUNTIF($U$2:U174,U174)</f>
        <v>12</v>
      </c>
      <c r="AG174" s="3">
        <f t="shared" si="22"/>
        <v>18</v>
      </c>
      <c r="AH174" s="3">
        <f t="shared" si="25"/>
        <v>6</v>
      </c>
      <c r="AI174" s="3">
        <f t="shared" si="26"/>
        <v>11</v>
      </c>
      <c r="AJ174" s="81">
        <f t="shared" si="23"/>
        <v>16.368164104199657</v>
      </c>
      <c r="AK174" s="81">
        <f t="shared" si="24"/>
        <v>1.5811965433258963</v>
      </c>
      <c r="AL174" s="81">
        <f t="shared" si="27"/>
        <v>-89.76599479270152</v>
      </c>
      <c r="AM174" s="83">
        <v>1.7577100000000001</v>
      </c>
      <c r="AN174" s="83">
        <v>76.922399999999996</v>
      </c>
      <c r="AO174" s="84">
        <f t="shared" si="28"/>
        <v>135.20727170399999</v>
      </c>
      <c r="AP174" s="84">
        <f t="shared" si="29"/>
        <v>124.63455914570959</v>
      </c>
      <c r="AQ174" s="84">
        <f t="shared" si="30"/>
        <v>-63.884710290550004</v>
      </c>
      <c r="AR174" s="84">
        <f t="shared" si="31"/>
        <v>188.51926943625961</v>
      </c>
      <c r="AS174" s="85">
        <f t="shared" si="32"/>
        <v>0.2827933605497287</v>
      </c>
    </row>
    <row r="175" spans="1:45" x14ac:dyDescent="0.25">
      <c r="A175">
        <v>7</v>
      </c>
      <c r="B175" s="20">
        <v>13</v>
      </c>
      <c r="C175" s="21" t="s">
        <v>356</v>
      </c>
      <c r="D175" s="21">
        <v>-800</v>
      </c>
      <c r="E175" s="21">
        <v>-103.96875</v>
      </c>
      <c r="F175" s="21">
        <v>130</v>
      </c>
      <c r="G175" s="21">
        <v>0.48254900000000001</v>
      </c>
      <c r="H175" s="21">
        <v>0.19207299999999999</v>
      </c>
      <c r="I175" s="21">
        <v>49.126075</v>
      </c>
      <c r="J175" s="21">
        <v>1.4878530000000001</v>
      </c>
      <c r="K175" s="21">
        <v>9.1588080000000005</v>
      </c>
      <c r="L175" s="21">
        <v>0.13891500000000001</v>
      </c>
      <c r="M175" s="54">
        <v>0.48254900000000001</v>
      </c>
      <c r="N175" s="21">
        <v>0.22200400000000001</v>
      </c>
      <c r="O175" s="21">
        <v>99700</v>
      </c>
      <c r="P175" s="21">
        <v>21.7</v>
      </c>
      <c r="Q175" s="21">
        <v>60</v>
      </c>
      <c r="R175" s="21">
        <v>1.171</v>
      </c>
      <c r="S175" s="21" t="s">
        <v>381</v>
      </c>
      <c r="T175" s="21" t="s">
        <v>382</v>
      </c>
      <c r="U175" s="77">
        <v>1100</v>
      </c>
      <c r="V175" s="34">
        <v>285.88002273392476</v>
      </c>
      <c r="W175" s="2">
        <v>2.5745642784570895</v>
      </c>
      <c r="X175" s="2">
        <v>80.54322405295315</v>
      </c>
      <c r="Y175" s="2">
        <v>-81.143816046047547</v>
      </c>
      <c r="Z175" s="80">
        <f>VLOOKUP(U175,BG!$A$2:$F$55,4)</f>
        <v>18.368240798356048</v>
      </c>
      <c r="AA175" s="80">
        <f>VLOOKUP(U175,BG!$A$2:$F$55,5)</f>
        <v>1.0354711477153877</v>
      </c>
      <c r="AB175" s="80">
        <f>VLOOKUP(U175,BG!$A$2:$F$55,6)</f>
        <v>-65.674726559691479</v>
      </c>
      <c r="AC175" s="4">
        <f>VLOOKUP(U175+1,BG!$A$2:$F$55,4)</f>
        <v>15.27721318011435</v>
      </c>
      <c r="AD175" s="4">
        <f>VLOOKUP(U175+1,BG!$A$2:$F$55,5)</f>
        <v>1.878864940931628</v>
      </c>
      <c r="AE175" s="4">
        <f>VLOOKUP(U175+1,BG!$A$2:$F$55,6)</f>
        <v>-102.90668655616155</v>
      </c>
      <c r="AF175" s="3">
        <f>COUNTIF($U$2:U175,U175)</f>
        <v>13</v>
      </c>
      <c r="AG175" s="3">
        <f t="shared" si="22"/>
        <v>18</v>
      </c>
      <c r="AH175" s="3">
        <f t="shared" si="25"/>
        <v>5</v>
      </c>
      <c r="AI175" s="3">
        <f t="shared" si="26"/>
        <v>12</v>
      </c>
      <c r="AJ175" s="81">
        <f t="shared" si="23"/>
        <v>16.186338950185441</v>
      </c>
      <c r="AK175" s="81">
        <f t="shared" si="24"/>
        <v>1.6308079429268516</v>
      </c>
      <c r="AL175" s="81">
        <f t="shared" si="27"/>
        <v>-91.956110086611531</v>
      </c>
      <c r="AM175" s="83">
        <v>1.6798999999999999</v>
      </c>
      <c r="AN175" s="83">
        <v>83.566199999999995</v>
      </c>
      <c r="AO175" s="84">
        <f t="shared" si="28"/>
        <v>140.38285937999999</v>
      </c>
      <c r="AP175" s="84">
        <f t="shared" si="29"/>
        <v>126.21989147245147</v>
      </c>
      <c r="AQ175" s="84">
        <f t="shared" si="30"/>
        <v>-65.559299959742845</v>
      </c>
      <c r="AR175" s="84">
        <f t="shared" si="31"/>
        <v>191.7791914321943</v>
      </c>
      <c r="AS175" s="85">
        <f t="shared" si="32"/>
        <v>0.26799743845184615</v>
      </c>
    </row>
    <row r="176" spans="1:45" x14ac:dyDescent="0.25">
      <c r="A176">
        <v>7</v>
      </c>
      <c r="B176" s="20">
        <v>14</v>
      </c>
      <c r="C176" s="21" t="s">
        <v>356</v>
      </c>
      <c r="D176" s="21">
        <v>-800</v>
      </c>
      <c r="E176" s="21">
        <v>-103.96875</v>
      </c>
      <c r="F176" s="21">
        <v>140</v>
      </c>
      <c r="G176" s="21">
        <v>0.47061900000000001</v>
      </c>
      <c r="H176" s="21">
        <v>0.19228100000000001</v>
      </c>
      <c r="I176" s="21">
        <v>49.178355000000003</v>
      </c>
      <c r="J176" s="21">
        <v>1.479144</v>
      </c>
      <c r="K176" s="21">
        <v>9.1636939999999996</v>
      </c>
      <c r="L176" s="21">
        <v>0.13805400000000001</v>
      </c>
      <c r="M176" s="54">
        <v>0.47061900000000001</v>
      </c>
      <c r="N176" s="21">
        <v>0.211395</v>
      </c>
      <c r="O176" s="21">
        <v>99700</v>
      </c>
      <c r="P176" s="21">
        <v>21.7</v>
      </c>
      <c r="Q176" s="21">
        <v>60</v>
      </c>
      <c r="R176" s="21">
        <v>1.171</v>
      </c>
      <c r="S176" s="21" t="s">
        <v>383</v>
      </c>
      <c r="T176" s="21" t="s">
        <v>384</v>
      </c>
      <c r="U176" s="77">
        <v>1100</v>
      </c>
      <c r="V176" s="34">
        <v>272.45671099859504</v>
      </c>
      <c r="W176" s="2">
        <v>2.4625601613803445</v>
      </c>
      <c r="X176" s="2">
        <v>80.524722093170197</v>
      </c>
      <c r="Y176" s="2">
        <v>-82.594476178135153</v>
      </c>
      <c r="Z176" s="80">
        <f>VLOOKUP(U176,BG!$A$2:$F$55,4)</f>
        <v>18.368240798356048</v>
      </c>
      <c r="AA176" s="80">
        <f>VLOOKUP(U176,BG!$A$2:$F$55,5)</f>
        <v>1.0354711477153877</v>
      </c>
      <c r="AB176" s="80">
        <f>VLOOKUP(U176,BG!$A$2:$F$55,6)</f>
        <v>-65.674726559691479</v>
      </c>
      <c r="AC176" s="4">
        <f>VLOOKUP(U176+1,BG!$A$2:$F$55,4)</f>
        <v>15.27721318011435</v>
      </c>
      <c r="AD176" s="4">
        <f>VLOOKUP(U176+1,BG!$A$2:$F$55,5)</f>
        <v>1.878864940931628</v>
      </c>
      <c r="AE176" s="4">
        <f>VLOOKUP(U176+1,BG!$A$2:$F$55,6)</f>
        <v>-102.90668655616155</v>
      </c>
      <c r="AF176" s="3">
        <f>COUNTIF($U$2:U176,U176)</f>
        <v>14</v>
      </c>
      <c r="AG176" s="3">
        <f t="shared" si="22"/>
        <v>18</v>
      </c>
      <c r="AH176" s="3">
        <f t="shared" si="25"/>
        <v>4</v>
      </c>
      <c r="AI176" s="3">
        <f t="shared" si="26"/>
        <v>13</v>
      </c>
      <c r="AJ176" s="81">
        <f t="shared" si="23"/>
        <v>16.004513796171221</v>
      </c>
      <c r="AK176" s="81">
        <f t="shared" si="24"/>
        <v>1.6804193425278069</v>
      </c>
      <c r="AL176" s="81">
        <f t="shared" si="27"/>
        <v>-94.146225380521514</v>
      </c>
      <c r="AM176" s="83">
        <v>1.6131</v>
      </c>
      <c r="AN176" s="83">
        <v>83.721400000000003</v>
      </c>
      <c r="AO176" s="84">
        <f t="shared" si="28"/>
        <v>135.05099034</v>
      </c>
      <c r="AP176" s="84">
        <f t="shared" si="29"/>
        <v>115.70249645472944</v>
      </c>
      <c r="AQ176" s="84">
        <f t="shared" si="30"/>
        <v>-67.251930829682252</v>
      </c>
      <c r="AR176" s="84">
        <f t="shared" si="31"/>
        <v>182.95442728441168</v>
      </c>
      <c r="AS176" s="85">
        <f t="shared" si="32"/>
        <v>0.26183261949678555</v>
      </c>
    </row>
    <row r="177" spans="1:45" x14ac:dyDescent="0.25">
      <c r="A177">
        <v>7</v>
      </c>
      <c r="B177" s="20">
        <v>15</v>
      </c>
      <c r="C177" s="21" t="s">
        <v>356</v>
      </c>
      <c r="D177" s="21">
        <v>-800</v>
      </c>
      <c r="E177" s="21">
        <v>-103.96875</v>
      </c>
      <c r="F177" s="21">
        <v>150</v>
      </c>
      <c r="G177" s="21">
        <v>0.47629700000000003</v>
      </c>
      <c r="H177" s="21">
        <v>0.191889</v>
      </c>
      <c r="I177" s="21">
        <v>49.080027999999999</v>
      </c>
      <c r="J177" s="21">
        <v>1.498729</v>
      </c>
      <c r="K177" s="21">
        <v>9.1544950000000007</v>
      </c>
      <c r="L177" s="21">
        <v>0.14011999999999999</v>
      </c>
      <c r="M177" s="54">
        <v>0.47629700000000003</v>
      </c>
      <c r="N177" s="21">
        <v>0.21873500000000001</v>
      </c>
      <c r="O177" s="21">
        <v>99700</v>
      </c>
      <c r="P177" s="21">
        <v>21.7</v>
      </c>
      <c r="Q177" s="21">
        <v>60</v>
      </c>
      <c r="R177" s="21">
        <v>1.171</v>
      </c>
      <c r="S177" s="21" t="s">
        <v>385</v>
      </c>
      <c r="T177" s="21" t="s">
        <v>386</v>
      </c>
      <c r="U177" s="77">
        <v>1100</v>
      </c>
      <c r="V177" s="34">
        <v>274.82976093462162</v>
      </c>
      <c r="W177" s="2">
        <v>2.3430499563708818</v>
      </c>
      <c r="X177" s="2">
        <v>85.984808204939796</v>
      </c>
      <c r="Y177" s="2">
        <v>-83.081972796406433</v>
      </c>
      <c r="Z177" s="80">
        <f>VLOOKUP(U177,BG!$A$2:$F$55,4)</f>
        <v>18.368240798356048</v>
      </c>
      <c r="AA177" s="80">
        <f>VLOOKUP(U177,BG!$A$2:$F$55,5)</f>
        <v>1.0354711477153877</v>
      </c>
      <c r="AB177" s="80">
        <f>VLOOKUP(U177,BG!$A$2:$F$55,6)</f>
        <v>-65.674726559691479</v>
      </c>
      <c r="AC177" s="4">
        <f>VLOOKUP(U177+1,BG!$A$2:$F$55,4)</f>
        <v>15.27721318011435</v>
      </c>
      <c r="AD177" s="4">
        <f>VLOOKUP(U177+1,BG!$A$2:$F$55,5)</f>
        <v>1.878864940931628</v>
      </c>
      <c r="AE177" s="4">
        <f>VLOOKUP(U177+1,BG!$A$2:$F$55,6)</f>
        <v>-102.90668655616155</v>
      </c>
      <c r="AF177" s="3">
        <f>COUNTIF($U$2:U177,U177)</f>
        <v>15</v>
      </c>
      <c r="AG177" s="3">
        <f t="shared" si="22"/>
        <v>18</v>
      </c>
      <c r="AH177" s="3">
        <f t="shared" si="25"/>
        <v>3</v>
      </c>
      <c r="AI177" s="3">
        <f t="shared" si="26"/>
        <v>14</v>
      </c>
      <c r="AJ177" s="81">
        <f t="shared" si="23"/>
        <v>15.822688642157004</v>
      </c>
      <c r="AK177" s="81">
        <f t="shared" si="24"/>
        <v>1.7300307421287622</v>
      </c>
      <c r="AL177" s="81">
        <f t="shared" si="27"/>
        <v>-96.33634067443154</v>
      </c>
      <c r="AM177" s="83">
        <v>1.5203899999999999</v>
      </c>
      <c r="AN177" s="83">
        <v>90.449100000000001</v>
      </c>
      <c r="AO177" s="84">
        <f t="shared" si="28"/>
        <v>137.517907149</v>
      </c>
      <c r="AP177" s="84">
        <f t="shared" si="29"/>
        <v>118.38472831673639</v>
      </c>
      <c r="AQ177" s="84">
        <f t="shared" si="30"/>
        <v>-68.962602900368324</v>
      </c>
      <c r="AR177" s="84">
        <f t="shared" si="31"/>
        <v>187.34733121710471</v>
      </c>
      <c r="AS177" s="85">
        <f t="shared" si="32"/>
        <v>0.26597349289358502</v>
      </c>
    </row>
    <row r="178" spans="1:45" x14ac:dyDescent="0.25">
      <c r="A178">
        <v>7</v>
      </c>
      <c r="B178" s="20">
        <v>16</v>
      </c>
      <c r="C178" s="21" t="s">
        <v>356</v>
      </c>
      <c r="D178" s="21">
        <v>-800</v>
      </c>
      <c r="E178" s="21">
        <v>-103.96875</v>
      </c>
      <c r="F178" s="21">
        <v>160</v>
      </c>
      <c r="G178" s="21">
        <v>0.47977599999999998</v>
      </c>
      <c r="H178" s="21">
        <v>0.192078</v>
      </c>
      <c r="I178" s="21">
        <v>49.127366000000002</v>
      </c>
      <c r="J178" s="21">
        <v>1.4872829999999999</v>
      </c>
      <c r="K178" s="21">
        <v>9.1589290000000005</v>
      </c>
      <c r="L178" s="21">
        <v>0.13886200000000001</v>
      </c>
      <c r="M178" s="54">
        <v>0.47977599999999998</v>
      </c>
      <c r="N178" s="21">
        <v>0.236875</v>
      </c>
      <c r="O178" s="21">
        <v>99700</v>
      </c>
      <c r="P178" s="21">
        <v>21.7</v>
      </c>
      <c r="Q178" s="21">
        <v>60</v>
      </c>
      <c r="R178" s="21">
        <v>1.171</v>
      </c>
      <c r="S178" s="21" t="s">
        <v>387</v>
      </c>
      <c r="T178" s="21" t="s">
        <v>388</v>
      </c>
      <c r="U178" s="77">
        <v>1100</v>
      </c>
      <c r="V178" s="34">
        <v>275.23026544065107</v>
      </c>
      <c r="W178" s="2">
        <v>2.1767792180025891</v>
      </c>
      <c r="X178" s="2">
        <v>95.86969813973856</v>
      </c>
      <c r="Y178" s="2">
        <v>-78.104332367925949</v>
      </c>
      <c r="Z178" s="80">
        <f>VLOOKUP(U178,BG!$A$2:$F$55,4)</f>
        <v>18.368240798356048</v>
      </c>
      <c r="AA178" s="80">
        <f>VLOOKUP(U178,BG!$A$2:$F$55,5)</f>
        <v>1.0354711477153877</v>
      </c>
      <c r="AB178" s="80">
        <f>VLOOKUP(U178,BG!$A$2:$F$55,6)</f>
        <v>-65.674726559691479</v>
      </c>
      <c r="AC178" s="4">
        <f>VLOOKUP(U178+1,BG!$A$2:$F$55,4)</f>
        <v>15.27721318011435</v>
      </c>
      <c r="AD178" s="4">
        <f>VLOOKUP(U178+1,BG!$A$2:$F$55,5)</f>
        <v>1.878864940931628</v>
      </c>
      <c r="AE178" s="4">
        <f>VLOOKUP(U178+1,BG!$A$2:$F$55,6)</f>
        <v>-102.90668655616155</v>
      </c>
      <c r="AF178" s="3">
        <f>COUNTIF($U$2:U178,U178)</f>
        <v>16</v>
      </c>
      <c r="AG178" s="3">
        <f t="shared" si="22"/>
        <v>18</v>
      </c>
      <c r="AH178" s="3">
        <f t="shared" si="25"/>
        <v>2</v>
      </c>
      <c r="AI178" s="3">
        <f t="shared" si="26"/>
        <v>15</v>
      </c>
      <c r="AJ178" s="81">
        <f t="shared" si="23"/>
        <v>15.640863488142784</v>
      </c>
      <c r="AK178" s="81">
        <f t="shared" si="24"/>
        <v>1.7796421417297175</v>
      </c>
      <c r="AL178" s="81">
        <f t="shared" si="27"/>
        <v>-98.526455968341551</v>
      </c>
      <c r="AM178" s="83">
        <v>1.3385400000000001</v>
      </c>
      <c r="AN178" s="83">
        <v>102.271</v>
      </c>
      <c r="AO178" s="84">
        <f t="shared" si="28"/>
        <v>136.89382434000001</v>
      </c>
      <c r="AP178" s="84">
        <f t="shared" si="29"/>
        <v>130.58283417883843</v>
      </c>
      <c r="AQ178" s="84">
        <f t="shared" si="30"/>
        <v>-70.691316171800992</v>
      </c>
      <c r="AR178" s="84">
        <f t="shared" si="31"/>
        <v>201.27415035063942</v>
      </c>
      <c r="AS178" s="85">
        <f t="shared" si="32"/>
        <v>0.31986385682653501</v>
      </c>
    </row>
    <row r="179" spans="1:45" x14ac:dyDescent="0.25">
      <c r="A179">
        <v>7</v>
      </c>
      <c r="B179" s="20">
        <v>17</v>
      </c>
      <c r="C179" s="21" t="s">
        <v>356</v>
      </c>
      <c r="D179" s="21">
        <v>-800</v>
      </c>
      <c r="E179" s="21">
        <v>-103.96875</v>
      </c>
      <c r="F179" s="21">
        <v>170</v>
      </c>
      <c r="G179" s="21">
        <v>0.45333200000000001</v>
      </c>
      <c r="H179" s="21">
        <v>0.192047</v>
      </c>
      <c r="I179" s="21">
        <v>49.119683999999999</v>
      </c>
      <c r="J179" s="21">
        <v>1.474799</v>
      </c>
      <c r="K179" s="21">
        <v>9.1582299999999996</v>
      </c>
      <c r="L179" s="21">
        <v>0.137738</v>
      </c>
      <c r="M179" s="54">
        <v>0.45333200000000001</v>
      </c>
      <c r="N179" s="21">
        <v>0.21648999999999999</v>
      </c>
      <c r="O179" s="21">
        <v>99700</v>
      </c>
      <c r="P179" s="21">
        <v>21.7</v>
      </c>
      <c r="Q179" s="21">
        <v>60</v>
      </c>
      <c r="R179" s="21">
        <v>1.171</v>
      </c>
      <c r="S179" s="21" t="s">
        <v>389</v>
      </c>
      <c r="T179" s="21" t="s">
        <v>390</v>
      </c>
      <c r="U179" s="77">
        <v>1100</v>
      </c>
      <c r="V179" s="34">
        <v>248.82139889796966</v>
      </c>
      <c r="W179" s="2">
        <v>2.1407650635410507</v>
      </c>
      <c r="X179" s="2">
        <v>90.196830561574728</v>
      </c>
      <c r="Y179" s="2">
        <v>-76.836023776042666</v>
      </c>
      <c r="Z179" s="80">
        <f>VLOOKUP(U179,BG!$A$2:$F$55,4)</f>
        <v>18.368240798356048</v>
      </c>
      <c r="AA179" s="80">
        <f>VLOOKUP(U179,BG!$A$2:$F$55,5)</f>
        <v>1.0354711477153877</v>
      </c>
      <c r="AB179" s="80">
        <f>VLOOKUP(U179,BG!$A$2:$F$55,6)</f>
        <v>-65.674726559691479</v>
      </c>
      <c r="AC179" s="4">
        <f>VLOOKUP(U179+1,BG!$A$2:$F$55,4)</f>
        <v>15.27721318011435</v>
      </c>
      <c r="AD179" s="4">
        <f>VLOOKUP(U179+1,BG!$A$2:$F$55,5)</f>
        <v>1.878864940931628</v>
      </c>
      <c r="AE179" s="4">
        <f>VLOOKUP(U179+1,BG!$A$2:$F$55,6)</f>
        <v>-102.90668655616155</v>
      </c>
      <c r="AF179" s="3">
        <f>COUNTIF($U$2:U179,U179)</f>
        <v>17</v>
      </c>
      <c r="AG179" s="3">
        <f t="shared" si="22"/>
        <v>18</v>
      </c>
      <c r="AH179" s="3">
        <f t="shared" si="25"/>
        <v>1</v>
      </c>
      <c r="AI179" s="3">
        <f t="shared" si="26"/>
        <v>16</v>
      </c>
      <c r="AJ179" s="81">
        <f t="shared" si="23"/>
        <v>15.459038334128566</v>
      </c>
      <c r="AK179" s="81">
        <f t="shared" si="24"/>
        <v>1.8292535413306727</v>
      </c>
      <c r="AL179" s="81">
        <f t="shared" si="27"/>
        <v>-100.71657126225153</v>
      </c>
      <c r="AM179" s="83">
        <v>1.2733699999999999</v>
      </c>
      <c r="AN179" s="83">
        <v>96.612399999999994</v>
      </c>
      <c r="AO179" s="84">
        <f t="shared" si="28"/>
        <v>123.02333178799998</v>
      </c>
      <c r="AP179" s="84">
        <f t="shared" si="29"/>
        <v>116.25419993230823</v>
      </c>
      <c r="AQ179" s="84">
        <f t="shared" si="30"/>
        <v>-72.43807064398024</v>
      </c>
      <c r="AR179" s="84">
        <f t="shared" si="31"/>
        <v>188.69227057628848</v>
      </c>
      <c r="AS179" s="85">
        <f t="shared" si="32"/>
        <v>0.34802135025312803</v>
      </c>
    </row>
    <row r="180" spans="1:45" x14ac:dyDescent="0.25">
      <c r="A180">
        <v>7</v>
      </c>
      <c r="B180" s="20">
        <v>18</v>
      </c>
      <c r="C180" s="21" t="s">
        <v>356</v>
      </c>
      <c r="D180" s="21">
        <v>-800</v>
      </c>
      <c r="E180" s="21">
        <v>-103.96875</v>
      </c>
      <c r="F180" s="21">
        <v>180</v>
      </c>
      <c r="G180" s="21">
        <v>0.45722499999999999</v>
      </c>
      <c r="H180" s="21">
        <v>0.19200400000000001</v>
      </c>
      <c r="I180" s="21">
        <v>49.108663</v>
      </c>
      <c r="J180" s="21">
        <v>1.4683189999999999</v>
      </c>
      <c r="K180" s="21">
        <v>9.1572110000000002</v>
      </c>
      <c r="L180" s="21">
        <v>0.13710900000000001</v>
      </c>
      <c r="M180" s="54">
        <v>0.45722499999999999</v>
      </c>
      <c r="N180" s="21">
        <v>0.22330700000000001</v>
      </c>
      <c r="O180" s="21">
        <v>99700</v>
      </c>
      <c r="P180" s="21">
        <v>21.7</v>
      </c>
      <c r="Q180" s="21">
        <v>60</v>
      </c>
      <c r="R180" s="21">
        <v>1.171</v>
      </c>
      <c r="S180" s="21" t="s">
        <v>391</v>
      </c>
      <c r="T180" s="21" t="s">
        <v>392</v>
      </c>
      <c r="U180" s="77">
        <v>1100</v>
      </c>
      <c r="V180" s="34">
        <v>249.60162533465652</v>
      </c>
      <c r="W180" s="2">
        <v>2.1633494323560112</v>
      </c>
      <c r="X180" s="2">
        <v>92.17365776428025</v>
      </c>
      <c r="Y180" s="2">
        <v>-73.033592863486916</v>
      </c>
      <c r="Z180" s="80">
        <f>VLOOKUP(U180,BG!$A$2:$F$55,4)</f>
        <v>18.368240798356048</v>
      </c>
      <c r="AA180" s="80">
        <f>VLOOKUP(U180,BG!$A$2:$F$55,5)</f>
        <v>1.0354711477153877</v>
      </c>
      <c r="AB180" s="80">
        <f>VLOOKUP(U180,BG!$A$2:$F$55,6)</f>
        <v>-65.674726559691479</v>
      </c>
      <c r="AC180" s="4">
        <f>VLOOKUP(U180+1,BG!$A$2:$F$55,4)</f>
        <v>15.27721318011435</v>
      </c>
      <c r="AD180" s="4">
        <f>VLOOKUP(U180+1,BG!$A$2:$F$55,5)</f>
        <v>1.878864940931628</v>
      </c>
      <c r="AE180" s="4">
        <f>VLOOKUP(U180+1,BG!$A$2:$F$55,6)</f>
        <v>-102.90668655616155</v>
      </c>
      <c r="AF180" s="3">
        <f>COUNTIF($U$2:U180,U180)</f>
        <v>18</v>
      </c>
      <c r="AG180" s="3">
        <f t="shared" si="22"/>
        <v>18</v>
      </c>
      <c r="AH180" s="3">
        <f t="shared" si="25"/>
        <v>0</v>
      </c>
      <c r="AI180" s="3">
        <f t="shared" si="26"/>
        <v>17</v>
      </c>
      <c r="AJ180" s="81">
        <f t="shared" si="23"/>
        <v>15.277213180114348</v>
      </c>
      <c r="AK180" s="81">
        <f t="shared" si="24"/>
        <v>1.878864940931628</v>
      </c>
      <c r="AL180" s="81">
        <f t="shared" si="27"/>
        <v>-102.90668655616155</v>
      </c>
      <c r="AM180" s="83">
        <v>1.2922499999999999</v>
      </c>
      <c r="AN180" s="83">
        <v>98.651600000000002</v>
      </c>
      <c r="AO180" s="84">
        <f t="shared" si="28"/>
        <v>127.48253009999999</v>
      </c>
      <c r="AP180" s="84">
        <f t="shared" si="29"/>
        <v>126.37023733904601</v>
      </c>
      <c r="AQ180" s="84">
        <f t="shared" si="30"/>
        <v>-74.20286631690611</v>
      </c>
      <c r="AR180" s="84">
        <f t="shared" si="31"/>
        <v>200.57310365595214</v>
      </c>
      <c r="AS180" s="85">
        <f t="shared" si="32"/>
        <v>0.36440864813722063</v>
      </c>
    </row>
    <row r="181" spans="1:45" x14ac:dyDescent="0.25">
      <c r="A181">
        <v>7</v>
      </c>
      <c r="B181" s="24">
        <v>18</v>
      </c>
      <c r="C181" s="25" t="s">
        <v>356</v>
      </c>
      <c r="D181" s="25">
        <v>-800</v>
      </c>
      <c r="E181" s="25">
        <v>-103.9375</v>
      </c>
      <c r="F181" s="25">
        <v>180</v>
      </c>
      <c r="G181" s="25">
        <v>0.444218</v>
      </c>
      <c r="H181" s="25">
        <v>0.19223499999999999</v>
      </c>
      <c r="I181" s="25">
        <v>49.166724000000002</v>
      </c>
      <c r="J181" s="25">
        <v>1.4755199999999999</v>
      </c>
      <c r="K181" s="25">
        <v>9.1626169999999991</v>
      </c>
      <c r="L181" s="25">
        <v>0.13755999999999999</v>
      </c>
      <c r="M181" s="55">
        <v>0.444218</v>
      </c>
      <c r="N181" s="25">
        <v>0.23164299999999999</v>
      </c>
      <c r="O181" s="25">
        <v>99700</v>
      </c>
      <c r="P181" s="25">
        <v>21.7</v>
      </c>
      <c r="Q181" s="25">
        <v>60</v>
      </c>
      <c r="R181" s="25">
        <v>1.171</v>
      </c>
      <c r="S181" s="25" t="s">
        <v>393</v>
      </c>
      <c r="T181" s="25" t="s">
        <v>394</v>
      </c>
      <c r="U181" s="77">
        <v>1110</v>
      </c>
      <c r="V181" s="34">
        <v>254.81412321564233</v>
      </c>
      <c r="W181" s="2">
        <v>1.9297200437351576</v>
      </c>
      <c r="X181" s="2">
        <v>101.25063883040001</v>
      </c>
      <c r="Y181" s="2">
        <v>-68.753134493751844</v>
      </c>
      <c r="Z181" s="80">
        <f>VLOOKUP(U181,BG!$A$2:$F$55,4)</f>
        <v>14.903289597140027</v>
      </c>
      <c r="AA181" s="80">
        <f>VLOOKUP(U181,BG!$A$2:$F$55,5)</f>
        <v>1.6565452920433761</v>
      </c>
      <c r="AB181" s="80">
        <f>VLOOKUP(U181,BG!$A$2:$F$55,6)</f>
        <v>-90.060834819567106</v>
      </c>
      <c r="AC181" s="4">
        <f>VLOOKUP(U181+1,BG!$A$2:$F$55,4)</f>
        <v>14.540271969019336</v>
      </c>
      <c r="AD181" s="4">
        <f>VLOOKUP(U181+1,BG!$A$2:$F$55,5)</f>
        <v>2.7438535310898708</v>
      </c>
      <c r="AE181" s="4">
        <f>VLOOKUP(U181+1,BG!$A$2:$F$55,6)</f>
        <v>-128.52009131371585</v>
      </c>
      <c r="AF181" s="3">
        <f>COUNTIF($U$2:U181,U181)</f>
        <v>1</v>
      </c>
      <c r="AG181" s="3">
        <f t="shared" si="22"/>
        <v>18</v>
      </c>
      <c r="AH181" s="3">
        <f t="shared" si="25"/>
        <v>17</v>
      </c>
      <c r="AI181" s="3">
        <f t="shared" si="26"/>
        <v>0</v>
      </c>
      <c r="AJ181" s="81">
        <f t="shared" si="23"/>
        <v>14.903289597140027</v>
      </c>
      <c r="AK181" s="81">
        <f t="shared" si="24"/>
        <v>1.6565452920433761</v>
      </c>
      <c r="AL181" s="81">
        <f t="shared" si="27"/>
        <v>-90.060834819567106</v>
      </c>
      <c r="AM181" s="83">
        <v>1.26248</v>
      </c>
      <c r="AN181" s="83">
        <v>103.81</v>
      </c>
      <c r="AO181" s="84">
        <f t="shared" si="28"/>
        <v>131.05804879999999</v>
      </c>
      <c r="AP181" s="84">
        <f t="shared" si="29"/>
        <v>126.63225269826032</v>
      </c>
      <c r="AQ181" s="84">
        <f t="shared" si="30"/>
        <v>-65.372860601465774</v>
      </c>
      <c r="AR181" s="84">
        <f t="shared" si="31"/>
        <v>192.00511329972608</v>
      </c>
      <c r="AS181" s="85">
        <f t="shared" si="32"/>
        <v>0.31742417403533302</v>
      </c>
    </row>
    <row r="182" spans="1:45" x14ac:dyDescent="0.25">
      <c r="A182">
        <v>7</v>
      </c>
      <c r="B182" s="24">
        <v>18</v>
      </c>
      <c r="C182" s="25" t="s">
        <v>356</v>
      </c>
      <c r="D182" s="25">
        <v>-800</v>
      </c>
      <c r="E182" s="25">
        <v>-103.9375</v>
      </c>
      <c r="F182" s="25">
        <v>190</v>
      </c>
      <c r="G182" s="25">
        <v>0.431421</v>
      </c>
      <c r="H182" s="25">
        <v>0.19178400000000001</v>
      </c>
      <c r="I182" s="25">
        <v>49.053631000000003</v>
      </c>
      <c r="J182" s="25">
        <v>1.451884</v>
      </c>
      <c r="K182" s="25">
        <v>9.1520989999999998</v>
      </c>
      <c r="L182" s="25">
        <v>0.13570199999999999</v>
      </c>
      <c r="M182" s="55">
        <v>0.431421</v>
      </c>
      <c r="N182" s="25">
        <v>0.218719</v>
      </c>
      <c r="O182" s="25">
        <v>99700</v>
      </c>
      <c r="P182" s="25">
        <v>21.7</v>
      </c>
      <c r="Q182" s="25">
        <v>60</v>
      </c>
      <c r="R182" s="25">
        <v>1.171</v>
      </c>
      <c r="S182" s="25" t="s">
        <v>395</v>
      </c>
      <c r="T182" s="25" t="s">
        <v>396</v>
      </c>
      <c r="U182" s="77">
        <v>1110</v>
      </c>
      <c r="V182" s="34">
        <v>243.35289720482183</v>
      </c>
      <c r="W182" s="2">
        <v>1.9079718261320038</v>
      </c>
      <c r="X182" s="2">
        <v>98.021691161957278</v>
      </c>
      <c r="Y182" s="2">
        <v>-68.942495887629548</v>
      </c>
      <c r="Z182" s="80">
        <f>VLOOKUP(U182,BG!$A$2:$F$55,4)</f>
        <v>14.903289597140027</v>
      </c>
      <c r="AA182" s="80">
        <f>VLOOKUP(U182,BG!$A$2:$F$55,5)</f>
        <v>1.6565452920433761</v>
      </c>
      <c r="AB182" s="80">
        <f>VLOOKUP(U182,BG!$A$2:$F$55,6)</f>
        <v>-90.060834819567106</v>
      </c>
      <c r="AC182" s="4">
        <f>VLOOKUP(U182+1,BG!$A$2:$F$55,4)</f>
        <v>14.540271969019336</v>
      </c>
      <c r="AD182" s="4">
        <f>VLOOKUP(U182+1,BG!$A$2:$F$55,5)</f>
        <v>2.7438535310898708</v>
      </c>
      <c r="AE182" s="4">
        <f>VLOOKUP(U182+1,BG!$A$2:$F$55,6)</f>
        <v>-128.52009131371585</v>
      </c>
      <c r="AF182" s="3">
        <f>COUNTIF($U$2:U182,U182)</f>
        <v>2</v>
      </c>
      <c r="AG182" s="3">
        <f t="shared" si="22"/>
        <v>18</v>
      </c>
      <c r="AH182" s="3">
        <f t="shared" si="25"/>
        <v>16</v>
      </c>
      <c r="AI182" s="3">
        <f t="shared" si="26"/>
        <v>1</v>
      </c>
      <c r="AJ182" s="81">
        <f t="shared" si="23"/>
        <v>14.88193561901528</v>
      </c>
      <c r="AK182" s="81">
        <f t="shared" si="24"/>
        <v>1.7205046002225817</v>
      </c>
      <c r="AL182" s="81">
        <f t="shared" si="27"/>
        <v>-92.323144025105279</v>
      </c>
      <c r="AM182" s="83">
        <v>1.2073</v>
      </c>
      <c r="AN182" s="83">
        <v>100.779</v>
      </c>
      <c r="AO182" s="84">
        <f t="shared" si="28"/>
        <v>121.6704867</v>
      </c>
      <c r="AP182" s="84">
        <f t="shared" si="29"/>
        <v>118.08012919919739</v>
      </c>
      <c r="AQ182" s="84">
        <f t="shared" si="30"/>
        <v>-66.71870533237319</v>
      </c>
      <c r="AR182" s="84">
        <f t="shared" si="31"/>
        <v>184.79883453157058</v>
      </c>
      <c r="AS182" s="85">
        <f t="shared" si="32"/>
        <v>0.34160576819431127</v>
      </c>
    </row>
    <row r="183" spans="1:45" x14ac:dyDescent="0.25">
      <c r="A183">
        <v>7</v>
      </c>
      <c r="B183" s="24">
        <v>20</v>
      </c>
      <c r="C183" s="25" t="s">
        <v>356</v>
      </c>
      <c r="D183" s="25">
        <v>-800</v>
      </c>
      <c r="E183" s="25">
        <v>-103.9375</v>
      </c>
      <c r="F183" s="25">
        <v>200</v>
      </c>
      <c r="G183" s="25">
        <v>0.43049799999999999</v>
      </c>
      <c r="H183" s="25">
        <v>0.192107</v>
      </c>
      <c r="I183" s="25">
        <v>49.134526999999999</v>
      </c>
      <c r="J183" s="25">
        <v>1.480653</v>
      </c>
      <c r="K183" s="25">
        <v>9.1596060000000001</v>
      </c>
      <c r="L183" s="25">
        <v>0.138262</v>
      </c>
      <c r="M183" s="55">
        <v>0.43049799999999999</v>
      </c>
      <c r="N183" s="25">
        <v>0.231512</v>
      </c>
      <c r="O183" s="25">
        <v>99700</v>
      </c>
      <c r="P183" s="25">
        <v>21.7</v>
      </c>
      <c r="Q183" s="25">
        <v>60</v>
      </c>
      <c r="R183" s="25">
        <v>1.171</v>
      </c>
      <c r="S183" s="25" t="s">
        <v>397</v>
      </c>
      <c r="T183" s="25" t="s">
        <v>398</v>
      </c>
      <c r="U183" s="77">
        <v>1110</v>
      </c>
      <c r="V183" s="34">
        <v>237.3398230906997</v>
      </c>
      <c r="W183" s="2">
        <v>1.6623680947485506</v>
      </c>
      <c r="X183" s="2">
        <v>107.66129461119944</v>
      </c>
      <c r="Y183" s="2">
        <v>-77.29000976832387</v>
      </c>
      <c r="Z183" s="80">
        <f>VLOOKUP(U183,BG!$A$2:$F$55,4)</f>
        <v>14.903289597140027</v>
      </c>
      <c r="AA183" s="80">
        <f>VLOOKUP(U183,BG!$A$2:$F$55,5)</f>
        <v>1.6565452920433761</v>
      </c>
      <c r="AB183" s="80">
        <f>VLOOKUP(U183,BG!$A$2:$F$55,6)</f>
        <v>-90.060834819567106</v>
      </c>
      <c r="AC183" s="4">
        <f>VLOOKUP(U183+1,BG!$A$2:$F$55,4)</f>
        <v>14.540271969019336</v>
      </c>
      <c r="AD183" s="4">
        <f>VLOOKUP(U183+1,BG!$A$2:$F$55,5)</f>
        <v>2.7438535310898708</v>
      </c>
      <c r="AE183" s="4">
        <f>VLOOKUP(U183+1,BG!$A$2:$F$55,6)</f>
        <v>-128.52009131371585</v>
      </c>
      <c r="AF183" s="3">
        <f>COUNTIF($U$2:U183,U183)</f>
        <v>3</v>
      </c>
      <c r="AG183" s="3">
        <f t="shared" si="22"/>
        <v>18</v>
      </c>
      <c r="AH183" s="3">
        <f t="shared" si="25"/>
        <v>15</v>
      </c>
      <c r="AI183" s="3">
        <f t="shared" si="26"/>
        <v>2</v>
      </c>
      <c r="AJ183" s="81">
        <f t="shared" si="23"/>
        <v>14.860581640890533</v>
      </c>
      <c r="AK183" s="81">
        <f t="shared" si="24"/>
        <v>1.7844639084017873</v>
      </c>
      <c r="AL183" s="81">
        <f t="shared" si="27"/>
        <v>-94.585453230643424</v>
      </c>
      <c r="AM183" s="83">
        <v>1.22035</v>
      </c>
      <c r="AN183" s="83">
        <v>106.61499999999999</v>
      </c>
      <c r="AO183" s="84">
        <f t="shared" si="28"/>
        <v>130.10761525000001</v>
      </c>
      <c r="AP183" s="84">
        <f t="shared" si="29"/>
        <v>101.68269143265815</v>
      </c>
      <c r="AQ183" s="84">
        <f t="shared" si="30"/>
        <v>-68.067281634616052</v>
      </c>
      <c r="AR183" s="84">
        <f t="shared" si="31"/>
        <v>169.7499730672742</v>
      </c>
      <c r="AS183" s="85">
        <f t="shared" si="32"/>
        <v>0.23353380917217223</v>
      </c>
    </row>
    <row r="184" spans="1:45" x14ac:dyDescent="0.25">
      <c r="A184">
        <v>7</v>
      </c>
      <c r="B184" s="24">
        <v>21</v>
      </c>
      <c r="C184" s="25" t="s">
        <v>356</v>
      </c>
      <c r="D184" s="25">
        <v>-800</v>
      </c>
      <c r="E184" s="25">
        <v>-103.9375</v>
      </c>
      <c r="F184" s="25">
        <v>210</v>
      </c>
      <c r="G184" s="25">
        <v>0.44603599999999999</v>
      </c>
      <c r="H184" s="25">
        <v>0.19203000000000001</v>
      </c>
      <c r="I184" s="25">
        <v>49.115226</v>
      </c>
      <c r="J184" s="25">
        <v>1.4656149999999999</v>
      </c>
      <c r="K184" s="25">
        <v>9.1578269999999993</v>
      </c>
      <c r="L184" s="25">
        <v>0.13683699999999999</v>
      </c>
      <c r="M184" s="55">
        <v>0.44603599999999999</v>
      </c>
      <c r="N184" s="25">
        <v>0.24354899999999999</v>
      </c>
      <c r="O184" s="25">
        <v>99700</v>
      </c>
      <c r="P184" s="25">
        <v>21.7</v>
      </c>
      <c r="Q184" s="25">
        <v>60</v>
      </c>
      <c r="R184" s="25">
        <v>1.171</v>
      </c>
      <c r="S184" s="25" t="s">
        <v>399</v>
      </c>
      <c r="T184" s="25" t="s">
        <v>400</v>
      </c>
      <c r="U184" s="77">
        <v>1110</v>
      </c>
      <c r="V184" s="34">
        <v>248.62024581189374</v>
      </c>
      <c r="W184" s="2">
        <v>1.5732701963527049</v>
      </c>
      <c r="X184" s="2">
        <v>118.29484879097734</v>
      </c>
      <c r="Y184" s="2">
        <v>-80.478585906846348</v>
      </c>
      <c r="Z184" s="80">
        <f>VLOOKUP(U184,BG!$A$2:$F$55,4)</f>
        <v>14.903289597140027</v>
      </c>
      <c r="AA184" s="80">
        <f>VLOOKUP(U184,BG!$A$2:$F$55,5)</f>
        <v>1.6565452920433761</v>
      </c>
      <c r="AB184" s="80">
        <f>VLOOKUP(U184,BG!$A$2:$F$55,6)</f>
        <v>-90.060834819567106</v>
      </c>
      <c r="AC184" s="4">
        <f>VLOOKUP(U184+1,BG!$A$2:$F$55,4)</f>
        <v>14.540271969019336</v>
      </c>
      <c r="AD184" s="4">
        <f>VLOOKUP(U184+1,BG!$A$2:$F$55,5)</f>
        <v>2.7438535310898708</v>
      </c>
      <c r="AE184" s="4">
        <f>VLOOKUP(U184+1,BG!$A$2:$F$55,6)</f>
        <v>-128.52009131371585</v>
      </c>
      <c r="AF184" s="3">
        <f>COUNTIF($U$2:U184,U184)</f>
        <v>4</v>
      </c>
      <c r="AG184" s="3">
        <f t="shared" si="22"/>
        <v>18</v>
      </c>
      <c r="AH184" s="3">
        <f t="shared" si="25"/>
        <v>14</v>
      </c>
      <c r="AI184" s="3">
        <f t="shared" si="26"/>
        <v>3</v>
      </c>
      <c r="AJ184" s="81">
        <f t="shared" si="23"/>
        <v>14.839227662765788</v>
      </c>
      <c r="AK184" s="81">
        <f t="shared" si="24"/>
        <v>1.8484232165809928</v>
      </c>
      <c r="AL184" s="81">
        <f t="shared" si="27"/>
        <v>-96.847762436181583</v>
      </c>
      <c r="AM184" s="83">
        <v>1.1640600000000001</v>
      </c>
      <c r="AN184" s="83">
        <v>118.017</v>
      </c>
      <c r="AO184" s="84">
        <f t="shared" si="28"/>
        <v>137.37886902</v>
      </c>
      <c r="AP184" s="84">
        <f t="shared" si="29"/>
        <v>105.6311740780481</v>
      </c>
      <c r="AQ184" s="84">
        <f t="shared" si="30"/>
        <v>-69.418589508194401</v>
      </c>
      <c r="AR184" s="84">
        <f t="shared" si="31"/>
        <v>175.04976358624251</v>
      </c>
      <c r="AS184" s="85">
        <f t="shared" si="32"/>
        <v>0.2152010593700861</v>
      </c>
    </row>
    <row r="185" spans="1:45" x14ac:dyDescent="0.25">
      <c r="A185">
        <v>7</v>
      </c>
      <c r="B185" s="24">
        <v>22</v>
      </c>
      <c r="C185" s="25" t="s">
        <v>356</v>
      </c>
      <c r="D185" s="25">
        <v>-800</v>
      </c>
      <c r="E185" s="25">
        <v>-103.9375</v>
      </c>
      <c r="F185" s="25">
        <v>220</v>
      </c>
      <c r="G185" s="25">
        <v>0.43169099999999999</v>
      </c>
      <c r="H185" s="25">
        <v>0.191775</v>
      </c>
      <c r="I185" s="25">
        <v>49.051237999999998</v>
      </c>
      <c r="J185" s="25">
        <v>1.46801</v>
      </c>
      <c r="K185" s="25">
        <v>9.1518529999999991</v>
      </c>
      <c r="L185" s="25">
        <v>0.13720599999999999</v>
      </c>
      <c r="M185" s="55">
        <v>0.43169099999999999</v>
      </c>
      <c r="N185" s="25">
        <v>0.24200199999999999</v>
      </c>
      <c r="O185" s="25">
        <v>99700</v>
      </c>
      <c r="P185" s="25">
        <v>21.7</v>
      </c>
      <c r="Q185" s="25">
        <v>60</v>
      </c>
      <c r="R185" s="25">
        <v>1.171</v>
      </c>
      <c r="S185" s="25" t="s">
        <v>401</v>
      </c>
      <c r="T185" s="25" t="s">
        <v>402</v>
      </c>
      <c r="U185" s="77">
        <v>1110</v>
      </c>
      <c r="V185" s="34">
        <v>233.24245202692899</v>
      </c>
      <c r="W185" s="2">
        <v>1.4696926287929737</v>
      </c>
      <c r="X185" s="2">
        <v>119.21977516081405</v>
      </c>
      <c r="Y185" s="2">
        <v>-82.689078780312329</v>
      </c>
      <c r="Z185" s="80">
        <f>VLOOKUP(U185,BG!$A$2:$F$55,4)</f>
        <v>14.903289597140027</v>
      </c>
      <c r="AA185" s="80">
        <f>VLOOKUP(U185,BG!$A$2:$F$55,5)</f>
        <v>1.6565452920433761</v>
      </c>
      <c r="AB185" s="80">
        <f>VLOOKUP(U185,BG!$A$2:$F$55,6)</f>
        <v>-90.060834819567106</v>
      </c>
      <c r="AC185" s="4">
        <f>VLOOKUP(U185+1,BG!$A$2:$F$55,4)</f>
        <v>14.540271969019336</v>
      </c>
      <c r="AD185" s="4">
        <f>VLOOKUP(U185+1,BG!$A$2:$F$55,5)</f>
        <v>2.7438535310898708</v>
      </c>
      <c r="AE185" s="4">
        <f>VLOOKUP(U185+1,BG!$A$2:$F$55,6)</f>
        <v>-128.52009131371585</v>
      </c>
      <c r="AF185" s="3">
        <f>COUNTIF($U$2:U185,U185)</f>
        <v>5</v>
      </c>
      <c r="AG185" s="3">
        <f t="shared" si="22"/>
        <v>18</v>
      </c>
      <c r="AH185" s="3">
        <f t="shared" si="25"/>
        <v>13</v>
      </c>
      <c r="AI185" s="3">
        <f t="shared" si="26"/>
        <v>4</v>
      </c>
      <c r="AJ185" s="81">
        <f t="shared" si="23"/>
        <v>14.817873684641041</v>
      </c>
      <c r="AK185" s="81">
        <f t="shared" si="24"/>
        <v>1.9123825247601984</v>
      </c>
      <c r="AL185" s="81">
        <f t="shared" si="27"/>
        <v>-99.110071641719756</v>
      </c>
      <c r="AM185" s="83">
        <v>1.07589</v>
      </c>
      <c r="AN185" s="83">
        <v>121.82899999999999</v>
      </c>
      <c r="AO185" s="84">
        <f t="shared" si="28"/>
        <v>131.07460280999999</v>
      </c>
      <c r="AP185" s="84">
        <f t="shared" si="29"/>
        <v>92.527345979891734</v>
      </c>
      <c r="AQ185" s="84">
        <f t="shared" si="30"/>
        <v>-70.77262895310821</v>
      </c>
      <c r="AR185" s="84">
        <f t="shared" si="31"/>
        <v>163.29997493299993</v>
      </c>
      <c r="AS185" s="85">
        <f t="shared" si="32"/>
        <v>0.19733850012053974</v>
      </c>
    </row>
    <row r="186" spans="1:45" x14ac:dyDescent="0.25">
      <c r="A186">
        <v>7</v>
      </c>
      <c r="B186" s="24">
        <v>23</v>
      </c>
      <c r="C186" s="25" t="s">
        <v>356</v>
      </c>
      <c r="D186" s="25">
        <v>-800</v>
      </c>
      <c r="E186" s="25">
        <v>-103.9375</v>
      </c>
      <c r="F186" s="25">
        <v>230</v>
      </c>
      <c r="G186" s="25">
        <v>0.41830600000000001</v>
      </c>
      <c r="H186" s="25">
        <v>0.192132</v>
      </c>
      <c r="I186" s="25">
        <v>49.140877000000003</v>
      </c>
      <c r="J186" s="25">
        <v>1.4324440000000001</v>
      </c>
      <c r="K186" s="25">
        <v>9.1602650000000008</v>
      </c>
      <c r="L186" s="25">
        <v>0.133746</v>
      </c>
      <c r="M186" s="55">
        <v>0.41830600000000001</v>
      </c>
      <c r="N186" s="25">
        <v>0.23322100000000001</v>
      </c>
      <c r="O186" s="25">
        <v>99700</v>
      </c>
      <c r="P186" s="25">
        <v>21.7</v>
      </c>
      <c r="Q186" s="25">
        <v>60</v>
      </c>
      <c r="R186" s="25">
        <v>1.171</v>
      </c>
      <c r="S186" s="25" t="s">
        <v>403</v>
      </c>
      <c r="T186" s="25" t="s">
        <v>404</v>
      </c>
      <c r="U186" s="77">
        <v>1110</v>
      </c>
      <c r="V186" s="34">
        <v>218.75745752274389</v>
      </c>
      <c r="W186" s="2">
        <v>1.4131852619495286</v>
      </c>
      <c r="X186" s="2">
        <v>117.96097009545591</v>
      </c>
      <c r="Y186" s="2">
        <v>-83.152138654685473</v>
      </c>
      <c r="Z186" s="80">
        <f>VLOOKUP(U186,BG!$A$2:$F$55,4)</f>
        <v>14.903289597140027</v>
      </c>
      <c r="AA186" s="80">
        <f>VLOOKUP(U186,BG!$A$2:$F$55,5)</f>
        <v>1.6565452920433761</v>
      </c>
      <c r="AB186" s="80">
        <f>VLOOKUP(U186,BG!$A$2:$F$55,6)</f>
        <v>-90.060834819567106</v>
      </c>
      <c r="AC186" s="4">
        <f>VLOOKUP(U186+1,BG!$A$2:$F$55,4)</f>
        <v>14.540271969019336</v>
      </c>
      <c r="AD186" s="4">
        <f>VLOOKUP(U186+1,BG!$A$2:$F$55,5)</f>
        <v>2.7438535310898708</v>
      </c>
      <c r="AE186" s="4">
        <f>VLOOKUP(U186+1,BG!$A$2:$F$55,6)</f>
        <v>-128.52009131371585</v>
      </c>
      <c r="AF186" s="3">
        <f>COUNTIF($U$2:U186,U186)</f>
        <v>6</v>
      </c>
      <c r="AG186" s="3">
        <f t="shared" si="22"/>
        <v>18</v>
      </c>
      <c r="AH186" s="3">
        <f t="shared" si="25"/>
        <v>12</v>
      </c>
      <c r="AI186" s="3">
        <f t="shared" si="26"/>
        <v>5</v>
      </c>
      <c r="AJ186" s="81">
        <f t="shared" si="23"/>
        <v>14.796519706516293</v>
      </c>
      <c r="AK186" s="81">
        <f t="shared" si="24"/>
        <v>1.9763418329394038</v>
      </c>
      <c r="AL186" s="81">
        <f t="shared" si="27"/>
        <v>-101.3723808472579</v>
      </c>
      <c r="AM186" s="83">
        <v>1.0213399999999999</v>
      </c>
      <c r="AN186" s="83">
        <v>121.92400000000001</v>
      </c>
      <c r="AO186" s="84">
        <f t="shared" si="28"/>
        <v>124.52585816</v>
      </c>
      <c r="AP186" s="84">
        <f t="shared" si="29"/>
        <v>83.548565769481911</v>
      </c>
      <c r="AQ186" s="84">
        <f t="shared" si="30"/>
        <v>-72.129399969357479</v>
      </c>
      <c r="AR186" s="84">
        <f t="shared" si="31"/>
        <v>155.67796573883939</v>
      </c>
      <c r="AS186" s="85">
        <f t="shared" si="32"/>
        <v>0.2001060807224268</v>
      </c>
    </row>
    <row r="187" spans="1:45" x14ac:dyDescent="0.25">
      <c r="A187">
        <v>7</v>
      </c>
      <c r="B187" s="24">
        <v>24</v>
      </c>
      <c r="C187" s="25" t="s">
        <v>356</v>
      </c>
      <c r="D187" s="25">
        <v>-800</v>
      </c>
      <c r="E187" s="25">
        <v>-103.9375</v>
      </c>
      <c r="F187" s="25">
        <v>240</v>
      </c>
      <c r="G187" s="25">
        <v>0.40786499999999998</v>
      </c>
      <c r="H187" s="25">
        <v>0.19189300000000001</v>
      </c>
      <c r="I187" s="25">
        <v>49.080860000000001</v>
      </c>
      <c r="J187" s="25">
        <v>1.42649</v>
      </c>
      <c r="K187" s="25">
        <v>9.1546749999999992</v>
      </c>
      <c r="L187" s="25">
        <v>0.133247</v>
      </c>
      <c r="M187" s="55">
        <v>0.40786499999999998</v>
      </c>
      <c r="N187" s="25">
        <v>0.23247000000000001</v>
      </c>
      <c r="O187" s="25">
        <v>99700</v>
      </c>
      <c r="P187" s="25">
        <v>21.7</v>
      </c>
      <c r="Q187" s="25">
        <v>60</v>
      </c>
      <c r="R187" s="25">
        <v>1.171</v>
      </c>
      <c r="S187" s="25" t="s">
        <v>405</v>
      </c>
      <c r="T187" s="25" t="s">
        <v>406</v>
      </c>
      <c r="U187" s="77">
        <v>1110</v>
      </c>
      <c r="V187" s="34">
        <v>206.92554748683844</v>
      </c>
      <c r="W187" s="2">
        <v>1.5320921574875455</v>
      </c>
      <c r="X187" s="2">
        <v>108.26620193620215</v>
      </c>
      <c r="Y187" s="2">
        <v>-77.809677403666583</v>
      </c>
      <c r="Z187" s="80">
        <f>VLOOKUP(U187,BG!$A$2:$F$55,4)</f>
        <v>14.903289597140027</v>
      </c>
      <c r="AA187" s="80">
        <f>VLOOKUP(U187,BG!$A$2:$F$55,5)</f>
        <v>1.6565452920433761</v>
      </c>
      <c r="AB187" s="80">
        <f>VLOOKUP(U187,BG!$A$2:$F$55,6)</f>
        <v>-90.060834819567106</v>
      </c>
      <c r="AC187" s="4">
        <f>VLOOKUP(U187+1,BG!$A$2:$F$55,4)</f>
        <v>14.540271969019336</v>
      </c>
      <c r="AD187" s="4">
        <f>VLOOKUP(U187+1,BG!$A$2:$F$55,5)</f>
        <v>2.7438535310898708</v>
      </c>
      <c r="AE187" s="4">
        <f>VLOOKUP(U187+1,BG!$A$2:$F$55,6)</f>
        <v>-128.52009131371585</v>
      </c>
      <c r="AF187" s="3">
        <f>COUNTIF($U$2:U187,U187)</f>
        <v>7</v>
      </c>
      <c r="AG187" s="3">
        <f t="shared" si="22"/>
        <v>18</v>
      </c>
      <c r="AH187" s="3">
        <f t="shared" si="25"/>
        <v>11</v>
      </c>
      <c r="AI187" s="3">
        <f t="shared" si="26"/>
        <v>6</v>
      </c>
      <c r="AJ187" s="81">
        <f t="shared" si="23"/>
        <v>14.775165728391547</v>
      </c>
      <c r="AK187" s="81">
        <f t="shared" si="24"/>
        <v>2.0403011411186092</v>
      </c>
      <c r="AL187" s="81">
        <f t="shared" si="27"/>
        <v>-103.63469005279607</v>
      </c>
      <c r="AM187" s="83">
        <v>1.0377400000000001</v>
      </c>
      <c r="AN187" s="83">
        <v>108.973</v>
      </c>
      <c r="AO187" s="84">
        <f t="shared" si="28"/>
        <v>113.08564102000001</v>
      </c>
      <c r="AP187" s="84">
        <f t="shared" si="29"/>
        <v>88.06412150375165</v>
      </c>
      <c r="AQ187" s="84">
        <f t="shared" si="30"/>
        <v>-73.488902556942236</v>
      </c>
      <c r="AR187" s="84">
        <f t="shared" si="31"/>
        <v>161.55302406069387</v>
      </c>
      <c r="AS187" s="85">
        <f t="shared" si="32"/>
        <v>0.3000091352204286</v>
      </c>
    </row>
    <row r="188" spans="1:45" x14ac:dyDescent="0.25">
      <c r="A188">
        <v>7</v>
      </c>
      <c r="B188" s="24">
        <v>25</v>
      </c>
      <c r="C188" s="25" t="s">
        <v>356</v>
      </c>
      <c r="D188" s="25">
        <v>-800</v>
      </c>
      <c r="E188" s="25">
        <v>-103.9375</v>
      </c>
      <c r="F188" s="25">
        <v>250</v>
      </c>
      <c r="G188" s="25">
        <v>0.40756500000000001</v>
      </c>
      <c r="H188" s="25">
        <v>0.19164400000000001</v>
      </c>
      <c r="I188" s="25">
        <v>49.018543999999999</v>
      </c>
      <c r="J188" s="25">
        <v>1.4336040000000001</v>
      </c>
      <c r="K188" s="25">
        <v>9.1488510000000005</v>
      </c>
      <c r="L188" s="25">
        <v>0.13392499999999999</v>
      </c>
      <c r="M188" s="55">
        <v>0.40756500000000001</v>
      </c>
      <c r="N188" s="25">
        <v>0.23292399999999999</v>
      </c>
      <c r="O188" s="25">
        <v>99700</v>
      </c>
      <c r="P188" s="25">
        <v>21.7</v>
      </c>
      <c r="Q188" s="25">
        <v>60</v>
      </c>
      <c r="R188" s="25">
        <v>1.171</v>
      </c>
      <c r="S188" s="25" t="s">
        <v>407</v>
      </c>
      <c r="T188" s="25" t="s">
        <v>408</v>
      </c>
      <c r="U188" s="77">
        <v>1110</v>
      </c>
      <c r="V188" s="34">
        <v>204.12643168738492</v>
      </c>
      <c r="W188" s="2">
        <v>1.3366439744833551</v>
      </c>
      <c r="X188" s="2">
        <v>119.90169077637681</v>
      </c>
      <c r="Y188" s="2">
        <v>-83.685158751579451</v>
      </c>
      <c r="Z188" s="80">
        <f>VLOOKUP(U188,BG!$A$2:$F$55,4)</f>
        <v>14.903289597140027</v>
      </c>
      <c r="AA188" s="80">
        <f>VLOOKUP(U188,BG!$A$2:$F$55,5)</f>
        <v>1.6565452920433761</v>
      </c>
      <c r="AB188" s="80">
        <f>VLOOKUP(U188,BG!$A$2:$F$55,6)</f>
        <v>-90.060834819567106</v>
      </c>
      <c r="AC188" s="4">
        <f>VLOOKUP(U188+1,BG!$A$2:$F$55,4)</f>
        <v>14.540271969019336</v>
      </c>
      <c r="AD188" s="4">
        <f>VLOOKUP(U188+1,BG!$A$2:$F$55,5)</f>
        <v>2.7438535310898708</v>
      </c>
      <c r="AE188" s="4">
        <f>VLOOKUP(U188+1,BG!$A$2:$F$55,6)</f>
        <v>-128.52009131371585</v>
      </c>
      <c r="AF188" s="3">
        <f>COUNTIF($U$2:U188,U188)</f>
        <v>8</v>
      </c>
      <c r="AG188" s="3">
        <f t="shared" si="22"/>
        <v>18</v>
      </c>
      <c r="AH188" s="3">
        <f t="shared" si="25"/>
        <v>10</v>
      </c>
      <c r="AI188" s="3">
        <f t="shared" si="26"/>
        <v>7</v>
      </c>
      <c r="AJ188" s="81">
        <f t="shared" si="23"/>
        <v>14.753811750266802</v>
      </c>
      <c r="AK188" s="81">
        <f t="shared" si="24"/>
        <v>2.104260449297815</v>
      </c>
      <c r="AL188" s="81">
        <f t="shared" si="27"/>
        <v>-105.89699925833423</v>
      </c>
      <c r="AM188" s="83">
        <v>0.95189699999999999</v>
      </c>
      <c r="AN188" s="83">
        <v>126.583</v>
      </c>
      <c r="AO188" s="84">
        <f t="shared" si="28"/>
        <v>120.49397795099999</v>
      </c>
      <c r="AP188" s="84">
        <f t="shared" si="29"/>
        <v>76.580713755031098</v>
      </c>
      <c r="AQ188" s="84">
        <f t="shared" si="30"/>
        <v>-74.851136715862424</v>
      </c>
      <c r="AR188" s="84">
        <f t="shared" si="31"/>
        <v>151.43185047089352</v>
      </c>
      <c r="AS188" s="85">
        <f t="shared" si="32"/>
        <v>0.20430228134760892</v>
      </c>
    </row>
    <row r="189" spans="1:45" x14ac:dyDescent="0.25">
      <c r="A189">
        <v>7</v>
      </c>
      <c r="B189" s="24">
        <v>26</v>
      </c>
      <c r="C189" s="25" t="s">
        <v>356</v>
      </c>
      <c r="D189" s="25">
        <v>-800</v>
      </c>
      <c r="E189" s="25">
        <v>-103.9375</v>
      </c>
      <c r="F189" s="25">
        <v>260</v>
      </c>
      <c r="G189" s="25">
        <v>0.396567</v>
      </c>
      <c r="H189" s="25">
        <v>0.191523</v>
      </c>
      <c r="I189" s="25">
        <v>48.988045</v>
      </c>
      <c r="J189" s="25">
        <v>1.4357569999999999</v>
      </c>
      <c r="K189" s="25">
        <v>9.1460000000000008</v>
      </c>
      <c r="L189" s="25">
        <v>0.13416600000000001</v>
      </c>
      <c r="M189" s="55">
        <v>0.396567</v>
      </c>
      <c r="N189" s="25">
        <v>0.24811900000000001</v>
      </c>
      <c r="O189" s="25">
        <v>99700</v>
      </c>
      <c r="P189" s="25">
        <v>21.7</v>
      </c>
      <c r="Q189" s="25">
        <v>60</v>
      </c>
      <c r="R189" s="25">
        <v>1.171</v>
      </c>
      <c r="S189" s="25" t="s">
        <v>409</v>
      </c>
      <c r="T189" s="25" t="s">
        <v>410</v>
      </c>
      <c r="U189" s="77">
        <v>1110</v>
      </c>
      <c r="V189" s="34">
        <v>191.84821894378024</v>
      </c>
      <c r="W189" s="2">
        <v>1.3311733348196038</v>
      </c>
      <c r="X189" s="2">
        <v>117.05247017024726</v>
      </c>
      <c r="Y189" s="2">
        <v>-81.637787683514375</v>
      </c>
      <c r="Z189" s="80">
        <f>VLOOKUP(U189,BG!$A$2:$F$55,4)</f>
        <v>14.903289597140027</v>
      </c>
      <c r="AA189" s="80">
        <f>VLOOKUP(U189,BG!$A$2:$F$55,5)</f>
        <v>1.6565452920433761</v>
      </c>
      <c r="AB189" s="80">
        <f>VLOOKUP(U189,BG!$A$2:$F$55,6)</f>
        <v>-90.060834819567106</v>
      </c>
      <c r="AC189" s="4">
        <f>VLOOKUP(U189+1,BG!$A$2:$F$55,4)</f>
        <v>14.540271969019336</v>
      </c>
      <c r="AD189" s="4">
        <f>VLOOKUP(U189+1,BG!$A$2:$F$55,5)</f>
        <v>2.7438535310898708</v>
      </c>
      <c r="AE189" s="4">
        <f>VLOOKUP(U189+1,BG!$A$2:$F$55,6)</f>
        <v>-128.52009131371585</v>
      </c>
      <c r="AF189" s="3">
        <f>COUNTIF($U$2:U189,U189)</f>
        <v>9</v>
      </c>
      <c r="AG189" s="3">
        <f t="shared" si="22"/>
        <v>18</v>
      </c>
      <c r="AH189" s="3">
        <f t="shared" si="25"/>
        <v>9</v>
      </c>
      <c r="AI189" s="3">
        <f t="shared" si="26"/>
        <v>8</v>
      </c>
      <c r="AJ189" s="81">
        <f t="shared" si="23"/>
        <v>14.732457772142055</v>
      </c>
      <c r="AK189" s="81">
        <f t="shared" si="24"/>
        <v>2.1682197574770208</v>
      </c>
      <c r="AL189" s="81">
        <f t="shared" si="27"/>
        <v>-108.15930846387241</v>
      </c>
      <c r="AM189" s="83">
        <v>0.92527199999999998</v>
      </c>
      <c r="AN189" s="83">
        <v>123.658</v>
      </c>
      <c r="AO189" s="84">
        <f t="shared" si="28"/>
        <v>114.417284976</v>
      </c>
      <c r="AP189" s="84">
        <f t="shared" si="29"/>
        <v>74.179339381885853</v>
      </c>
      <c r="AQ189" s="84">
        <f t="shared" si="30"/>
        <v>-76.216102446118114</v>
      </c>
      <c r="AR189" s="84">
        <f t="shared" si="31"/>
        <v>150.39544182800398</v>
      </c>
      <c r="AS189" s="85">
        <f t="shared" si="32"/>
        <v>0.23922371858283781</v>
      </c>
    </row>
    <row r="190" spans="1:45" x14ac:dyDescent="0.25">
      <c r="A190">
        <v>7</v>
      </c>
      <c r="B190" s="24">
        <v>27</v>
      </c>
      <c r="C190" s="25" t="s">
        <v>356</v>
      </c>
      <c r="D190" s="25">
        <v>-800</v>
      </c>
      <c r="E190" s="25">
        <v>-103.9375</v>
      </c>
      <c r="F190" s="25">
        <v>270</v>
      </c>
      <c r="G190" s="25">
        <v>0.39020300000000002</v>
      </c>
      <c r="H190" s="25">
        <v>0.191659</v>
      </c>
      <c r="I190" s="25">
        <v>49.022143</v>
      </c>
      <c r="J190" s="25">
        <v>1.4629909999999999</v>
      </c>
      <c r="K190" s="25">
        <v>9.1491439999999997</v>
      </c>
      <c r="L190" s="25">
        <v>0.13677900000000001</v>
      </c>
      <c r="M190" s="55">
        <v>0.39020300000000002</v>
      </c>
      <c r="N190" s="25">
        <v>0.236622</v>
      </c>
      <c r="O190" s="25">
        <v>99700</v>
      </c>
      <c r="P190" s="25">
        <v>21.7</v>
      </c>
      <c r="Q190" s="25">
        <v>60</v>
      </c>
      <c r="R190" s="25">
        <v>1.171</v>
      </c>
      <c r="S190" s="25" t="s">
        <v>411</v>
      </c>
      <c r="T190" s="25" t="s">
        <v>412</v>
      </c>
      <c r="U190" s="77">
        <v>1110</v>
      </c>
      <c r="V190" s="34">
        <v>183.70441630695544</v>
      </c>
      <c r="W190" s="2">
        <v>1.2376402108891975</v>
      </c>
      <c r="X190" s="2">
        <v>120.94123101114981</v>
      </c>
      <c r="Y190" s="2">
        <v>-84.222128323739526</v>
      </c>
      <c r="Z190" s="80">
        <f>VLOOKUP(U190,BG!$A$2:$F$55,4)</f>
        <v>14.903289597140027</v>
      </c>
      <c r="AA190" s="80">
        <f>VLOOKUP(U190,BG!$A$2:$F$55,5)</f>
        <v>1.6565452920433761</v>
      </c>
      <c r="AB190" s="80">
        <f>VLOOKUP(U190,BG!$A$2:$F$55,6)</f>
        <v>-90.060834819567106</v>
      </c>
      <c r="AC190" s="4">
        <f>VLOOKUP(U190+1,BG!$A$2:$F$55,4)</f>
        <v>14.540271969019336</v>
      </c>
      <c r="AD190" s="4">
        <f>VLOOKUP(U190+1,BG!$A$2:$F$55,5)</f>
        <v>2.7438535310898708</v>
      </c>
      <c r="AE190" s="4">
        <f>VLOOKUP(U190+1,BG!$A$2:$F$55,6)</f>
        <v>-128.52009131371585</v>
      </c>
      <c r="AF190" s="3">
        <f>COUNTIF($U$2:U190,U190)</f>
        <v>10</v>
      </c>
      <c r="AG190" s="3">
        <f t="shared" si="22"/>
        <v>18</v>
      </c>
      <c r="AH190" s="3">
        <f t="shared" si="25"/>
        <v>8</v>
      </c>
      <c r="AI190" s="3">
        <f t="shared" si="26"/>
        <v>9</v>
      </c>
      <c r="AJ190" s="81">
        <f t="shared" si="23"/>
        <v>14.711103794017308</v>
      </c>
      <c r="AK190" s="81">
        <f t="shared" si="24"/>
        <v>2.2321790656562266</v>
      </c>
      <c r="AL190" s="81">
        <f t="shared" si="27"/>
        <v>-110.42161766941057</v>
      </c>
      <c r="AM190" s="83">
        <v>0.84842099999999998</v>
      </c>
      <c r="AN190" s="83">
        <v>130.81399999999999</v>
      </c>
      <c r="AO190" s="84">
        <f t="shared" si="28"/>
        <v>110.98534469399999</v>
      </c>
      <c r="AP190" s="84">
        <f t="shared" si="29"/>
        <v>65.459602330099074</v>
      </c>
      <c r="AQ190" s="84">
        <f t="shared" si="30"/>
        <v>-77.583799747709236</v>
      </c>
      <c r="AR190" s="84">
        <f t="shared" si="31"/>
        <v>143.04340207780831</v>
      </c>
      <c r="AS190" s="85">
        <f t="shared" si="32"/>
        <v>0.22411419833520438</v>
      </c>
    </row>
    <row r="191" spans="1:45" x14ac:dyDescent="0.25">
      <c r="A191">
        <v>7</v>
      </c>
      <c r="B191" s="24">
        <v>28</v>
      </c>
      <c r="C191" s="25" t="s">
        <v>356</v>
      </c>
      <c r="D191" s="25">
        <v>-800</v>
      </c>
      <c r="E191" s="25">
        <v>-103.9375</v>
      </c>
      <c r="F191" s="25">
        <v>280</v>
      </c>
      <c r="G191" s="25">
        <v>0.378492</v>
      </c>
      <c r="H191" s="25">
        <v>0.192277</v>
      </c>
      <c r="I191" s="25">
        <v>49.177387000000003</v>
      </c>
      <c r="J191" s="25">
        <v>1.43031</v>
      </c>
      <c r="K191" s="25">
        <v>9.1636710000000008</v>
      </c>
      <c r="L191" s="25">
        <v>0.13350500000000001</v>
      </c>
      <c r="M191" s="55">
        <v>0.378492</v>
      </c>
      <c r="N191" s="25">
        <v>0.234323</v>
      </c>
      <c r="O191" s="25">
        <v>99700</v>
      </c>
      <c r="P191" s="25">
        <v>21.7</v>
      </c>
      <c r="Q191" s="25">
        <v>60</v>
      </c>
      <c r="R191" s="25">
        <v>1.171</v>
      </c>
      <c r="S191" s="25" t="s">
        <v>413</v>
      </c>
      <c r="T191" s="25" t="s">
        <v>414</v>
      </c>
      <c r="U191" s="77">
        <v>1110</v>
      </c>
      <c r="V191" s="34">
        <v>170.8513096946792</v>
      </c>
      <c r="W191" s="2">
        <v>1.2577239417027932</v>
      </c>
      <c r="X191" s="2">
        <v>113.90954412843728</v>
      </c>
      <c r="Y191" s="2">
        <v>-83.721252924062838</v>
      </c>
      <c r="Z191" s="80">
        <f>VLOOKUP(U191,BG!$A$2:$F$55,4)</f>
        <v>14.903289597140027</v>
      </c>
      <c r="AA191" s="80">
        <f>VLOOKUP(U191,BG!$A$2:$F$55,5)</f>
        <v>1.6565452920433761</v>
      </c>
      <c r="AB191" s="80">
        <f>VLOOKUP(U191,BG!$A$2:$F$55,6)</f>
        <v>-90.060834819567106</v>
      </c>
      <c r="AC191" s="4">
        <f>VLOOKUP(U191+1,BG!$A$2:$F$55,4)</f>
        <v>14.540271969019336</v>
      </c>
      <c r="AD191" s="4">
        <f>VLOOKUP(U191+1,BG!$A$2:$F$55,5)</f>
        <v>2.7438535310898708</v>
      </c>
      <c r="AE191" s="4">
        <f>VLOOKUP(U191+1,BG!$A$2:$F$55,6)</f>
        <v>-128.52009131371585</v>
      </c>
      <c r="AF191" s="3">
        <f>COUNTIF($U$2:U191,U191)</f>
        <v>11</v>
      </c>
      <c r="AG191" s="3">
        <f t="shared" si="22"/>
        <v>18</v>
      </c>
      <c r="AH191" s="3">
        <f t="shared" si="25"/>
        <v>7</v>
      </c>
      <c r="AI191" s="3">
        <f t="shared" si="26"/>
        <v>10</v>
      </c>
      <c r="AJ191" s="81">
        <f t="shared" si="23"/>
        <v>14.689749815892561</v>
      </c>
      <c r="AK191" s="81">
        <f t="shared" si="24"/>
        <v>2.296138373835432</v>
      </c>
      <c r="AL191" s="81">
        <f t="shared" si="27"/>
        <v>-112.68392687494872</v>
      </c>
      <c r="AM191" s="83">
        <v>0.83643000000000001</v>
      </c>
      <c r="AN191" s="83">
        <v>122.2</v>
      </c>
      <c r="AO191" s="84">
        <f t="shared" si="28"/>
        <v>102.21174600000001</v>
      </c>
      <c r="AP191" s="84">
        <f t="shared" si="29"/>
        <v>59.545507914723544</v>
      </c>
      <c r="AQ191" s="84">
        <f t="shared" si="30"/>
        <v>-78.954228620635845</v>
      </c>
      <c r="AR191" s="84">
        <f t="shared" si="31"/>
        <v>138.49973653535938</v>
      </c>
      <c r="AS191" s="85">
        <f t="shared" si="32"/>
        <v>0.26200765028960865</v>
      </c>
    </row>
    <row r="192" spans="1:45" x14ac:dyDescent="0.25">
      <c r="A192">
        <v>7</v>
      </c>
      <c r="B192" s="24">
        <v>29</v>
      </c>
      <c r="C192" s="25" t="s">
        <v>356</v>
      </c>
      <c r="D192" s="25">
        <v>-800</v>
      </c>
      <c r="E192" s="25">
        <v>-103.9375</v>
      </c>
      <c r="F192" s="25">
        <v>290</v>
      </c>
      <c r="G192" s="25">
        <v>0.367475</v>
      </c>
      <c r="H192" s="25">
        <v>0.19227900000000001</v>
      </c>
      <c r="I192" s="25">
        <v>49.177667</v>
      </c>
      <c r="J192" s="25">
        <v>1.4795750000000001</v>
      </c>
      <c r="K192" s="25">
        <v>9.1636310000000005</v>
      </c>
      <c r="L192" s="25">
        <v>0.13795399999999999</v>
      </c>
      <c r="M192" s="55">
        <v>0.367475</v>
      </c>
      <c r="N192" s="25">
        <v>0.244508</v>
      </c>
      <c r="O192" s="25">
        <v>99700</v>
      </c>
      <c r="P192" s="25">
        <v>21.7</v>
      </c>
      <c r="Q192" s="25">
        <v>60</v>
      </c>
      <c r="R192" s="25">
        <v>1.171</v>
      </c>
      <c r="S192" s="25" t="s">
        <v>415</v>
      </c>
      <c r="T192" s="25" t="s">
        <v>416</v>
      </c>
      <c r="U192" s="77">
        <v>1110</v>
      </c>
      <c r="V192" s="34">
        <v>158.64312721435331</v>
      </c>
      <c r="W192" s="2">
        <v>1.2551727048174246</v>
      </c>
      <c r="X192" s="2">
        <v>109.54540001007157</v>
      </c>
      <c r="Y192" s="2">
        <v>-83.023632086735446</v>
      </c>
      <c r="Z192" s="80">
        <f>VLOOKUP(U192,BG!$A$2:$F$55,4)</f>
        <v>14.903289597140027</v>
      </c>
      <c r="AA192" s="80">
        <f>VLOOKUP(U192,BG!$A$2:$F$55,5)</f>
        <v>1.6565452920433761</v>
      </c>
      <c r="AB192" s="80">
        <f>VLOOKUP(U192,BG!$A$2:$F$55,6)</f>
        <v>-90.060834819567106</v>
      </c>
      <c r="AC192" s="4">
        <f>VLOOKUP(U192+1,BG!$A$2:$F$55,4)</f>
        <v>14.540271969019336</v>
      </c>
      <c r="AD192" s="4">
        <f>VLOOKUP(U192+1,BG!$A$2:$F$55,5)</f>
        <v>2.7438535310898708</v>
      </c>
      <c r="AE192" s="4">
        <f>VLOOKUP(U192+1,BG!$A$2:$F$55,6)</f>
        <v>-128.52009131371585</v>
      </c>
      <c r="AF192" s="3">
        <f>COUNTIF($U$2:U192,U192)</f>
        <v>12</v>
      </c>
      <c r="AG192" s="3">
        <f t="shared" si="22"/>
        <v>18</v>
      </c>
      <c r="AH192" s="3">
        <f t="shared" si="25"/>
        <v>6</v>
      </c>
      <c r="AI192" s="3">
        <f t="shared" si="26"/>
        <v>11</v>
      </c>
      <c r="AJ192" s="81">
        <f t="shared" si="23"/>
        <v>14.668395837767816</v>
      </c>
      <c r="AK192" s="81">
        <f t="shared" si="24"/>
        <v>2.3600976820146373</v>
      </c>
      <c r="AL192" s="81">
        <f t="shared" si="27"/>
        <v>-114.94623608048687</v>
      </c>
      <c r="AM192" s="83">
        <v>0.80207700000000004</v>
      </c>
      <c r="AN192" s="83">
        <v>117.682</v>
      </c>
      <c r="AO192" s="84">
        <f t="shared" si="28"/>
        <v>94.390025514000001</v>
      </c>
      <c r="AP192" s="84">
        <f t="shared" si="29"/>
        <v>54.474763944212825</v>
      </c>
      <c r="AQ192" s="84">
        <f t="shared" si="30"/>
        <v>-80.327389064897886</v>
      </c>
      <c r="AR192" s="84">
        <f t="shared" si="31"/>
        <v>134.80215300911073</v>
      </c>
      <c r="AS192" s="85">
        <f t="shared" si="32"/>
        <v>0.29978844249156344</v>
      </c>
    </row>
    <row r="193" spans="1:45" x14ac:dyDescent="0.25">
      <c r="A193">
        <v>7</v>
      </c>
      <c r="B193" s="24">
        <v>30</v>
      </c>
      <c r="C193" s="25" t="s">
        <v>356</v>
      </c>
      <c r="D193" s="25">
        <v>-800</v>
      </c>
      <c r="E193" s="25">
        <v>-103.9375</v>
      </c>
      <c r="F193" s="25">
        <v>300</v>
      </c>
      <c r="G193" s="25">
        <v>0.36157699999999998</v>
      </c>
      <c r="H193" s="25">
        <v>0.192298</v>
      </c>
      <c r="I193" s="25">
        <v>49.182605000000002</v>
      </c>
      <c r="J193" s="25">
        <v>1.4242619999999999</v>
      </c>
      <c r="K193" s="25">
        <v>9.1641659999999998</v>
      </c>
      <c r="L193" s="25">
        <v>0.13290099999999999</v>
      </c>
      <c r="M193" s="55">
        <v>0.36157699999999998</v>
      </c>
      <c r="N193" s="25">
        <v>0.24146000000000001</v>
      </c>
      <c r="O193" s="25">
        <v>99700</v>
      </c>
      <c r="P193" s="25">
        <v>21.7</v>
      </c>
      <c r="Q193" s="25">
        <v>60</v>
      </c>
      <c r="R193" s="25">
        <v>1.171</v>
      </c>
      <c r="S193" s="25" t="s">
        <v>417</v>
      </c>
      <c r="T193" s="25" t="s">
        <v>418</v>
      </c>
      <c r="U193" s="77">
        <v>1110</v>
      </c>
      <c r="V193" s="34">
        <v>150.98177029152168</v>
      </c>
      <c r="W193" s="2">
        <v>1.2061753975277869</v>
      </c>
      <c r="X193" s="2">
        <v>110.30237026260185</v>
      </c>
      <c r="Y193" s="2">
        <v>-84.243251061890689</v>
      </c>
      <c r="Z193" s="80">
        <f>VLOOKUP(U193,BG!$A$2:$F$55,4)</f>
        <v>14.903289597140027</v>
      </c>
      <c r="AA193" s="80">
        <f>VLOOKUP(U193,BG!$A$2:$F$55,5)</f>
        <v>1.6565452920433761</v>
      </c>
      <c r="AB193" s="80">
        <f>VLOOKUP(U193,BG!$A$2:$F$55,6)</f>
        <v>-90.060834819567106</v>
      </c>
      <c r="AC193" s="4">
        <f>VLOOKUP(U193+1,BG!$A$2:$F$55,4)</f>
        <v>14.540271969019336</v>
      </c>
      <c r="AD193" s="4">
        <f>VLOOKUP(U193+1,BG!$A$2:$F$55,5)</f>
        <v>2.7438535310898708</v>
      </c>
      <c r="AE193" s="4">
        <f>VLOOKUP(U193+1,BG!$A$2:$F$55,6)</f>
        <v>-128.52009131371585</v>
      </c>
      <c r="AF193" s="3">
        <f>COUNTIF($U$2:U193,U193)</f>
        <v>13</v>
      </c>
      <c r="AG193" s="3">
        <f t="shared" si="22"/>
        <v>18</v>
      </c>
      <c r="AH193" s="3">
        <f t="shared" si="25"/>
        <v>5</v>
      </c>
      <c r="AI193" s="3">
        <f t="shared" si="26"/>
        <v>12</v>
      </c>
      <c r="AJ193" s="81">
        <f t="shared" si="23"/>
        <v>14.647041859643068</v>
      </c>
      <c r="AK193" s="81">
        <f t="shared" si="24"/>
        <v>2.4240569901938431</v>
      </c>
      <c r="AL193" s="81">
        <f t="shared" si="27"/>
        <v>-117.20854528602504</v>
      </c>
      <c r="AM193" s="83">
        <v>0.76080099999999995</v>
      </c>
      <c r="AN193" s="83">
        <v>120.431</v>
      </c>
      <c r="AO193" s="84">
        <f t="shared" si="28"/>
        <v>91.62402523099999</v>
      </c>
      <c r="AP193" s="84">
        <f t="shared" si="29"/>
        <v>48.800754237860232</v>
      </c>
      <c r="AQ193" s="84">
        <f t="shared" si="30"/>
        <v>-81.703281080495429</v>
      </c>
      <c r="AR193" s="84">
        <f t="shared" si="31"/>
        <v>130.50403531835565</v>
      </c>
      <c r="AS193" s="85">
        <f t="shared" si="32"/>
        <v>0.29792189944556535</v>
      </c>
    </row>
    <row r="194" spans="1:45" x14ac:dyDescent="0.25">
      <c r="A194">
        <v>7</v>
      </c>
      <c r="B194" s="24">
        <v>31</v>
      </c>
      <c r="C194" s="25" t="s">
        <v>356</v>
      </c>
      <c r="D194" s="25">
        <v>-800</v>
      </c>
      <c r="E194" s="25">
        <v>-103.9375</v>
      </c>
      <c r="F194" s="25">
        <v>310</v>
      </c>
      <c r="G194" s="25">
        <v>0.35036099999999998</v>
      </c>
      <c r="H194" s="25">
        <v>0.19187100000000001</v>
      </c>
      <c r="I194" s="25">
        <v>49.075412999999998</v>
      </c>
      <c r="J194" s="25">
        <v>1.432863</v>
      </c>
      <c r="K194" s="25">
        <v>9.1541569999999997</v>
      </c>
      <c r="L194" s="25">
        <v>0.13392999999999999</v>
      </c>
      <c r="M194" s="55">
        <v>0.35036099999999998</v>
      </c>
      <c r="N194" s="25">
        <v>0.21945100000000001</v>
      </c>
      <c r="O194" s="25">
        <v>99700</v>
      </c>
      <c r="P194" s="25">
        <v>21.7</v>
      </c>
      <c r="Q194" s="25">
        <v>60</v>
      </c>
      <c r="R194" s="25">
        <v>1.171</v>
      </c>
      <c r="S194" s="25" t="s">
        <v>419</v>
      </c>
      <c r="T194" s="25" t="s">
        <v>420</v>
      </c>
      <c r="U194" s="77">
        <v>1110</v>
      </c>
      <c r="V194" s="34">
        <v>138.65292443602598</v>
      </c>
      <c r="W194" s="2">
        <v>1.1703052394555746</v>
      </c>
      <c r="X194" s="2">
        <v>104.7407669910681</v>
      </c>
      <c r="Y194" s="2">
        <v>-88.159871769967253</v>
      </c>
      <c r="Z194" s="80">
        <f>VLOOKUP(U194,BG!$A$2:$F$55,4)</f>
        <v>14.903289597140027</v>
      </c>
      <c r="AA194" s="80">
        <f>VLOOKUP(U194,BG!$A$2:$F$55,5)</f>
        <v>1.6565452920433761</v>
      </c>
      <c r="AB194" s="80">
        <f>VLOOKUP(U194,BG!$A$2:$F$55,6)</f>
        <v>-90.060834819567106</v>
      </c>
      <c r="AC194" s="4">
        <f>VLOOKUP(U194+1,BG!$A$2:$F$55,4)</f>
        <v>14.540271969019336</v>
      </c>
      <c r="AD194" s="4">
        <f>VLOOKUP(U194+1,BG!$A$2:$F$55,5)</f>
        <v>2.7438535310898708</v>
      </c>
      <c r="AE194" s="4">
        <f>VLOOKUP(U194+1,BG!$A$2:$F$55,6)</f>
        <v>-128.52009131371585</v>
      </c>
      <c r="AF194" s="3">
        <f>COUNTIF($U$2:U194,U194)</f>
        <v>14</v>
      </c>
      <c r="AG194" s="3">
        <f t="shared" ref="AG194:AG257" si="33">COUNTIF($U$2:$U$437,U194)</f>
        <v>18</v>
      </c>
      <c r="AH194" s="3">
        <f t="shared" si="25"/>
        <v>4</v>
      </c>
      <c r="AI194" s="3">
        <f t="shared" si="26"/>
        <v>13</v>
      </c>
      <c r="AJ194" s="81">
        <f t="shared" ref="AJ194:AJ257" si="34">(AH194*Z194+AI194*AC194)/(AG194-1)</f>
        <v>14.625687881518321</v>
      </c>
      <c r="AK194" s="81">
        <f t="shared" ref="AK194:AK257" si="35">(AH194*AA194+AI194*AD194)/(AG194-1)</f>
        <v>2.4880162983730485</v>
      </c>
      <c r="AL194" s="81">
        <f t="shared" si="27"/>
        <v>-119.47085449156322</v>
      </c>
      <c r="AM194" s="83">
        <v>0.71455900000000006</v>
      </c>
      <c r="AN194" s="83">
        <v>115.598</v>
      </c>
      <c r="AO194" s="84">
        <f t="shared" si="28"/>
        <v>82.601591282000001</v>
      </c>
      <c r="AP194" s="84">
        <f t="shared" si="29"/>
        <v>34.418796624275245</v>
      </c>
      <c r="AQ194" s="84">
        <f t="shared" si="30"/>
        <v>-83.081904667428461</v>
      </c>
      <c r="AR194" s="84">
        <f t="shared" si="31"/>
        <v>117.50070129170371</v>
      </c>
      <c r="AS194" s="85">
        <f t="shared" si="32"/>
        <v>0.29701192951235433</v>
      </c>
    </row>
    <row r="195" spans="1:45" x14ac:dyDescent="0.25">
      <c r="A195">
        <v>7</v>
      </c>
      <c r="B195" s="24">
        <v>32</v>
      </c>
      <c r="C195" s="25" t="s">
        <v>356</v>
      </c>
      <c r="D195" s="25">
        <v>-800</v>
      </c>
      <c r="E195" s="25">
        <v>-103.9375</v>
      </c>
      <c r="F195" s="25">
        <v>320</v>
      </c>
      <c r="G195" s="25">
        <v>0.33698</v>
      </c>
      <c r="H195" s="25">
        <v>0.19173100000000001</v>
      </c>
      <c r="I195" s="25">
        <v>49.040227000000002</v>
      </c>
      <c r="J195" s="25">
        <v>1.439235</v>
      </c>
      <c r="K195" s="25">
        <v>9.1508620000000001</v>
      </c>
      <c r="L195" s="25">
        <v>0.13475200000000001</v>
      </c>
      <c r="M195" s="55">
        <v>0.33698</v>
      </c>
      <c r="N195" s="25">
        <v>0.22007299999999999</v>
      </c>
      <c r="O195" s="25">
        <v>99700</v>
      </c>
      <c r="P195" s="25">
        <v>21.7</v>
      </c>
      <c r="Q195" s="25">
        <v>60</v>
      </c>
      <c r="R195" s="25">
        <v>1.171</v>
      </c>
      <c r="S195" s="25" t="s">
        <v>421</v>
      </c>
      <c r="T195" s="25" t="s">
        <v>422</v>
      </c>
      <c r="U195" s="77">
        <v>1110</v>
      </c>
      <c r="V195" s="34">
        <v>124.44897527131552</v>
      </c>
      <c r="W195" s="2">
        <v>1.1178562082040748</v>
      </c>
      <c r="X195" s="2">
        <v>100.81341030326021</v>
      </c>
      <c r="Y195" s="2">
        <v>-90.141347188871194</v>
      </c>
      <c r="Z195" s="80">
        <f>VLOOKUP(U195,BG!$A$2:$F$55,4)</f>
        <v>14.903289597140027</v>
      </c>
      <c r="AA195" s="80">
        <f>VLOOKUP(U195,BG!$A$2:$F$55,5)</f>
        <v>1.6565452920433761</v>
      </c>
      <c r="AB195" s="80">
        <f>VLOOKUP(U195,BG!$A$2:$F$55,6)</f>
        <v>-90.060834819567106</v>
      </c>
      <c r="AC195" s="4">
        <f>VLOOKUP(U195+1,BG!$A$2:$F$55,4)</f>
        <v>14.540271969019336</v>
      </c>
      <c r="AD195" s="4">
        <f>VLOOKUP(U195+1,BG!$A$2:$F$55,5)</f>
        <v>2.7438535310898708</v>
      </c>
      <c r="AE195" s="4">
        <f>VLOOKUP(U195+1,BG!$A$2:$F$55,6)</f>
        <v>-128.52009131371585</v>
      </c>
      <c r="AF195" s="3">
        <f>COUNTIF($U$2:U195,U195)</f>
        <v>15</v>
      </c>
      <c r="AG195" s="3">
        <f t="shared" si="33"/>
        <v>18</v>
      </c>
      <c r="AH195" s="3">
        <f t="shared" ref="AH195:AH258" si="36">AG195-AF195</f>
        <v>3</v>
      </c>
      <c r="AI195" s="3">
        <f t="shared" ref="AI195:AI258" si="37">AF195-1</f>
        <v>14</v>
      </c>
      <c r="AJ195" s="81">
        <f t="shared" si="34"/>
        <v>14.604333903393577</v>
      </c>
      <c r="AK195" s="81">
        <f t="shared" si="35"/>
        <v>2.5519756065522539</v>
      </c>
      <c r="AL195" s="81">
        <f t="shared" ref="AL195:AL258" si="38">(AH195*AB195+AI195*AE195)/(AG195-1)</f>
        <v>-121.73316369710138</v>
      </c>
      <c r="AM195" s="83">
        <v>0.67009399999999997</v>
      </c>
      <c r="AN195" s="83">
        <v>112.616</v>
      </c>
      <c r="AO195" s="84">
        <f t="shared" ref="AO195:AO258" si="39">AM195*AN195</f>
        <v>75.463305903999995</v>
      </c>
      <c r="AP195" s="84">
        <f t="shared" ref="AP195:AP258" si="40">W195*X195+Y195</f>
        <v>22.553549388852872</v>
      </c>
      <c r="AQ195" s="84">
        <f t="shared" ref="AQ195:AQ258" si="41">AJ195*AK195+AL195</f>
        <v>-84.463259825696909</v>
      </c>
      <c r="AR195" s="84">
        <f t="shared" ref="AR195:AR258" si="42">AP195-AQ195</f>
        <v>107.01680921454978</v>
      </c>
      <c r="AS195" s="85">
        <f t="shared" ref="AS195:AS258" si="43">ABS((AO195-AR195)/AR195)</f>
        <v>0.29484623529833143</v>
      </c>
    </row>
    <row r="196" spans="1:45" x14ac:dyDescent="0.25">
      <c r="A196">
        <v>7</v>
      </c>
      <c r="B196" s="24">
        <v>33</v>
      </c>
      <c r="C196" s="25" t="s">
        <v>356</v>
      </c>
      <c r="D196" s="25">
        <v>-800</v>
      </c>
      <c r="E196" s="25">
        <v>-103.9375</v>
      </c>
      <c r="F196" s="25">
        <v>330</v>
      </c>
      <c r="G196" s="25">
        <v>0.33011699999999999</v>
      </c>
      <c r="H196" s="25">
        <v>0.19137699999999999</v>
      </c>
      <c r="I196" s="25">
        <v>48.951433000000002</v>
      </c>
      <c r="J196" s="25">
        <v>1.427567</v>
      </c>
      <c r="K196" s="25">
        <v>9.1425900000000002</v>
      </c>
      <c r="L196" s="25">
        <v>0.13353599999999999</v>
      </c>
      <c r="M196" s="55">
        <v>0.33011699999999999</v>
      </c>
      <c r="N196" s="25">
        <v>0.21932699999999999</v>
      </c>
      <c r="O196" s="25">
        <v>99700</v>
      </c>
      <c r="P196" s="25">
        <v>21.7</v>
      </c>
      <c r="Q196" s="25">
        <v>60</v>
      </c>
      <c r="R196" s="25">
        <v>1.171</v>
      </c>
      <c r="S196" s="25" t="s">
        <v>423</v>
      </c>
      <c r="T196" s="25" t="s">
        <v>424</v>
      </c>
      <c r="U196" s="77">
        <v>1110</v>
      </c>
      <c r="V196" s="34">
        <v>116.00977422021697</v>
      </c>
      <c r="W196" s="2">
        <v>1.3851238294846737</v>
      </c>
      <c r="X196" s="2">
        <v>85.474944967364408</v>
      </c>
      <c r="Y196" s="2">
        <v>-80.637258272251259</v>
      </c>
      <c r="Z196" s="80">
        <f>VLOOKUP(U196,BG!$A$2:$F$55,4)</f>
        <v>14.903289597140027</v>
      </c>
      <c r="AA196" s="80">
        <f>VLOOKUP(U196,BG!$A$2:$F$55,5)</f>
        <v>1.6565452920433761</v>
      </c>
      <c r="AB196" s="80">
        <f>VLOOKUP(U196,BG!$A$2:$F$55,6)</f>
        <v>-90.060834819567106</v>
      </c>
      <c r="AC196" s="4">
        <f>VLOOKUP(U196+1,BG!$A$2:$F$55,4)</f>
        <v>14.540271969019336</v>
      </c>
      <c r="AD196" s="4">
        <f>VLOOKUP(U196+1,BG!$A$2:$F$55,5)</f>
        <v>2.7438535310898708</v>
      </c>
      <c r="AE196" s="4">
        <f>VLOOKUP(U196+1,BG!$A$2:$F$55,6)</f>
        <v>-128.52009131371585</v>
      </c>
      <c r="AF196" s="3">
        <f>COUNTIF($U$2:U196,U196)</f>
        <v>16</v>
      </c>
      <c r="AG196" s="3">
        <f t="shared" si="33"/>
        <v>18</v>
      </c>
      <c r="AH196" s="3">
        <f t="shared" si="36"/>
        <v>2</v>
      </c>
      <c r="AI196" s="3">
        <f t="shared" si="37"/>
        <v>15</v>
      </c>
      <c r="AJ196" s="81">
        <f t="shared" si="34"/>
        <v>14.58297992526883</v>
      </c>
      <c r="AK196" s="81">
        <f t="shared" si="35"/>
        <v>2.6159349147314597</v>
      </c>
      <c r="AL196" s="81">
        <f t="shared" si="38"/>
        <v>-123.99547290263953</v>
      </c>
      <c r="AM196" s="83">
        <v>0.71190399999999998</v>
      </c>
      <c r="AN196" s="83">
        <v>83.520799999999994</v>
      </c>
      <c r="AO196" s="84">
        <f t="shared" si="39"/>
        <v>59.458791603199991</v>
      </c>
      <c r="AP196" s="84">
        <f t="shared" si="40"/>
        <v>37.756124825936269</v>
      </c>
      <c r="AQ196" s="84">
        <f t="shared" si="41"/>
        <v>-85.847346555300831</v>
      </c>
      <c r="AR196" s="84">
        <f t="shared" si="42"/>
        <v>123.6034713812371</v>
      </c>
      <c r="AS196" s="85">
        <f t="shared" si="43"/>
        <v>0.51895532594058036</v>
      </c>
    </row>
    <row r="197" spans="1:45" x14ac:dyDescent="0.25">
      <c r="A197">
        <v>7</v>
      </c>
      <c r="B197" s="24">
        <v>34</v>
      </c>
      <c r="C197" s="25" t="s">
        <v>356</v>
      </c>
      <c r="D197" s="25">
        <v>-800</v>
      </c>
      <c r="E197" s="25">
        <v>-103.9375</v>
      </c>
      <c r="F197" s="25">
        <v>340</v>
      </c>
      <c r="G197" s="25">
        <v>0.32087399999999999</v>
      </c>
      <c r="H197" s="25">
        <v>0.19192600000000001</v>
      </c>
      <c r="I197" s="25">
        <v>49.089092000000001</v>
      </c>
      <c r="J197" s="25">
        <v>1.4518880000000001</v>
      </c>
      <c r="K197" s="25">
        <v>9.1554079999999995</v>
      </c>
      <c r="L197" s="25">
        <v>0.13562299999999999</v>
      </c>
      <c r="M197" s="55">
        <v>0.32087399999999999</v>
      </c>
      <c r="N197" s="25">
        <v>0.210836</v>
      </c>
      <c r="O197" s="25">
        <v>99700</v>
      </c>
      <c r="P197" s="25">
        <v>21.7</v>
      </c>
      <c r="Q197" s="25">
        <v>60</v>
      </c>
      <c r="R197" s="25">
        <v>1.171</v>
      </c>
      <c r="S197" s="25" t="s">
        <v>425</v>
      </c>
      <c r="T197" s="25" t="s">
        <v>426</v>
      </c>
      <c r="U197" s="77">
        <v>1110</v>
      </c>
      <c r="V197" s="34">
        <v>105.50174509374673</v>
      </c>
      <c r="W197" s="2">
        <v>1.1905288075905758</v>
      </c>
      <c r="X197" s="2">
        <v>87.246019391534603</v>
      </c>
      <c r="Y197" s="2">
        <v>-89.888230343579195</v>
      </c>
      <c r="Z197" s="80">
        <f>VLOOKUP(U197,BG!$A$2:$F$55,4)</f>
        <v>14.903289597140027</v>
      </c>
      <c r="AA197" s="80">
        <f>VLOOKUP(U197,BG!$A$2:$F$55,5)</f>
        <v>1.6565452920433761</v>
      </c>
      <c r="AB197" s="80">
        <f>VLOOKUP(U197,BG!$A$2:$F$55,6)</f>
        <v>-90.060834819567106</v>
      </c>
      <c r="AC197" s="4">
        <f>VLOOKUP(U197+1,BG!$A$2:$F$55,4)</f>
        <v>14.540271969019336</v>
      </c>
      <c r="AD197" s="4">
        <f>VLOOKUP(U197+1,BG!$A$2:$F$55,5)</f>
        <v>2.7438535310898708</v>
      </c>
      <c r="AE197" s="4">
        <f>VLOOKUP(U197+1,BG!$A$2:$F$55,6)</f>
        <v>-128.52009131371585</v>
      </c>
      <c r="AF197" s="3">
        <f>COUNTIF($U$2:U197,U197)</f>
        <v>17</v>
      </c>
      <c r="AG197" s="3">
        <f t="shared" si="33"/>
        <v>18</v>
      </c>
      <c r="AH197" s="3">
        <f t="shared" si="36"/>
        <v>1</v>
      </c>
      <c r="AI197" s="3">
        <f t="shared" si="37"/>
        <v>16</v>
      </c>
      <c r="AJ197" s="81">
        <f t="shared" si="34"/>
        <v>14.561625947144083</v>
      </c>
      <c r="AK197" s="81">
        <f t="shared" si="35"/>
        <v>2.679894222910665</v>
      </c>
      <c r="AL197" s="81">
        <f t="shared" si="38"/>
        <v>-126.25778210817768</v>
      </c>
      <c r="AM197" s="83">
        <v>0.66371899999999995</v>
      </c>
      <c r="AN197" s="83">
        <v>90.345299999999995</v>
      </c>
      <c r="AO197" s="84">
        <f t="shared" si="39"/>
        <v>59.963892170699992</v>
      </c>
      <c r="AP197" s="84">
        <f t="shared" si="40"/>
        <v>13.980669089648742</v>
      </c>
      <c r="AQ197" s="84">
        <f t="shared" si="41"/>
        <v>-87.234164856240199</v>
      </c>
      <c r="AR197" s="84">
        <f t="shared" si="42"/>
        <v>101.21483394588894</v>
      </c>
      <c r="AS197" s="85">
        <f t="shared" si="43"/>
        <v>0.40755826164020936</v>
      </c>
    </row>
    <row r="198" spans="1:45" x14ac:dyDescent="0.25">
      <c r="A198">
        <v>7</v>
      </c>
      <c r="B198" s="24">
        <v>35</v>
      </c>
      <c r="C198" s="25" t="s">
        <v>356</v>
      </c>
      <c r="D198" s="25">
        <v>-800</v>
      </c>
      <c r="E198" s="25">
        <v>-103.9375</v>
      </c>
      <c r="F198" s="25">
        <v>350</v>
      </c>
      <c r="G198" s="25">
        <v>0.31483100000000003</v>
      </c>
      <c r="H198" s="25">
        <v>0.192053</v>
      </c>
      <c r="I198" s="25">
        <v>49.120967</v>
      </c>
      <c r="J198" s="25">
        <v>1.464744</v>
      </c>
      <c r="K198" s="25">
        <v>9.1583640000000006</v>
      </c>
      <c r="L198" s="25">
        <v>0.13677500000000001</v>
      </c>
      <c r="M198" s="55">
        <v>0.31483100000000003</v>
      </c>
      <c r="N198" s="25">
        <v>0.20230400000000001</v>
      </c>
      <c r="O198" s="25">
        <v>99700</v>
      </c>
      <c r="P198" s="25">
        <v>21.7</v>
      </c>
      <c r="Q198" s="25">
        <v>60</v>
      </c>
      <c r="R198" s="25">
        <v>1.171</v>
      </c>
      <c r="S198" s="25" t="s">
        <v>427</v>
      </c>
      <c r="T198" s="25" t="s">
        <v>428</v>
      </c>
      <c r="U198" s="77">
        <v>1110</v>
      </c>
      <c r="V198" s="34">
        <v>97.825640053930513</v>
      </c>
      <c r="W198" s="2">
        <v>1.1460209362307279</v>
      </c>
      <c r="X198" s="2">
        <v>84.231302525716202</v>
      </c>
      <c r="Y198" s="2">
        <v>-93.95152444368513</v>
      </c>
      <c r="Z198" s="80">
        <f>VLOOKUP(U198,BG!$A$2:$F$55,4)</f>
        <v>14.903289597140027</v>
      </c>
      <c r="AA198" s="80">
        <f>VLOOKUP(U198,BG!$A$2:$F$55,5)</f>
        <v>1.6565452920433761</v>
      </c>
      <c r="AB198" s="80">
        <f>VLOOKUP(U198,BG!$A$2:$F$55,6)</f>
        <v>-90.060834819567106</v>
      </c>
      <c r="AC198" s="4">
        <f>VLOOKUP(U198+1,BG!$A$2:$F$55,4)</f>
        <v>14.540271969019336</v>
      </c>
      <c r="AD198" s="4">
        <f>VLOOKUP(U198+1,BG!$A$2:$F$55,5)</f>
        <v>2.7438535310898708</v>
      </c>
      <c r="AE198" s="4">
        <f>VLOOKUP(U198+1,BG!$A$2:$F$55,6)</f>
        <v>-128.52009131371585</v>
      </c>
      <c r="AF198" s="3">
        <f>COUNTIF($U$2:U198,U198)</f>
        <v>18</v>
      </c>
      <c r="AG198" s="3">
        <f t="shared" si="33"/>
        <v>18</v>
      </c>
      <c r="AH198" s="3">
        <f t="shared" si="36"/>
        <v>0</v>
      </c>
      <c r="AI198" s="3">
        <f t="shared" si="37"/>
        <v>17</v>
      </c>
      <c r="AJ198" s="81">
        <f t="shared" si="34"/>
        <v>14.540271969019336</v>
      </c>
      <c r="AK198" s="81">
        <f t="shared" si="35"/>
        <v>2.7438535310898708</v>
      </c>
      <c r="AL198" s="81">
        <f t="shared" si="38"/>
        <v>-128.52009131371585</v>
      </c>
      <c r="AM198" s="83">
        <v>0.62649100000000002</v>
      </c>
      <c r="AN198" s="83">
        <v>88.4803</v>
      </c>
      <c r="AO198" s="84">
        <f t="shared" si="39"/>
        <v>55.432111627300003</v>
      </c>
      <c r="AP198" s="84">
        <f t="shared" si="40"/>
        <v>2.5793117367698244</v>
      </c>
      <c r="AQ198" s="84">
        <f t="shared" si="41"/>
        <v>-88.623714728515068</v>
      </c>
      <c r="AR198" s="84">
        <f t="shared" si="42"/>
        <v>91.203026465284893</v>
      </c>
      <c r="AS198" s="85">
        <f t="shared" si="43"/>
        <v>0.39221192787500936</v>
      </c>
    </row>
    <row r="199" spans="1:45" x14ac:dyDescent="0.25">
      <c r="A199">
        <v>8</v>
      </c>
      <c r="B199" s="27">
        <v>1</v>
      </c>
      <c r="C199" s="28" t="s">
        <v>429</v>
      </c>
      <c r="D199" s="28">
        <v>-800.03125</v>
      </c>
      <c r="E199" s="28">
        <v>-571.96875</v>
      </c>
      <c r="F199" s="28">
        <v>50</v>
      </c>
      <c r="G199" s="28">
        <v>0.12732299999999999</v>
      </c>
      <c r="H199" s="28">
        <v>0.191467</v>
      </c>
      <c r="I199" s="28">
        <v>48.974004000000001</v>
      </c>
      <c r="J199" s="28">
        <v>1.4273720000000001</v>
      </c>
      <c r="K199" s="28">
        <v>9.1446970000000007</v>
      </c>
      <c r="L199" s="28">
        <v>0.13356999999999999</v>
      </c>
      <c r="M199" s="56">
        <v>0.12732299999999999</v>
      </c>
      <c r="N199" s="28">
        <v>1.4966999999999999E-2</v>
      </c>
      <c r="O199" s="28">
        <v>99700</v>
      </c>
      <c r="P199" s="28">
        <v>21.7</v>
      </c>
      <c r="Q199" s="28">
        <v>60</v>
      </c>
      <c r="R199" s="28">
        <v>1.171</v>
      </c>
      <c r="S199" s="28" t="s">
        <v>430</v>
      </c>
      <c r="T199" s="28" t="s">
        <v>431</v>
      </c>
      <c r="U199" s="79">
        <v>1120</v>
      </c>
      <c r="V199" s="34">
        <v>14.635525309705262</v>
      </c>
      <c r="W199" s="2">
        <v>5.3957688832699748</v>
      </c>
      <c r="X199" s="2">
        <v>3.098410796563984</v>
      </c>
      <c r="Y199" s="2">
        <v>-56.568053233236441</v>
      </c>
      <c r="Z199" s="80">
        <f>VLOOKUP(U199,BG!$A$2:$F$55,4)</f>
        <v>13.523777013690172</v>
      </c>
      <c r="AA199" s="80">
        <f>VLOOKUP(U199,BG!$A$2:$F$55,5)</f>
        <v>0.72272757179171632</v>
      </c>
      <c r="AB199" s="80">
        <f>VLOOKUP(U199,BG!$A$2:$F$55,6)</f>
        <v>-77.406242615249127</v>
      </c>
      <c r="AC199" s="4">
        <f>VLOOKUP(U199+1,BG!$A$2:$F$55,4)</f>
        <v>14.624277443164019</v>
      </c>
      <c r="AD199" s="4">
        <f>VLOOKUP(U199+1,BG!$A$2:$F$55,5)</f>
        <v>0.65273455056328211</v>
      </c>
      <c r="AE199" s="4">
        <f>VLOOKUP(U199+1,BG!$A$2:$F$55,6)</f>
        <v>-131.8656639437113</v>
      </c>
      <c r="AF199" s="3">
        <f>COUNTIF($U$2:U199,U199)</f>
        <v>1</v>
      </c>
      <c r="AG199" s="3">
        <f t="shared" si="33"/>
        <v>19</v>
      </c>
      <c r="AH199" s="3">
        <f t="shared" si="36"/>
        <v>18</v>
      </c>
      <c r="AI199" s="3">
        <f t="shared" si="37"/>
        <v>0</v>
      </c>
      <c r="AJ199" s="81">
        <f t="shared" si="34"/>
        <v>13.523777013690172</v>
      </c>
      <c r="AK199" s="81">
        <f t="shared" si="35"/>
        <v>0.72272757179171632</v>
      </c>
      <c r="AL199" s="81">
        <f t="shared" si="38"/>
        <v>-77.406242615249127</v>
      </c>
      <c r="AM199" s="83">
        <v>1.0298499999999999</v>
      </c>
      <c r="AN199" s="83">
        <v>4.7342700000000004</v>
      </c>
      <c r="AO199" s="84">
        <f t="shared" si="39"/>
        <v>4.8755879594999998</v>
      </c>
      <c r="AP199" s="84">
        <f t="shared" si="40"/>
        <v>-39.849744669548755</v>
      </c>
      <c r="AQ199" s="84">
        <f t="shared" si="41"/>
        <v>-67.632236092692196</v>
      </c>
      <c r="AR199" s="84">
        <f t="shared" si="42"/>
        <v>27.782491423143441</v>
      </c>
      <c r="AS199" s="85">
        <f t="shared" si="43"/>
        <v>0.82450861280790233</v>
      </c>
    </row>
    <row r="200" spans="1:45" x14ac:dyDescent="0.25">
      <c r="A200">
        <v>8</v>
      </c>
      <c r="B200" s="27">
        <v>2</v>
      </c>
      <c r="C200" s="28" t="s">
        <v>429</v>
      </c>
      <c r="D200" s="28">
        <v>-800.03125</v>
      </c>
      <c r="E200" s="28">
        <v>-520</v>
      </c>
      <c r="F200" s="28">
        <v>50</v>
      </c>
      <c r="G200" s="28">
        <v>0.14269799999999999</v>
      </c>
      <c r="H200" s="28">
        <v>0.19137799999999999</v>
      </c>
      <c r="I200" s="28">
        <v>48.951597999999997</v>
      </c>
      <c r="J200" s="28">
        <v>1.4303429999999999</v>
      </c>
      <c r="K200" s="28">
        <v>9.1425990000000006</v>
      </c>
      <c r="L200" s="28">
        <v>0.13394900000000001</v>
      </c>
      <c r="M200" s="56">
        <v>0.14269799999999999</v>
      </c>
      <c r="N200" s="28">
        <v>6.7613000000000006E-2</v>
      </c>
      <c r="O200" s="28">
        <v>99700</v>
      </c>
      <c r="P200" s="28">
        <v>21.7</v>
      </c>
      <c r="Q200" s="28">
        <v>60</v>
      </c>
      <c r="R200" s="28">
        <v>1.171</v>
      </c>
      <c r="S200" s="28" t="s">
        <v>432</v>
      </c>
      <c r="T200" s="28" t="s">
        <v>433</v>
      </c>
      <c r="U200" s="79">
        <v>1120</v>
      </c>
      <c r="V200" s="34">
        <v>24.929361117075889</v>
      </c>
      <c r="W200" s="2">
        <v>2.7841555956521589</v>
      </c>
      <c r="X200" s="2">
        <v>7.5311840193019695</v>
      </c>
      <c r="Y200" s="2">
        <v>-61.834110694287304</v>
      </c>
      <c r="Z200" s="80">
        <f>VLOOKUP(U200,BG!$A$2:$F$55,4)</f>
        <v>13.523777013690172</v>
      </c>
      <c r="AA200" s="80">
        <f>VLOOKUP(U200,BG!$A$2:$F$55,5)</f>
        <v>0.72272757179171632</v>
      </c>
      <c r="AB200" s="80">
        <f>VLOOKUP(U200,BG!$A$2:$F$55,6)</f>
        <v>-77.406242615249127</v>
      </c>
      <c r="AC200" s="4">
        <f>VLOOKUP(U200+1,BG!$A$2:$F$55,4)</f>
        <v>14.624277443164019</v>
      </c>
      <c r="AD200" s="4">
        <f>VLOOKUP(U200+1,BG!$A$2:$F$55,5)</f>
        <v>0.65273455056328211</v>
      </c>
      <c r="AE200" s="4">
        <f>VLOOKUP(U200+1,BG!$A$2:$F$55,6)</f>
        <v>-131.8656639437113</v>
      </c>
      <c r="AF200" s="3">
        <f>COUNTIF($U$2:U200,U200)</f>
        <v>2</v>
      </c>
      <c r="AG200" s="3">
        <f t="shared" si="33"/>
        <v>19</v>
      </c>
      <c r="AH200" s="3">
        <f t="shared" si="36"/>
        <v>17</v>
      </c>
      <c r="AI200" s="3">
        <f t="shared" si="37"/>
        <v>1</v>
      </c>
      <c r="AJ200" s="81">
        <f t="shared" si="34"/>
        <v>13.584915926438718</v>
      </c>
      <c r="AK200" s="81">
        <f t="shared" si="35"/>
        <v>0.71883907061235897</v>
      </c>
      <c r="AL200" s="81">
        <f t="shared" si="38"/>
        <v>-80.431766022385915</v>
      </c>
      <c r="AM200" s="83">
        <v>1.3704700000000001</v>
      </c>
      <c r="AN200" s="83">
        <v>11.176399999999999</v>
      </c>
      <c r="AO200" s="84">
        <f t="shared" si="39"/>
        <v>15.316920908</v>
      </c>
      <c r="AP200" s="84">
        <f t="shared" si="40"/>
        <v>-40.866122565061609</v>
      </c>
      <c r="AQ200" s="84">
        <f t="shared" si="41"/>
        <v>-70.666397683477669</v>
      </c>
      <c r="AR200" s="84">
        <f t="shared" si="42"/>
        <v>29.80027511841606</v>
      </c>
      <c r="AS200" s="85">
        <f t="shared" si="43"/>
        <v>0.48601411070415235</v>
      </c>
    </row>
    <row r="201" spans="1:45" x14ac:dyDescent="0.25">
      <c r="A201">
        <v>8</v>
      </c>
      <c r="B201" s="27">
        <v>3</v>
      </c>
      <c r="C201" s="28" t="s">
        <v>429</v>
      </c>
      <c r="D201" s="28">
        <v>-800.03125</v>
      </c>
      <c r="E201" s="28">
        <v>-468</v>
      </c>
      <c r="F201" s="28">
        <v>50</v>
      </c>
      <c r="G201" s="28">
        <v>0.15396599999999999</v>
      </c>
      <c r="H201" s="28">
        <v>0.19145899999999999</v>
      </c>
      <c r="I201" s="28">
        <v>48.972037999999998</v>
      </c>
      <c r="J201" s="28">
        <v>1.436569</v>
      </c>
      <c r="K201" s="28">
        <v>9.1445030000000003</v>
      </c>
      <c r="L201" s="28">
        <v>0.13434099999999999</v>
      </c>
      <c r="M201" s="56">
        <v>0.15396599999999999</v>
      </c>
      <c r="N201" s="28">
        <v>2.9009E-2</v>
      </c>
      <c r="O201" s="28">
        <v>99700</v>
      </c>
      <c r="P201" s="28">
        <v>21.7</v>
      </c>
      <c r="Q201" s="28">
        <v>60</v>
      </c>
      <c r="R201" s="28">
        <v>1.171</v>
      </c>
      <c r="S201" s="28" t="s">
        <v>434</v>
      </c>
      <c r="T201" s="28" t="s">
        <v>435</v>
      </c>
      <c r="U201" s="79">
        <v>1120</v>
      </c>
      <c r="V201" s="34">
        <v>31.608391493423444</v>
      </c>
      <c r="W201" s="2">
        <v>2.9413433723668372</v>
      </c>
      <c r="X201" s="2">
        <v>8.1523730881703251</v>
      </c>
      <c r="Y201" s="2">
        <v>-65.772494099417983</v>
      </c>
      <c r="Z201" s="80">
        <f>VLOOKUP(U201,BG!$A$2:$F$55,4)</f>
        <v>13.523777013690172</v>
      </c>
      <c r="AA201" s="80">
        <f>VLOOKUP(U201,BG!$A$2:$F$55,5)</f>
        <v>0.72272757179171632</v>
      </c>
      <c r="AB201" s="80">
        <f>VLOOKUP(U201,BG!$A$2:$F$55,6)</f>
        <v>-77.406242615249127</v>
      </c>
      <c r="AC201" s="4">
        <f>VLOOKUP(U201+1,BG!$A$2:$F$55,4)</f>
        <v>14.624277443164019</v>
      </c>
      <c r="AD201" s="4">
        <f>VLOOKUP(U201+1,BG!$A$2:$F$55,5)</f>
        <v>0.65273455056328211</v>
      </c>
      <c r="AE201" s="4">
        <f>VLOOKUP(U201+1,BG!$A$2:$F$55,6)</f>
        <v>-131.8656639437113</v>
      </c>
      <c r="AF201" s="3">
        <f>COUNTIF($U$2:U201,U201)</f>
        <v>3</v>
      </c>
      <c r="AG201" s="3">
        <f t="shared" si="33"/>
        <v>19</v>
      </c>
      <c r="AH201" s="3">
        <f t="shared" si="36"/>
        <v>16</v>
      </c>
      <c r="AI201" s="3">
        <f t="shared" si="37"/>
        <v>2</v>
      </c>
      <c r="AJ201" s="81">
        <f t="shared" si="34"/>
        <v>13.646054839187265</v>
      </c>
      <c r="AK201" s="81">
        <f t="shared" si="35"/>
        <v>0.71495056943300139</v>
      </c>
      <c r="AL201" s="81">
        <f t="shared" si="38"/>
        <v>-83.457289429522703</v>
      </c>
      <c r="AM201" s="83">
        <v>1.52522</v>
      </c>
      <c r="AN201" s="83">
        <v>11.0905</v>
      </c>
      <c r="AO201" s="84">
        <f t="shared" si="39"/>
        <v>16.91545241</v>
      </c>
      <c r="AP201" s="84">
        <f t="shared" si="40"/>
        <v>-41.793565547466429</v>
      </c>
      <c r="AQ201" s="84">
        <f t="shared" si="41"/>
        <v>-73.701034751731811</v>
      </c>
      <c r="AR201" s="84">
        <f t="shared" si="42"/>
        <v>31.907469204265382</v>
      </c>
      <c r="AS201" s="85">
        <f t="shared" si="43"/>
        <v>0.46985916364251329</v>
      </c>
    </row>
    <row r="202" spans="1:45" x14ac:dyDescent="0.25">
      <c r="A202">
        <v>8</v>
      </c>
      <c r="B202" s="27">
        <v>4</v>
      </c>
      <c r="C202" s="28" t="s">
        <v>429</v>
      </c>
      <c r="D202" s="28">
        <v>-800.03125</v>
      </c>
      <c r="E202" s="28">
        <v>-416</v>
      </c>
      <c r="F202" s="28">
        <v>50</v>
      </c>
      <c r="G202" s="28">
        <v>0.18277099999999999</v>
      </c>
      <c r="H202" s="28">
        <v>0.19125900000000001</v>
      </c>
      <c r="I202" s="28">
        <v>48.921959000000001</v>
      </c>
      <c r="J202" s="28">
        <v>1.5031140000000001</v>
      </c>
      <c r="K202" s="28">
        <v>9.1397279999999999</v>
      </c>
      <c r="L202" s="28">
        <v>0.14075399999999999</v>
      </c>
      <c r="M202" s="56">
        <v>0.18277099999999999</v>
      </c>
      <c r="N202" s="28">
        <v>4.5156000000000002E-2</v>
      </c>
      <c r="O202" s="28">
        <v>99700</v>
      </c>
      <c r="P202" s="28">
        <v>21.7</v>
      </c>
      <c r="Q202" s="28">
        <v>60</v>
      </c>
      <c r="R202" s="28">
        <v>1.171</v>
      </c>
      <c r="S202" s="28" t="s">
        <v>436</v>
      </c>
      <c r="T202" s="28" t="s">
        <v>437</v>
      </c>
      <c r="U202" s="79">
        <v>1120</v>
      </c>
      <c r="V202" s="34">
        <v>53.606355471524481</v>
      </c>
      <c r="W202" s="2">
        <v>2.3241352124080255</v>
      </c>
      <c r="X202" s="2">
        <v>15.822356717324141</v>
      </c>
      <c r="Y202" s="2">
        <v>-70.828312605966772</v>
      </c>
      <c r="Z202" s="80">
        <f>VLOOKUP(U202,BG!$A$2:$F$55,4)</f>
        <v>13.523777013690172</v>
      </c>
      <c r="AA202" s="80">
        <f>VLOOKUP(U202,BG!$A$2:$F$55,5)</f>
        <v>0.72272757179171632</v>
      </c>
      <c r="AB202" s="80">
        <f>VLOOKUP(U202,BG!$A$2:$F$55,6)</f>
        <v>-77.406242615249127</v>
      </c>
      <c r="AC202" s="4">
        <f>VLOOKUP(U202+1,BG!$A$2:$F$55,4)</f>
        <v>14.624277443164019</v>
      </c>
      <c r="AD202" s="4">
        <f>VLOOKUP(U202+1,BG!$A$2:$F$55,5)</f>
        <v>0.65273455056328211</v>
      </c>
      <c r="AE202" s="4">
        <f>VLOOKUP(U202+1,BG!$A$2:$F$55,6)</f>
        <v>-131.8656639437113</v>
      </c>
      <c r="AF202" s="3">
        <f>COUNTIF($U$2:U202,U202)</f>
        <v>4</v>
      </c>
      <c r="AG202" s="3">
        <f t="shared" si="33"/>
        <v>19</v>
      </c>
      <c r="AH202" s="3">
        <f t="shared" si="36"/>
        <v>15</v>
      </c>
      <c r="AI202" s="3">
        <f t="shared" si="37"/>
        <v>3</v>
      </c>
      <c r="AJ202" s="81">
        <f t="shared" si="34"/>
        <v>13.707193751935812</v>
      </c>
      <c r="AK202" s="81">
        <f t="shared" si="35"/>
        <v>0.71106206825364393</v>
      </c>
      <c r="AL202" s="81">
        <f t="shared" si="38"/>
        <v>-86.482812836659491</v>
      </c>
      <c r="AM202" s="83">
        <v>1.4810399999999999</v>
      </c>
      <c r="AN202" s="83">
        <v>15.648199999999999</v>
      </c>
      <c r="AO202" s="84">
        <f t="shared" si="39"/>
        <v>23.175610127999999</v>
      </c>
      <c r="AP202" s="84">
        <f t="shared" si="40"/>
        <v>-34.055016215953081</v>
      </c>
      <c r="AQ202" s="84">
        <f t="shared" si="41"/>
        <v>-76.736147297454593</v>
      </c>
      <c r="AR202" s="84">
        <f t="shared" si="42"/>
        <v>42.681131081501512</v>
      </c>
      <c r="AS202" s="85">
        <f t="shared" si="43"/>
        <v>0.45700571796597556</v>
      </c>
    </row>
    <row r="203" spans="1:45" x14ac:dyDescent="0.25">
      <c r="A203">
        <v>8</v>
      </c>
      <c r="B203" s="27">
        <v>5</v>
      </c>
      <c r="C203" s="28" t="s">
        <v>429</v>
      </c>
      <c r="D203" s="28">
        <v>-800.03125</v>
      </c>
      <c r="E203" s="28">
        <v>-364</v>
      </c>
      <c r="F203" s="28">
        <v>50</v>
      </c>
      <c r="G203" s="28">
        <v>0.20507400000000001</v>
      </c>
      <c r="H203" s="28">
        <v>0.19120000000000001</v>
      </c>
      <c r="I203" s="28">
        <v>48.907077000000001</v>
      </c>
      <c r="J203" s="28">
        <v>1.4385589999999999</v>
      </c>
      <c r="K203" s="28">
        <v>9.1384279999999993</v>
      </c>
      <c r="L203" s="28">
        <v>0.13475999999999999</v>
      </c>
      <c r="M203" s="56">
        <v>0.20507400000000001</v>
      </c>
      <c r="N203" s="28">
        <v>5.1399E-2</v>
      </c>
      <c r="O203" s="28">
        <v>99700</v>
      </c>
      <c r="P203" s="28">
        <v>21.7</v>
      </c>
      <c r="Q203" s="28">
        <v>60</v>
      </c>
      <c r="R203" s="28">
        <v>1.171</v>
      </c>
      <c r="S203" s="28" t="s">
        <v>438</v>
      </c>
      <c r="T203" s="28" t="s">
        <v>439</v>
      </c>
      <c r="U203" s="79">
        <v>1120</v>
      </c>
      <c r="V203" s="34">
        <v>69.881580496778838</v>
      </c>
      <c r="W203" s="2">
        <v>2.7194816194129237</v>
      </c>
      <c r="X203" s="2">
        <v>17.287477077099179</v>
      </c>
      <c r="Y203" s="2">
        <v>-74.362503046667712</v>
      </c>
      <c r="Z203" s="80">
        <f>VLOOKUP(U203,BG!$A$2:$F$55,4)</f>
        <v>13.523777013690172</v>
      </c>
      <c r="AA203" s="80">
        <f>VLOOKUP(U203,BG!$A$2:$F$55,5)</f>
        <v>0.72272757179171632</v>
      </c>
      <c r="AB203" s="80">
        <f>VLOOKUP(U203,BG!$A$2:$F$55,6)</f>
        <v>-77.406242615249127</v>
      </c>
      <c r="AC203" s="4">
        <f>VLOOKUP(U203+1,BG!$A$2:$F$55,4)</f>
        <v>14.624277443164019</v>
      </c>
      <c r="AD203" s="4">
        <f>VLOOKUP(U203+1,BG!$A$2:$F$55,5)</f>
        <v>0.65273455056328211</v>
      </c>
      <c r="AE203" s="4">
        <f>VLOOKUP(U203+1,BG!$A$2:$F$55,6)</f>
        <v>-131.8656639437113</v>
      </c>
      <c r="AF203" s="3">
        <f>COUNTIF($U$2:U203,U203)</f>
        <v>5</v>
      </c>
      <c r="AG203" s="3">
        <f t="shared" si="33"/>
        <v>19</v>
      </c>
      <c r="AH203" s="3">
        <f t="shared" si="36"/>
        <v>14</v>
      </c>
      <c r="AI203" s="3">
        <f t="shared" si="37"/>
        <v>4</v>
      </c>
      <c r="AJ203" s="81">
        <f t="shared" si="34"/>
        <v>13.76833266468436</v>
      </c>
      <c r="AK203" s="81">
        <f t="shared" si="35"/>
        <v>0.70717356707428658</v>
      </c>
      <c r="AL203" s="81">
        <f t="shared" si="38"/>
        <v>-89.508336243796279</v>
      </c>
      <c r="AM203" s="83">
        <v>1.8363799999999999</v>
      </c>
      <c r="AN203" s="83">
        <v>16.950099999999999</v>
      </c>
      <c r="AO203" s="84">
        <f t="shared" si="39"/>
        <v>31.126824637999995</v>
      </c>
      <c r="AP203" s="84">
        <f t="shared" si="40"/>
        <v>-27.349526889474241</v>
      </c>
      <c r="AQ203" s="84">
        <f t="shared" si="41"/>
        <v>-79.77173532064603</v>
      </c>
      <c r="AR203" s="84">
        <f t="shared" si="42"/>
        <v>52.422208431171789</v>
      </c>
      <c r="AS203" s="85">
        <f t="shared" si="43"/>
        <v>0.40622828435646241</v>
      </c>
    </row>
    <row r="204" spans="1:45" x14ac:dyDescent="0.25">
      <c r="A204">
        <v>8</v>
      </c>
      <c r="B204" s="27">
        <v>6</v>
      </c>
      <c r="C204" s="28" t="s">
        <v>429</v>
      </c>
      <c r="D204" s="28">
        <v>-800.03125</v>
      </c>
      <c r="E204" s="28">
        <v>-312</v>
      </c>
      <c r="F204" s="28">
        <v>50</v>
      </c>
      <c r="G204" s="28">
        <v>0.23114699999999999</v>
      </c>
      <c r="H204" s="28">
        <v>0.19119900000000001</v>
      </c>
      <c r="I204" s="28">
        <v>48.906689</v>
      </c>
      <c r="J204" s="28">
        <v>1.414819</v>
      </c>
      <c r="K204" s="28">
        <v>9.1384249999999998</v>
      </c>
      <c r="L204" s="28">
        <v>0.13250600000000001</v>
      </c>
      <c r="M204" s="56">
        <v>0.23114699999999999</v>
      </c>
      <c r="N204" s="28">
        <v>7.1429999999999993E-2</v>
      </c>
      <c r="O204" s="28">
        <v>99700</v>
      </c>
      <c r="P204" s="28">
        <v>21.7</v>
      </c>
      <c r="Q204" s="28">
        <v>60</v>
      </c>
      <c r="R204" s="28">
        <v>1.171</v>
      </c>
      <c r="S204" s="28" t="s">
        <v>440</v>
      </c>
      <c r="T204" s="28" t="s">
        <v>441</v>
      </c>
      <c r="U204" s="79">
        <v>1120</v>
      </c>
      <c r="V204" s="34">
        <v>89.413885335178662</v>
      </c>
      <c r="W204" s="2">
        <v>2.1416897284282914</v>
      </c>
      <c r="X204" s="2">
        <v>27.197348814542302</v>
      </c>
      <c r="Y204" s="2">
        <v>-79.212791386403822</v>
      </c>
      <c r="Z204" s="80">
        <f>VLOOKUP(U204,BG!$A$2:$F$55,4)</f>
        <v>13.523777013690172</v>
      </c>
      <c r="AA204" s="80">
        <f>VLOOKUP(U204,BG!$A$2:$F$55,5)</f>
        <v>0.72272757179171632</v>
      </c>
      <c r="AB204" s="80">
        <f>VLOOKUP(U204,BG!$A$2:$F$55,6)</f>
        <v>-77.406242615249127</v>
      </c>
      <c r="AC204" s="4">
        <f>VLOOKUP(U204+1,BG!$A$2:$F$55,4)</f>
        <v>14.624277443164019</v>
      </c>
      <c r="AD204" s="4">
        <f>VLOOKUP(U204+1,BG!$A$2:$F$55,5)</f>
        <v>0.65273455056328211</v>
      </c>
      <c r="AE204" s="4">
        <f>VLOOKUP(U204+1,BG!$A$2:$F$55,6)</f>
        <v>-131.8656639437113</v>
      </c>
      <c r="AF204" s="3">
        <f>COUNTIF($U$2:U204,U204)</f>
        <v>6</v>
      </c>
      <c r="AG204" s="3">
        <f t="shared" si="33"/>
        <v>19</v>
      </c>
      <c r="AH204" s="3">
        <f t="shared" si="36"/>
        <v>13</v>
      </c>
      <c r="AI204" s="3">
        <f t="shared" si="37"/>
        <v>5</v>
      </c>
      <c r="AJ204" s="81">
        <f t="shared" si="34"/>
        <v>13.829471577432905</v>
      </c>
      <c r="AK204" s="81">
        <f t="shared" si="35"/>
        <v>0.70328506589492912</v>
      </c>
      <c r="AL204" s="81">
        <f t="shared" si="38"/>
        <v>-92.533859650933053</v>
      </c>
      <c r="AM204" s="83">
        <v>1.5838000000000001</v>
      </c>
      <c r="AN204" s="83">
        <v>27.341000000000001</v>
      </c>
      <c r="AO204" s="84">
        <f t="shared" si="39"/>
        <v>43.302675800000003</v>
      </c>
      <c r="AP204" s="84">
        <f t="shared" si="40"/>
        <v>-20.964508789817209</v>
      </c>
      <c r="AQ204" s="84">
        <f t="shared" si="41"/>
        <v>-82.807798821306108</v>
      </c>
      <c r="AR204" s="84">
        <f t="shared" si="42"/>
        <v>61.843290031488898</v>
      </c>
      <c r="AS204" s="85">
        <f t="shared" si="43"/>
        <v>0.29979993338078431</v>
      </c>
    </row>
    <row r="205" spans="1:45" x14ac:dyDescent="0.25">
      <c r="A205">
        <v>8</v>
      </c>
      <c r="B205" s="27">
        <v>7</v>
      </c>
      <c r="C205" s="28" t="s">
        <v>429</v>
      </c>
      <c r="D205" s="28">
        <v>-800.03125</v>
      </c>
      <c r="E205" s="28">
        <v>-260</v>
      </c>
      <c r="F205" s="28">
        <v>50</v>
      </c>
      <c r="G205" s="28">
        <v>0.27518199999999998</v>
      </c>
      <c r="H205" s="28">
        <v>0.19112599999999999</v>
      </c>
      <c r="I205" s="28">
        <v>48.888415000000002</v>
      </c>
      <c r="J205" s="28">
        <v>1.442537</v>
      </c>
      <c r="K205" s="28">
        <v>9.1366790000000009</v>
      </c>
      <c r="L205" s="28">
        <v>0.135072</v>
      </c>
      <c r="M205" s="56">
        <v>0.27518199999999998</v>
      </c>
      <c r="N205" s="28">
        <v>8.7290000000000006E-2</v>
      </c>
      <c r="O205" s="28">
        <v>99700</v>
      </c>
      <c r="P205" s="28">
        <v>21.7</v>
      </c>
      <c r="Q205" s="28">
        <v>60</v>
      </c>
      <c r="R205" s="28">
        <v>1.171</v>
      </c>
      <c r="S205" s="28" t="s">
        <v>442</v>
      </c>
      <c r="T205" s="28" t="s">
        <v>443</v>
      </c>
      <c r="U205" s="79">
        <v>1120</v>
      </c>
      <c r="V205" s="34">
        <v>124.56433147088961</v>
      </c>
      <c r="W205" s="2">
        <v>2.2950461197505532</v>
      </c>
      <c r="X205" s="2">
        <v>35.872287675649432</v>
      </c>
      <c r="Y205" s="2">
        <v>-82.347428691696891</v>
      </c>
      <c r="Z205" s="80">
        <f>VLOOKUP(U205,BG!$A$2:$F$55,4)</f>
        <v>13.523777013690172</v>
      </c>
      <c r="AA205" s="80">
        <f>VLOOKUP(U205,BG!$A$2:$F$55,5)</f>
        <v>0.72272757179171632</v>
      </c>
      <c r="AB205" s="80">
        <f>VLOOKUP(U205,BG!$A$2:$F$55,6)</f>
        <v>-77.406242615249127</v>
      </c>
      <c r="AC205" s="4">
        <f>VLOOKUP(U205+1,BG!$A$2:$F$55,4)</f>
        <v>14.624277443164019</v>
      </c>
      <c r="AD205" s="4">
        <f>VLOOKUP(U205+1,BG!$A$2:$F$55,5)</f>
        <v>0.65273455056328211</v>
      </c>
      <c r="AE205" s="4">
        <f>VLOOKUP(U205+1,BG!$A$2:$F$55,6)</f>
        <v>-131.8656639437113</v>
      </c>
      <c r="AF205" s="3">
        <f>COUNTIF($U$2:U205,U205)</f>
        <v>7</v>
      </c>
      <c r="AG205" s="3">
        <f t="shared" si="33"/>
        <v>19</v>
      </c>
      <c r="AH205" s="3">
        <f t="shared" si="36"/>
        <v>12</v>
      </c>
      <c r="AI205" s="3">
        <f t="shared" si="37"/>
        <v>6</v>
      </c>
      <c r="AJ205" s="81">
        <f t="shared" si="34"/>
        <v>13.890610490181453</v>
      </c>
      <c r="AK205" s="81">
        <f t="shared" si="35"/>
        <v>0.69939656471557166</v>
      </c>
      <c r="AL205" s="81">
        <f t="shared" si="38"/>
        <v>-95.559383058069841</v>
      </c>
      <c r="AM205" s="83">
        <v>1.86609</v>
      </c>
      <c r="AN205" s="83">
        <v>35.123800000000003</v>
      </c>
      <c r="AO205" s="84">
        <f t="shared" si="39"/>
        <v>65.544171942000006</v>
      </c>
      <c r="AP205" s="84">
        <f t="shared" si="40"/>
        <v>-1.8874055122068967E-2</v>
      </c>
      <c r="AQ205" s="84">
        <f t="shared" si="41"/>
        <v>-85.844337799434854</v>
      </c>
      <c r="AR205" s="84">
        <f t="shared" si="42"/>
        <v>85.825463744312785</v>
      </c>
      <c r="AS205" s="85">
        <f t="shared" si="43"/>
        <v>0.2363085606240807</v>
      </c>
    </row>
    <row r="206" spans="1:45" x14ac:dyDescent="0.25">
      <c r="A206">
        <v>8</v>
      </c>
      <c r="B206" s="27">
        <v>8</v>
      </c>
      <c r="C206" s="28" t="s">
        <v>429</v>
      </c>
      <c r="D206" s="28">
        <v>-800.03125</v>
      </c>
      <c r="E206" s="28">
        <v>-208</v>
      </c>
      <c r="F206" s="28">
        <v>50</v>
      </c>
      <c r="G206" s="28">
        <v>0.32740900000000001</v>
      </c>
      <c r="H206" s="28">
        <v>0.19122800000000001</v>
      </c>
      <c r="I206" s="28">
        <v>48.914020000000001</v>
      </c>
      <c r="J206" s="28">
        <v>1.398687</v>
      </c>
      <c r="K206" s="28">
        <v>9.1391329999999993</v>
      </c>
      <c r="L206" s="28">
        <v>0.13089999999999999</v>
      </c>
      <c r="M206" s="56">
        <v>0.32740900000000001</v>
      </c>
      <c r="N206" s="28">
        <v>0.103341</v>
      </c>
      <c r="O206" s="28">
        <v>99700</v>
      </c>
      <c r="P206" s="28">
        <v>21.7</v>
      </c>
      <c r="Q206" s="28">
        <v>60</v>
      </c>
      <c r="R206" s="28">
        <v>1.171</v>
      </c>
      <c r="S206" s="28" t="s">
        <v>444</v>
      </c>
      <c r="T206" s="28" t="s">
        <v>445</v>
      </c>
      <c r="U206" s="79">
        <v>1120</v>
      </c>
      <c r="V206" s="34">
        <v>166.77859725046318</v>
      </c>
      <c r="W206" s="2">
        <v>2.9853495332507589</v>
      </c>
      <c r="X206" s="2">
        <v>36.949993774435356</v>
      </c>
      <c r="Y206" s="2">
        <v>-86.622686395991934</v>
      </c>
      <c r="Z206" s="80">
        <f>VLOOKUP(U206,BG!$A$2:$F$55,4)</f>
        <v>13.523777013690172</v>
      </c>
      <c r="AA206" s="80">
        <f>VLOOKUP(U206,BG!$A$2:$F$55,5)</f>
        <v>0.72272757179171632</v>
      </c>
      <c r="AB206" s="80">
        <f>VLOOKUP(U206,BG!$A$2:$F$55,6)</f>
        <v>-77.406242615249127</v>
      </c>
      <c r="AC206" s="4">
        <f>VLOOKUP(U206+1,BG!$A$2:$F$55,4)</f>
        <v>14.624277443164019</v>
      </c>
      <c r="AD206" s="4">
        <f>VLOOKUP(U206+1,BG!$A$2:$F$55,5)</f>
        <v>0.65273455056328211</v>
      </c>
      <c r="AE206" s="4">
        <f>VLOOKUP(U206+1,BG!$A$2:$F$55,6)</f>
        <v>-131.8656639437113</v>
      </c>
      <c r="AF206" s="3">
        <f>COUNTIF($U$2:U206,U206)</f>
        <v>8</v>
      </c>
      <c r="AG206" s="3">
        <f t="shared" si="33"/>
        <v>19</v>
      </c>
      <c r="AH206" s="3">
        <f t="shared" si="36"/>
        <v>11</v>
      </c>
      <c r="AI206" s="3">
        <f t="shared" si="37"/>
        <v>7</v>
      </c>
      <c r="AJ206" s="81">
        <f t="shared" si="34"/>
        <v>13.951749402930002</v>
      </c>
      <c r="AK206" s="81">
        <f t="shared" si="35"/>
        <v>0.69550806353621419</v>
      </c>
      <c r="AL206" s="81">
        <f t="shared" si="38"/>
        <v>-98.584906465206643</v>
      </c>
      <c r="AM206" s="83">
        <v>2.4632900000000002</v>
      </c>
      <c r="AN206" s="83">
        <v>37.121699999999997</v>
      </c>
      <c r="AO206" s="84">
        <f t="shared" si="39"/>
        <v>91.441512392999996</v>
      </c>
      <c r="AP206" s="84">
        <f t="shared" si="40"/>
        <v>23.685960272137109</v>
      </c>
      <c r="AQ206" s="84">
        <f t="shared" si="41"/>
        <v>-88.881352255032269</v>
      </c>
      <c r="AR206" s="84">
        <f t="shared" si="42"/>
        <v>112.56731252716938</v>
      </c>
      <c r="AS206" s="85">
        <f t="shared" si="43"/>
        <v>0.1876725992642885</v>
      </c>
    </row>
    <row r="207" spans="1:45" x14ac:dyDescent="0.25">
      <c r="A207">
        <v>8</v>
      </c>
      <c r="B207" s="27">
        <v>9</v>
      </c>
      <c r="C207" s="28" t="s">
        <v>429</v>
      </c>
      <c r="D207" s="28">
        <v>-800.03125</v>
      </c>
      <c r="E207" s="28">
        <v>-156</v>
      </c>
      <c r="F207" s="28">
        <v>50</v>
      </c>
      <c r="G207" s="28">
        <v>0.36535499999999999</v>
      </c>
      <c r="H207" s="28">
        <v>0.19165499999999999</v>
      </c>
      <c r="I207" s="28">
        <v>49.021284000000001</v>
      </c>
      <c r="J207" s="28">
        <v>1.4834849999999999</v>
      </c>
      <c r="K207" s="28">
        <v>9.1490390000000001</v>
      </c>
      <c r="L207" s="28">
        <v>0.13847799999999999</v>
      </c>
      <c r="M207" s="56">
        <v>0.36535499999999999</v>
      </c>
      <c r="N207" s="28">
        <v>0.13284199999999999</v>
      </c>
      <c r="O207" s="28">
        <v>99700</v>
      </c>
      <c r="P207" s="28">
        <v>21.7</v>
      </c>
      <c r="Q207" s="28">
        <v>60</v>
      </c>
      <c r="R207" s="28">
        <v>1.171</v>
      </c>
      <c r="S207" s="28" t="s">
        <v>446</v>
      </c>
      <c r="T207" s="28" t="s">
        <v>447</v>
      </c>
      <c r="U207" s="79">
        <v>1120</v>
      </c>
      <c r="V207" s="34">
        <v>196.48543380231908</v>
      </c>
      <c r="W207" s="2">
        <v>3.2153336344753933</v>
      </c>
      <c r="X207" s="2">
        <v>41.178733821296156</v>
      </c>
      <c r="Y207" s="2">
        <v>-87.853506455657154</v>
      </c>
      <c r="Z207" s="80">
        <f>VLOOKUP(U207,BG!$A$2:$F$55,4)</f>
        <v>13.523777013690172</v>
      </c>
      <c r="AA207" s="80">
        <f>VLOOKUP(U207,BG!$A$2:$F$55,5)</f>
        <v>0.72272757179171632</v>
      </c>
      <c r="AB207" s="80">
        <f>VLOOKUP(U207,BG!$A$2:$F$55,6)</f>
        <v>-77.406242615249127</v>
      </c>
      <c r="AC207" s="4">
        <f>VLOOKUP(U207+1,BG!$A$2:$F$55,4)</f>
        <v>14.624277443164019</v>
      </c>
      <c r="AD207" s="4">
        <f>VLOOKUP(U207+1,BG!$A$2:$F$55,5)</f>
        <v>0.65273455056328211</v>
      </c>
      <c r="AE207" s="4">
        <f>VLOOKUP(U207+1,BG!$A$2:$F$55,6)</f>
        <v>-131.8656639437113</v>
      </c>
      <c r="AF207" s="3">
        <f>COUNTIF($U$2:U207,U207)</f>
        <v>9</v>
      </c>
      <c r="AG207" s="3">
        <f t="shared" si="33"/>
        <v>19</v>
      </c>
      <c r="AH207" s="3">
        <f t="shared" si="36"/>
        <v>10</v>
      </c>
      <c r="AI207" s="3">
        <f t="shared" si="37"/>
        <v>8</v>
      </c>
      <c r="AJ207" s="81">
        <f t="shared" si="34"/>
        <v>14.012888315678547</v>
      </c>
      <c r="AK207" s="81">
        <f t="shared" si="35"/>
        <v>0.69161956235685673</v>
      </c>
      <c r="AL207" s="81">
        <f t="shared" si="38"/>
        <v>-101.61042987234343</v>
      </c>
      <c r="AM207" s="83">
        <v>2.7073299999999998</v>
      </c>
      <c r="AN207" s="83">
        <v>41.300800000000002</v>
      </c>
      <c r="AO207" s="84">
        <f t="shared" si="39"/>
        <v>111.814894864</v>
      </c>
      <c r="AP207" s="84">
        <f t="shared" si="40"/>
        <v>44.549861425065828</v>
      </c>
      <c r="AQ207" s="84">
        <f t="shared" si="41"/>
        <v>-91.918842188098324</v>
      </c>
      <c r="AR207" s="84">
        <f t="shared" si="42"/>
        <v>136.46870361316417</v>
      </c>
      <c r="AS207" s="85">
        <f t="shared" si="43"/>
        <v>0.18065540374039277</v>
      </c>
    </row>
    <row r="208" spans="1:45" x14ac:dyDescent="0.25">
      <c r="A208">
        <v>8</v>
      </c>
      <c r="B208" s="27">
        <v>10</v>
      </c>
      <c r="C208" s="28" t="s">
        <v>429</v>
      </c>
      <c r="D208" s="28">
        <v>-800.03125</v>
      </c>
      <c r="E208" s="28">
        <v>-104</v>
      </c>
      <c r="F208" s="28">
        <v>50</v>
      </c>
      <c r="G208" s="28">
        <v>0.38524799999999998</v>
      </c>
      <c r="H208" s="28">
        <v>0.19128800000000001</v>
      </c>
      <c r="I208" s="28">
        <v>48.929240999999998</v>
      </c>
      <c r="J208" s="28">
        <v>1.43937</v>
      </c>
      <c r="K208" s="28">
        <v>9.1404990000000002</v>
      </c>
      <c r="L208" s="28">
        <v>0.13473299999999999</v>
      </c>
      <c r="M208" s="56">
        <v>0.38524799999999998</v>
      </c>
      <c r="N208" s="28">
        <v>0.13633500000000001</v>
      </c>
      <c r="O208" s="28">
        <v>99700</v>
      </c>
      <c r="P208" s="28">
        <v>21.7</v>
      </c>
      <c r="Q208" s="28">
        <v>60</v>
      </c>
      <c r="R208" s="28">
        <v>1.171</v>
      </c>
      <c r="S208" s="28" t="s">
        <v>448</v>
      </c>
      <c r="T208" s="28" t="s">
        <v>449</v>
      </c>
      <c r="U208" s="79">
        <v>1120</v>
      </c>
      <c r="V208" s="34">
        <v>210.44386704864385</v>
      </c>
      <c r="W208" s="2">
        <v>3.8028564794015547</v>
      </c>
      <c r="X208" s="2">
        <v>37.775082389724332</v>
      </c>
      <c r="Y208" s="2">
        <v>-88.708999162315934</v>
      </c>
      <c r="Z208" s="80">
        <f>VLOOKUP(U208,BG!$A$2:$F$55,4)</f>
        <v>13.523777013690172</v>
      </c>
      <c r="AA208" s="80">
        <f>VLOOKUP(U208,BG!$A$2:$F$55,5)</f>
        <v>0.72272757179171632</v>
      </c>
      <c r="AB208" s="80">
        <f>VLOOKUP(U208,BG!$A$2:$F$55,6)</f>
        <v>-77.406242615249127</v>
      </c>
      <c r="AC208" s="4">
        <f>VLOOKUP(U208+1,BG!$A$2:$F$55,4)</f>
        <v>14.624277443164019</v>
      </c>
      <c r="AD208" s="4">
        <f>VLOOKUP(U208+1,BG!$A$2:$F$55,5)</f>
        <v>0.65273455056328211</v>
      </c>
      <c r="AE208" s="4">
        <f>VLOOKUP(U208+1,BG!$A$2:$F$55,6)</f>
        <v>-131.8656639437113</v>
      </c>
      <c r="AF208" s="3">
        <f>COUNTIF($U$2:U208,U208)</f>
        <v>10</v>
      </c>
      <c r="AG208" s="3">
        <f t="shared" si="33"/>
        <v>19</v>
      </c>
      <c r="AH208" s="3">
        <f t="shared" si="36"/>
        <v>9</v>
      </c>
      <c r="AI208" s="3">
        <f t="shared" si="37"/>
        <v>9</v>
      </c>
      <c r="AJ208" s="81">
        <f t="shared" si="34"/>
        <v>14.074027228427095</v>
      </c>
      <c r="AK208" s="81">
        <f t="shared" si="35"/>
        <v>0.68773106117749927</v>
      </c>
      <c r="AL208" s="81">
        <f t="shared" si="38"/>
        <v>-104.63595327948022</v>
      </c>
      <c r="AM208" s="83">
        <v>3.19042</v>
      </c>
      <c r="AN208" s="83">
        <v>37.557400000000001</v>
      </c>
      <c r="AO208" s="84">
        <f t="shared" si="39"/>
        <v>119.82388010800001</v>
      </c>
      <c r="AP208" s="84">
        <f t="shared" si="40"/>
        <v>54.944217663374815</v>
      </c>
      <c r="AQ208" s="84">
        <f t="shared" si="41"/>
        <v>-94.956807598633034</v>
      </c>
      <c r="AR208" s="84">
        <f t="shared" si="42"/>
        <v>149.90102526200786</v>
      </c>
      <c r="AS208" s="85">
        <f t="shared" si="43"/>
        <v>0.20064669405320504</v>
      </c>
    </row>
    <row r="209" spans="1:45" x14ac:dyDescent="0.25">
      <c r="A209">
        <v>8</v>
      </c>
      <c r="B209" s="27">
        <v>11</v>
      </c>
      <c r="C209" s="28" t="s">
        <v>429</v>
      </c>
      <c r="D209" s="28">
        <v>-800.03125</v>
      </c>
      <c r="E209" s="28">
        <v>-52</v>
      </c>
      <c r="F209" s="28">
        <v>50</v>
      </c>
      <c r="G209" s="28">
        <v>0.38199499999999997</v>
      </c>
      <c r="H209" s="28">
        <v>0.191167</v>
      </c>
      <c r="I209" s="28">
        <v>48.898876999999999</v>
      </c>
      <c r="J209" s="28">
        <v>1.401211</v>
      </c>
      <c r="K209" s="28">
        <v>9.137715</v>
      </c>
      <c r="L209" s="28">
        <v>0.131104</v>
      </c>
      <c r="M209" s="56">
        <v>0.38199499999999997</v>
      </c>
      <c r="N209" s="28">
        <v>0.12653200000000001</v>
      </c>
      <c r="O209" s="28">
        <v>99700</v>
      </c>
      <c r="P209" s="28">
        <v>21.7</v>
      </c>
      <c r="Q209" s="28">
        <v>60</v>
      </c>
      <c r="R209" s="28">
        <v>1.171</v>
      </c>
      <c r="S209" s="28" t="s">
        <v>450</v>
      </c>
      <c r="T209" s="28" t="s">
        <v>451</v>
      </c>
      <c r="U209" s="79">
        <v>1120</v>
      </c>
      <c r="V209" s="34">
        <v>204.27884351644471</v>
      </c>
      <c r="W209" s="2">
        <v>3.5389301896007943</v>
      </c>
      <c r="X209" s="2">
        <v>37.368608102639932</v>
      </c>
      <c r="Y209" s="2">
        <v>-97.860142985283005</v>
      </c>
      <c r="Z209" s="80">
        <f>VLOOKUP(U209,BG!$A$2:$F$55,4)</f>
        <v>13.523777013690172</v>
      </c>
      <c r="AA209" s="80">
        <f>VLOOKUP(U209,BG!$A$2:$F$55,5)</f>
        <v>0.72272757179171632</v>
      </c>
      <c r="AB209" s="80">
        <f>VLOOKUP(U209,BG!$A$2:$F$55,6)</f>
        <v>-77.406242615249127</v>
      </c>
      <c r="AC209" s="4">
        <f>VLOOKUP(U209+1,BG!$A$2:$F$55,4)</f>
        <v>14.624277443164019</v>
      </c>
      <c r="AD209" s="4">
        <f>VLOOKUP(U209+1,BG!$A$2:$F$55,5)</f>
        <v>0.65273455056328211</v>
      </c>
      <c r="AE209" s="4">
        <f>VLOOKUP(U209+1,BG!$A$2:$F$55,6)</f>
        <v>-131.8656639437113</v>
      </c>
      <c r="AF209" s="3">
        <f>COUNTIF($U$2:U209,U209)</f>
        <v>11</v>
      </c>
      <c r="AG209" s="3">
        <f t="shared" si="33"/>
        <v>19</v>
      </c>
      <c r="AH209" s="3">
        <f t="shared" si="36"/>
        <v>8</v>
      </c>
      <c r="AI209" s="3">
        <f t="shared" si="37"/>
        <v>10</v>
      </c>
      <c r="AJ209" s="81">
        <f t="shared" si="34"/>
        <v>14.135166141175642</v>
      </c>
      <c r="AK209" s="81">
        <f t="shared" si="35"/>
        <v>0.68384255999814181</v>
      </c>
      <c r="AL209" s="81">
        <f t="shared" si="38"/>
        <v>-107.66147668661701</v>
      </c>
      <c r="AM209" s="83">
        <v>2.9229500000000002</v>
      </c>
      <c r="AN209" s="83">
        <v>37.289700000000003</v>
      </c>
      <c r="AO209" s="84">
        <f t="shared" si="39"/>
        <v>108.99592861500001</v>
      </c>
      <c r="AP209" s="84">
        <f t="shared" si="40"/>
        <v>34.38475237251032</v>
      </c>
      <c r="AQ209" s="84">
        <f t="shared" si="41"/>
        <v>-97.995248486636399</v>
      </c>
      <c r="AR209" s="84">
        <f t="shared" si="42"/>
        <v>132.38000085914672</v>
      </c>
      <c r="AS209" s="85">
        <f t="shared" si="43"/>
        <v>0.17664354201831084</v>
      </c>
    </row>
    <row r="210" spans="1:45" x14ac:dyDescent="0.25">
      <c r="A210">
        <v>8</v>
      </c>
      <c r="B210" s="27">
        <v>12</v>
      </c>
      <c r="C210" s="28" t="s">
        <v>429</v>
      </c>
      <c r="D210" s="28">
        <v>-800.03125</v>
      </c>
      <c r="E210" s="28">
        <v>0</v>
      </c>
      <c r="F210" s="28">
        <v>50</v>
      </c>
      <c r="G210" s="28">
        <v>0.35807099999999997</v>
      </c>
      <c r="H210" s="28">
        <v>0.19100300000000001</v>
      </c>
      <c r="I210" s="28">
        <v>48.857635999999999</v>
      </c>
      <c r="J210" s="28">
        <v>1.497709</v>
      </c>
      <c r="K210" s="28">
        <v>9.1337270000000004</v>
      </c>
      <c r="L210" s="28">
        <v>0.14007800000000001</v>
      </c>
      <c r="M210" s="56">
        <v>0.35807099999999997</v>
      </c>
      <c r="N210" s="28">
        <v>9.3150999999999998E-2</v>
      </c>
      <c r="O210" s="28">
        <v>99700</v>
      </c>
      <c r="P210" s="28">
        <v>21.7</v>
      </c>
      <c r="Q210" s="28">
        <v>60</v>
      </c>
      <c r="R210" s="28">
        <v>1.171</v>
      </c>
      <c r="S210" s="28" t="s">
        <v>452</v>
      </c>
      <c r="T210" s="28" t="s">
        <v>453</v>
      </c>
      <c r="U210" s="79">
        <v>1120</v>
      </c>
      <c r="V210" s="34">
        <v>180.19680848468997</v>
      </c>
      <c r="W210" s="2">
        <v>4.8036046786057316</v>
      </c>
      <c r="X210" s="2">
        <v>25.052783138426911</v>
      </c>
      <c r="Y210" s="2">
        <v>-94.745506505831756</v>
      </c>
      <c r="Z210" s="80">
        <f>VLOOKUP(U210,BG!$A$2:$F$55,4)</f>
        <v>13.523777013690172</v>
      </c>
      <c r="AA210" s="80">
        <f>VLOOKUP(U210,BG!$A$2:$F$55,5)</f>
        <v>0.72272757179171632</v>
      </c>
      <c r="AB210" s="80">
        <f>VLOOKUP(U210,BG!$A$2:$F$55,6)</f>
        <v>-77.406242615249127</v>
      </c>
      <c r="AC210" s="4">
        <f>VLOOKUP(U210+1,BG!$A$2:$F$55,4)</f>
        <v>14.624277443164019</v>
      </c>
      <c r="AD210" s="4">
        <f>VLOOKUP(U210+1,BG!$A$2:$F$55,5)</f>
        <v>0.65273455056328211</v>
      </c>
      <c r="AE210" s="4">
        <f>VLOOKUP(U210+1,BG!$A$2:$F$55,6)</f>
        <v>-131.8656639437113</v>
      </c>
      <c r="AF210" s="3">
        <f>COUNTIF($U$2:U210,U210)</f>
        <v>12</v>
      </c>
      <c r="AG210" s="3">
        <f t="shared" si="33"/>
        <v>19</v>
      </c>
      <c r="AH210" s="3">
        <f t="shared" si="36"/>
        <v>7</v>
      </c>
      <c r="AI210" s="3">
        <f t="shared" si="37"/>
        <v>11</v>
      </c>
      <c r="AJ210" s="81">
        <f t="shared" si="34"/>
        <v>14.196305053924188</v>
      </c>
      <c r="AK210" s="81">
        <f t="shared" si="35"/>
        <v>0.67995405881878435</v>
      </c>
      <c r="AL210" s="81">
        <f t="shared" si="38"/>
        <v>-110.6870000937538</v>
      </c>
      <c r="AM210" s="83">
        <v>4.0625999999999998</v>
      </c>
      <c r="AN210" s="83">
        <v>24.8658</v>
      </c>
      <c r="AO210" s="84">
        <f t="shared" si="39"/>
        <v>101.01979908</v>
      </c>
      <c r="AP210" s="84">
        <f t="shared" si="40"/>
        <v>25.598159790010541</v>
      </c>
      <c r="AQ210" s="84">
        <f t="shared" si="41"/>
        <v>-101.03416485210842</v>
      </c>
      <c r="AR210" s="84">
        <f t="shared" si="42"/>
        <v>126.63232464211896</v>
      </c>
      <c r="AS210" s="85">
        <f t="shared" si="43"/>
        <v>0.2022589858829775</v>
      </c>
    </row>
    <row r="211" spans="1:45" x14ac:dyDescent="0.25">
      <c r="A211">
        <v>8</v>
      </c>
      <c r="B211" s="27">
        <v>13</v>
      </c>
      <c r="C211" s="28" t="s">
        <v>429</v>
      </c>
      <c r="D211" s="28">
        <v>-800.03125</v>
      </c>
      <c r="E211" s="28">
        <v>52</v>
      </c>
      <c r="F211" s="28">
        <v>50</v>
      </c>
      <c r="G211" s="28">
        <v>0.32405400000000001</v>
      </c>
      <c r="H211" s="28">
        <v>0.19132099999999999</v>
      </c>
      <c r="I211" s="28">
        <v>48.937497999999998</v>
      </c>
      <c r="J211" s="28">
        <v>1.4912259999999999</v>
      </c>
      <c r="K211" s="28">
        <v>9.1411960000000008</v>
      </c>
      <c r="L211" s="28">
        <v>0.13968700000000001</v>
      </c>
      <c r="M211" s="56">
        <v>0.32405400000000001</v>
      </c>
      <c r="N211" s="28">
        <v>8.1889000000000003E-2</v>
      </c>
      <c r="O211" s="28">
        <v>99700</v>
      </c>
      <c r="P211" s="28">
        <v>21.7</v>
      </c>
      <c r="Q211" s="28">
        <v>60</v>
      </c>
      <c r="R211" s="28">
        <v>1.171</v>
      </c>
      <c r="S211" s="28" t="s">
        <v>454</v>
      </c>
      <c r="T211" s="28" t="s">
        <v>455</v>
      </c>
      <c r="U211" s="79">
        <v>1120</v>
      </c>
      <c r="V211" s="34">
        <v>147.41676015075845</v>
      </c>
      <c r="W211" s="2">
        <v>3.8015454080180606</v>
      </c>
      <c r="X211" s="2">
        <v>26.049038714213371</v>
      </c>
      <c r="Y211" s="2">
        <v>-94.827673314461478</v>
      </c>
      <c r="Z211" s="80">
        <f>VLOOKUP(U211,BG!$A$2:$F$55,4)</f>
        <v>13.523777013690172</v>
      </c>
      <c r="AA211" s="80">
        <f>VLOOKUP(U211,BG!$A$2:$F$55,5)</f>
        <v>0.72272757179171632</v>
      </c>
      <c r="AB211" s="80">
        <f>VLOOKUP(U211,BG!$A$2:$F$55,6)</f>
        <v>-77.406242615249127</v>
      </c>
      <c r="AC211" s="4">
        <f>VLOOKUP(U211+1,BG!$A$2:$F$55,4)</f>
        <v>14.624277443164019</v>
      </c>
      <c r="AD211" s="4">
        <f>VLOOKUP(U211+1,BG!$A$2:$F$55,5)</f>
        <v>0.65273455056328211</v>
      </c>
      <c r="AE211" s="4">
        <f>VLOOKUP(U211+1,BG!$A$2:$F$55,6)</f>
        <v>-131.8656639437113</v>
      </c>
      <c r="AF211" s="3">
        <f>COUNTIF($U$2:U211,U211)</f>
        <v>13</v>
      </c>
      <c r="AG211" s="3">
        <f t="shared" si="33"/>
        <v>19</v>
      </c>
      <c r="AH211" s="3">
        <f t="shared" si="36"/>
        <v>6</v>
      </c>
      <c r="AI211" s="3">
        <f t="shared" si="37"/>
        <v>12</v>
      </c>
      <c r="AJ211" s="81">
        <f t="shared" si="34"/>
        <v>14.257443966672737</v>
      </c>
      <c r="AK211" s="81">
        <f t="shared" si="35"/>
        <v>0.67606555763942688</v>
      </c>
      <c r="AL211" s="81">
        <f t="shared" si="38"/>
        <v>-113.71252350089057</v>
      </c>
      <c r="AM211" s="83">
        <v>3.0700400000000001</v>
      </c>
      <c r="AN211" s="83">
        <v>25.346299999999999</v>
      </c>
      <c r="AO211" s="84">
        <f t="shared" si="39"/>
        <v>77.814154852000001</v>
      </c>
      <c r="AP211" s="84">
        <f t="shared" si="40"/>
        <v>4.198930192841047</v>
      </c>
      <c r="AQ211" s="84">
        <f t="shared" si="41"/>
        <v>-104.07355669504908</v>
      </c>
      <c r="AR211" s="84">
        <f t="shared" si="42"/>
        <v>108.27248688789012</v>
      </c>
      <c r="AS211" s="85">
        <f t="shared" si="43"/>
        <v>0.28131183564138468</v>
      </c>
    </row>
    <row r="212" spans="1:45" x14ac:dyDescent="0.25">
      <c r="A212">
        <v>8</v>
      </c>
      <c r="B212" s="27">
        <v>14</v>
      </c>
      <c r="C212" s="28" t="s">
        <v>429</v>
      </c>
      <c r="D212" s="28">
        <v>-800.03125</v>
      </c>
      <c r="E212" s="28">
        <v>104</v>
      </c>
      <c r="F212" s="28">
        <v>50</v>
      </c>
      <c r="G212" s="28">
        <v>0.31778699999999999</v>
      </c>
      <c r="H212" s="28">
        <v>0.191274</v>
      </c>
      <c r="I212" s="28">
        <v>48.925521000000003</v>
      </c>
      <c r="J212" s="28">
        <v>1.436995</v>
      </c>
      <c r="K212" s="28">
        <v>9.1401540000000008</v>
      </c>
      <c r="L212" s="28">
        <v>0.134552</v>
      </c>
      <c r="M212" s="56">
        <v>0.31778699999999999</v>
      </c>
      <c r="N212" s="28">
        <v>8.2286999999999999E-2</v>
      </c>
      <c r="O212" s="28">
        <v>99700</v>
      </c>
      <c r="P212" s="28">
        <v>21.7</v>
      </c>
      <c r="Q212" s="28">
        <v>60</v>
      </c>
      <c r="R212" s="28">
        <v>1.171</v>
      </c>
      <c r="S212" s="28" t="s">
        <v>456</v>
      </c>
      <c r="T212" s="28" t="s">
        <v>457</v>
      </c>
      <c r="U212" s="79">
        <v>1120</v>
      </c>
      <c r="V212" s="34">
        <v>138.72316974287418</v>
      </c>
      <c r="W212" s="2">
        <v>3.4042765913426134</v>
      </c>
      <c r="X212" s="2">
        <v>27.647988529637313</v>
      </c>
      <c r="Y212" s="2">
        <v>-95.673308096938484</v>
      </c>
      <c r="Z212" s="80">
        <f>VLOOKUP(U212,BG!$A$2:$F$55,4)</f>
        <v>13.523777013690172</v>
      </c>
      <c r="AA212" s="80">
        <f>VLOOKUP(U212,BG!$A$2:$F$55,5)</f>
        <v>0.72272757179171632</v>
      </c>
      <c r="AB212" s="80">
        <f>VLOOKUP(U212,BG!$A$2:$F$55,6)</f>
        <v>-77.406242615249127</v>
      </c>
      <c r="AC212" s="4">
        <f>VLOOKUP(U212+1,BG!$A$2:$F$55,4)</f>
        <v>14.624277443164019</v>
      </c>
      <c r="AD212" s="4">
        <f>VLOOKUP(U212+1,BG!$A$2:$F$55,5)</f>
        <v>0.65273455056328211</v>
      </c>
      <c r="AE212" s="4">
        <f>VLOOKUP(U212+1,BG!$A$2:$F$55,6)</f>
        <v>-131.8656639437113</v>
      </c>
      <c r="AF212" s="3">
        <f>COUNTIF($U$2:U212,U212)</f>
        <v>14</v>
      </c>
      <c r="AG212" s="3">
        <f t="shared" si="33"/>
        <v>19</v>
      </c>
      <c r="AH212" s="3">
        <f t="shared" si="36"/>
        <v>5</v>
      </c>
      <c r="AI212" s="3">
        <f t="shared" si="37"/>
        <v>13</v>
      </c>
      <c r="AJ212" s="81">
        <f t="shared" si="34"/>
        <v>14.318582879421285</v>
      </c>
      <c r="AK212" s="81">
        <f t="shared" si="35"/>
        <v>0.67217705646006942</v>
      </c>
      <c r="AL212" s="81">
        <f t="shared" si="38"/>
        <v>-116.73804690802737</v>
      </c>
      <c r="AM212" s="83">
        <v>2.7291400000000001</v>
      </c>
      <c r="AN212" s="83">
        <v>26.8537</v>
      </c>
      <c r="AO212" s="84">
        <f t="shared" si="39"/>
        <v>73.287506817999997</v>
      </c>
      <c r="AP212" s="84">
        <f t="shared" si="40"/>
        <v>-1.5519079477850966</v>
      </c>
      <c r="AQ212" s="84">
        <f t="shared" si="41"/>
        <v>-107.11342401545842</v>
      </c>
      <c r="AR212" s="84">
        <f t="shared" si="42"/>
        <v>105.56151606767332</v>
      </c>
      <c r="AS212" s="85">
        <f t="shared" si="43"/>
        <v>0.30573650750698883</v>
      </c>
    </row>
    <row r="213" spans="1:45" x14ac:dyDescent="0.25">
      <c r="A213">
        <v>8</v>
      </c>
      <c r="B213" s="27">
        <v>15</v>
      </c>
      <c r="C213" s="28" t="s">
        <v>429</v>
      </c>
      <c r="D213" s="28">
        <v>-800.03125</v>
      </c>
      <c r="E213" s="28">
        <v>156</v>
      </c>
      <c r="F213" s="28">
        <v>50</v>
      </c>
      <c r="G213" s="28">
        <v>0.28059800000000001</v>
      </c>
      <c r="H213" s="28">
        <v>0.19075</v>
      </c>
      <c r="I213" s="28">
        <v>48.794204999999998</v>
      </c>
      <c r="J213" s="28">
        <v>1.450037</v>
      </c>
      <c r="K213" s="28">
        <v>9.1278579999999998</v>
      </c>
      <c r="L213" s="28">
        <v>0.13585</v>
      </c>
      <c r="M213" s="56">
        <v>0.28059800000000001</v>
      </c>
      <c r="N213" s="28">
        <v>6.8325999999999998E-2</v>
      </c>
      <c r="O213" s="28">
        <v>99700</v>
      </c>
      <c r="P213" s="28">
        <v>21.7</v>
      </c>
      <c r="Q213" s="28">
        <v>60</v>
      </c>
      <c r="R213" s="28">
        <v>1.171</v>
      </c>
      <c r="S213" s="28" t="s">
        <v>458</v>
      </c>
      <c r="T213" s="28" t="s">
        <v>459</v>
      </c>
      <c r="U213" s="79">
        <v>1120</v>
      </c>
      <c r="V213" s="34">
        <v>103.30557672137553</v>
      </c>
      <c r="W213" s="2">
        <v>3.2127750425011596</v>
      </c>
      <c r="X213" s="2">
        <v>22.718192586627161</v>
      </c>
      <c r="Y213" s="2">
        <v>-93.687729505399162</v>
      </c>
      <c r="Z213" s="80">
        <f>VLOOKUP(U213,BG!$A$2:$F$55,4)</f>
        <v>13.523777013690172</v>
      </c>
      <c r="AA213" s="80">
        <f>VLOOKUP(U213,BG!$A$2:$F$55,5)</f>
        <v>0.72272757179171632</v>
      </c>
      <c r="AB213" s="80">
        <f>VLOOKUP(U213,BG!$A$2:$F$55,6)</f>
        <v>-77.406242615249127</v>
      </c>
      <c r="AC213" s="4">
        <f>VLOOKUP(U213+1,BG!$A$2:$F$55,4)</f>
        <v>14.624277443164019</v>
      </c>
      <c r="AD213" s="4">
        <f>VLOOKUP(U213+1,BG!$A$2:$F$55,5)</f>
        <v>0.65273455056328211</v>
      </c>
      <c r="AE213" s="4">
        <f>VLOOKUP(U213+1,BG!$A$2:$F$55,6)</f>
        <v>-131.8656639437113</v>
      </c>
      <c r="AF213" s="3">
        <f>COUNTIF($U$2:U213,U213)</f>
        <v>15</v>
      </c>
      <c r="AG213" s="3">
        <f t="shared" si="33"/>
        <v>19</v>
      </c>
      <c r="AH213" s="3">
        <f t="shared" si="36"/>
        <v>4</v>
      </c>
      <c r="AI213" s="3">
        <f t="shared" si="37"/>
        <v>14</v>
      </c>
      <c r="AJ213" s="81">
        <f t="shared" si="34"/>
        <v>14.37972179216983</v>
      </c>
      <c r="AK213" s="81">
        <f t="shared" si="35"/>
        <v>0.66828855528071196</v>
      </c>
      <c r="AL213" s="81">
        <f t="shared" si="38"/>
        <v>-119.76357031516415</v>
      </c>
      <c r="AM213" s="83">
        <v>2.4352499999999999</v>
      </c>
      <c r="AN213" s="83">
        <v>22.177299999999999</v>
      </c>
      <c r="AO213" s="84">
        <f t="shared" si="39"/>
        <v>54.007269824999995</v>
      </c>
      <c r="AP213" s="84">
        <f t="shared" si="40"/>
        <v>-20.699287352348549</v>
      </c>
      <c r="AQ213" s="84">
        <f t="shared" si="41"/>
        <v>-110.1537668133364</v>
      </c>
      <c r="AR213" s="84">
        <f t="shared" si="42"/>
        <v>89.454479460987855</v>
      </c>
      <c r="AS213" s="85">
        <f t="shared" si="43"/>
        <v>0.39625974964671057</v>
      </c>
    </row>
    <row r="214" spans="1:45" x14ac:dyDescent="0.25">
      <c r="A214">
        <v>8</v>
      </c>
      <c r="B214" s="27">
        <v>16</v>
      </c>
      <c r="C214" s="28" t="s">
        <v>429</v>
      </c>
      <c r="D214" s="28">
        <v>-800.03125</v>
      </c>
      <c r="E214" s="28">
        <v>208</v>
      </c>
      <c r="F214" s="28">
        <v>50</v>
      </c>
      <c r="G214" s="28">
        <v>0.260847</v>
      </c>
      <c r="H214" s="28">
        <v>0.19101399999999999</v>
      </c>
      <c r="I214" s="28">
        <v>48.860489999999999</v>
      </c>
      <c r="J214" s="28">
        <v>1.436445</v>
      </c>
      <c r="K214" s="28">
        <v>9.1340769999999996</v>
      </c>
      <c r="L214" s="28">
        <v>0.13450799999999999</v>
      </c>
      <c r="M214" s="56">
        <v>0.260847</v>
      </c>
      <c r="N214" s="28">
        <v>6.3346E-2</v>
      </c>
      <c r="O214" s="28">
        <v>99700</v>
      </c>
      <c r="P214" s="28">
        <v>21.7</v>
      </c>
      <c r="Q214" s="28">
        <v>60</v>
      </c>
      <c r="R214" s="28">
        <v>1.171</v>
      </c>
      <c r="S214" s="28" t="s">
        <v>460</v>
      </c>
      <c r="T214" s="28" t="s">
        <v>461</v>
      </c>
      <c r="U214" s="79">
        <v>1120</v>
      </c>
      <c r="V214" s="34">
        <v>83.023202056667841</v>
      </c>
      <c r="W214" s="2">
        <v>2.4119038031914788</v>
      </c>
      <c r="X214" s="2">
        <v>24.877603460116962</v>
      </c>
      <c r="Y214" s="2">
        <v>-94.336471231069353</v>
      </c>
      <c r="Z214" s="80">
        <f>VLOOKUP(U214,BG!$A$2:$F$55,4)</f>
        <v>13.523777013690172</v>
      </c>
      <c r="AA214" s="80">
        <f>VLOOKUP(U214,BG!$A$2:$F$55,5)</f>
        <v>0.72272757179171632</v>
      </c>
      <c r="AB214" s="80">
        <f>VLOOKUP(U214,BG!$A$2:$F$55,6)</f>
        <v>-77.406242615249127</v>
      </c>
      <c r="AC214" s="4">
        <f>VLOOKUP(U214+1,BG!$A$2:$F$55,4)</f>
        <v>14.624277443164019</v>
      </c>
      <c r="AD214" s="4">
        <f>VLOOKUP(U214+1,BG!$A$2:$F$55,5)</f>
        <v>0.65273455056328211</v>
      </c>
      <c r="AE214" s="4">
        <f>VLOOKUP(U214+1,BG!$A$2:$F$55,6)</f>
        <v>-131.8656639437113</v>
      </c>
      <c r="AF214" s="3">
        <f>COUNTIF($U$2:U214,U214)</f>
        <v>16</v>
      </c>
      <c r="AG214" s="3">
        <f t="shared" si="33"/>
        <v>19</v>
      </c>
      <c r="AH214" s="3">
        <f t="shared" si="36"/>
        <v>3</v>
      </c>
      <c r="AI214" s="3">
        <f t="shared" si="37"/>
        <v>15</v>
      </c>
      <c r="AJ214" s="81">
        <f t="shared" si="34"/>
        <v>14.440860704918375</v>
      </c>
      <c r="AK214" s="81">
        <f t="shared" si="35"/>
        <v>0.6644000541013545</v>
      </c>
      <c r="AL214" s="81">
        <f t="shared" si="38"/>
        <v>-122.78909372230093</v>
      </c>
      <c r="AM214" s="83">
        <v>1.8197300000000001</v>
      </c>
      <c r="AN214" s="83">
        <v>24.885100000000001</v>
      </c>
      <c r="AO214" s="84">
        <f t="shared" si="39"/>
        <v>45.284163023000005</v>
      </c>
      <c r="AP214" s="84">
        <f t="shared" si="40"/>
        <v>-34.334084831323757</v>
      </c>
      <c r="AQ214" s="84">
        <f t="shared" si="41"/>
        <v>-113.19458508868304</v>
      </c>
      <c r="AR214" s="84">
        <f t="shared" si="42"/>
        <v>78.860500257359291</v>
      </c>
      <c r="AS214" s="85">
        <f t="shared" si="43"/>
        <v>0.42576875780376411</v>
      </c>
    </row>
    <row r="215" spans="1:45" x14ac:dyDescent="0.25">
      <c r="A215">
        <v>8</v>
      </c>
      <c r="B215" s="27">
        <v>17</v>
      </c>
      <c r="C215" s="28" t="s">
        <v>429</v>
      </c>
      <c r="D215" s="28">
        <v>-800.03125</v>
      </c>
      <c r="E215" s="28">
        <v>260</v>
      </c>
      <c r="F215" s="28">
        <v>50</v>
      </c>
      <c r="G215" s="28">
        <v>0.22250600000000001</v>
      </c>
      <c r="H215" s="28">
        <v>0.190752</v>
      </c>
      <c r="I215" s="28">
        <v>48.794643999999998</v>
      </c>
      <c r="J215" s="28">
        <v>1.4226449999999999</v>
      </c>
      <c r="K215" s="28">
        <v>9.1279369999999993</v>
      </c>
      <c r="L215" s="28">
        <v>0.13331599999999999</v>
      </c>
      <c r="M215" s="56">
        <v>0.22250600000000001</v>
      </c>
      <c r="N215" s="28">
        <v>4.8410000000000002E-2</v>
      </c>
      <c r="O215" s="28">
        <v>99700</v>
      </c>
      <c r="P215" s="28">
        <v>21.7</v>
      </c>
      <c r="Q215" s="28">
        <v>60</v>
      </c>
      <c r="R215" s="28">
        <v>1.171</v>
      </c>
      <c r="S215" s="28" t="s">
        <v>462</v>
      </c>
      <c r="T215" s="28" t="s">
        <v>463</v>
      </c>
      <c r="U215" s="79">
        <v>1120</v>
      </c>
      <c r="V215" s="34">
        <v>46.735900409298928</v>
      </c>
      <c r="W215" s="2">
        <v>1.9374288605230423</v>
      </c>
      <c r="X215" s="2">
        <v>18.28150065364445</v>
      </c>
      <c r="Y215" s="2">
        <v>-95.174402870819861</v>
      </c>
      <c r="Z215" s="80">
        <f>VLOOKUP(U215,BG!$A$2:$F$55,4)</f>
        <v>13.523777013690172</v>
      </c>
      <c r="AA215" s="80">
        <f>VLOOKUP(U215,BG!$A$2:$F$55,5)</f>
        <v>0.72272757179171632</v>
      </c>
      <c r="AB215" s="80">
        <f>VLOOKUP(U215,BG!$A$2:$F$55,6)</f>
        <v>-77.406242615249127</v>
      </c>
      <c r="AC215" s="4">
        <f>VLOOKUP(U215+1,BG!$A$2:$F$55,4)</f>
        <v>14.624277443164019</v>
      </c>
      <c r="AD215" s="4">
        <f>VLOOKUP(U215+1,BG!$A$2:$F$55,5)</f>
        <v>0.65273455056328211</v>
      </c>
      <c r="AE215" s="4">
        <f>VLOOKUP(U215+1,BG!$A$2:$F$55,6)</f>
        <v>-131.8656639437113</v>
      </c>
      <c r="AF215" s="3">
        <f>COUNTIF($U$2:U215,U215)</f>
        <v>17</v>
      </c>
      <c r="AG215" s="3">
        <f t="shared" si="33"/>
        <v>19</v>
      </c>
      <c r="AH215" s="3">
        <f t="shared" si="36"/>
        <v>2</v>
      </c>
      <c r="AI215" s="3">
        <f t="shared" si="37"/>
        <v>16</v>
      </c>
      <c r="AJ215" s="81">
        <f t="shared" si="34"/>
        <v>14.501999617666923</v>
      </c>
      <c r="AK215" s="81">
        <f t="shared" si="35"/>
        <v>0.66051155292199704</v>
      </c>
      <c r="AL215" s="81">
        <f t="shared" si="38"/>
        <v>-125.81461712943772</v>
      </c>
      <c r="AM215" s="83">
        <v>1.30423</v>
      </c>
      <c r="AN215" s="83">
        <v>18.5626</v>
      </c>
      <c r="AO215" s="84">
        <f t="shared" si="39"/>
        <v>24.209899797999999</v>
      </c>
      <c r="AP215" s="84">
        <f t="shared" si="40"/>
        <v>-59.755295890778243</v>
      </c>
      <c r="AQ215" s="84">
        <f t="shared" si="41"/>
        <v>-116.23587884149833</v>
      </c>
      <c r="AR215" s="84">
        <f t="shared" si="42"/>
        <v>56.480582950720091</v>
      </c>
      <c r="AS215" s="85">
        <f t="shared" si="43"/>
        <v>0.57135888949440572</v>
      </c>
    </row>
    <row r="216" spans="1:45" x14ac:dyDescent="0.25">
      <c r="A216">
        <v>8</v>
      </c>
      <c r="B216" s="27">
        <v>18</v>
      </c>
      <c r="C216" s="28" t="s">
        <v>429</v>
      </c>
      <c r="D216" s="28">
        <v>-800.03125</v>
      </c>
      <c r="E216" s="28">
        <v>312</v>
      </c>
      <c r="F216" s="28">
        <v>50</v>
      </c>
      <c r="G216" s="28">
        <v>0.218276</v>
      </c>
      <c r="H216" s="28">
        <v>0.19071099999999999</v>
      </c>
      <c r="I216" s="28">
        <v>48.784363999999997</v>
      </c>
      <c r="J216" s="28">
        <v>1.4520439999999999</v>
      </c>
      <c r="K216" s="28">
        <v>9.1269329999999993</v>
      </c>
      <c r="L216" s="28">
        <v>0.13616700000000001</v>
      </c>
      <c r="M216" s="56">
        <v>0.218276</v>
      </c>
      <c r="N216" s="28">
        <v>5.1948000000000001E-2</v>
      </c>
      <c r="O216" s="28">
        <v>99700</v>
      </c>
      <c r="P216" s="28">
        <v>21.7</v>
      </c>
      <c r="Q216" s="28">
        <v>60</v>
      </c>
      <c r="R216" s="28">
        <v>1.171</v>
      </c>
      <c r="S216" s="28" t="s">
        <v>464</v>
      </c>
      <c r="T216" s="28" t="s">
        <v>465</v>
      </c>
      <c r="U216" s="79">
        <v>1120</v>
      </c>
      <c r="V216" s="34">
        <v>39.931920103593107</v>
      </c>
      <c r="W216" s="2">
        <v>1.8269960267911682</v>
      </c>
      <c r="X216" s="2">
        <v>18.04782778069729</v>
      </c>
      <c r="Y216" s="2">
        <v>-94.889801799167969</v>
      </c>
      <c r="Z216" s="80">
        <f>VLOOKUP(U216,BG!$A$2:$F$55,4)</f>
        <v>13.523777013690172</v>
      </c>
      <c r="AA216" s="80">
        <f>VLOOKUP(U216,BG!$A$2:$F$55,5)</f>
        <v>0.72272757179171632</v>
      </c>
      <c r="AB216" s="80">
        <f>VLOOKUP(U216,BG!$A$2:$F$55,6)</f>
        <v>-77.406242615249127</v>
      </c>
      <c r="AC216" s="4">
        <f>VLOOKUP(U216+1,BG!$A$2:$F$55,4)</f>
        <v>14.624277443164019</v>
      </c>
      <c r="AD216" s="4">
        <f>VLOOKUP(U216+1,BG!$A$2:$F$55,5)</f>
        <v>0.65273455056328211</v>
      </c>
      <c r="AE216" s="4">
        <f>VLOOKUP(U216+1,BG!$A$2:$F$55,6)</f>
        <v>-131.8656639437113</v>
      </c>
      <c r="AF216" s="3">
        <f>COUNTIF($U$2:U216,U216)</f>
        <v>18</v>
      </c>
      <c r="AG216" s="3">
        <f t="shared" si="33"/>
        <v>19</v>
      </c>
      <c r="AH216" s="3">
        <f t="shared" si="36"/>
        <v>1</v>
      </c>
      <c r="AI216" s="3">
        <f t="shared" si="37"/>
        <v>17</v>
      </c>
      <c r="AJ216" s="81">
        <f t="shared" si="34"/>
        <v>14.563138530415472</v>
      </c>
      <c r="AK216" s="81">
        <f t="shared" si="35"/>
        <v>0.65662305174263969</v>
      </c>
      <c r="AL216" s="81">
        <f t="shared" si="38"/>
        <v>-128.84014053657449</v>
      </c>
      <c r="AM216" s="83">
        <v>1.21662</v>
      </c>
      <c r="AN216" s="83">
        <v>18.534800000000001</v>
      </c>
      <c r="AO216" s="84">
        <f t="shared" si="39"/>
        <v>22.549808376000001</v>
      </c>
      <c r="AP216" s="84">
        <f t="shared" si="40"/>
        <v>-61.916492151622755</v>
      </c>
      <c r="AQ216" s="84">
        <f t="shared" si="41"/>
        <v>-119.27764807178227</v>
      </c>
      <c r="AR216" s="84">
        <f t="shared" si="42"/>
        <v>57.361155920159511</v>
      </c>
      <c r="AS216" s="85">
        <f t="shared" si="43"/>
        <v>0.6068801610729937</v>
      </c>
    </row>
    <row r="217" spans="1:45" x14ac:dyDescent="0.25">
      <c r="A217">
        <v>8</v>
      </c>
      <c r="B217" s="27">
        <v>19</v>
      </c>
      <c r="C217" s="28" t="s">
        <v>429</v>
      </c>
      <c r="D217" s="28">
        <v>-800.03125</v>
      </c>
      <c r="E217" s="28">
        <v>364</v>
      </c>
      <c r="F217" s="28">
        <v>50</v>
      </c>
      <c r="G217" s="28">
        <v>0.205817</v>
      </c>
      <c r="H217" s="28">
        <v>0.190944</v>
      </c>
      <c r="I217" s="28">
        <v>48.842725000000002</v>
      </c>
      <c r="J217" s="28">
        <v>1.4419390000000001</v>
      </c>
      <c r="K217" s="28">
        <v>9.1324070000000006</v>
      </c>
      <c r="L217" s="28">
        <v>0.13511100000000001</v>
      </c>
      <c r="M217" s="56">
        <v>0.205817</v>
      </c>
      <c r="N217" s="28">
        <v>3.4826000000000003E-2</v>
      </c>
      <c r="O217" s="28">
        <v>99700</v>
      </c>
      <c r="P217" s="28">
        <v>21.7</v>
      </c>
      <c r="Q217" s="28">
        <v>60</v>
      </c>
      <c r="R217" s="28">
        <v>1.171</v>
      </c>
      <c r="S217" s="28" t="s">
        <v>466</v>
      </c>
      <c r="T217" s="28" t="s">
        <v>467</v>
      </c>
      <c r="U217" s="79">
        <v>1120</v>
      </c>
      <c r="V217" s="34">
        <v>26.052891072431414</v>
      </c>
      <c r="W217" s="2">
        <v>2.348963425353773</v>
      </c>
      <c r="X217" s="2">
        <v>10.607867901935077</v>
      </c>
      <c r="Y217" s="2">
        <v>-95.164679987336285</v>
      </c>
      <c r="Z217" s="80">
        <f>VLOOKUP(U217,BG!$A$2:$F$55,4)</f>
        <v>13.523777013690172</v>
      </c>
      <c r="AA217" s="80">
        <f>VLOOKUP(U217,BG!$A$2:$F$55,5)</f>
        <v>0.72272757179171632</v>
      </c>
      <c r="AB217" s="80">
        <f>VLOOKUP(U217,BG!$A$2:$F$55,6)</f>
        <v>-77.406242615249127</v>
      </c>
      <c r="AC217" s="4">
        <f>VLOOKUP(U217+1,BG!$A$2:$F$55,4)</f>
        <v>14.624277443164019</v>
      </c>
      <c r="AD217" s="4">
        <f>VLOOKUP(U217+1,BG!$A$2:$F$55,5)</f>
        <v>0.65273455056328211</v>
      </c>
      <c r="AE217" s="4">
        <f>VLOOKUP(U217+1,BG!$A$2:$F$55,6)</f>
        <v>-131.8656639437113</v>
      </c>
      <c r="AF217" s="3">
        <f>COUNTIF($U$2:U217,U217)</f>
        <v>19</v>
      </c>
      <c r="AG217" s="3">
        <f t="shared" si="33"/>
        <v>19</v>
      </c>
      <c r="AH217" s="3">
        <f t="shared" si="36"/>
        <v>0</v>
      </c>
      <c r="AI217" s="3">
        <f t="shared" si="37"/>
        <v>18</v>
      </c>
      <c r="AJ217" s="81">
        <f t="shared" si="34"/>
        <v>14.62427744316402</v>
      </c>
      <c r="AK217" s="81">
        <f t="shared" si="35"/>
        <v>0.65273455056328211</v>
      </c>
      <c r="AL217" s="81">
        <f t="shared" si="38"/>
        <v>-131.8656639437113</v>
      </c>
      <c r="AM217" s="83">
        <v>1.2565900000000001</v>
      </c>
      <c r="AN217" s="83">
        <v>12.273099999999999</v>
      </c>
      <c r="AO217" s="84">
        <f t="shared" si="39"/>
        <v>15.422254729</v>
      </c>
      <c r="AP217" s="84">
        <f t="shared" si="40"/>
        <v>-70.247186264706528</v>
      </c>
      <c r="AQ217" s="84">
        <f t="shared" si="41"/>
        <v>-122.31989277953488</v>
      </c>
      <c r="AR217" s="84">
        <f t="shared" si="42"/>
        <v>52.072706514828354</v>
      </c>
      <c r="AS217" s="85">
        <f t="shared" si="43"/>
        <v>0.70383228064766856</v>
      </c>
    </row>
    <row r="218" spans="1:45" x14ac:dyDescent="0.25">
      <c r="A218">
        <v>9</v>
      </c>
      <c r="B218" s="30">
        <v>1</v>
      </c>
      <c r="C218" s="31" t="s">
        <v>429</v>
      </c>
      <c r="D218" s="31">
        <v>-800</v>
      </c>
      <c r="E218" s="31">
        <v>-572</v>
      </c>
      <c r="F218" s="31">
        <v>120</v>
      </c>
      <c r="G218" s="31">
        <v>0.15967899999999999</v>
      </c>
      <c r="H218" s="31">
        <v>0.19234599999999999</v>
      </c>
      <c r="I218" s="31">
        <v>49.194609999999997</v>
      </c>
      <c r="J218" s="31">
        <v>1.4648699999999999</v>
      </c>
      <c r="K218" s="31">
        <v>9.1652319999999996</v>
      </c>
      <c r="L218" s="31">
        <v>0.136518</v>
      </c>
      <c r="M218" s="57">
        <v>0.15967899999999999</v>
      </c>
      <c r="N218" s="31">
        <v>1.6693E-2</v>
      </c>
      <c r="O218" s="31">
        <v>99700</v>
      </c>
      <c r="P218" s="31">
        <v>21.7</v>
      </c>
      <c r="Q218" s="31">
        <v>60</v>
      </c>
      <c r="R218" s="31">
        <v>1.171</v>
      </c>
      <c r="S218" s="31" t="s">
        <v>468</v>
      </c>
      <c r="T218" s="31" t="s">
        <v>469</v>
      </c>
      <c r="U218" s="77">
        <v>1130</v>
      </c>
      <c r="V218" s="34">
        <v>4.5826212764203973</v>
      </c>
      <c r="W218" s="2">
        <v>9.8278142607068677</v>
      </c>
      <c r="X218" s="2">
        <v>1.7115691770958734</v>
      </c>
      <c r="Y218" s="2">
        <v>-74.928594645528477</v>
      </c>
      <c r="Z218" s="80">
        <f>VLOOKUP(U218,BG!$A$2:$F$55,4)</f>
        <v>32.744260072672837</v>
      </c>
      <c r="AA218" s="80">
        <f>VLOOKUP(U218,BG!$A$2:$F$55,5)</f>
        <v>0.42391844719064559</v>
      </c>
      <c r="AB218" s="80">
        <f>VLOOKUP(U218,BG!$A$2:$F$55,6)</f>
        <v>-109.25835277836292</v>
      </c>
      <c r="AC218" s="4">
        <f>VLOOKUP(U218+1,BG!$A$2:$F$55,4)</f>
        <v>30.162090090437076</v>
      </c>
      <c r="AD218" s="4">
        <f>VLOOKUP(U218+1,BG!$A$2:$F$55,5)</f>
        <v>0.46376937354159786</v>
      </c>
      <c r="AE218" s="4">
        <f>VLOOKUP(U218+1,BG!$A$2:$F$55,6)</f>
        <v>-150.68530573083683</v>
      </c>
      <c r="AF218" s="3">
        <f>COUNTIF($U$2:U218,U218)</f>
        <v>1</v>
      </c>
      <c r="AG218" s="3">
        <f t="shared" si="33"/>
        <v>19</v>
      </c>
      <c r="AH218" s="3">
        <f t="shared" si="36"/>
        <v>18</v>
      </c>
      <c r="AI218" s="3">
        <f t="shared" si="37"/>
        <v>0</v>
      </c>
      <c r="AJ218" s="81">
        <f t="shared" si="34"/>
        <v>32.744260072672837</v>
      </c>
      <c r="AK218" s="81">
        <f t="shared" si="35"/>
        <v>0.42391844719064559</v>
      </c>
      <c r="AL218" s="81">
        <f t="shared" si="38"/>
        <v>-109.25835277836292</v>
      </c>
      <c r="AM218" s="83">
        <v>3.3589699999999998</v>
      </c>
      <c r="AN218" s="83">
        <v>1.4946900000000001</v>
      </c>
      <c r="AO218" s="84">
        <f t="shared" si="39"/>
        <v>5.0206188692999998</v>
      </c>
      <c r="AP218" s="84">
        <f t="shared" si="40"/>
        <v>-58.107610678679336</v>
      </c>
      <c r="AQ218" s="84">
        <f t="shared" si="41"/>
        <v>-95.377456893948789</v>
      </c>
      <c r="AR218" s="84">
        <f t="shared" si="42"/>
        <v>37.269846215269453</v>
      </c>
      <c r="AS218" s="85">
        <f t="shared" si="43"/>
        <v>0.86529005673108861</v>
      </c>
    </row>
    <row r="219" spans="1:45" x14ac:dyDescent="0.25">
      <c r="A219">
        <v>9</v>
      </c>
      <c r="B219" s="30">
        <v>2</v>
      </c>
      <c r="C219" s="31" t="s">
        <v>429</v>
      </c>
      <c r="D219" s="31">
        <v>-800</v>
      </c>
      <c r="E219" s="31">
        <v>-519.96875</v>
      </c>
      <c r="F219" s="31">
        <v>120</v>
      </c>
      <c r="G219" s="31">
        <v>0.166682</v>
      </c>
      <c r="H219" s="31">
        <v>0.19203700000000001</v>
      </c>
      <c r="I219" s="31">
        <v>49.117047999999997</v>
      </c>
      <c r="J219" s="31">
        <v>1.4256470000000001</v>
      </c>
      <c r="K219" s="31">
        <v>9.1580519999999996</v>
      </c>
      <c r="L219" s="31">
        <v>0.133158</v>
      </c>
      <c r="M219" s="57">
        <v>0.166682</v>
      </c>
      <c r="N219" s="31">
        <v>2.5378999999999999E-2</v>
      </c>
      <c r="O219" s="31">
        <v>99700</v>
      </c>
      <c r="P219" s="31">
        <v>21.7</v>
      </c>
      <c r="Q219" s="31">
        <v>60</v>
      </c>
      <c r="R219" s="31">
        <v>1.171</v>
      </c>
      <c r="S219" s="31" t="s">
        <v>470</v>
      </c>
      <c r="T219" s="31" t="s">
        <v>471</v>
      </c>
      <c r="U219" s="77">
        <v>1130</v>
      </c>
      <c r="V219" s="34">
        <v>8.2237347967413097</v>
      </c>
      <c r="W219" s="2">
        <v>4.817630233749016</v>
      </c>
      <c r="X219" s="2">
        <v>2.8650555610564243</v>
      </c>
      <c r="Y219" s="2">
        <v>-82.216510984086625</v>
      </c>
      <c r="Z219" s="80">
        <f>VLOOKUP(U219,BG!$A$2:$F$55,4)</f>
        <v>32.744260072672837</v>
      </c>
      <c r="AA219" s="80">
        <f>VLOOKUP(U219,BG!$A$2:$F$55,5)</f>
        <v>0.42391844719064559</v>
      </c>
      <c r="AB219" s="80">
        <f>VLOOKUP(U219,BG!$A$2:$F$55,6)</f>
        <v>-109.25835277836292</v>
      </c>
      <c r="AC219" s="4">
        <f>VLOOKUP(U219+1,BG!$A$2:$F$55,4)</f>
        <v>30.162090090437076</v>
      </c>
      <c r="AD219" s="4">
        <f>VLOOKUP(U219+1,BG!$A$2:$F$55,5)</f>
        <v>0.46376937354159786</v>
      </c>
      <c r="AE219" s="4">
        <f>VLOOKUP(U219+1,BG!$A$2:$F$55,6)</f>
        <v>-150.68530573083683</v>
      </c>
      <c r="AF219" s="3">
        <f>COUNTIF($U$2:U219,U219)</f>
        <v>2</v>
      </c>
      <c r="AG219" s="3">
        <f t="shared" si="33"/>
        <v>19</v>
      </c>
      <c r="AH219" s="3">
        <f t="shared" si="36"/>
        <v>17</v>
      </c>
      <c r="AI219" s="3">
        <f t="shared" si="37"/>
        <v>1</v>
      </c>
      <c r="AJ219" s="81">
        <f t="shared" si="34"/>
        <v>32.600806184770853</v>
      </c>
      <c r="AK219" s="81">
        <f t="shared" si="35"/>
        <v>0.42613238754347627</v>
      </c>
      <c r="AL219" s="81">
        <f t="shared" si="38"/>
        <v>-111.55985016461146</v>
      </c>
      <c r="AM219" s="83">
        <v>1.8208599999999999</v>
      </c>
      <c r="AN219" s="83">
        <v>3.9631599999999998</v>
      </c>
      <c r="AO219" s="84">
        <f t="shared" si="39"/>
        <v>7.2163595175999991</v>
      </c>
      <c r="AP219" s="84">
        <f t="shared" si="40"/>
        <v>-68.413732691770448</v>
      </c>
      <c r="AQ219" s="84">
        <f t="shared" si="41"/>
        <v>-97.667590789252927</v>
      </c>
      <c r="AR219" s="84">
        <f t="shared" si="42"/>
        <v>29.253858097482478</v>
      </c>
      <c r="AS219" s="85">
        <f t="shared" si="43"/>
        <v>0.75331939146101823</v>
      </c>
    </row>
    <row r="220" spans="1:45" x14ac:dyDescent="0.25">
      <c r="A220">
        <v>9</v>
      </c>
      <c r="B220" s="30">
        <v>3</v>
      </c>
      <c r="C220" s="31" t="s">
        <v>429</v>
      </c>
      <c r="D220" s="31">
        <v>-800</v>
      </c>
      <c r="E220" s="31">
        <v>-467.96875</v>
      </c>
      <c r="F220" s="31">
        <v>120</v>
      </c>
      <c r="G220" s="31">
        <v>0.17552899999999999</v>
      </c>
      <c r="H220" s="31">
        <v>0.192055</v>
      </c>
      <c r="I220" s="31">
        <v>49.121493999999998</v>
      </c>
      <c r="J220" s="31">
        <v>1.4310149999999999</v>
      </c>
      <c r="K220" s="31">
        <v>9.1584579999999995</v>
      </c>
      <c r="L220" s="31">
        <v>0.133715</v>
      </c>
      <c r="M220" s="57">
        <v>0.17552899999999999</v>
      </c>
      <c r="N220" s="31">
        <v>3.8302000000000003E-2</v>
      </c>
      <c r="O220" s="31">
        <v>99700</v>
      </c>
      <c r="P220" s="31">
        <v>21.7</v>
      </c>
      <c r="Q220" s="31">
        <v>60</v>
      </c>
      <c r="R220" s="31">
        <v>1.171</v>
      </c>
      <c r="S220" s="31" t="s">
        <v>472</v>
      </c>
      <c r="T220" s="31" t="s">
        <v>473</v>
      </c>
      <c r="U220" s="77">
        <v>1130</v>
      </c>
      <c r="V220" s="34">
        <v>13.444143259661789</v>
      </c>
      <c r="W220" s="2">
        <v>2.5516891480085686</v>
      </c>
      <c r="X220" s="2">
        <v>5.9906136370696261</v>
      </c>
      <c r="Y220" s="2">
        <v>-86.121346804158378</v>
      </c>
      <c r="Z220" s="80">
        <f>VLOOKUP(U220,BG!$A$2:$F$55,4)</f>
        <v>32.744260072672837</v>
      </c>
      <c r="AA220" s="80">
        <f>VLOOKUP(U220,BG!$A$2:$F$55,5)</f>
        <v>0.42391844719064559</v>
      </c>
      <c r="AB220" s="80">
        <f>VLOOKUP(U220,BG!$A$2:$F$55,6)</f>
        <v>-109.25835277836292</v>
      </c>
      <c r="AC220" s="4">
        <f>VLOOKUP(U220+1,BG!$A$2:$F$55,4)</f>
        <v>30.162090090437076</v>
      </c>
      <c r="AD220" s="4">
        <f>VLOOKUP(U220+1,BG!$A$2:$F$55,5)</f>
        <v>0.46376937354159786</v>
      </c>
      <c r="AE220" s="4">
        <f>VLOOKUP(U220+1,BG!$A$2:$F$55,6)</f>
        <v>-150.68530573083683</v>
      </c>
      <c r="AF220" s="3">
        <f>COUNTIF($U$2:U220,U220)</f>
        <v>3</v>
      </c>
      <c r="AG220" s="3">
        <f t="shared" si="33"/>
        <v>19</v>
      </c>
      <c r="AH220" s="3">
        <f t="shared" si="36"/>
        <v>16</v>
      </c>
      <c r="AI220" s="3">
        <f t="shared" si="37"/>
        <v>2</v>
      </c>
      <c r="AJ220" s="81">
        <f t="shared" si="34"/>
        <v>32.457352296868862</v>
      </c>
      <c r="AK220" s="81">
        <f t="shared" si="35"/>
        <v>0.42834632789630694</v>
      </c>
      <c r="AL220" s="81">
        <f t="shared" si="38"/>
        <v>-113.86134755086002</v>
      </c>
      <c r="AM220" s="83">
        <v>1.67364</v>
      </c>
      <c r="AN220" s="83">
        <v>8.7651500000000002</v>
      </c>
      <c r="AO220" s="84">
        <f t="shared" si="39"/>
        <v>14.669705646000001</v>
      </c>
      <c r="AP220" s="84">
        <f t="shared" si="40"/>
        <v>-70.835162996535672</v>
      </c>
      <c r="AQ220" s="84">
        <f t="shared" si="41"/>
        <v>-99.958359881259469</v>
      </c>
      <c r="AR220" s="84">
        <f t="shared" si="42"/>
        <v>29.123196884723797</v>
      </c>
      <c r="AS220" s="85">
        <f t="shared" si="43"/>
        <v>0.49628793486971862</v>
      </c>
    </row>
    <row r="221" spans="1:45" x14ac:dyDescent="0.25">
      <c r="A221">
        <v>9</v>
      </c>
      <c r="B221" s="30">
        <v>4</v>
      </c>
      <c r="C221" s="31" t="s">
        <v>429</v>
      </c>
      <c r="D221" s="31">
        <v>-800</v>
      </c>
      <c r="E221" s="31">
        <v>-415.96875</v>
      </c>
      <c r="F221" s="31">
        <v>120</v>
      </c>
      <c r="G221" s="31">
        <v>0.19833999999999999</v>
      </c>
      <c r="H221" s="31">
        <v>0.19248699999999999</v>
      </c>
      <c r="I221" s="31">
        <v>49.229843000000002</v>
      </c>
      <c r="J221" s="31">
        <v>1.4467669999999999</v>
      </c>
      <c r="K221" s="31">
        <v>9.1685350000000003</v>
      </c>
      <c r="L221" s="31">
        <v>0.135072</v>
      </c>
      <c r="M221" s="57">
        <v>0.19833999999999999</v>
      </c>
      <c r="N221" s="31">
        <v>3.8586000000000002E-2</v>
      </c>
      <c r="O221" s="31">
        <v>99700</v>
      </c>
      <c r="P221" s="31">
        <v>21.7</v>
      </c>
      <c r="Q221" s="31">
        <v>60</v>
      </c>
      <c r="R221" s="31">
        <v>1.171</v>
      </c>
      <c r="S221" s="31" t="s">
        <v>474</v>
      </c>
      <c r="T221" s="31" t="s">
        <v>475</v>
      </c>
      <c r="U221" s="77">
        <v>1130</v>
      </c>
      <c r="V221" s="34">
        <v>30.652548397499636</v>
      </c>
      <c r="W221" s="2">
        <v>2.9088170020650317</v>
      </c>
      <c r="X221" s="2">
        <v>10.181315862654335</v>
      </c>
      <c r="Y221" s="2">
        <v>-85.720721523368681</v>
      </c>
      <c r="Z221" s="80">
        <f>VLOOKUP(U221,BG!$A$2:$F$55,4)</f>
        <v>32.744260072672837</v>
      </c>
      <c r="AA221" s="80">
        <f>VLOOKUP(U221,BG!$A$2:$F$55,5)</f>
        <v>0.42391844719064559</v>
      </c>
      <c r="AB221" s="80">
        <f>VLOOKUP(U221,BG!$A$2:$F$55,6)</f>
        <v>-109.25835277836292</v>
      </c>
      <c r="AC221" s="4">
        <f>VLOOKUP(U221+1,BG!$A$2:$F$55,4)</f>
        <v>30.162090090437076</v>
      </c>
      <c r="AD221" s="4">
        <f>VLOOKUP(U221+1,BG!$A$2:$F$55,5)</f>
        <v>0.46376937354159786</v>
      </c>
      <c r="AE221" s="4">
        <f>VLOOKUP(U221+1,BG!$A$2:$F$55,6)</f>
        <v>-150.68530573083683</v>
      </c>
      <c r="AF221" s="3">
        <f>COUNTIF($U$2:U221,U221)</f>
        <v>4</v>
      </c>
      <c r="AG221" s="3">
        <f t="shared" si="33"/>
        <v>19</v>
      </c>
      <c r="AH221" s="3">
        <f t="shared" si="36"/>
        <v>15</v>
      </c>
      <c r="AI221" s="3">
        <f t="shared" si="37"/>
        <v>3</v>
      </c>
      <c r="AJ221" s="81">
        <f t="shared" si="34"/>
        <v>32.313898408966878</v>
      </c>
      <c r="AK221" s="81">
        <f t="shared" si="35"/>
        <v>0.43056026824913762</v>
      </c>
      <c r="AL221" s="81">
        <f t="shared" si="38"/>
        <v>-116.16284493710857</v>
      </c>
      <c r="AM221" s="83">
        <v>2.1559699999999999</v>
      </c>
      <c r="AN221" s="83">
        <v>10.7102</v>
      </c>
      <c r="AO221" s="84">
        <f t="shared" si="39"/>
        <v>23.090869894000001</v>
      </c>
      <c r="AP221" s="84">
        <f t="shared" si="40"/>
        <v>-56.105136838685347</v>
      </c>
      <c r="AQ221" s="84">
        <f t="shared" si="41"/>
        <v>-102.24976416996842</v>
      </c>
      <c r="AR221" s="84">
        <f t="shared" si="42"/>
        <v>46.144627331283068</v>
      </c>
      <c r="AS221" s="85">
        <f t="shared" si="43"/>
        <v>0.49959786806326884</v>
      </c>
    </row>
    <row r="222" spans="1:45" x14ac:dyDescent="0.25">
      <c r="A222">
        <v>9</v>
      </c>
      <c r="B222" s="30">
        <v>5</v>
      </c>
      <c r="C222" s="31" t="s">
        <v>429</v>
      </c>
      <c r="D222" s="31">
        <v>-800</v>
      </c>
      <c r="E222" s="31">
        <v>-363.96875</v>
      </c>
      <c r="F222" s="31">
        <v>120</v>
      </c>
      <c r="G222" s="31">
        <v>0.247034</v>
      </c>
      <c r="H222" s="31">
        <v>0.19228700000000001</v>
      </c>
      <c r="I222" s="31">
        <v>49.179755999999998</v>
      </c>
      <c r="J222" s="31">
        <v>1.4287859999999999</v>
      </c>
      <c r="K222" s="31">
        <v>9.1638940000000009</v>
      </c>
      <c r="L222" s="31">
        <v>0.13336799999999999</v>
      </c>
      <c r="M222" s="57">
        <v>0.247034</v>
      </c>
      <c r="N222" s="31">
        <v>5.6674000000000002E-2</v>
      </c>
      <c r="O222" s="31">
        <v>99700</v>
      </c>
      <c r="P222" s="31">
        <v>21.7</v>
      </c>
      <c r="Q222" s="31">
        <v>60</v>
      </c>
      <c r="R222" s="31">
        <v>1.171</v>
      </c>
      <c r="S222" s="31" t="s">
        <v>476</v>
      </c>
      <c r="T222" s="31" t="s">
        <v>477</v>
      </c>
      <c r="U222" s="77">
        <v>1130</v>
      </c>
      <c r="V222" s="34">
        <v>70.04888337644654</v>
      </c>
      <c r="W222" s="2">
        <v>2.4268646050587321</v>
      </c>
      <c r="X222" s="2">
        <v>20.161393331928529</v>
      </c>
      <c r="Y222" s="2">
        <v>-96.147912955401424</v>
      </c>
      <c r="Z222" s="80">
        <f>VLOOKUP(U222,BG!$A$2:$F$55,4)</f>
        <v>32.744260072672837</v>
      </c>
      <c r="AA222" s="80">
        <f>VLOOKUP(U222,BG!$A$2:$F$55,5)</f>
        <v>0.42391844719064559</v>
      </c>
      <c r="AB222" s="80">
        <f>VLOOKUP(U222,BG!$A$2:$F$55,6)</f>
        <v>-109.25835277836292</v>
      </c>
      <c r="AC222" s="4">
        <f>VLOOKUP(U222+1,BG!$A$2:$F$55,4)</f>
        <v>30.162090090437076</v>
      </c>
      <c r="AD222" s="4">
        <f>VLOOKUP(U222+1,BG!$A$2:$F$55,5)</f>
        <v>0.46376937354159786</v>
      </c>
      <c r="AE222" s="4">
        <f>VLOOKUP(U222+1,BG!$A$2:$F$55,6)</f>
        <v>-150.68530573083683</v>
      </c>
      <c r="AF222" s="3">
        <f>COUNTIF($U$2:U222,U222)</f>
        <v>5</v>
      </c>
      <c r="AG222" s="3">
        <f t="shared" si="33"/>
        <v>19</v>
      </c>
      <c r="AH222" s="3">
        <f t="shared" si="36"/>
        <v>14</v>
      </c>
      <c r="AI222" s="3">
        <f t="shared" si="37"/>
        <v>4</v>
      </c>
      <c r="AJ222" s="81">
        <f t="shared" si="34"/>
        <v>32.170444521064887</v>
      </c>
      <c r="AK222" s="81">
        <f t="shared" si="35"/>
        <v>0.4327742086019683</v>
      </c>
      <c r="AL222" s="81">
        <f t="shared" si="38"/>
        <v>-118.46434232335712</v>
      </c>
      <c r="AM222" s="83">
        <v>1.9194500000000001</v>
      </c>
      <c r="AN222" s="83">
        <v>20.400200000000002</v>
      </c>
      <c r="AO222" s="84">
        <f t="shared" si="39"/>
        <v>39.157163890000007</v>
      </c>
      <c r="AP222" s="84">
        <f t="shared" si="40"/>
        <v>-47.218941089476935</v>
      </c>
      <c r="AQ222" s="84">
        <f t="shared" si="41"/>
        <v>-104.54180365537974</v>
      </c>
      <c r="AR222" s="84">
        <f t="shared" si="42"/>
        <v>57.322862565902803</v>
      </c>
      <c r="AS222" s="85">
        <f t="shared" si="43"/>
        <v>0.31690145716324097</v>
      </c>
    </row>
    <row r="223" spans="1:45" x14ac:dyDescent="0.25">
      <c r="A223">
        <v>9</v>
      </c>
      <c r="B223" s="30">
        <v>6</v>
      </c>
      <c r="C223" s="31" t="s">
        <v>429</v>
      </c>
      <c r="D223" s="31">
        <v>-800</v>
      </c>
      <c r="E223" s="31">
        <v>-311.96875</v>
      </c>
      <c r="F223" s="31">
        <v>120</v>
      </c>
      <c r="G223" s="31">
        <v>0.28673599999999999</v>
      </c>
      <c r="H223" s="31">
        <v>0.19225700000000001</v>
      </c>
      <c r="I223" s="31">
        <v>49.172199999999997</v>
      </c>
      <c r="J223" s="31">
        <v>1.437398</v>
      </c>
      <c r="K223" s="31">
        <v>9.1631780000000003</v>
      </c>
      <c r="L223" s="31">
        <v>0.13414699999999999</v>
      </c>
      <c r="M223" s="57">
        <v>0.28673599999999999</v>
      </c>
      <c r="N223" s="31">
        <v>7.9544000000000004E-2</v>
      </c>
      <c r="O223" s="31">
        <v>99700</v>
      </c>
      <c r="P223" s="31">
        <v>21.7</v>
      </c>
      <c r="Q223" s="31">
        <v>60</v>
      </c>
      <c r="R223" s="31">
        <v>1.171</v>
      </c>
      <c r="S223" s="31" t="s">
        <v>478</v>
      </c>
      <c r="T223" s="31" t="s">
        <v>479</v>
      </c>
      <c r="U223" s="77">
        <v>1130</v>
      </c>
      <c r="V223" s="34">
        <v>101.66472080914323</v>
      </c>
      <c r="W223" s="2">
        <v>2.5041502296699343</v>
      </c>
      <c r="X223" s="2">
        <v>28.246365440266789</v>
      </c>
      <c r="Y223" s="2">
        <v>-98.531145735432546</v>
      </c>
      <c r="Z223" s="80">
        <f>VLOOKUP(U223,BG!$A$2:$F$55,4)</f>
        <v>32.744260072672837</v>
      </c>
      <c r="AA223" s="80">
        <f>VLOOKUP(U223,BG!$A$2:$F$55,5)</f>
        <v>0.42391844719064559</v>
      </c>
      <c r="AB223" s="80">
        <f>VLOOKUP(U223,BG!$A$2:$F$55,6)</f>
        <v>-109.25835277836292</v>
      </c>
      <c r="AC223" s="4">
        <f>VLOOKUP(U223+1,BG!$A$2:$F$55,4)</f>
        <v>30.162090090437076</v>
      </c>
      <c r="AD223" s="4">
        <f>VLOOKUP(U223+1,BG!$A$2:$F$55,5)</f>
        <v>0.46376937354159786</v>
      </c>
      <c r="AE223" s="4">
        <f>VLOOKUP(U223+1,BG!$A$2:$F$55,6)</f>
        <v>-150.68530573083683</v>
      </c>
      <c r="AF223" s="3">
        <f>COUNTIF($U$2:U223,U223)</f>
        <v>6</v>
      </c>
      <c r="AG223" s="3">
        <f t="shared" si="33"/>
        <v>19</v>
      </c>
      <c r="AH223" s="3">
        <f t="shared" si="36"/>
        <v>13</v>
      </c>
      <c r="AI223" s="3">
        <f t="shared" si="37"/>
        <v>5</v>
      </c>
      <c r="AJ223" s="81">
        <f t="shared" si="34"/>
        <v>32.02699063316291</v>
      </c>
      <c r="AK223" s="81">
        <f t="shared" si="35"/>
        <v>0.43498814895479904</v>
      </c>
      <c r="AL223" s="81">
        <f t="shared" si="38"/>
        <v>-120.76583970960567</v>
      </c>
      <c r="AM223" s="83">
        <v>2.2560500000000001</v>
      </c>
      <c r="AN223" s="83">
        <v>28.3093</v>
      </c>
      <c r="AO223" s="84">
        <f t="shared" si="39"/>
        <v>63.867196265000004</v>
      </c>
      <c r="AP223" s="84">
        <f t="shared" si="40"/>
        <v>-27.79800323084757</v>
      </c>
      <c r="AQ223" s="84">
        <f t="shared" si="41"/>
        <v>-106.83447833749345</v>
      </c>
      <c r="AR223" s="84">
        <f t="shared" si="42"/>
        <v>79.036475106645881</v>
      </c>
      <c r="AS223" s="85">
        <f t="shared" si="43"/>
        <v>0.19192757294878843</v>
      </c>
    </row>
    <row r="224" spans="1:45" x14ac:dyDescent="0.25">
      <c r="A224">
        <v>9</v>
      </c>
      <c r="B224" s="30">
        <v>7</v>
      </c>
      <c r="C224" s="31" t="s">
        <v>429</v>
      </c>
      <c r="D224" s="31">
        <v>-800</v>
      </c>
      <c r="E224" s="31">
        <v>-259.96875</v>
      </c>
      <c r="F224" s="31">
        <v>120</v>
      </c>
      <c r="G224" s="31">
        <v>0.33243899999999998</v>
      </c>
      <c r="H224" s="31">
        <v>0.192299</v>
      </c>
      <c r="I224" s="31">
        <v>49.182906000000003</v>
      </c>
      <c r="J224" s="31">
        <v>1.419324</v>
      </c>
      <c r="K224" s="31">
        <v>9.1641999999999992</v>
      </c>
      <c r="L224" s="31">
        <v>0.132517</v>
      </c>
      <c r="M224" s="57">
        <v>0.33243899999999998</v>
      </c>
      <c r="N224" s="31">
        <v>8.9122000000000007E-2</v>
      </c>
      <c r="O224" s="31">
        <v>99700</v>
      </c>
      <c r="P224" s="31">
        <v>21.7</v>
      </c>
      <c r="Q224" s="31">
        <v>60</v>
      </c>
      <c r="R224" s="31">
        <v>1.171</v>
      </c>
      <c r="S224" s="31" t="s">
        <v>480</v>
      </c>
      <c r="T224" s="31" t="s">
        <v>481</v>
      </c>
      <c r="U224" s="77">
        <v>1130</v>
      </c>
      <c r="V224" s="34">
        <v>138.36791765605849</v>
      </c>
      <c r="W224" s="2">
        <v>3.3241540537097172</v>
      </c>
      <c r="X224" s="2">
        <v>28.368203673266077</v>
      </c>
      <c r="Y224" s="2">
        <v>-102.78128282979213</v>
      </c>
      <c r="Z224" s="80">
        <f>VLOOKUP(U224,BG!$A$2:$F$55,4)</f>
        <v>32.744260072672837</v>
      </c>
      <c r="AA224" s="80">
        <f>VLOOKUP(U224,BG!$A$2:$F$55,5)</f>
        <v>0.42391844719064559</v>
      </c>
      <c r="AB224" s="80">
        <f>VLOOKUP(U224,BG!$A$2:$F$55,6)</f>
        <v>-109.25835277836292</v>
      </c>
      <c r="AC224" s="4">
        <f>VLOOKUP(U224+1,BG!$A$2:$F$55,4)</f>
        <v>30.162090090437076</v>
      </c>
      <c r="AD224" s="4">
        <f>VLOOKUP(U224+1,BG!$A$2:$F$55,5)</f>
        <v>0.46376937354159786</v>
      </c>
      <c r="AE224" s="4">
        <f>VLOOKUP(U224+1,BG!$A$2:$F$55,6)</f>
        <v>-150.68530573083683</v>
      </c>
      <c r="AF224" s="3">
        <f>COUNTIF($U$2:U224,U224)</f>
        <v>7</v>
      </c>
      <c r="AG224" s="3">
        <f t="shared" si="33"/>
        <v>19</v>
      </c>
      <c r="AH224" s="3">
        <f t="shared" si="36"/>
        <v>12</v>
      </c>
      <c r="AI224" s="3">
        <f t="shared" si="37"/>
        <v>6</v>
      </c>
      <c r="AJ224" s="81">
        <f t="shared" si="34"/>
        <v>31.883536745260919</v>
      </c>
      <c r="AK224" s="81">
        <f t="shared" si="35"/>
        <v>0.43720208930762966</v>
      </c>
      <c r="AL224" s="81">
        <f t="shared" si="38"/>
        <v>-123.06733709585423</v>
      </c>
      <c r="AM224" s="83">
        <v>2.8687399999999998</v>
      </c>
      <c r="AN224" s="83">
        <v>28.713699999999999</v>
      </c>
      <c r="AO224" s="84">
        <f t="shared" si="39"/>
        <v>82.372139737999987</v>
      </c>
      <c r="AP224" s="84">
        <f t="shared" si="40"/>
        <v>-8.4810035928418159</v>
      </c>
      <c r="AQ224" s="84">
        <f t="shared" si="41"/>
        <v>-109.12778821630957</v>
      </c>
      <c r="AR224" s="84">
        <f t="shared" si="42"/>
        <v>100.64678462346775</v>
      </c>
      <c r="AS224" s="85">
        <f t="shared" si="43"/>
        <v>0.18157206863423908</v>
      </c>
    </row>
    <row r="225" spans="1:45" x14ac:dyDescent="0.25">
      <c r="A225">
        <v>9</v>
      </c>
      <c r="B225" s="30">
        <v>8</v>
      </c>
      <c r="C225" s="31" t="s">
        <v>429</v>
      </c>
      <c r="D225" s="31">
        <v>-800</v>
      </c>
      <c r="E225" s="31">
        <v>-207.96875</v>
      </c>
      <c r="F225" s="31">
        <v>120</v>
      </c>
      <c r="G225" s="31">
        <v>0.43094100000000002</v>
      </c>
      <c r="H225" s="31">
        <v>0.19212799999999999</v>
      </c>
      <c r="I225" s="31">
        <v>49.139912000000002</v>
      </c>
      <c r="J225" s="31">
        <v>1.423292</v>
      </c>
      <c r="K225" s="31">
        <v>9.1601870000000005</v>
      </c>
      <c r="L225" s="31">
        <v>0.13291</v>
      </c>
      <c r="M225" s="57">
        <v>0.43094100000000002</v>
      </c>
      <c r="N225" s="31">
        <v>0.17447099999999999</v>
      </c>
      <c r="O225" s="31">
        <v>99700</v>
      </c>
      <c r="P225" s="31">
        <v>21.7</v>
      </c>
      <c r="Q225" s="31">
        <v>60</v>
      </c>
      <c r="R225" s="31">
        <v>1.171</v>
      </c>
      <c r="S225" s="31" t="s">
        <v>482</v>
      </c>
      <c r="T225" s="31" t="s">
        <v>483</v>
      </c>
      <c r="U225" s="77">
        <v>1130</v>
      </c>
      <c r="V225" s="34">
        <v>220.21187339483819</v>
      </c>
      <c r="W225" s="2">
        <v>2.5177966575142028</v>
      </c>
      <c r="X225" s="2">
        <v>59.669226822110581</v>
      </c>
      <c r="Y225" s="2">
        <v>-106.84430302811556</v>
      </c>
      <c r="Z225" s="80">
        <f>VLOOKUP(U225,BG!$A$2:$F$55,4)</f>
        <v>32.744260072672837</v>
      </c>
      <c r="AA225" s="80">
        <f>VLOOKUP(U225,BG!$A$2:$F$55,5)</f>
        <v>0.42391844719064559</v>
      </c>
      <c r="AB225" s="80">
        <f>VLOOKUP(U225,BG!$A$2:$F$55,6)</f>
        <v>-109.25835277836292</v>
      </c>
      <c r="AC225" s="4">
        <f>VLOOKUP(U225+1,BG!$A$2:$F$55,4)</f>
        <v>30.162090090437076</v>
      </c>
      <c r="AD225" s="4">
        <f>VLOOKUP(U225+1,BG!$A$2:$F$55,5)</f>
        <v>0.46376937354159786</v>
      </c>
      <c r="AE225" s="4">
        <f>VLOOKUP(U225+1,BG!$A$2:$F$55,6)</f>
        <v>-150.68530573083683</v>
      </c>
      <c r="AF225" s="3">
        <f>COUNTIF($U$2:U225,U225)</f>
        <v>8</v>
      </c>
      <c r="AG225" s="3">
        <f t="shared" si="33"/>
        <v>19</v>
      </c>
      <c r="AH225" s="3">
        <f t="shared" si="36"/>
        <v>11</v>
      </c>
      <c r="AI225" s="3">
        <f t="shared" si="37"/>
        <v>7</v>
      </c>
      <c r="AJ225" s="81">
        <f t="shared" si="34"/>
        <v>31.740082857358932</v>
      </c>
      <c r="AK225" s="81">
        <f t="shared" si="35"/>
        <v>0.43941602966046039</v>
      </c>
      <c r="AL225" s="81">
        <f t="shared" si="38"/>
        <v>-125.36883448210278</v>
      </c>
      <c r="AM225" s="83">
        <v>2.4060899999999998</v>
      </c>
      <c r="AN225" s="83">
        <v>59.890900000000002</v>
      </c>
      <c r="AO225" s="84">
        <f t="shared" si="39"/>
        <v>144.10289558099998</v>
      </c>
      <c r="AP225" s="84">
        <f t="shared" si="40"/>
        <v>43.390676821051287</v>
      </c>
      <c r="AQ225" s="84">
        <f t="shared" si="41"/>
        <v>-111.42173329182808</v>
      </c>
      <c r="AR225" s="84">
        <f t="shared" si="42"/>
        <v>154.81241011287938</v>
      </c>
      <c r="AS225" s="85">
        <f t="shared" si="43"/>
        <v>6.9177364554112261E-2</v>
      </c>
    </row>
    <row r="226" spans="1:45" x14ac:dyDescent="0.25">
      <c r="A226">
        <v>9</v>
      </c>
      <c r="B226" s="30">
        <v>9</v>
      </c>
      <c r="C226" s="31" t="s">
        <v>429</v>
      </c>
      <c r="D226" s="31">
        <v>-800</v>
      </c>
      <c r="E226" s="31">
        <v>-155.96875</v>
      </c>
      <c r="F226" s="31">
        <v>120</v>
      </c>
      <c r="G226" s="31">
        <v>0.475136</v>
      </c>
      <c r="H226" s="31">
        <v>0.192166</v>
      </c>
      <c r="I226" s="31">
        <v>49.149538999999997</v>
      </c>
      <c r="J226" s="31">
        <v>1.4222619999999999</v>
      </c>
      <c r="K226" s="31">
        <v>9.1610870000000002</v>
      </c>
      <c r="L226" s="31">
        <v>0.13272999999999999</v>
      </c>
      <c r="M226" s="57">
        <v>0.475136</v>
      </c>
      <c r="N226" s="31">
        <v>0.20888000000000001</v>
      </c>
      <c r="O226" s="31">
        <v>99700</v>
      </c>
      <c r="P226" s="31">
        <v>21.7</v>
      </c>
      <c r="Q226" s="31">
        <v>60</v>
      </c>
      <c r="R226" s="31">
        <v>1.171</v>
      </c>
      <c r="S226" s="31" t="s">
        <v>484</v>
      </c>
      <c r="T226" s="31" t="s">
        <v>485</v>
      </c>
      <c r="U226" s="77">
        <v>1130</v>
      </c>
      <c r="V226" s="34">
        <v>255.45863865653001</v>
      </c>
      <c r="W226" s="2">
        <v>2.2371754472532355</v>
      </c>
      <c r="X226" s="2">
        <v>80.13965925613816</v>
      </c>
      <c r="Y226" s="2">
        <v>-104.55553451463571</v>
      </c>
      <c r="Z226" s="80">
        <f>VLOOKUP(U226,BG!$A$2:$F$55,4)</f>
        <v>32.744260072672837</v>
      </c>
      <c r="AA226" s="80">
        <f>VLOOKUP(U226,BG!$A$2:$F$55,5)</f>
        <v>0.42391844719064559</v>
      </c>
      <c r="AB226" s="80">
        <f>VLOOKUP(U226,BG!$A$2:$F$55,6)</f>
        <v>-109.25835277836292</v>
      </c>
      <c r="AC226" s="4">
        <f>VLOOKUP(U226+1,BG!$A$2:$F$55,4)</f>
        <v>30.162090090437076</v>
      </c>
      <c r="AD226" s="4">
        <f>VLOOKUP(U226+1,BG!$A$2:$F$55,5)</f>
        <v>0.46376937354159786</v>
      </c>
      <c r="AE226" s="4">
        <f>VLOOKUP(U226+1,BG!$A$2:$F$55,6)</f>
        <v>-150.68530573083683</v>
      </c>
      <c r="AF226" s="3">
        <f>COUNTIF($U$2:U226,U226)</f>
        <v>9</v>
      </c>
      <c r="AG226" s="3">
        <f t="shared" si="33"/>
        <v>19</v>
      </c>
      <c r="AH226" s="3">
        <f t="shared" si="36"/>
        <v>10</v>
      </c>
      <c r="AI226" s="3">
        <f t="shared" si="37"/>
        <v>8</v>
      </c>
      <c r="AJ226" s="81">
        <f t="shared" si="34"/>
        <v>31.59662896945694</v>
      </c>
      <c r="AK226" s="81">
        <f t="shared" si="35"/>
        <v>0.44162997001329107</v>
      </c>
      <c r="AL226" s="81">
        <f t="shared" si="38"/>
        <v>-127.67033186835134</v>
      </c>
      <c r="AM226" s="83">
        <v>2.2032400000000001</v>
      </c>
      <c r="AN226" s="83">
        <v>80.064599999999999</v>
      </c>
      <c r="AO226" s="84">
        <f t="shared" si="39"/>
        <v>176.40152930400001</v>
      </c>
      <c r="AP226" s="84">
        <f t="shared" si="40"/>
        <v>74.73094352443708</v>
      </c>
      <c r="AQ226" s="84">
        <f t="shared" si="41"/>
        <v>-113.71631356404899</v>
      </c>
      <c r="AR226" s="84">
        <f t="shared" si="42"/>
        <v>188.44725708848608</v>
      </c>
      <c r="AS226" s="85">
        <f t="shared" si="43"/>
        <v>6.392095045899214E-2</v>
      </c>
    </row>
    <row r="227" spans="1:45" x14ac:dyDescent="0.25">
      <c r="A227">
        <v>9</v>
      </c>
      <c r="B227" s="30">
        <v>10</v>
      </c>
      <c r="C227" s="31" t="s">
        <v>429</v>
      </c>
      <c r="D227" s="31">
        <v>-800</v>
      </c>
      <c r="E227" s="31">
        <v>-103.96875</v>
      </c>
      <c r="F227" s="31">
        <v>120</v>
      </c>
      <c r="G227" s="31">
        <v>0.48918600000000001</v>
      </c>
      <c r="H227" s="31">
        <v>0.19178100000000001</v>
      </c>
      <c r="I227" s="31">
        <v>49.052911000000002</v>
      </c>
      <c r="J227" s="31">
        <v>1.4397549999999999</v>
      </c>
      <c r="K227" s="31">
        <v>9.1520489999999999</v>
      </c>
      <c r="L227" s="31">
        <v>0.13455600000000001</v>
      </c>
      <c r="M227" s="57">
        <v>0.48918600000000001</v>
      </c>
      <c r="N227" s="31">
        <v>0.21957699999999999</v>
      </c>
      <c r="O227" s="31">
        <v>99700</v>
      </c>
      <c r="P227" s="31">
        <v>21.7</v>
      </c>
      <c r="Q227" s="31">
        <v>60</v>
      </c>
      <c r="R227" s="31">
        <v>1.171</v>
      </c>
      <c r="S227" s="31" t="s">
        <v>486</v>
      </c>
      <c r="T227" s="31" t="s">
        <v>487</v>
      </c>
      <c r="U227" s="77">
        <v>1130</v>
      </c>
      <c r="V227" s="34">
        <v>264.88006093765216</v>
      </c>
      <c r="W227" s="2">
        <v>2.6044976708699727</v>
      </c>
      <c r="X227" s="2">
        <v>72.35027523618497</v>
      </c>
      <c r="Y227" s="2">
        <v>-103.77600447512337</v>
      </c>
      <c r="Z227" s="80">
        <f>VLOOKUP(U227,BG!$A$2:$F$55,4)</f>
        <v>32.744260072672837</v>
      </c>
      <c r="AA227" s="80">
        <f>VLOOKUP(U227,BG!$A$2:$F$55,5)</f>
        <v>0.42391844719064559</v>
      </c>
      <c r="AB227" s="80">
        <f>VLOOKUP(U227,BG!$A$2:$F$55,6)</f>
        <v>-109.25835277836292</v>
      </c>
      <c r="AC227" s="4">
        <f>VLOOKUP(U227+1,BG!$A$2:$F$55,4)</f>
        <v>30.162090090437076</v>
      </c>
      <c r="AD227" s="4">
        <f>VLOOKUP(U227+1,BG!$A$2:$F$55,5)</f>
        <v>0.46376937354159786</v>
      </c>
      <c r="AE227" s="4">
        <f>VLOOKUP(U227+1,BG!$A$2:$F$55,6)</f>
        <v>-150.68530573083683</v>
      </c>
      <c r="AF227" s="3">
        <f>COUNTIF($U$2:U227,U227)</f>
        <v>10</v>
      </c>
      <c r="AG227" s="3">
        <f t="shared" si="33"/>
        <v>19</v>
      </c>
      <c r="AH227" s="3">
        <f t="shared" si="36"/>
        <v>9</v>
      </c>
      <c r="AI227" s="3">
        <f t="shared" si="37"/>
        <v>9</v>
      </c>
      <c r="AJ227" s="81">
        <f t="shared" si="34"/>
        <v>31.45317508155496</v>
      </c>
      <c r="AK227" s="81">
        <f t="shared" si="35"/>
        <v>0.4438439103661217</v>
      </c>
      <c r="AL227" s="81">
        <f t="shared" si="38"/>
        <v>-129.97182925459987</v>
      </c>
      <c r="AM227" s="83">
        <v>2.4858500000000001</v>
      </c>
      <c r="AN227" s="83">
        <v>72.470399999999998</v>
      </c>
      <c r="AO227" s="84">
        <f t="shared" si="39"/>
        <v>180.15054384000001</v>
      </c>
      <c r="AP227" s="84">
        <f t="shared" si="40"/>
        <v>84.660118864321859</v>
      </c>
      <c r="AQ227" s="84">
        <f t="shared" si="41"/>
        <v>-116.01152903297225</v>
      </c>
      <c r="AR227" s="84">
        <f t="shared" si="42"/>
        <v>200.67164789729412</v>
      </c>
      <c r="AS227" s="85">
        <f t="shared" si="43"/>
        <v>0.1022620996654048</v>
      </c>
    </row>
    <row r="228" spans="1:45" x14ac:dyDescent="0.25">
      <c r="A228">
        <v>9</v>
      </c>
      <c r="B228" s="30">
        <v>11</v>
      </c>
      <c r="C228" s="31" t="s">
        <v>429</v>
      </c>
      <c r="D228" s="31">
        <v>-800</v>
      </c>
      <c r="E228" s="31">
        <v>-51.96875</v>
      </c>
      <c r="F228" s="31">
        <v>120</v>
      </c>
      <c r="G228" s="31">
        <v>0.499334</v>
      </c>
      <c r="H228" s="31">
        <v>0.191743</v>
      </c>
      <c r="I228" s="31">
        <v>49.043202000000001</v>
      </c>
      <c r="J228" s="31">
        <v>1.4634039999999999</v>
      </c>
      <c r="K228" s="31">
        <v>9.1511110000000002</v>
      </c>
      <c r="L228" s="31">
        <v>0.13671700000000001</v>
      </c>
      <c r="M228" s="57">
        <v>0.499334</v>
      </c>
      <c r="N228" s="31">
        <v>0.217721</v>
      </c>
      <c r="O228" s="31">
        <v>99700</v>
      </c>
      <c r="P228" s="31">
        <v>21.7</v>
      </c>
      <c r="Q228" s="31">
        <v>60</v>
      </c>
      <c r="R228" s="31">
        <v>1.171</v>
      </c>
      <c r="S228" s="31" t="s">
        <v>488</v>
      </c>
      <c r="T228" s="31" t="s">
        <v>489</v>
      </c>
      <c r="U228" s="77">
        <v>1130</v>
      </c>
      <c r="V228" s="34">
        <v>270.953105148448</v>
      </c>
      <c r="W228" s="2">
        <v>2.7015180979745002</v>
      </c>
      <c r="X228" s="2">
        <v>71.290807923983223</v>
      </c>
      <c r="Y228" s="2">
        <v>-105.58917428837434</v>
      </c>
      <c r="Z228" s="80">
        <f>VLOOKUP(U228,BG!$A$2:$F$55,4)</f>
        <v>32.744260072672837</v>
      </c>
      <c r="AA228" s="80">
        <f>VLOOKUP(U228,BG!$A$2:$F$55,5)</f>
        <v>0.42391844719064559</v>
      </c>
      <c r="AB228" s="80">
        <f>VLOOKUP(U228,BG!$A$2:$F$55,6)</f>
        <v>-109.25835277836292</v>
      </c>
      <c r="AC228" s="4">
        <f>VLOOKUP(U228+1,BG!$A$2:$F$55,4)</f>
        <v>30.162090090437076</v>
      </c>
      <c r="AD228" s="4">
        <f>VLOOKUP(U228+1,BG!$A$2:$F$55,5)</f>
        <v>0.46376937354159786</v>
      </c>
      <c r="AE228" s="4">
        <f>VLOOKUP(U228+1,BG!$A$2:$F$55,6)</f>
        <v>-150.68530573083683</v>
      </c>
      <c r="AF228" s="3">
        <f>COUNTIF($U$2:U228,U228)</f>
        <v>11</v>
      </c>
      <c r="AG228" s="3">
        <f t="shared" si="33"/>
        <v>19</v>
      </c>
      <c r="AH228" s="3">
        <f t="shared" si="36"/>
        <v>8</v>
      </c>
      <c r="AI228" s="3">
        <f t="shared" si="37"/>
        <v>10</v>
      </c>
      <c r="AJ228" s="81">
        <f t="shared" si="34"/>
        <v>31.309721193652965</v>
      </c>
      <c r="AK228" s="81">
        <f t="shared" si="35"/>
        <v>0.44605785071895238</v>
      </c>
      <c r="AL228" s="81">
        <f t="shared" si="38"/>
        <v>-132.27332664084844</v>
      </c>
      <c r="AM228" s="83">
        <v>2.5697800000000002</v>
      </c>
      <c r="AN228" s="83">
        <v>71.4649</v>
      </c>
      <c r="AO228" s="84">
        <f t="shared" si="39"/>
        <v>183.649070722</v>
      </c>
      <c r="AP228" s="84">
        <f t="shared" si="40"/>
        <v>87.004233537490236</v>
      </c>
      <c r="AQ228" s="84">
        <f t="shared" si="41"/>
        <v>-118.30737969859797</v>
      </c>
      <c r="AR228" s="84">
        <f t="shared" si="42"/>
        <v>205.31161323608819</v>
      </c>
      <c r="AS228" s="85">
        <f t="shared" si="43"/>
        <v>0.10551055623521106</v>
      </c>
    </row>
    <row r="229" spans="1:45" x14ac:dyDescent="0.25">
      <c r="A229">
        <v>9</v>
      </c>
      <c r="B229" s="30">
        <v>12</v>
      </c>
      <c r="C229" s="31" t="s">
        <v>429</v>
      </c>
      <c r="D229" s="31">
        <v>-800</v>
      </c>
      <c r="E229" s="31">
        <v>3.125E-2</v>
      </c>
      <c r="F229" s="31">
        <v>120</v>
      </c>
      <c r="G229" s="31">
        <v>0.45900200000000002</v>
      </c>
      <c r="H229" s="31">
        <v>0.19145000000000001</v>
      </c>
      <c r="I229" s="31">
        <v>48.969726999999999</v>
      </c>
      <c r="J229" s="31">
        <v>1.4338340000000001</v>
      </c>
      <c r="K229" s="31">
        <v>9.1442890000000006</v>
      </c>
      <c r="L229" s="31">
        <v>0.13420599999999999</v>
      </c>
      <c r="M229" s="57">
        <v>0.45900200000000002</v>
      </c>
      <c r="N229" s="31">
        <v>0.167043</v>
      </c>
      <c r="O229" s="31">
        <v>99700</v>
      </c>
      <c r="P229" s="31">
        <v>21.7</v>
      </c>
      <c r="Q229" s="31">
        <v>60</v>
      </c>
      <c r="R229" s="31">
        <v>1.171</v>
      </c>
      <c r="S229" s="31" t="s">
        <v>490</v>
      </c>
      <c r="T229" s="31" t="s">
        <v>491</v>
      </c>
      <c r="U229" s="77">
        <v>1130</v>
      </c>
      <c r="V229" s="34">
        <v>233.94613802027854</v>
      </c>
      <c r="W229" s="2">
        <v>3.4219331121909748</v>
      </c>
      <c r="X229" s="2">
        <v>47.05940049595813</v>
      </c>
      <c r="Y229" s="2">
        <v>-112.40487788199734</v>
      </c>
      <c r="Z229" s="80">
        <f>VLOOKUP(U229,BG!$A$2:$F$55,4)</f>
        <v>32.744260072672837</v>
      </c>
      <c r="AA229" s="80">
        <f>VLOOKUP(U229,BG!$A$2:$F$55,5)</f>
        <v>0.42391844719064559</v>
      </c>
      <c r="AB229" s="80">
        <f>VLOOKUP(U229,BG!$A$2:$F$55,6)</f>
        <v>-109.25835277836292</v>
      </c>
      <c r="AC229" s="4">
        <f>VLOOKUP(U229+1,BG!$A$2:$F$55,4)</f>
        <v>30.162090090437076</v>
      </c>
      <c r="AD229" s="4">
        <f>VLOOKUP(U229+1,BG!$A$2:$F$55,5)</f>
        <v>0.46376937354159786</v>
      </c>
      <c r="AE229" s="4">
        <f>VLOOKUP(U229+1,BG!$A$2:$F$55,6)</f>
        <v>-150.68530573083683</v>
      </c>
      <c r="AF229" s="3">
        <f>COUNTIF($U$2:U229,U229)</f>
        <v>12</v>
      </c>
      <c r="AG229" s="3">
        <f t="shared" si="33"/>
        <v>19</v>
      </c>
      <c r="AH229" s="3">
        <f t="shared" si="36"/>
        <v>7</v>
      </c>
      <c r="AI229" s="3">
        <f t="shared" si="37"/>
        <v>11</v>
      </c>
      <c r="AJ229" s="81">
        <f t="shared" si="34"/>
        <v>31.166267305750985</v>
      </c>
      <c r="AK229" s="81">
        <f t="shared" si="35"/>
        <v>0.44827179107178305</v>
      </c>
      <c r="AL229" s="81">
        <f t="shared" si="38"/>
        <v>-134.57482402709698</v>
      </c>
      <c r="AM229" s="83">
        <v>3.2273200000000002</v>
      </c>
      <c r="AN229" s="83">
        <v>46.874899999999997</v>
      </c>
      <c r="AO229" s="84">
        <f t="shared" si="39"/>
        <v>151.28030226799999</v>
      </c>
      <c r="AP229" s="84">
        <f t="shared" si="40"/>
        <v>48.629242914978178</v>
      </c>
      <c r="AQ229" s="84">
        <f t="shared" si="41"/>
        <v>-120.60386556092604</v>
      </c>
      <c r="AR229" s="84">
        <f t="shared" si="42"/>
        <v>169.2331084759042</v>
      </c>
      <c r="AS229" s="85">
        <f t="shared" si="43"/>
        <v>0.10608329758630167</v>
      </c>
    </row>
    <row r="230" spans="1:45" x14ac:dyDescent="0.25">
      <c r="A230">
        <v>9</v>
      </c>
      <c r="B230" s="30">
        <v>13</v>
      </c>
      <c r="C230" s="31" t="s">
        <v>429</v>
      </c>
      <c r="D230" s="31">
        <v>-800</v>
      </c>
      <c r="E230" s="31">
        <v>52.03125</v>
      </c>
      <c r="F230" s="31">
        <v>120</v>
      </c>
      <c r="G230" s="31">
        <v>0.38347799999999999</v>
      </c>
      <c r="H230" s="31">
        <v>0.19141900000000001</v>
      </c>
      <c r="I230" s="31">
        <v>48.961928</v>
      </c>
      <c r="J230" s="31">
        <v>1.4347810000000001</v>
      </c>
      <c r="K230" s="31">
        <v>9.143561</v>
      </c>
      <c r="L230" s="31">
        <v>0.13417399999999999</v>
      </c>
      <c r="M230" s="57">
        <v>0.38347799999999999</v>
      </c>
      <c r="N230" s="31">
        <v>9.3836000000000003E-2</v>
      </c>
      <c r="O230" s="31">
        <v>99700</v>
      </c>
      <c r="P230" s="31">
        <v>21.7</v>
      </c>
      <c r="Q230" s="31">
        <v>60</v>
      </c>
      <c r="R230" s="31">
        <v>1.171</v>
      </c>
      <c r="S230" s="31" t="s">
        <v>492</v>
      </c>
      <c r="T230" s="31" t="s">
        <v>493</v>
      </c>
      <c r="U230" s="77">
        <v>1130</v>
      </c>
      <c r="V230" s="34">
        <v>167.00328763277318</v>
      </c>
      <c r="W230" s="2">
        <v>4.6236985894926894</v>
      </c>
      <c r="X230" s="2">
        <v>24.792876091639183</v>
      </c>
      <c r="Y230" s="2">
        <v>-112.73290598090107</v>
      </c>
      <c r="Z230" s="80">
        <f>VLOOKUP(U230,BG!$A$2:$F$55,4)</f>
        <v>32.744260072672837</v>
      </c>
      <c r="AA230" s="80">
        <f>VLOOKUP(U230,BG!$A$2:$F$55,5)</f>
        <v>0.42391844719064559</v>
      </c>
      <c r="AB230" s="80">
        <f>VLOOKUP(U230,BG!$A$2:$F$55,6)</f>
        <v>-109.25835277836292</v>
      </c>
      <c r="AC230" s="4">
        <f>VLOOKUP(U230+1,BG!$A$2:$F$55,4)</f>
        <v>30.162090090437076</v>
      </c>
      <c r="AD230" s="4">
        <f>VLOOKUP(U230+1,BG!$A$2:$F$55,5)</f>
        <v>0.46376937354159786</v>
      </c>
      <c r="AE230" s="4">
        <f>VLOOKUP(U230+1,BG!$A$2:$F$55,6)</f>
        <v>-150.68530573083683</v>
      </c>
      <c r="AF230" s="3">
        <f>COUNTIF($U$2:U230,U230)</f>
        <v>13</v>
      </c>
      <c r="AG230" s="3">
        <f t="shared" si="33"/>
        <v>19</v>
      </c>
      <c r="AH230" s="3">
        <f t="shared" si="36"/>
        <v>6</v>
      </c>
      <c r="AI230" s="3">
        <f t="shared" si="37"/>
        <v>12</v>
      </c>
      <c r="AJ230" s="81">
        <f t="shared" si="34"/>
        <v>31.022813417848997</v>
      </c>
      <c r="AK230" s="81">
        <f t="shared" si="35"/>
        <v>0.45048573142461379</v>
      </c>
      <c r="AL230" s="81">
        <f t="shared" si="38"/>
        <v>-136.87632141334552</v>
      </c>
      <c r="AM230" s="83">
        <v>4.0391199999999996</v>
      </c>
      <c r="AN230" s="83">
        <v>25.2804</v>
      </c>
      <c r="AO230" s="84">
        <f t="shared" si="39"/>
        <v>102.11056924799999</v>
      </c>
      <c r="AP230" s="84">
        <f t="shared" si="40"/>
        <v>1.9018802334780531</v>
      </c>
      <c r="AQ230" s="84">
        <f t="shared" si="41"/>
        <v>-122.9009866199565</v>
      </c>
      <c r="AR230" s="84">
        <f t="shared" si="42"/>
        <v>124.80286685343455</v>
      </c>
      <c r="AS230" s="85">
        <f t="shared" si="43"/>
        <v>0.18182513092494776</v>
      </c>
    </row>
    <row r="231" spans="1:45" x14ac:dyDescent="0.25">
      <c r="A231">
        <v>9</v>
      </c>
      <c r="B231" s="30">
        <v>14</v>
      </c>
      <c r="C231" s="31" t="s">
        <v>429</v>
      </c>
      <c r="D231" s="31">
        <v>-800</v>
      </c>
      <c r="E231" s="31">
        <v>104.03125</v>
      </c>
      <c r="F231" s="31">
        <v>120</v>
      </c>
      <c r="G231" s="31">
        <v>0.34966900000000001</v>
      </c>
      <c r="H231" s="31">
        <v>0.19126499999999999</v>
      </c>
      <c r="I231" s="31">
        <v>48.923412999999996</v>
      </c>
      <c r="J231" s="31">
        <v>1.4413640000000001</v>
      </c>
      <c r="K231" s="31">
        <v>9.1399539999999995</v>
      </c>
      <c r="L231" s="31">
        <v>0.13475599999999999</v>
      </c>
      <c r="M231" s="57">
        <v>0.34966900000000001</v>
      </c>
      <c r="N231" s="31">
        <v>8.2596000000000003E-2</v>
      </c>
      <c r="O231" s="31">
        <v>99700</v>
      </c>
      <c r="P231" s="31">
        <v>21.7</v>
      </c>
      <c r="Q231" s="31">
        <v>60</v>
      </c>
      <c r="R231" s="31">
        <v>1.171</v>
      </c>
      <c r="S231" s="31" t="s">
        <v>494</v>
      </c>
      <c r="T231" s="31" t="s">
        <v>495</v>
      </c>
      <c r="U231" s="77">
        <v>1130</v>
      </c>
      <c r="V231" s="34">
        <v>135.70579096327279</v>
      </c>
      <c r="W231" s="2">
        <v>3.8115279994273079</v>
      </c>
      <c r="X231" s="2">
        <v>25.491429794972074</v>
      </c>
      <c r="Y231" s="2">
        <v>-109.52396481588426</v>
      </c>
      <c r="Z231" s="80">
        <f>VLOOKUP(U231,BG!$A$2:$F$55,4)</f>
        <v>32.744260072672837</v>
      </c>
      <c r="AA231" s="80">
        <f>VLOOKUP(U231,BG!$A$2:$F$55,5)</f>
        <v>0.42391844719064559</v>
      </c>
      <c r="AB231" s="80">
        <f>VLOOKUP(U231,BG!$A$2:$F$55,6)</f>
        <v>-109.25835277836292</v>
      </c>
      <c r="AC231" s="4">
        <f>VLOOKUP(U231+1,BG!$A$2:$F$55,4)</f>
        <v>30.162090090437076</v>
      </c>
      <c r="AD231" s="4">
        <f>VLOOKUP(U231+1,BG!$A$2:$F$55,5)</f>
        <v>0.46376937354159786</v>
      </c>
      <c r="AE231" s="4">
        <f>VLOOKUP(U231+1,BG!$A$2:$F$55,6)</f>
        <v>-150.68530573083683</v>
      </c>
      <c r="AF231" s="3">
        <f>COUNTIF($U$2:U231,U231)</f>
        <v>14</v>
      </c>
      <c r="AG231" s="3">
        <f t="shared" si="33"/>
        <v>19</v>
      </c>
      <c r="AH231" s="3">
        <f t="shared" si="36"/>
        <v>5</v>
      </c>
      <c r="AI231" s="3">
        <f t="shared" si="37"/>
        <v>13</v>
      </c>
      <c r="AJ231" s="81">
        <f t="shared" si="34"/>
        <v>30.87935952994701</v>
      </c>
      <c r="AK231" s="81">
        <f t="shared" si="35"/>
        <v>0.45269967177744452</v>
      </c>
      <c r="AL231" s="81">
        <f t="shared" si="38"/>
        <v>-139.17781879959409</v>
      </c>
      <c r="AM231" s="83">
        <v>3.2033399999999999</v>
      </c>
      <c r="AN231" s="83">
        <v>25.948399999999999</v>
      </c>
      <c r="AO231" s="84">
        <f t="shared" si="39"/>
        <v>83.12154765599999</v>
      </c>
      <c r="AP231" s="84">
        <f t="shared" si="40"/>
        <v>-12.36266640691268</v>
      </c>
      <c r="AQ231" s="84">
        <f t="shared" si="41"/>
        <v>-125.19874287568938</v>
      </c>
      <c r="AR231" s="84">
        <f t="shared" si="42"/>
        <v>112.8360764687767</v>
      </c>
      <c r="AS231" s="85">
        <f t="shared" si="43"/>
        <v>0.26334244988568994</v>
      </c>
    </row>
    <row r="232" spans="1:45" x14ac:dyDescent="0.25">
      <c r="A232">
        <v>9</v>
      </c>
      <c r="B232" s="30">
        <v>15</v>
      </c>
      <c r="C232" s="31" t="s">
        <v>429</v>
      </c>
      <c r="D232" s="31">
        <v>-800</v>
      </c>
      <c r="E232" s="31">
        <v>156.03125</v>
      </c>
      <c r="F232" s="31">
        <v>120</v>
      </c>
      <c r="G232" s="31">
        <v>0.32189200000000001</v>
      </c>
      <c r="H232" s="31">
        <v>0.19123399999999999</v>
      </c>
      <c r="I232" s="31">
        <v>48.915534999999998</v>
      </c>
      <c r="J232" s="31">
        <v>1.4259059999999999</v>
      </c>
      <c r="K232" s="31">
        <v>9.1392369999999996</v>
      </c>
      <c r="L232" s="31">
        <v>0.133493</v>
      </c>
      <c r="M232" s="57">
        <v>0.32189200000000001</v>
      </c>
      <c r="N232" s="31">
        <v>7.7202999999999994E-2</v>
      </c>
      <c r="O232" s="31">
        <v>99700</v>
      </c>
      <c r="P232" s="31">
        <v>21.7</v>
      </c>
      <c r="Q232" s="31">
        <v>60</v>
      </c>
      <c r="R232" s="31">
        <v>1.171</v>
      </c>
      <c r="S232" s="31" t="s">
        <v>496</v>
      </c>
      <c r="T232" s="31" t="s">
        <v>497</v>
      </c>
      <c r="U232" s="77">
        <v>1130</v>
      </c>
      <c r="V232" s="34">
        <v>109.59547405232185</v>
      </c>
      <c r="W232" s="2">
        <v>3.0188185971487469</v>
      </c>
      <c r="X232" s="2">
        <v>25.902002963379125</v>
      </c>
      <c r="Y232" s="2">
        <v>-111.52160272282551</v>
      </c>
      <c r="Z232" s="80">
        <f>VLOOKUP(U232,BG!$A$2:$F$55,4)</f>
        <v>32.744260072672837</v>
      </c>
      <c r="AA232" s="80">
        <f>VLOOKUP(U232,BG!$A$2:$F$55,5)</f>
        <v>0.42391844719064559</v>
      </c>
      <c r="AB232" s="80">
        <f>VLOOKUP(U232,BG!$A$2:$F$55,6)</f>
        <v>-109.25835277836292</v>
      </c>
      <c r="AC232" s="4">
        <f>VLOOKUP(U232+1,BG!$A$2:$F$55,4)</f>
        <v>30.162090090437076</v>
      </c>
      <c r="AD232" s="4">
        <f>VLOOKUP(U232+1,BG!$A$2:$F$55,5)</f>
        <v>0.46376937354159786</v>
      </c>
      <c r="AE232" s="4">
        <f>VLOOKUP(U232+1,BG!$A$2:$F$55,6)</f>
        <v>-150.68530573083683</v>
      </c>
      <c r="AF232" s="3">
        <f>COUNTIF($U$2:U232,U232)</f>
        <v>15</v>
      </c>
      <c r="AG232" s="3">
        <f t="shared" si="33"/>
        <v>19</v>
      </c>
      <c r="AH232" s="3">
        <f t="shared" si="36"/>
        <v>4</v>
      </c>
      <c r="AI232" s="3">
        <f t="shared" si="37"/>
        <v>14</v>
      </c>
      <c r="AJ232" s="81">
        <f t="shared" si="34"/>
        <v>30.735905642045022</v>
      </c>
      <c r="AK232" s="81">
        <f t="shared" si="35"/>
        <v>0.45491361213027509</v>
      </c>
      <c r="AL232" s="81">
        <f t="shared" si="38"/>
        <v>-141.47931618584263</v>
      </c>
      <c r="AM232" s="83">
        <v>2.5253199999999998</v>
      </c>
      <c r="AN232" s="83">
        <v>26.301400000000001</v>
      </c>
      <c r="AO232" s="84">
        <f t="shared" si="39"/>
        <v>66.419451448000004</v>
      </c>
      <c r="AP232" s="84">
        <f t="shared" si="40"/>
        <v>-33.328154473574656</v>
      </c>
      <c r="AQ232" s="84">
        <f t="shared" si="41"/>
        <v>-127.49713432812463</v>
      </c>
      <c r="AR232" s="84">
        <f t="shared" si="42"/>
        <v>94.168979854549974</v>
      </c>
      <c r="AS232" s="85">
        <f t="shared" si="43"/>
        <v>0.29467801870011651</v>
      </c>
    </row>
    <row r="233" spans="1:45" x14ac:dyDescent="0.25">
      <c r="A233">
        <v>9</v>
      </c>
      <c r="B233" s="30">
        <v>16</v>
      </c>
      <c r="C233" s="31" t="s">
        <v>429</v>
      </c>
      <c r="D233" s="31">
        <v>-800</v>
      </c>
      <c r="E233" s="31">
        <v>208.03125</v>
      </c>
      <c r="F233" s="31">
        <v>120</v>
      </c>
      <c r="G233" s="31">
        <v>0.26321800000000001</v>
      </c>
      <c r="H233" s="31">
        <v>0.19112699999999999</v>
      </c>
      <c r="I233" s="31">
        <v>48.888666999999998</v>
      </c>
      <c r="J233" s="31">
        <v>1.4282010000000001</v>
      </c>
      <c r="K233" s="31">
        <v>9.1367229999999999</v>
      </c>
      <c r="L233" s="31">
        <v>0.13372000000000001</v>
      </c>
      <c r="M233" s="57">
        <v>0.26321800000000001</v>
      </c>
      <c r="N233" s="31">
        <v>5.7142999999999999E-2</v>
      </c>
      <c r="O233" s="31">
        <v>99700</v>
      </c>
      <c r="P233" s="31">
        <v>21.7</v>
      </c>
      <c r="Q233" s="31">
        <v>60</v>
      </c>
      <c r="R233" s="31">
        <v>1.171</v>
      </c>
      <c r="S233" s="31" t="s">
        <v>498</v>
      </c>
      <c r="T233" s="31" t="s">
        <v>499</v>
      </c>
      <c r="U233" s="77">
        <v>1130</v>
      </c>
      <c r="V233" s="34">
        <v>57.259756101088584</v>
      </c>
      <c r="W233" s="2">
        <v>2.1630102635454773</v>
      </c>
      <c r="X233" s="2">
        <v>21.304510928730561</v>
      </c>
      <c r="Y233" s="2">
        <v>-107.95382735431595</v>
      </c>
      <c r="Z233" s="80">
        <f>VLOOKUP(U233,BG!$A$2:$F$55,4)</f>
        <v>32.744260072672837</v>
      </c>
      <c r="AA233" s="80">
        <f>VLOOKUP(U233,BG!$A$2:$F$55,5)</f>
        <v>0.42391844719064559</v>
      </c>
      <c r="AB233" s="80">
        <f>VLOOKUP(U233,BG!$A$2:$F$55,6)</f>
        <v>-109.25835277836292</v>
      </c>
      <c r="AC233" s="4">
        <f>VLOOKUP(U233+1,BG!$A$2:$F$55,4)</f>
        <v>30.162090090437076</v>
      </c>
      <c r="AD233" s="4">
        <f>VLOOKUP(U233+1,BG!$A$2:$F$55,5)</f>
        <v>0.46376937354159786</v>
      </c>
      <c r="AE233" s="4">
        <f>VLOOKUP(U233+1,BG!$A$2:$F$55,6)</f>
        <v>-150.68530573083683</v>
      </c>
      <c r="AF233" s="3">
        <f>COUNTIF($U$2:U233,U233)</f>
        <v>16</v>
      </c>
      <c r="AG233" s="3">
        <f t="shared" si="33"/>
        <v>19</v>
      </c>
      <c r="AH233" s="3">
        <f t="shared" si="36"/>
        <v>3</v>
      </c>
      <c r="AI233" s="3">
        <f t="shared" si="37"/>
        <v>15</v>
      </c>
      <c r="AJ233" s="81">
        <f t="shared" si="34"/>
        <v>30.592451754143035</v>
      </c>
      <c r="AK233" s="81">
        <f t="shared" si="35"/>
        <v>0.45712755248310583</v>
      </c>
      <c r="AL233" s="81">
        <f t="shared" si="38"/>
        <v>-143.7808135720912</v>
      </c>
      <c r="AM233" s="83">
        <v>1.7235799999999999</v>
      </c>
      <c r="AN233" s="83">
        <v>22.4864</v>
      </c>
      <c r="AO233" s="84">
        <f t="shared" si="39"/>
        <v>38.757109311999997</v>
      </c>
      <c r="AP233" s="84">
        <f t="shared" si="40"/>
        <v>-61.871951555654952</v>
      </c>
      <c r="AQ233" s="84">
        <f t="shared" si="41"/>
        <v>-129.7961609772623</v>
      </c>
      <c r="AR233" s="84">
        <f t="shared" si="42"/>
        <v>67.924209421607344</v>
      </c>
      <c r="AS233" s="85">
        <f t="shared" si="43"/>
        <v>0.429406545294718</v>
      </c>
    </row>
    <row r="234" spans="1:45" x14ac:dyDescent="0.25">
      <c r="A234">
        <v>9</v>
      </c>
      <c r="B234" s="30">
        <v>17</v>
      </c>
      <c r="C234" s="31" t="s">
        <v>429</v>
      </c>
      <c r="D234" s="31">
        <v>-800</v>
      </c>
      <c r="E234" s="31">
        <v>260.03125</v>
      </c>
      <c r="F234" s="31">
        <v>120</v>
      </c>
      <c r="G234" s="31">
        <v>0.23943900000000001</v>
      </c>
      <c r="H234" s="31">
        <v>0.19159200000000001</v>
      </c>
      <c r="I234" s="31">
        <v>49.005302</v>
      </c>
      <c r="J234" s="31">
        <v>1.3881730000000001</v>
      </c>
      <c r="K234" s="31">
        <v>9.1476729999999993</v>
      </c>
      <c r="L234" s="31">
        <v>0.12984399999999999</v>
      </c>
      <c r="M234" s="57">
        <v>0.23943900000000001</v>
      </c>
      <c r="N234" s="31">
        <v>8.1179000000000001E-2</v>
      </c>
      <c r="O234" s="31">
        <v>99700</v>
      </c>
      <c r="P234" s="31">
        <v>21.7</v>
      </c>
      <c r="Q234" s="31">
        <v>60</v>
      </c>
      <c r="R234" s="31">
        <v>1.171</v>
      </c>
      <c r="S234" s="31" t="s">
        <v>500</v>
      </c>
      <c r="T234" s="31" t="s">
        <v>501</v>
      </c>
      <c r="U234" s="77">
        <v>1130</v>
      </c>
      <c r="V234" s="34">
        <v>34.658373792997537</v>
      </c>
      <c r="W234" s="2">
        <v>1.6142099255379154</v>
      </c>
      <c r="X234" s="2">
        <v>23.037007916132438</v>
      </c>
      <c r="Y234" s="2">
        <v>-102.36590660800226</v>
      </c>
      <c r="Z234" s="80">
        <f>VLOOKUP(U234,BG!$A$2:$F$55,4)</f>
        <v>32.744260072672837</v>
      </c>
      <c r="AA234" s="80">
        <f>VLOOKUP(U234,BG!$A$2:$F$55,5)</f>
        <v>0.42391844719064559</v>
      </c>
      <c r="AB234" s="80">
        <f>VLOOKUP(U234,BG!$A$2:$F$55,6)</f>
        <v>-109.25835277836292</v>
      </c>
      <c r="AC234" s="4">
        <f>VLOOKUP(U234+1,BG!$A$2:$F$55,4)</f>
        <v>30.162090090437076</v>
      </c>
      <c r="AD234" s="4">
        <f>VLOOKUP(U234+1,BG!$A$2:$F$55,5)</f>
        <v>0.46376937354159786</v>
      </c>
      <c r="AE234" s="4">
        <f>VLOOKUP(U234+1,BG!$A$2:$F$55,6)</f>
        <v>-150.68530573083683</v>
      </c>
      <c r="AF234" s="3">
        <f>COUNTIF($U$2:U234,U234)</f>
        <v>17</v>
      </c>
      <c r="AG234" s="3">
        <f t="shared" si="33"/>
        <v>19</v>
      </c>
      <c r="AH234" s="3">
        <f t="shared" si="36"/>
        <v>2</v>
      </c>
      <c r="AI234" s="3">
        <f t="shared" si="37"/>
        <v>16</v>
      </c>
      <c r="AJ234" s="81">
        <f t="shared" si="34"/>
        <v>30.448997866241047</v>
      </c>
      <c r="AK234" s="81">
        <f t="shared" si="35"/>
        <v>0.4593414928359365</v>
      </c>
      <c r="AL234" s="81">
        <f t="shared" si="38"/>
        <v>-146.08231095833972</v>
      </c>
      <c r="AM234" s="83">
        <v>1.15601</v>
      </c>
      <c r="AN234" s="83">
        <v>23.467099999999999</v>
      </c>
      <c r="AO234" s="84">
        <f t="shared" si="39"/>
        <v>27.128202270999999</v>
      </c>
      <c r="AP234" s="84">
        <f t="shared" si="40"/>
        <v>-65.179339775085751</v>
      </c>
      <c r="AQ234" s="84">
        <f t="shared" si="41"/>
        <v>-132.09582282310231</v>
      </c>
      <c r="AR234" s="84">
        <f t="shared" si="42"/>
        <v>66.916483048016559</v>
      </c>
      <c r="AS234" s="85">
        <f t="shared" si="43"/>
        <v>0.59459611391211487</v>
      </c>
    </row>
    <row r="235" spans="1:45" x14ac:dyDescent="0.25">
      <c r="A235">
        <v>9</v>
      </c>
      <c r="B235" s="30">
        <v>18</v>
      </c>
      <c r="C235" s="31" t="s">
        <v>429</v>
      </c>
      <c r="D235" s="31">
        <v>-800</v>
      </c>
      <c r="E235" s="31">
        <v>312.03125</v>
      </c>
      <c r="F235" s="31">
        <v>120</v>
      </c>
      <c r="G235" s="31">
        <v>0.226742</v>
      </c>
      <c r="H235" s="31">
        <v>0.19106699999999999</v>
      </c>
      <c r="I235" s="31">
        <v>48.873645000000003</v>
      </c>
      <c r="J235" s="31">
        <v>1.4127590000000001</v>
      </c>
      <c r="K235" s="31">
        <v>9.1353399999999993</v>
      </c>
      <c r="L235" s="31">
        <v>0.13225500000000001</v>
      </c>
      <c r="M235" s="57">
        <v>0.226742</v>
      </c>
      <c r="N235" s="31">
        <v>6.9205000000000003E-2</v>
      </c>
      <c r="O235" s="31">
        <v>99700</v>
      </c>
      <c r="P235" s="31">
        <v>21.7</v>
      </c>
      <c r="Q235" s="31">
        <v>60</v>
      </c>
      <c r="R235" s="31">
        <v>1.171</v>
      </c>
      <c r="S235" s="31" t="s">
        <v>502</v>
      </c>
      <c r="T235" s="31" t="s">
        <v>503</v>
      </c>
      <c r="U235" s="77">
        <v>1130</v>
      </c>
      <c r="V235" s="34">
        <v>21.502227579922732</v>
      </c>
      <c r="W235" s="2">
        <v>1.55206661037567</v>
      </c>
      <c r="X235" s="2">
        <v>16.968567209073594</v>
      </c>
      <c r="Y235" s="2">
        <v>-105.46437814183162</v>
      </c>
      <c r="Z235" s="80">
        <f>VLOOKUP(U235,BG!$A$2:$F$55,4)</f>
        <v>32.744260072672837</v>
      </c>
      <c r="AA235" s="80">
        <f>VLOOKUP(U235,BG!$A$2:$F$55,5)</f>
        <v>0.42391844719064559</v>
      </c>
      <c r="AB235" s="80">
        <f>VLOOKUP(U235,BG!$A$2:$F$55,6)</f>
        <v>-109.25835277836292</v>
      </c>
      <c r="AC235" s="4">
        <f>VLOOKUP(U235+1,BG!$A$2:$F$55,4)</f>
        <v>30.162090090437076</v>
      </c>
      <c r="AD235" s="4">
        <f>VLOOKUP(U235+1,BG!$A$2:$F$55,5)</f>
        <v>0.46376937354159786</v>
      </c>
      <c r="AE235" s="4">
        <f>VLOOKUP(U235+1,BG!$A$2:$F$55,6)</f>
        <v>-150.68530573083683</v>
      </c>
      <c r="AF235" s="3">
        <f>COUNTIF($U$2:U235,U235)</f>
        <v>18</v>
      </c>
      <c r="AG235" s="3">
        <f t="shared" si="33"/>
        <v>19</v>
      </c>
      <c r="AH235" s="3">
        <f t="shared" si="36"/>
        <v>1</v>
      </c>
      <c r="AI235" s="3">
        <f t="shared" si="37"/>
        <v>17</v>
      </c>
      <c r="AJ235" s="81">
        <f t="shared" si="34"/>
        <v>30.305543978339067</v>
      </c>
      <c r="AK235" s="81">
        <f t="shared" si="35"/>
        <v>0.46155543318876713</v>
      </c>
      <c r="AL235" s="81">
        <f t="shared" si="38"/>
        <v>-148.38380834458829</v>
      </c>
      <c r="AM235" s="83">
        <v>1.0823499999999999</v>
      </c>
      <c r="AN235" s="83">
        <v>17.566500000000001</v>
      </c>
      <c r="AO235" s="84">
        <f t="shared" si="39"/>
        <v>19.013101275</v>
      </c>
      <c r="AP235" s="84">
        <f t="shared" si="40"/>
        <v>-79.128031550713018</v>
      </c>
      <c r="AQ235" s="84">
        <f t="shared" si="41"/>
        <v>-134.39611986564478</v>
      </c>
      <c r="AR235" s="84">
        <f t="shared" si="42"/>
        <v>55.268088314931759</v>
      </c>
      <c r="AS235" s="85">
        <f t="shared" si="43"/>
        <v>0.65598409761056931</v>
      </c>
    </row>
    <row r="236" spans="1:45" x14ac:dyDescent="0.25">
      <c r="A236">
        <v>9</v>
      </c>
      <c r="B236" s="30">
        <v>19</v>
      </c>
      <c r="C236" s="31" t="s">
        <v>429</v>
      </c>
      <c r="D236" s="31">
        <v>-800</v>
      </c>
      <c r="E236" s="31">
        <v>364.03125</v>
      </c>
      <c r="F236" s="31">
        <v>120</v>
      </c>
      <c r="G236" s="31">
        <v>0.21898000000000001</v>
      </c>
      <c r="H236" s="31">
        <v>0.19095500000000001</v>
      </c>
      <c r="I236" s="31">
        <v>48.845466999999999</v>
      </c>
      <c r="J236" s="31">
        <v>1.3802570000000001</v>
      </c>
      <c r="K236" s="31">
        <v>9.1327490000000004</v>
      </c>
      <c r="L236" s="31">
        <v>0.12924099999999999</v>
      </c>
      <c r="M236" s="57">
        <v>0.21898000000000001</v>
      </c>
      <c r="N236" s="31">
        <v>4.8300999999999997E-2</v>
      </c>
      <c r="O236" s="31">
        <v>99700</v>
      </c>
      <c r="P236" s="31">
        <v>21.7</v>
      </c>
      <c r="Q236" s="31">
        <v>60</v>
      </c>
      <c r="R236" s="31">
        <v>1.171</v>
      </c>
      <c r="S236" s="31" t="s">
        <v>504</v>
      </c>
      <c r="T236" s="31" t="s">
        <v>505</v>
      </c>
      <c r="U236" s="77">
        <v>1130</v>
      </c>
      <c r="V236" s="34">
        <v>12.553902383026964</v>
      </c>
      <c r="W236" s="2">
        <v>3.0327480171481436</v>
      </c>
      <c r="X236" s="2">
        <v>8.4073992789904857</v>
      </c>
      <c r="Y236" s="2">
        <v>-101.53795546161075</v>
      </c>
      <c r="Z236" s="80">
        <f>VLOOKUP(U236,BG!$A$2:$F$55,4)</f>
        <v>32.744260072672837</v>
      </c>
      <c r="AA236" s="80">
        <f>VLOOKUP(U236,BG!$A$2:$F$55,5)</f>
        <v>0.42391844719064559</v>
      </c>
      <c r="AB236" s="80">
        <f>VLOOKUP(U236,BG!$A$2:$F$55,6)</f>
        <v>-109.25835277836292</v>
      </c>
      <c r="AC236" s="4">
        <f>VLOOKUP(U236+1,BG!$A$2:$F$55,4)</f>
        <v>30.162090090437076</v>
      </c>
      <c r="AD236" s="4">
        <f>VLOOKUP(U236+1,BG!$A$2:$F$55,5)</f>
        <v>0.46376937354159786</v>
      </c>
      <c r="AE236" s="4">
        <f>VLOOKUP(U236+1,BG!$A$2:$F$55,6)</f>
        <v>-150.68530573083683</v>
      </c>
      <c r="AF236" s="3">
        <f>COUNTIF($U$2:U236,U236)</f>
        <v>19</v>
      </c>
      <c r="AG236" s="3">
        <f t="shared" si="33"/>
        <v>19</v>
      </c>
      <c r="AH236" s="3">
        <f t="shared" si="36"/>
        <v>0</v>
      </c>
      <c r="AI236" s="3">
        <f t="shared" si="37"/>
        <v>18</v>
      </c>
      <c r="AJ236" s="81">
        <f t="shared" si="34"/>
        <v>30.162090090437076</v>
      </c>
      <c r="AK236" s="81">
        <f t="shared" si="35"/>
        <v>0.46376937354159786</v>
      </c>
      <c r="AL236" s="81">
        <f t="shared" si="38"/>
        <v>-150.68530573083683</v>
      </c>
      <c r="AM236" s="83">
        <v>2.0149599999999999</v>
      </c>
      <c r="AN236" s="83">
        <v>10.1142</v>
      </c>
      <c r="AO236" s="84">
        <f t="shared" si="39"/>
        <v>20.379708431999997</v>
      </c>
      <c r="AP236" s="84">
        <f t="shared" si="40"/>
        <v>-76.040431968879631</v>
      </c>
      <c r="AQ236" s="84">
        <f t="shared" si="41"/>
        <v>-136.69705210488959</v>
      </c>
      <c r="AR236" s="84">
        <f t="shared" si="42"/>
        <v>60.656620136009963</v>
      </c>
      <c r="AS236" s="85">
        <f t="shared" si="43"/>
        <v>0.66401510030887467</v>
      </c>
    </row>
    <row r="237" spans="1:45" x14ac:dyDescent="0.25">
      <c r="A237">
        <v>10</v>
      </c>
      <c r="B237" s="33">
        <v>1</v>
      </c>
      <c r="C237" s="34" t="s">
        <v>506</v>
      </c>
      <c r="D237" s="34">
        <v>-800.03125</v>
      </c>
      <c r="E237" s="34">
        <v>-364</v>
      </c>
      <c r="F237" s="34">
        <v>120</v>
      </c>
      <c r="G237" s="34">
        <v>0.21607699999999999</v>
      </c>
      <c r="H237" s="34">
        <v>0.19199099999999999</v>
      </c>
      <c r="I237" s="34">
        <v>49.105480999999997</v>
      </c>
      <c r="J237" s="34">
        <v>1.3657539999999999</v>
      </c>
      <c r="K237" s="34">
        <v>9.1570520000000002</v>
      </c>
      <c r="L237" s="34">
        <v>0.12757399999999999</v>
      </c>
      <c r="M237" s="58">
        <v>0.21607699999999999</v>
      </c>
      <c r="N237" s="34">
        <v>4.0075E-2</v>
      </c>
      <c r="O237" s="34">
        <v>99700</v>
      </c>
      <c r="P237" s="34">
        <v>21.7</v>
      </c>
      <c r="Q237" s="34">
        <v>60</v>
      </c>
      <c r="R237" s="34">
        <v>1.171</v>
      </c>
      <c r="S237" s="34" t="s">
        <v>507</v>
      </c>
      <c r="T237" s="34" t="s">
        <v>508</v>
      </c>
      <c r="U237" s="77">
        <v>1140</v>
      </c>
      <c r="V237" s="34">
        <v>34.219412359328352</v>
      </c>
      <c r="W237" s="2">
        <v>2.4521665726740176</v>
      </c>
      <c r="X237" s="2">
        <v>12.991115549118636</v>
      </c>
      <c r="Y237" s="2">
        <v>-93.425802050631674</v>
      </c>
      <c r="Z237" s="80">
        <f>VLOOKUP(U237,BG!$A$2:$F$55,4)</f>
        <v>26.195668687979527</v>
      </c>
      <c r="AA237" s="80">
        <f>VLOOKUP(U237,BG!$A$2:$F$55,5)</f>
        <v>0.45272959950887282</v>
      </c>
      <c r="AB237" s="80">
        <f>VLOOKUP(U237,BG!$A$2:$F$55,6)</f>
        <v>-128.68650631073828</v>
      </c>
      <c r="AC237" s="4">
        <f>VLOOKUP(U237+1,BG!$A$2:$F$55,4)</f>
        <v>18.141976712050507</v>
      </c>
      <c r="AD237" s="4">
        <f>VLOOKUP(U237+1,BG!$A$2:$F$55,5)</f>
        <v>0.57567780357447917</v>
      </c>
      <c r="AE237" s="4">
        <f>VLOOKUP(U237+1,BG!$A$2:$F$55,6)</f>
        <v>-163.01992488836356</v>
      </c>
      <c r="AF237" s="3">
        <f>COUNTIF($U$2:U237,U237)</f>
        <v>1</v>
      </c>
      <c r="AG237" s="3">
        <f t="shared" si="33"/>
        <v>19</v>
      </c>
      <c r="AH237" s="3">
        <f t="shared" si="36"/>
        <v>18</v>
      </c>
      <c r="AI237" s="3">
        <f t="shared" si="37"/>
        <v>0</v>
      </c>
      <c r="AJ237" s="81">
        <f t="shared" si="34"/>
        <v>26.195668687979527</v>
      </c>
      <c r="AK237" s="81">
        <f t="shared" si="35"/>
        <v>0.45272959950887276</v>
      </c>
      <c r="AL237" s="81">
        <f t="shared" si="38"/>
        <v>-128.68650631073828</v>
      </c>
      <c r="AM237" s="83">
        <v>1.7893399999999999</v>
      </c>
      <c r="AN237" s="83">
        <v>13.5761</v>
      </c>
      <c r="AO237" s="84">
        <f t="shared" si="39"/>
        <v>24.292258774</v>
      </c>
      <c r="AP237" s="84">
        <f t="shared" si="40"/>
        <v>-61.569422759337286</v>
      </c>
      <c r="AQ237" s="84">
        <f t="shared" si="41"/>
        <v>-116.8269517167622</v>
      </c>
      <c r="AR237" s="84">
        <f t="shared" si="42"/>
        <v>55.25752895742491</v>
      </c>
      <c r="AS237" s="85">
        <f t="shared" si="43"/>
        <v>0.5603810153596116</v>
      </c>
    </row>
    <row r="238" spans="1:45" x14ac:dyDescent="0.25">
      <c r="A238">
        <v>10</v>
      </c>
      <c r="B238" s="33">
        <v>2</v>
      </c>
      <c r="C238" s="34" t="s">
        <v>506</v>
      </c>
      <c r="D238" s="34">
        <v>-800.03125</v>
      </c>
      <c r="E238" s="34">
        <v>-311.96875</v>
      </c>
      <c r="F238" s="34">
        <v>120</v>
      </c>
      <c r="G238" s="34">
        <v>0.242009</v>
      </c>
      <c r="H238" s="34">
        <v>0.19182299999999999</v>
      </c>
      <c r="I238" s="34">
        <v>49.063473000000002</v>
      </c>
      <c r="J238" s="34">
        <v>1.4364269999999999</v>
      </c>
      <c r="K238" s="34">
        <v>9.1530380000000005</v>
      </c>
      <c r="L238" s="34">
        <v>0.13431699999999999</v>
      </c>
      <c r="M238" s="58">
        <v>0.242009</v>
      </c>
      <c r="N238" s="34">
        <v>4.7639000000000001E-2</v>
      </c>
      <c r="O238" s="34">
        <v>99700</v>
      </c>
      <c r="P238" s="34">
        <v>21.7</v>
      </c>
      <c r="Q238" s="34">
        <v>60</v>
      </c>
      <c r="R238" s="34">
        <v>1.171</v>
      </c>
      <c r="S238" s="34" t="s">
        <v>509</v>
      </c>
      <c r="T238" s="34" t="s">
        <v>510</v>
      </c>
      <c r="U238" s="77">
        <v>1140</v>
      </c>
      <c r="V238" s="34">
        <v>54.384547103301543</v>
      </c>
      <c r="W238" s="2">
        <v>2.5492927888909915</v>
      </c>
      <c r="X238" s="2">
        <v>16.765430688877675</v>
      </c>
      <c r="Y238" s="2">
        <v>-98.223476846234874</v>
      </c>
      <c r="Z238" s="80">
        <f>VLOOKUP(U238,BG!$A$2:$F$55,4)</f>
        <v>26.195668687979527</v>
      </c>
      <c r="AA238" s="80">
        <f>VLOOKUP(U238,BG!$A$2:$F$55,5)</f>
        <v>0.45272959950887282</v>
      </c>
      <c r="AB238" s="80">
        <f>VLOOKUP(U238,BG!$A$2:$F$55,6)</f>
        <v>-128.68650631073828</v>
      </c>
      <c r="AC238" s="4">
        <f>VLOOKUP(U238+1,BG!$A$2:$F$55,4)</f>
        <v>18.141976712050507</v>
      </c>
      <c r="AD238" s="4">
        <f>VLOOKUP(U238+1,BG!$A$2:$F$55,5)</f>
        <v>0.57567780357447917</v>
      </c>
      <c r="AE238" s="4">
        <f>VLOOKUP(U238+1,BG!$A$2:$F$55,6)</f>
        <v>-163.01992488836356</v>
      </c>
      <c r="AF238" s="3">
        <f>COUNTIF($U$2:U238,U238)</f>
        <v>2</v>
      </c>
      <c r="AG238" s="3">
        <f t="shared" si="33"/>
        <v>19</v>
      </c>
      <c r="AH238" s="3">
        <f t="shared" si="36"/>
        <v>17</v>
      </c>
      <c r="AI238" s="3">
        <f t="shared" si="37"/>
        <v>1</v>
      </c>
      <c r="AJ238" s="81">
        <f t="shared" si="34"/>
        <v>25.74824135598347</v>
      </c>
      <c r="AK238" s="81">
        <f t="shared" si="35"/>
        <v>0.45956005529029537</v>
      </c>
      <c r="AL238" s="81">
        <f t="shared" si="38"/>
        <v>-130.59391845393969</v>
      </c>
      <c r="AM238" s="83">
        <v>1.92482</v>
      </c>
      <c r="AN238" s="83">
        <v>17.118600000000001</v>
      </c>
      <c r="AO238" s="84">
        <f t="shared" si="39"/>
        <v>32.950223651999998</v>
      </c>
      <c r="AP238" s="84">
        <f t="shared" si="40"/>
        <v>-55.483485288427289</v>
      </c>
      <c r="AQ238" s="84">
        <f t="shared" si="41"/>
        <v>-118.76105523275606</v>
      </c>
      <c r="AR238" s="84">
        <f t="shared" si="42"/>
        <v>63.277569944328775</v>
      </c>
      <c r="AS238" s="85">
        <f t="shared" si="43"/>
        <v>0.47927482548730288</v>
      </c>
    </row>
    <row r="239" spans="1:45" x14ac:dyDescent="0.25">
      <c r="A239">
        <v>10</v>
      </c>
      <c r="B239" s="33">
        <v>3</v>
      </c>
      <c r="C239" s="34" t="s">
        <v>506</v>
      </c>
      <c r="D239" s="34">
        <v>-800.03125</v>
      </c>
      <c r="E239" s="34">
        <v>-259.96875</v>
      </c>
      <c r="F239" s="34">
        <v>120</v>
      </c>
      <c r="G239" s="34">
        <v>0.26972699999999999</v>
      </c>
      <c r="H239" s="34">
        <v>0.19196099999999999</v>
      </c>
      <c r="I239" s="34">
        <v>49.098101999999997</v>
      </c>
      <c r="J239" s="34">
        <v>1.3805419999999999</v>
      </c>
      <c r="K239" s="34">
        <v>9.156345</v>
      </c>
      <c r="L239" s="34">
        <v>0.12893399999999999</v>
      </c>
      <c r="M239" s="58">
        <v>0.26972699999999999</v>
      </c>
      <c r="N239" s="34">
        <v>5.7079999999999999E-2</v>
      </c>
      <c r="O239" s="34">
        <v>99700</v>
      </c>
      <c r="P239" s="34">
        <v>21.7</v>
      </c>
      <c r="Q239" s="34">
        <v>60</v>
      </c>
      <c r="R239" s="34">
        <v>1.171</v>
      </c>
      <c r="S239" s="34" t="s">
        <v>511</v>
      </c>
      <c r="T239" s="34" t="s">
        <v>512</v>
      </c>
      <c r="U239" s="77">
        <v>1140</v>
      </c>
      <c r="V239" s="34">
        <v>76.068903321406026</v>
      </c>
      <c r="W239" s="2">
        <v>3.2074272135285047</v>
      </c>
      <c r="X239" s="2">
        <v>17.803791506603346</v>
      </c>
      <c r="Y239" s="2">
        <v>-100.61451470804356</v>
      </c>
      <c r="Z239" s="80">
        <f>VLOOKUP(U239,BG!$A$2:$F$55,4)</f>
        <v>26.195668687979527</v>
      </c>
      <c r="AA239" s="80">
        <f>VLOOKUP(U239,BG!$A$2:$F$55,5)</f>
        <v>0.45272959950887282</v>
      </c>
      <c r="AB239" s="80">
        <f>VLOOKUP(U239,BG!$A$2:$F$55,6)</f>
        <v>-128.68650631073828</v>
      </c>
      <c r="AC239" s="4">
        <f>VLOOKUP(U239+1,BG!$A$2:$F$55,4)</f>
        <v>18.141976712050507</v>
      </c>
      <c r="AD239" s="4">
        <f>VLOOKUP(U239+1,BG!$A$2:$F$55,5)</f>
        <v>0.57567780357447917</v>
      </c>
      <c r="AE239" s="4">
        <f>VLOOKUP(U239+1,BG!$A$2:$F$55,6)</f>
        <v>-163.01992488836356</v>
      </c>
      <c r="AF239" s="3">
        <f>COUNTIF($U$2:U239,U239)</f>
        <v>3</v>
      </c>
      <c r="AG239" s="3">
        <f t="shared" si="33"/>
        <v>19</v>
      </c>
      <c r="AH239" s="3">
        <f t="shared" si="36"/>
        <v>16</v>
      </c>
      <c r="AI239" s="3">
        <f t="shared" si="37"/>
        <v>2</v>
      </c>
      <c r="AJ239" s="81">
        <f t="shared" si="34"/>
        <v>25.300814023987414</v>
      </c>
      <c r="AK239" s="81">
        <f t="shared" si="35"/>
        <v>0.46639051107171803</v>
      </c>
      <c r="AL239" s="81">
        <f t="shared" si="38"/>
        <v>-132.50133059714108</v>
      </c>
      <c r="AM239" s="83">
        <v>2.4368500000000002</v>
      </c>
      <c r="AN239" s="83">
        <v>18.282699999999998</v>
      </c>
      <c r="AO239" s="84">
        <f t="shared" si="39"/>
        <v>44.552197495000001</v>
      </c>
      <c r="AP239" s="84">
        <f t="shared" si="40"/>
        <v>-43.510149325776325</v>
      </c>
      <c r="AQ239" s="84">
        <f t="shared" si="41"/>
        <v>-120.70127101396309</v>
      </c>
      <c r="AR239" s="84">
        <f t="shared" si="42"/>
        <v>77.191121688186769</v>
      </c>
      <c r="AS239" s="85">
        <f t="shared" si="43"/>
        <v>0.42283261959881308</v>
      </c>
    </row>
    <row r="240" spans="1:45" x14ac:dyDescent="0.25">
      <c r="A240">
        <v>10</v>
      </c>
      <c r="B240" s="33">
        <v>4</v>
      </c>
      <c r="C240" s="34" t="s">
        <v>506</v>
      </c>
      <c r="D240" s="34">
        <v>-800.03125</v>
      </c>
      <c r="E240" s="34">
        <v>-207.96875</v>
      </c>
      <c r="F240" s="34">
        <v>120</v>
      </c>
      <c r="G240" s="34">
        <v>0.32202900000000001</v>
      </c>
      <c r="H240" s="34">
        <v>0.19178600000000001</v>
      </c>
      <c r="I240" s="34">
        <v>49.054029</v>
      </c>
      <c r="J240" s="34">
        <v>1.4218900000000001</v>
      </c>
      <c r="K240" s="34">
        <v>9.152177</v>
      </c>
      <c r="L240" s="34">
        <v>0.132936</v>
      </c>
      <c r="M240" s="58">
        <v>0.32202900000000001</v>
      </c>
      <c r="N240" s="34">
        <v>0.106375</v>
      </c>
      <c r="O240" s="34">
        <v>99700</v>
      </c>
      <c r="P240" s="34">
        <v>21.7</v>
      </c>
      <c r="Q240" s="34">
        <v>60</v>
      </c>
      <c r="R240" s="34">
        <v>1.171</v>
      </c>
      <c r="S240" s="34" t="s">
        <v>513</v>
      </c>
      <c r="T240" s="34" t="s">
        <v>514</v>
      </c>
      <c r="U240" s="77">
        <v>1140</v>
      </c>
      <c r="V240" s="34">
        <v>118.61326673304077</v>
      </c>
      <c r="W240" s="2">
        <v>2.2953145031121673</v>
      </c>
      <c r="X240" s="2">
        <v>36.810977217185311</v>
      </c>
      <c r="Y240" s="2">
        <v>-104.85349456880026</v>
      </c>
      <c r="Z240" s="80">
        <f>VLOOKUP(U240,BG!$A$2:$F$55,4)</f>
        <v>26.195668687979527</v>
      </c>
      <c r="AA240" s="80">
        <f>VLOOKUP(U240,BG!$A$2:$F$55,5)</f>
        <v>0.45272959950887282</v>
      </c>
      <c r="AB240" s="80">
        <f>VLOOKUP(U240,BG!$A$2:$F$55,6)</f>
        <v>-128.68650631073828</v>
      </c>
      <c r="AC240" s="4">
        <f>VLOOKUP(U240+1,BG!$A$2:$F$55,4)</f>
        <v>18.141976712050507</v>
      </c>
      <c r="AD240" s="4">
        <f>VLOOKUP(U240+1,BG!$A$2:$F$55,5)</f>
        <v>0.57567780357447917</v>
      </c>
      <c r="AE240" s="4">
        <f>VLOOKUP(U240+1,BG!$A$2:$F$55,6)</f>
        <v>-163.01992488836356</v>
      </c>
      <c r="AF240" s="3">
        <f>COUNTIF($U$2:U240,U240)</f>
        <v>4</v>
      </c>
      <c r="AG240" s="3">
        <f t="shared" si="33"/>
        <v>19</v>
      </c>
      <c r="AH240" s="3">
        <f t="shared" si="36"/>
        <v>15</v>
      </c>
      <c r="AI240" s="3">
        <f t="shared" si="37"/>
        <v>3</v>
      </c>
      <c r="AJ240" s="81">
        <f t="shared" si="34"/>
        <v>24.853386691991357</v>
      </c>
      <c r="AK240" s="81">
        <f t="shared" si="35"/>
        <v>0.47322096685314058</v>
      </c>
      <c r="AL240" s="81">
        <f t="shared" si="38"/>
        <v>-134.40874274034252</v>
      </c>
      <c r="AM240" s="83">
        <v>2.0948899999999999</v>
      </c>
      <c r="AN240" s="83">
        <v>36.622199999999999</v>
      </c>
      <c r="AO240" s="84">
        <f t="shared" si="39"/>
        <v>76.719480558000001</v>
      </c>
      <c r="AP240" s="84">
        <f t="shared" si="40"/>
        <v>-20.36072468846325</v>
      </c>
      <c r="AQ240" s="84">
        <f t="shared" si="41"/>
        <v>-122.64759906038338</v>
      </c>
      <c r="AR240" s="84">
        <f t="shared" si="42"/>
        <v>102.28687437192013</v>
      </c>
      <c r="AS240" s="85">
        <f t="shared" si="43"/>
        <v>0.24995771912000972</v>
      </c>
    </row>
    <row r="241" spans="1:45" x14ac:dyDescent="0.25">
      <c r="A241">
        <v>10</v>
      </c>
      <c r="B241" s="33">
        <v>5</v>
      </c>
      <c r="C241" s="34" t="s">
        <v>506</v>
      </c>
      <c r="D241" s="34">
        <v>-800.03125</v>
      </c>
      <c r="E241" s="34">
        <v>-155.96875</v>
      </c>
      <c r="F241" s="34">
        <v>120</v>
      </c>
      <c r="G241" s="34">
        <v>0.37141200000000002</v>
      </c>
      <c r="H241" s="34">
        <v>0.19189700000000001</v>
      </c>
      <c r="I241" s="34">
        <v>49.081822000000003</v>
      </c>
      <c r="J241" s="34">
        <v>1.430148</v>
      </c>
      <c r="K241" s="34">
        <v>9.1547610000000006</v>
      </c>
      <c r="L241" s="34">
        <v>0.13350999999999999</v>
      </c>
      <c r="M241" s="58">
        <v>0.37141200000000002</v>
      </c>
      <c r="N241" s="34">
        <v>0.130301</v>
      </c>
      <c r="O241" s="34">
        <v>99700</v>
      </c>
      <c r="P241" s="34">
        <v>21.7</v>
      </c>
      <c r="Q241" s="34">
        <v>60</v>
      </c>
      <c r="R241" s="34">
        <v>1.171</v>
      </c>
      <c r="S241" s="34" t="s">
        <v>515</v>
      </c>
      <c r="T241" s="34" t="s">
        <v>516</v>
      </c>
      <c r="U241" s="77">
        <v>1140</v>
      </c>
      <c r="V241" s="34">
        <v>158.6900689516165</v>
      </c>
      <c r="W241" s="2">
        <v>2.2882377941820295</v>
      </c>
      <c r="X241" s="2">
        <v>49.657112270753416</v>
      </c>
      <c r="Y241" s="2">
        <v>-105.58384763544422</v>
      </c>
      <c r="Z241" s="80">
        <f>VLOOKUP(U241,BG!$A$2:$F$55,4)</f>
        <v>26.195668687979527</v>
      </c>
      <c r="AA241" s="80">
        <f>VLOOKUP(U241,BG!$A$2:$F$55,5)</f>
        <v>0.45272959950887282</v>
      </c>
      <c r="AB241" s="80">
        <f>VLOOKUP(U241,BG!$A$2:$F$55,6)</f>
        <v>-128.68650631073828</v>
      </c>
      <c r="AC241" s="4">
        <f>VLOOKUP(U241+1,BG!$A$2:$F$55,4)</f>
        <v>18.141976712050507</v>
      </c>
      <c r="AD241" s="4">
        <f>VLOOKUP(U241+1,BG!$A$2:$F$55,5)</f>
        <v>0.57567780357447917</v>
      </c>
      <c r="AE241" s="4">
        <f>VLOOKUP(U241+1,BG!$A$2:$F$55,6)</f>
        <v>-163.01992488836356</v>
      </c>
      <c r="AF241" s="3">
        <f>COUNTIF($U$2:U241,U241)</f>
        <v>5</v>
      </c>
      <c r="AG241" s="3">
        <f t="shared" si="33"/>
        <v>19</v>
      </c>
      <c r="AH241" s="3">
        <f t="shared" si="36"/>
        <v>14</v>
      </c>
      <c r="AI241" s="3">
        <f t="shared" si="37"/>
        <v>4</v>
      </c>
      <c r="AJ241" s="81">
        <f t="shared" si="34"/>
        <v>24.4059593599953</v>
      </c>
      <c r="AK241" s="81">
        <f t="shared" si="35"/>
        <v>0.48005142263456313</v>
      </c>
      <c r="AL241" s="81">
        <f t="shared" si="38"/>
        <v>-136.31615488354387</v>
      </c>
      <c r="AM241" s="83">
        <v>2.1495199999999999</v>
      </c>
      <c r="AN241" s="83">
        <v>49.834600000000002</v>
      </c>
      <c r="AO241" s="84">
        <f t="shared" si="39"/>
        <v>107.120469392</v>
      </c>
      <c r="AP241" s="84">
        <f t="shared" si="40"/>
        <v>8.0434334124339699</v>
      </c>
      <c r="AQ241" s="84">
        <f t="shared" si="41"/>
        <v>-124.60003937201679</v>
      </c>
      <c r="AR241" s="84">
        <f t="shared" si="42"/>
        <v>132.64347278445075</v>
      </c>
      <c r="AS241" s="85">
        <f t="shared" si="43"/>
        <v>0.19241808780086994</v>
      </c>
    </row>
    <row r="242" spans="1:45" x14ac:dyDescent="0.25">
      <c r="A242">
        <v>10</v>
      </c>
      <c r="B242" s="33">
        <v>6</v>
      </c>
      <c r="C242" s="34" t="s">
        <v>506</v>
      </c>
      <c r="D242" s="34">
        <v>-800.03125</v>
      </c>
      <c r="E242" s="34">
        <v>-103.96875</v>
      </c>
      <c r="F242" s="34">
        <v>120</v>
      </c>
      <c r="G242" s="34">
        <v>0.42748399999999998</v>
      </c>
      <c r="H242" s="34">
        <v>0.19151000000000001</v>
      </c>
      <c r="I242" s="34">
        <v>48.984791999999999</v>
      </c>
      <c r="J242" s="34">
        <v>1.410593</v>
      </c>
      <c r="K242" s="34">
        <v>9.1457300000000004</v>
      </c>
      <c r="L242" s="34">
        <v>0.131859</v>
      </c>
      <c r="M242" s="58">
        <v>0.42748399999999998</v>
      </c>
      <c r="N242" s="34">
        <v>0.16344400000000001</v>
      </c>
      <c r="O242" s="34">
        <v>99700</v>
      </c>
      <c r="P242" s="34">
        <v>21.7</v>
      </c>
      <c r="Q242" s="34">
        <v>60</v>
      </c>
      <c r="R242" s="34">
        <v>1.171</v>
      </c>
      <c r="S242" s="34" t="s">
        <v>517</v>
      </c>
      <c r="T242" s="34" t="s">
        <v>518</v>
      </c>
      <c r="U242" s="77">
        <v>1140</v>
      </c>
      <c r="V242" s="34">
        <v>204.45103695623123</v>
      </c>
      <c r="W242" s="2">
        <v>2.3813480252685348</v>
      </c>
      <c r="X242" s="2">
        <v>60.334426080284956</v>
      </c>
      <c r="Y242" s="2">
        <v>-109.45479478563226</v>
      </c>
      <c r="Z242" s="80">
        <f>VLOOKUP(U242,BG!$A$2:$F$55,4)</f>
        <v>26.195668687979527</v>
      </c>
      <c r="AA242" s="80">
        <f>VLOOKUP(U242,BG!$A$2:$F$55,5)</f>
        <v>0.45272959950887282</v>
      </c>
      <c r="AB242" s="80">
        <f>VLOOKUP(U242,BG!$A$2:$F$55,6)</f>
        <v>-128.68650631073828</v>
      </c>
      <c r="AC242" s="4">
        <f>VLOOKUP(U242+1,BG!$A$2:$F$55,4)</f>
        <v>18.141976712050507</v>
      </c>
      <c r="AD242" s="4">
        <f>VLOOKUP(U242+1,BG!$A$2:$F$55,5)</f>
        <v>0.57567780357447917</v>
      </c>
      <c r="AE242" s="4">
        <f>VLOOKUP(U242+1,BG!$A$2:$F$55,6)</f>
        <v>-163.01992488836356</v>
      </c>
      <c r="AF242" s="3">
        <f>COUNTIF($U$2:U242,U242)</f>
        <v>6</v>
      </c>
      <c r="AG242" s="3">
        <f t="shared" si="33"/>
        <v>19</v>
      </c>
      <c r="AH242" s="3">
        <f t="shared" si="36"/>
        <v>13</v>
      </c>
      <c r="AI242" s="3">
        <f t="shared" si="37"/>
        <v>5</v>
      </c>
      <c r="AJ242" s="81">
        <f t="shared" si="34"/>
        <v>23.958532027999244</v>
      </c>
      <c r="AK242" s="81">
        <f t="shared" si="35"/>
        <v>0.48688187841598574</v>
      </c>
      <c r="AL242" s="81">
        <f t="shared" si="38"/>
        <v>-138.22356702674531</v>
      </c>
      <c r="AM242" s="83">
        <v>2.22403</v>
      </c>
      <c r="AN242" s="83">
        <v>60.552799999999998</v>
      </c>
      <c r="AO242" s="84">
        <f t="shared" si="39"/>
        <v>134.67124378399998</v>
      </c>
      <c r="AP242" s="84">
        <f t="shared" si="40"/>
        <v>34.222471616364714</v>
      </c>
      <c r="AQ242" s="84">
        <f t="shared" si="41"/>
        <v>-126.55859194886349</v>
      </c>
      <c r="AR242" s="84">
        <f t="shared" si="42"/>
        <v>160.78106356522821</v>
      </c>
      <c r="AS242" s="85">
        <f t="shared" si="43"/>
        <v>0.16239362523333215</v>
      </c>
    </row>
    <row r="243" spans="1:45" x14ac:dyDescent="0.25">
      <c r="A243">
        <v>10</v>
      </c>
      <c r="B243" s="33">
        <v>7</v>
      </c>
      <c r="C243" s="34" t="s">
        <v>506</v>
      </c>
      <c r="D243" s="34">
        <v>-800.03125</v>
      </c>
      <c r="E243" s="34">
        <v>-51.96875</v>
      </c>
      <c r="F243" s="34">
        <v>120</v>
      </c>
      <c r="G243" s="34">
        <v>0.44149100000000002</v>
      </c>
      <c r="H243" s="34">
        <v>0.19167500000000001</v>
      </c>
      <c r="I243" s="34">
        <v>49.026221</v>
      </c>
      <c r="J243" s="34">
        <v>1.4390130000000001</v>
      </c>
      <c r="K243" s="34">
        <v>9.149559</v>
      </c>
      <c r="L243" s="34">
        <v>0.13445499999999999</v>
      </c>
      <c r="M243" s="58">
        <v>0.44149100000000002</v>
      </c>
      <c r="N243" s="34">
        <v>0.15501899999999999</v>
      </c>
      <c r="O243" s="34">
        <v>99700</v>
      </c>
      <c r="P243" s="34">
        <v>21.7</v>
      </c>
      <c r="Q243" s="34">
        <v>60</v>
      </c>
      <c r="R243" s="34">
        <v>1.171</v>
      </c>
      <c r="S243" s="34" t="s">
        <v>519</v>
      </c>
      <c r="T243" s="34" t="s">
        <v>520</v>
      </c>
      <c r="U243" s="77">
        <v>1140</v>
      </c>
      <c r="V243" s="34">
        <v>214.52522048638846</v>
      </c>
      <c r="W243" s="2">
        <v>2.9176744721159098</v>
      </c>
      <c r="X243" s="2">
        <v>51.393327343497141</v>
      </c>
      <c r="Y243" s="2">
        <v>-111.66560309072382</v>
      </c>
      <c r="Z243" s="80">
        <f>VLOOKUP(U243,BG!$A$2:$F$55,4)</f>
        <v>26.195668687979527</v>
      </c>
      <c r="AA243" s="80">
        <f>VLOOKUP(U243,BG!$A$2:$F$55,5)</f>
        <v>0.45272959950887282</v>
      </c>
      <c r="AB243" s="80">
        <f>VLOOKUP(U243,BG!$A$2:$F$55,6)</f>
        <v>-128.68650631073828</v>
      </c>
      <c r="AC243" s="4">
        <f>VLOOKUP(U243+1,BG!$A$2:$F$55,4)</f>
        <v>18.141976712050507</v>
      </c>
      <c r="AD243" s="4">
        <f>VLOOKUP(U243+1,BG!$A$2:$F$55,5)</f>
        <v>0.57567780357447917</v>
      </c>
      <c r="AE243" s="4">
        <f>VLOOKUP(U243+1,BG!$A$2:$F$55,6)</f>
        <v>-163.01992488836356</v>
      </c>
      <c r="AF243" s="3">
        <f>COUNTIF($U$2:U243,U243)</f>
        <v>7</v>
      </c>
      <c r="AG243" s="3">
        <f t="shared" si="33"/>
        <v>19</v>
      </c>
      <c r="AH243" s="3">
        <f t="shared" si="36"/>
        <v>12</v>
      </c>
      <c r="AI243" s="3">
        <f t="shared" si="37"/>
        <v>6</v>
      </c>
      <c r="AJ243" s="81">
        <f t="shared" si="34"/>
        <v>23.511104696003187</v>
      </c>
      <c r="AK243" s="81">
        <f t="shared" si="35"/>
        <v>0.49371233419740829</v>
      </c>
      <c r="AL243" s="81">
        <f t="shared" si="38"/>
        <v>-140.1309791699467</v>
      </c>
      <c r="AM243" s="83">
        <v>2.7358899999999999</v>
      </c>
      <c r="AN243" s="83">
        <v>51.389299999999999</v>
      </c>
      <c r="AO243" s="84">
        <f t="shared" si="39"/>
        <v>140.59547197699999</v>
      </c>
      <c r="AP243" s="84">
        <f t="shared" si="40"/>
        <v>38.283396136494346</v>
      </c>
      <c r="AQ243" s="84">
        <f t="shared" si="41"/>
        <v>-128.52325679092331</v>
      </c>
      <c r="AR243" s="84">
        <f t="shared" si="42"/>
        <v>166.80665292741764</v>
      </c>
      <c r="AS243" s="85">
        <f t="shared" si="43"/>
        <v>0.15713510516767512</v>
      </c>
    </row>
    <row r="244" spans="1:45" x14ac:dyDescent="0.25">
      <c r="A244">
        <v>10</v>
      </c>
      <c r="B244" s="33">
        <v>8</v>
      </c>
      <c r="C244" s="34" t="s">
        <v>506</v>
      </c>
      <c r="D244" s="34">
        <v>-800.03125</v>
      </c>
      <c r="E244" s="34">
        <v>3.125E-2</v>
      </c>
      <c r="F244" s="34">
        <v>120</v>
      </c>
      <c r="G244" s="34">
        <v>0.43610100000000002</v>
      </c>
      <c r="H244" s="34">
        <v>0.19153100000000001</v>
      </c>
      <c r="I244" s="34">
        <v>48.990008000000003</v>
      </c>
      <c r="J244" s="34">
        <v>1.4222729999999999</v>
      </c>
      <c r="K244" s="34">
        <v>9.1461989999999993</v>
      </c>
      <c r="L244" s="34">
        <v>0.13306000000000001</v>
      </c>
      <c r="M244" s="58">
        <v>0.43610100000000002</v>
      </c>
      <c r="N244" s="34">
        <v>0.125337</v>
      </c>
      <c r="O244" s="34">
        <v>99700</v>
      </c>
      <c r="P244" s="34">
        <v>21.7</v>
      </c>
      <c r="Q244" s="34">
        <v>60</v>
      </c>
      <c r="R244" s="34">
        <v>1.171</v>
      </c>
      <c r="S244" s="34" t="s">
        <v>521</v>
      </c>
      <c r="T244" s="34" t="s">
        <v>522</v>
      </c>
      <c r="U244" s="77">
        <v>1140</v>
      </c>
      <c r="V244" s="34">
        <v>208.13945682866981</v>
      </c>
      <c r="W244" s="2">
        <v>4.3217812588534761</v>
      </c>
      <c r="X244" s="2">
        <v>33.390082969435817</v>
      </c>
      <c r="Y244" s="2">
        <v>-114.06221796120759</v>
      </c>
      <c r="Z244" s="80">
        <f>VLOOKUP(U244,BG!$A$2:$F$55,4)</f>
        <v>26.195668687979527</v>
      </c>
      <c r="AA244" s="80">
        <f>VLOOKUP(U244,BG!$A$2:$F$55,5)</f>
        <v>0.45272959950887282</v>
      </c>
      <c r="AB244" s="80">
        <f>VLOOKUP(U244,BG!$A$2:$F$55,6)</f>
        <v>-128.68650631073828</v>
      </c>
      <c r="AC244" s="4">
        <f>VLOOKUP(U244+1,BG!$A$2:$F$55,4)</f>
        <v>18.141976712050507</v>
      </c>
      <c r="AD244" s="4">
        <f>VLOOKUP(U244+1,BG!$A$2:$F$55,5)</f>
        <v>0.57567780357447917</v>
      </c>
      <c r="AE244" s="4">
        <f>VLOOKUP(U244+1,BG!$A$2:$F$55,6)</f>
        <v>-163.01992488836356</v>
      </c>
      <c r="AF244" s="3">
        <f>COUNTIF($U$2:U244,U244)</f>
        <v>8</v>
      </c>
      <c r="AG244" s="3">
        <f t="shared" si="33"/>
        <v>19</v>
      </c>
      <c r="AH244" s="3">
        <f t="shared" si="36"/>
        <v>11</v>
      </c>
      <c r="AI244" s="3">
        <f t="shared" si="37"/>
        <v>7</v>
      </c>
      <c r="AJ244" s="81">
        <f t="shared" si="34"/>
        <v>23.06367736400713</v>
      </c>
      <c r="AK244" s="81">
        <f t="shared" si="35"/>
        <v>0.50054278997883084</v>
      </c>
      <c r="AL244" s="81">
        <f t="shared" si="38"/>
        <v>-142.03839131314811</v>
      </c>
      <c r="AM244" s="83">
        <v>3.5826500000000001</v>
      </c>
      <c r="AN244" s="83">
        <v>34.343299999999999</v>
      </c>
      <c r="AO244" s="84">
        <f t="shared" si="39"/>
        <v>123.040023745</v>
      </c>
      <c r="AP244" s="84">
        <f t="shared" si="40"/>
        <v>30.242416847662739</v>
      </c>
      <c r="AQ244" s="84">
        <f t="shared" si="41"/>
        <v>-130.49403389819636</v>
      </c>
      <c r="AR244" s="84">
        <f t="shared" si="42"/>
        <v>160.73645074585909</v>
      </c>
      <c r="AS244" s="85">
        <f t="shared" si="43"/>
        <v>0.23452320133944621</v>
      </c>
    </row>
    <row r="245" spans="1:45" x14ac:dyDescent="0.25">
      <c r="A245">
        <v>10</v>
      </c>
      <c r="B245" s="33">
        <v>9</v>
      </c>
      <c r="C245" s="34" t="s">
        <v>506</v>
      </c>
      <c r="D245" s="34">
        <v>-800.03125</v>
      </c>
      <c r="E245" s="34">
        <v>52.03125</v>
      </c>
      <c r="F245" s="34">
        <v>120</v>
      </c>
      <c r="G245" s="34">
        <v>0.40935500000000002</v>
      </c>
      <c r="H245" s="34">
        <v>0.19142899999999999</v>
      </c>
      <c r="I245" s="34">
        <v>48.964567000000002</v>
      </c>
      <c r="J245" s="34">
        <v>1.4130050000000001</v>
      </c>
      <c r="K245" s="34">
        <v>9.1438369999999995</v>
      </c>
      <c r="L245" s="34">
        <v>0.13209899999999999</v>
      </c>
      <c r="M245" s="58">
        <v>0.40935500000000002</v>
      </c>
      <c r="N245" s="34">
        <v>7.1604000000000001E-2</v>
      </c>
      <c r="O245" s="34">
        <v>99700</v>
      </c>
      <c r="P245" s="34">
        <v>21.7</v>
      </c>
      <c r="Q245" s="34">
        <v>60</v>
      </c>
      <c r="R245" s="34">
        <v>1.171</v>
      </c>
      <c r="S245" s="34" t="s">
        <v>523</v>
      </c>
      <c r="T245" s="34" t="s">
        <v>524</v>
      </c>
      <c r="U245" s="77">
        <v>1140</v>
      </c>
      <c r="V245" s="34">
        <v>183.62576626836551</v>
      </c>
      <c r="W245" s="2">
        <v>6.7447391703967643</v>
      </c>
      <c r="X245" s="2">
        <v>16.863078461348902</v>
      </c>
      <c r="Y245" s="2">
        <v>-128.4620552707641</v>
      </c>
      <c r="Z245" s="80">
        <f>VLOOKUP(U245,BG!$A$2:$F$55,4)</f>
        <v>26.195668687979527</v>
      </c>
      <c r="AA245" s="80">
        <f>VLOOKUP(U245,BG!$A$2:$F$55,5)</f>
        <v>0.45272959950887282</v>
      </c>
      <c r="AB245" s="80">
        <f>VLOOKUP(U245,BG!$A$2:$F$55,6)</f>
        <v>-128.68650631073828</v>
      </c>
      <c r="AC245" s="4">
        <f>VLOOKUP(U245+1,BG!$A$2:$F$55,4)</f>
        <v>18.141976712050507</v>
      </c>
      <c r="AD245" s="4">
        <f>VLOOKUP(U245+1,BG!$A$2:$F$55,5)</f>
        <v>0.57567780357447917</v>
      </c>
      <c r="AE245" s="4">
        <f>VLOOKUP(U245+1,BG!$A$2:$F$55,6)</f>
        <v>-163.01992488836356</v>
      </c>
      <c r="AF245" s="3">
        <f>COUNTIF($U$2:U245,U245)</f>
        <v>9</v>
      </c>
      <c r="AG245" s="3">
        <f t="shared" si="33"/>
        <v>19</v>
      </c>
      <c r="AH245" s="3">
        <f t="shared" si="36"/>
        <v>10</v>
      </c>
      <c r="AI245" s="3">
        <f t="shared" si="37"/>
        <v>8</v>
      </c>
      <c r="AJ245" s="81">
        <f t="shared" si="34"/>
        <v>22.616250032011074</v>
      </c>
      <c r="AK245" s="81">
        <f t="shared" si="35"/>
        <v>0.50737324576025344</v>
      </c>
      <c r="AL245" s="81">
        <f t="shared" si="38"/>
        <v>-143.94580345634952</v>
      </c>
      <c r="AM245" s="83">
        <v>4.6140800000000004</v>
      </c>
      <c r="AN245" s="83">
        <v>16.817399999999999</v>
      </c>
      <c r="AO245" s="84">
        <f t="shared" si="39"/>
        <v>77.596828991999999</v>
      </c>
      <c r="AP245" s="84">
        <f t="shared" si="40"/>
        <v>-14.724989439030153</v>
      </c>
      <c r="AQ245" s="84">
        <f t="shared" si="41"/>
        <v>-132.47092327068262</v>
      </c>
      <c r="AR245" s="84">
        <f t="shared" si="42"/>
        <v>117.74593383165247</v>
      </c>
      <c r="AS245" s="85">
        <f t="shared" si="43"/>
        <v>0.34098081804723507</v>
      </c>
    </row>
    <row r="246" spans="1:45" x14ac:dyDescent="0.25">
      <c r="A246">
        <v>10</v>
      </c>
      <c r="B246" s="33">
        <v>10</v>
      </c>
      <c r="C246" s="34" t="s">
        <v>506</v>
      </c>
      <c r="D246" s="34">
        <v>-800.03125</v>
      </c>
      <c r="E246" s="34">
        <v>104.03125</v>
      </c>
      <c r="F246" s="34">
        <v>120</v>
      </c>
      <c r="G246" s="34">
        <v>0.396148</v>
      </c>
      <c r="H246" s="34">
        <v>0.19125200000000001</v>
      </c>
      <c r="I246" s="34">
        <v>48.920175</v>
      </c>
      <c r="J246" s="34">
        <v>1.419333</v>
      </c>
      <c r="K246" s="34">
        <v>9.1396789999999992</v>
      </c>
      <c r="L246" s="34">
        <v>0.132879</v>
      </c>
      <c r="M246" s="58">
        <v>0.396148</v>
      </c>
      <c r="N246" s="34">
        <v>6.8418999999999994E-2</v>
      </c>
      <c r="O246" s="34">
        <v>99700</v>
      </c>
      <c r="P246" s="34">
        <v>21.7</v>
      </c>
      <c r="Q246" s="34">
        <v>60</v>
      </c>
      <c r="R246" s="34">
        <v>1.171</v>
      </c>
      <c r="S246" s="34" t="s">
        <v>525</v>
      </c>
      <c r="T246" s="34" t="s">
        <v>526</v>
      </c>
      <c r="U246" s="77">
        <v>1140</v>
      </c>
      <c r="V246" s="34">
        <v>170.59976249109562</v>
      </c>
      <c r="W246" s="2">
        <v>6.9506058224761897</v>
      </c>
      <c r="X246" s="2">
        <v>15.959647412393023</v>
      </c>
      <c r="Y246" s="2">
        <v>-123.2902978700849</v>
      </c>
      <c r="Z246" s="80">
        <f>VLOOKUP(U246,BG!$A$2:$F$55,4)</f>
        <v>26.195668687979527</v>
      </c>
      <c r="AA246" s="80">
        <f>VLOOKUP(U246,BG!$A$2:$F$55,5)</f>
        <v>0.45272959950887282</v>
      </c>
      <c r="AB246" s="80">
        <f>VLOOKUP(U246,BG!$A$2:$F$55,6)</f>
        <v>-128.68650631073828</v>
      </c>
      <c r="AC246" s="4">
        <f>VLOOKUP(U246+1,BG!$A$2:$F$55,4)</f>
        <v>18.141976712050507</v>
      </c>
      <c r="AD246" s="4">
        <f>VLOOKUP(U246+1,BG!$A$2:$F$55,5)</f>
        <v>0.57567780357447917</v>
      </c>
      <c r="AE246" s="4">
        <f>VLOOKUP(U246+1,BG!$A$2:$F$55,6)</f>
        <v>-163.01992488836356</v>
      </c>
      <c r="AF246" s="3">
        <f>COUNTIF($U$2:U246,U246)</f>
        <v>10</v>
      </c>
      <c r="AG246" s="3">
        <f t="shared" si="33"/>
        <v>19</v>
      </c>
      <c r="AH246" s="3">
        <f t="shared" si="36"/>
        <v>9</v>
      </c>
      <c r="AI246" s="3">
        <f t="shared" si="37"/>
        <v>9</v>
      </c>
      <c r="AJ246" s="81">
        <f t="shared" si="34"/>
        <v>22.168822700015014</v>
      </c>
      <c r="AK246" s="81">
        <f t="shared" si="35"/>
        <v>0.51420370154167594</v>
      </c>
      <c r="AL246" s="81">
        <f t="shared" si="38"/>
        <v>-145.85321559955094</v>
      </c>
      <c r="AM246" s="83">
        <v>4.4809599999999996</v>
      </c>
      <c r="AN246" s="83">
        <v>15.698700000000001</v>
      </c>
      <c r="AO246" s="84">
        <f t="shared" si="39"/>
        <v>70.345246751999994</v>
      </c>
      <c r="AP246" s="84">
        <f t="shared" si="40"/>
        <v>-12.361079640838895</v>
      </c>
      <c r="AQ246" s="84">
        <f t="shared" si="41"/>
        <v>-134.45392490838208</v>
      </c>
      <c r="AR246" s="84">
        <f t="shared" si="42"/>
        <v>122.09284526754318</v>
      </c>
      <c r="AS246" s="85">
        <f t="shared" si="43"/>
        <v>0.42383809143073203</v>
      </c>
    </row>
    <row r="247" spans="1:45" x14ac:dyDescent="0.25">
      <c r="A247">
        <v>10</v>
      </c>
      <c r="B247" s="33">
        <v>11</v>
      </c>
      <c r="C247" s="34" t="s">
        <v>506</v>
      </c>
      <c r="D247" s="34">
        <v>-800.03125</v>
      </c>
      <c r="E247" s="34">
        <v>156.03125</v>
      </c>
      <c r="F247" s="34">
        <v>120</v>
      </c>
      <c r="G247" s="34">
        <v>0.379496</v>
      </c>
      <c r="H247" s="34">
        <v>0.19125600000000001</v>
      </c>
      <c r="I247" s="34">
        <v>48.921171000000001</v>
      </c>
      <c r="J247" s="34">
        <v>1.414925</v>
      </c>
      <c r="K247" s="34">
        <v>9.1397790000000008</v>
      </c>
      <c r="L247" s="34">
        <v>0.13242399999999999</v>
      </c>
      <c r="M247" s="58">
        <v>0.379496</v>
      </c>
      <c r="N247" s="34">
        <v>6.7555000000000004E-2</v>
      </c>
      <c r="O247" s="34">
        <v>99700</v>
      </c>
      <c r="P247" s="34">
        <v>21.7</v>
      </c>
      <c r="Q247" s="34">
        <v>60</v>
      </c>
      <c r="R247" s="34">
        <v>1.171</v>
      </c>
      <c r="S247" s="34" t="s">
        <v>527</v>
      </c>
      <c r="T247" s="34" t="s">
        <v>528</v>
      </c>
      <c r="U247" s="77">
        <v>1140</v>
      </c>
      <c r="V247" s="34">
        <v>154.646335638831</v>
      </c>
      <c r="W247" s="2">
        <v>5.9969377470678928</v>
      </c>
      <c r="X247" s="2">
        <v>17.158022181654491</v>
      </c>
      <c r="Y247" s="2">
        <v>-121.25091213064154</v>
      </c>
      <c r="Z247" s="80">
        <f>VLOOKUP(U247,BG!$A$2:$F$55,4)</f>
        <v>26.195668687979527</v>
      </c>
      <c r="AA247" s="80">
        <f>VLOOKUP(U247,BG!$A$2:$F$55,5)</f>
        <v>0.45272959950887282</v>
      </c>
      <c r="AB247" s="80">
        <f>VLOOKUP(U247,BG!$A$2:$F$55,6)</f>
        <v>-128.68650631073828</v>
      </c>
      <c r="AC247" s="4">
        <f>VLOOKUP(U247+1,BG!$A$2:$F$55,4)</f>
        <v>18.141976712050507</v>
      </c>
      <c r="AD247" s="4">
        <f>VLOOKUP(U247+1,BG!$A$2:$F$55,5)</f>
        <v>0.57567780357447917</v>
      </c>
      <c r="AE247" s="4">
        <f>VLOOKUP(U247+1,BG!$A$2:$F$55,6)</f>
        <v>-163.01992488836356</v>
      </c>
      <c r="AF247" s="3">
        <f>COUNTIF($U$2:U247,U247)</f>
        <v>11</v>
      </c>
      <c r="AG247" s="3">
        <f t="shared" si="33"/>
        <v>19</v>
      </c>
      <c r="AH247" s="3">
        <f t="shared" si="36"/>
        <v>8</v>
      </c>
      <c r="AI247" s="3">
        <f t="shared" si="37"/>
        <v>10</v>
      </c>
      <c r="AJ247" s="81">
        <f t="shared" si="34"/>
        <v>21.72139536801896</v>
      </c>
      <c r="AK247" s="81">
        <f t="shared" si="35"/>
        <v>0.52103415732309855</v>
      </c>
      <c r="AL247" s="81">
        <f t="shared" si="38"/>
        <v>-147.76062774275232</v>
      </c>
      <c r="AM247" s="83">
        <v>4.3808800000000003</v>
      </c>
      <c r="AN247" s="83">
        <v>17.627199999999998</v>
      </c>
      <c r="AO247" s="84">
        <f t="shared" si="39"/>
        <v>77.222647936000001</v>
      </c>
      <c r="AP247" s="84">
        <f t="shared" si="40"/>
        <v>-18.355321244449527</v>
      </c>
      <c r="AQ247" s="84">
        <f t="shared" si="41"/>
        <v>-136.44303881129471</v>
      </c>
      <c r="AR247" s="84">
        <f t="shared" si="42"/>
        <v>118.08771756684519</v>
      </c>
      <c r="AS247" s="85">
        <f t="shared" si="43"/>
        <v>0.34605690136836581</v>
      </c>
    </row>
    <row r="248" spans="1:45" x14ac:dyDescent="0.25">
      <c r="A248">
        <v>10</v>
      </c>
      <c r="B248" s="33">
        <v>12</v>
      </c>
      <c r="C248" s="34" t="s">
        <v>506</v>
      </c>
      <c r="D248" s="34">
        <v>-800.03125</v>
      </c>
      <c r="E248" s="34">
        <v>208.03125</v>
      </c>
      <c r="F248" s="34">
        <v>120</v>
      </c>
      <c r="G248" s="34">
        <v>0.34914400000000001</v>
      </c>
      <c r="H248" s="34">
        <v>0.19142999999999999</v>
      </c>
      <c r="I248" s="34">
        <v>48.964784000000002</v>
      </c>
      <c r="J248" s="34">
        <v>1.430245</v>
      </c>
      <c r="K248" s="34">
        <v>9.1438349999999993</v>
      </c>
      <c r="L248" s="34">
        <v>0.133685</v>
      </c>
      <c r="M248" s="58">
        <v>0.34914400000000001</v>
      </c>
      <c r="N248" s="34">
        <v>9.6407999999999994E-2</v>
      </c>
      <c r="O248" s="34">
        <v>99700</v>
      </c>
      <c r="P248" s="34">
        <v>21.7</v>
      </c>
      <c r="Q248" s="34">
        <v>60</v>
      </c>
      <c r="R248" s="34">
        <v>1.171</v>
      </c>
      <c r="S248" s="34" t="s">
        <v>529</v>
      </c>
      <c r="T248" s="34" t="s">
        <v>530</v>
      </c>
      <c r="U248" s="77">
        <v>1140</v>
      </c>
      <c r="V248" s="34">
        <v>127.05754378630736</v>
      </c>
      <c r="W248" s="2">
        <v>2.8217183228358005</v>
      </c>
      <c r="X248" s="2">
        <v>33.231927583074466</v>
      </c>
      <c r="Y248" s="2">
        <v>-112.01775859674363</v>
      </c>
      <c r="Z248" s="80">
        <f>VLOOKUP(U248,BG!$A$2:$F$55,4)</f>
        <v>26.195668687979527</v>
      </c>
      <c r="AA248" s="80">
        <f>VLOOKUP(U248,BG!$A$2:$F$55,5)</f>
        <v>0.45272959950887282</v>
      </c>
      <c r="AB248" s="80">
        <f>VLOOKUP(U248,BG!$A$2:$F$55,6)</f>
        <v>-128.68650631073828</v>
      </c>
      <c r="AC248" s="4">
        <f>VLOOKUP(U248+1,BG!$A$2:$F$55,4)</f>
        <v>18.141976712050507</v>
      </c>
      <c r="AD248" s="4">
        <f>VLOOKUP(U248+1,BG!$A$2:$F$55,5)</f>
        <v>0.57567780357447917</v>
      </c>
      <c r="AE248" s="4">
        <f>VLOOKUP(U248+1,BG!$A$2:$F$55,6)</f>
        <v>-163.01992488836356</v>
      </c>
      <c r="AF248" s="3">
        <f>COUNTIF($U$2:U248,U248)</f>
        <v>12</v>
      </c>
      <c r="AG248" s="3">
        <f t="shared" si="33"/>
        <v>19</v>
      </c>
      <c r="AH248" s="3">
        <f t="shared" si="36"/>
        <v>7</v>
      </c>
      <c r="AI248" s="3">
        <f t="shared" si="37"/>
        <v>11</v>
      </c>
      <c r="AJ248" s="81">
        <f t="shared" si="34"/>
        <v>21.273968036022907</v>
      </c>
      <c r="AK248" s="81">
        <f t="shared" si="35"/>
        <v>0.52786461310452115</v>
      </c>
      <c r="AL248" s="81">
        <f t="shared" si="38"/>
        <v>-149.66803988595373</v>
      </c>
      <c r="AM248" s="83">
        <v>2.5447299999999999</v>
      </c>
      <c r="AN248" s="83">
        <v>33.327399999999997</v>
      </c>
      <c r="AO248" s="84">
        <f t="shared" si="39"/>
        <v>84.809234601999989</v>
      </c>
      <c r="AP248" s="84">
        <f t="shared" si="40"/>
        <v>-18.246619632429969</v>
      </c>
      <c r="AQ248" s="84">
        <f t="shared" si="41"/>
        <v>-138.43826497942055</v>
      </c>
      <c r="AR248" s="84">
        <f t="shared" si="42"/>
        <v>120.19164534699058</v>
      </c>
      <c r="AS248" s="85">
        <f t="shared" si="43"/>
        <v>0.29438327966009925</v>
      </c>
    </row>
    <row r="249" spans="1:45" x14ac:dyDescent="0.25">
      <c r="A249">
        <v>10</v>
      </c>
      <c r="B249" s="33">
        <v>13</v>
      </c>
      <c r="C249" s="34" t="s">
        <v>506</v>
      </c>
      <c r="D249" s="34">
        <v>-800.03125</v>
      </c>
      <c r="E249" s="34">
        <v>260.03125</v>
      </c>
      <c r="F249" s="34">
        <v>120</v>
      </c>
      <c r="G249" s="34">
        <v>0.33064300000000002</v>
      </c>
      <c r="H249" s="34">
        <v>0.191303</v>
      </c>
      <c r="I249" s="34">
        <v>48.932989999999997</v>
      </c>
      <c r="J249" s="34">
        <v>1.458782</v>
      </c>
      <c r="K249" s="34">
        <v>9.1408229999999993</v>
      </c>
      <c r="L249" s="34">
        <v>0.13653599999999999</v>
      </c>
      <c r="M249" s="58">
        <v>0.33064300000000002</v>
      </c>
      <c r="N249" s="34">
        <v>0.16447100000000001</v>
      </c>
      <c r="O249" s="34">
        <v>99700</v>
      </c>
      <c r="P249" s="34">
        <v>21.7</v>
      </c>
      <c r="Q249" s="34">
        <v>60</v>
      </c>
      <c r="R249" s="34">
        <v>1.171</v>
      </c>
      <c r="S249" s="34" t="s">
        <v>531</v>
      </c>
      <c r="T249" s="34" t="s">
        <v>532</v>
      </c>
      <c r="U249" s="77">
        <v>1140</v>
      </c>
      <c r="V249" s="34">
        <v>109.52608223518482</v>
      </c>
      <c r="W249" s="2">
        <v>1.1612765881371279</v>
      </c>
      <c r="X249" s="2">
        <v>72.863973712494882</v>
      </c>
      <c r="Y249" s="2">
        <v>-109.9800378480506</v>
      </c>
      <c r="Z249" s="80">
        <f>VLOOKUP(U249,BG!$A$2:$F$55,4)</f>
        <v>26.195668687979527</v>
      </c>
      <c r="AA249" s="80">
        <f>VLOOKUP(U249,BG!$A$2:$F$55,5)</f>
        <v>0.45272959950887282</v>
      </c>
      <c r="AB249" s="80">
        <f>VLOOKUP(U249,BG!$A$2:$F$55,6)</f>
        <v>-128.68650631073828</v>
      </c>
      <c r="AC249" s="4">
        <f>VLOOKUP(U249+1,BG!$A$2:$F$55,4)</f>
        <v>18.141976712050507</v>
      </c>
      <c r="AD249" s="4">
        <f>VLOOKUP(U249+1,BG!$A$2:$F$55,5)</f>
        <v>0.57567780357447917</v>
      </c>
      <c r="AE249" s="4">
        <f>VLOOKUP(U249+1,BG!$A$2:$F$55,6)</f>
        <v>-163.01992488836356</v>
      </c>
      <c r="AF249" s="3">
        <f>COUNTIF($U$2:U249,U249)</f>
        <v>13</v>
      </c>
      <c r="AG249" s="3">
        <f t="shared" si="33"/>
        <v>19</v>
      </c>
      <c r="AH249" s="3">
        <f t="shared" si="36"/>
        <v>6</v>
      </c>
      <c r="AI249" s="3">
        <f t="shared" si="37"/>
        <v>12</v>
      </c>
      <c r="AJ249" s="81">
        <f t="shared" si="34"/>
        <v>20.826540704026847</v>
      </c>
      <c r="AK249" s="81">
        <f t="shared" si="35"/>
        <v>0.53469506888594376</v>
      </c>
      <c r="AL249" s="81">
        <f t="shared" si="38"/>
        <v>-151.57545202915514</v>
      </c>
      <c r="AM249" s="83">
        <v>1.03373</v>
      </c>
      <c r="AN249" s="83">
        <v>73.130700000000004</v>
      </c>
      <c r="AO249" s="84">
        <f t="shared" si="39"/>
        <v>75.597398511000009</v>
      </c>
      <c r="AP249" s="84">
        <f t="shared" si="40"/>
        <v>-25.364811057091174</v>
      </c>
      <c r="AQ249" s="84">
        <f t="shared" si="41"/>
        <v>-140.4396034127596</v>
      </c>
      <c r="AR249" s="84">
        <f t="shared" si="42"/>
        <v>115.07479235566842</v>
      </c>
      <c r="AS249" s="85">
        <f t="shared" si="43"/>
        <v>0.34305857118258631</v>
      </c>
    </row>
    <row r="250" spans="1:45" x14ac:dyDescent="0.25">
      <c r="A250">
        <v>10</v>
      </c>
      <c r="B250" s="33">
        <v>14</v>
      </c>
      <c r="C250" s="34" t="s">
        <v>506</v>
      </c>
      <c r="D250" s="34">
        <v>-800.03125</v>
      </c>
      <c r="E250" s="34">
        <v>312.03125</v>
      </c>
      <c r="F250" s="34">
        <v>120</v>
      </c>
      <c r="G250" s="34">
        <v>0.29652400000000001</v>
      </c>
      <c r="H250" s="34">
        <v>0.191354</v>
      </c>
      <c r="I250" s="34">
        <v>48.945608</v>
      </c>
      <c r="J250" s="34">
        <v>1.4589989999999999</v>
      </c>
      <c r="K250" s="34">
        <v>9.1420049999999993</v>
      </c>
      <c r="L250" s="34">
        <v>0.136296</v>
      </c>
      <c r="M250" s="58">
        <v>0.29652400000000001</v>
      </c>
      <c r="N250" s="34">
        <v>0.13683600000000001</v>
      </c>
      <c r="O250" s="34">
        <v>99700</v>
      </c>
      <c r="P250" s="34">
        <v>21.7</v>
      </c>
      <c r="Q250" s="34">
        <v>60</v>
      </c>
      <c r="R250" s="34">
        <v>1.171</v>
      </c>
      <c r="S250" s="34" t="s">
        <v>533</v>
      </c>
      <c r="T250" s="34" t="s">
        <v>534</v>
      </c>
      <c r="U250" s="77">
        <v>1140</v>
      </c>
      <c r="V250" s="34">
        <v>78.727639032583554</v>
      </c>
      <c r="W250" s="2">
        <v>0.97359923494809419</v>
      </c>
      <c r="X250" s="2">
        <v>62.480242074912518</v>
      </c>
      <c r="Y250" s="2">
        <v>-113.12032372112085</v>
      </c>
      <c r="Z250" s="80">
        <f>VLOOKUP(U250,BG!$A$2:$F$55,4)</f>
        <v>26.195668687979527</v>
      </c>
      <c r="AA250" s="80">
        <f>VLOOKUP(U250,BG!$A$2:$F$55,5)</f>
        <v>0.45272959950887282</v>
      </c>
      <c r="AB250" s="80">
        <f>VLOOKUP(U250,BG!$A$2:$F$55,6)</f>
        <v>-128.68650631073828</v>
      </c>
      <c r="AC250" s="4">
        <f>VLOOKUP(U250+1,BG!$A$2:$F$55,4)</f>
        <v>18.141976712050507</v>
      </c>
      <c r="AD250" s="4">
        <f>VLOOKUP(U250+1,BG!$A$2:$F$55,5)</f>
        <v>0.57567780357447917</v>
      </c>
      <c r="AE250" s="4">
        <f>VLOOKUP(U250+1,BG!$A$2:$F$55,6)</f>
        <v>-163.01992488836356</v>
      </c>
      <c r="AF250" s="3">
        <f>COUNTIF($U$2:U250,U250)</f>
        <v>14</v>
      </c>
      <c r="AG250" s="3">
        <f t="shared" si="33"/>
        <v>19</v>
      </c>
      <c r="AH250" s="3">
        <f t="shared" si="36"/>
        <v>5</v>
      </c>
      <c r="AI250" s="3">
        <f t="shared" si="37"/>
        <v>13</v>
      </c>
      <c r="AJ250" s="81">
        <f t="shared" si="34"/>
        <v>20.37911337203079</v>
      </c>
      <c r="AK250" s="81">
        <f t="shared" si="35"/>
        <v>0.54152552466736625</v>
      </c>
      <c r="AL250" s="81">
        <f t="shared" si="38"/>
        <v>-153.48286417235653</v>
      </c>
      <c r="AM250" s="83">
        <v>0.85077199999999997</v>
      </c>
      <c r="AN250" s="83">
        <v>61.536499999999997</v>
      </c>
      <c r="AO250" s="84">
        <f t="shared" si="39"/>
        <v>52.353531177999997</v>
      </c>
      <c r="AP250" s="84">
        <f t="shared" si="40"/>
        <v>-52.289607837614305</v>
      </c>
      <c r="AQ250" s="84">
        <f t="shared" si="41"/>
        <v>-142.44705411131181</v>
      </c>
      <c r="AR250" s="84">
        <f t="shared" si="42"/>
        <v>90.157446273697502</v>
      </c>
      <c r="AS250" s="85">
        <f t="shared" si="43"/>
        <v>0.41930995894596901</v>
      </c>
    </row>
    <row r="251" spans="1:45" x14ac:dyDescent="0.25">
      <c r="A251">
        <v>10</v>
      </c>
      <c r="B251" s="33">
        <v>15</v>
      </c>
      <c r="C251" s="34" t="s">
        <v>506</v>
      </c>
      <c r="D251" s="34">
        <v>-800.03125</v>
      </c>
      <c r="E251" s="34">
        <v>364.03125</v>
      </c>
      <c r="F251" s="34">
        <v>120</v>
      </c>
      <c r="G251" s="34">
        <v>0.27526200000000001</v>
      </c>
      <c r="H251" s="34">
        <v>0.19134300000000001</v>
      </c>
      <c r="I251" s="34">
        <v>48.942856999999997</v>
      </c>
      <c r="J251" s="34">
        <v>1.4193979999999999</v>
      </c>
      <c r="K251" s="34">
        <v>9.1417999999999999</v>
      </c>
      <c r="L251" s="34">
        <v>0.13279099999999999</v>
      </c>
      <c r="M251" s="58">
        <v>0.27526200000000001</v>
      </c>
      <c r="N251" s="34">
        <v>0.114111</v>
      </c>
      <c r="O251" s="34">
        <v>99700</v>
      </c>
      <c r="P251" s="34">
        <v>21.7</v>
      </c>
      <c r="Q251" s="34">
        <v>60</v>
      </c>
      <c r="R251" s="34">
        <v>1.171</v>
      </c>
      <c r="S251" s="34" t="s">
        <v>535</v>
      </c>
      <c r="T251" s="34" t="s">
        <v>536</v>
      </c>
      <c r="U251" s="77">
        <v>1140</v>
      </c>
      <c r="V251" s="34">
        <v>58.84238968059833</v>
      </c>
      <c r="W251" s="2">
        <v>1.1164323442886235</v>
      </c>
      <c r="X251" s="2">
        <v>43.128489418987975</v>
      </c>
      <c r="Y251" s="2">
        <v>-112.92646652934731</v>
      </c>
      <c r="Z251" s="80">
        <f>VLOOKUP(U251,BG!$A$2:$F$55,4)</f>
        <v>26.195668687979527</v>
      </c>
      <c r="AA251" s="80">
        <f>VLOOKUP(U251,BG!$A$2:$F$55,5)</f>
        <v>0.45272959950887282</v>
      </c>
      <c r="AB251" s="80">
        <f>VLOOKUP(U251,BG!$A$2:$F$55,6)</f>
        <v>-128.68650631073828</v>
      </c>
      <c r="AC251" s="4">
        <f>VLOOKUP(U251+1,BG!$A$2:$F$55,4)</f>
        <v>18.141976712050507</v>
      </c>
      <c r="AD251" s="4">
        <f>VLOOKUP(U251+1,BG!$A$2:$F$55,5)</f>
        <v>0.57567780357447917</v>
      </c>
      <c r="AE251" s="4">
        <f>VLOOKUP(U251+1,BG!$A$2:$F$55,6)</f>
        <v>-163.01992488836356</v>
      </c>
      <c r="AF251" s="3">
        <f>COUNTIF($U$2:U251,U251)</f>
        <v>15</v>
      </c>
      <c r="AG251" s="3">
        <f t="shared" si="33"/>
        <v>19</v>
      </c>
      <c r="AH251" s="3">
        <f t="shared" si="36"/>
        <v>4</v>
      </c>
      <c r="AI251" s="3">
        <f t="shared" si="37"/>
        <v>14</v>
      </c>
      <c r="AJ251" s="81">
        <f t="shared" si="34"/>
        <v>19.931686040034734</v>
      </c>
      <c r="AK251" s="81">
        <f t="shared" si="35"/>
        <v>0.54835598044878897</v>
      </c>
      <c r="AL251" s="81">
        <f t="shared" si="38"/>
        <v>-155.39027631555794</v>
      </c>
      <c r="AM251" s="83">
        <v>0.96562999999999999</v>
      </c>
      <c r="AN251" s="83">
        <v>45.435200000000002</v>
      </c>
      <c r="AO251" s="84">
        <f t="shared" si="39"/>
        <v>43.873592176000002</v>
      </c>
      <c r="AP251" s="84">
        <f t="shared" si="40"/>
        <v>-64.776425981679466</v>
      </c>
      <c r="AQ251" s="84">
        <f t="shared" si="41"/>
        <v>-144.46061707507727</v>
      </c>
      <c r="AR251" s="84">
        <f t="shared" si="42"/>
        <v>79.6841910933978</v>
      </c>
      <c r="AS251" s="85">
        <f t="shared" si="43"/>
        <v>0.44940656893190034</v>
      </c>
    </row>
    <row r="252" spans="1:45" x14ac:dyDescent="0.25">
      <c r="A252">
        <v>10</v>
      </c>
      <c r="B252" s="33">
        <v>16</v>
      </c>
      <c r="C252" s="34" t="s">
        <v>506</v>
      </c>
      <c r="D252" s="34">
        <v>-800.03125</v>
      </c>
      <c r="E252" s="34">
        <v>416.03125</v>
      </c>
      <c r="F252" s="34">
        <v>120</v>
      </c>
      <c r="G252" s="34">
        <v>0.267567</v>
      </c>
      <c r="H252" s="34">
        <v>0.19106500000000001</v>
      </c>
      <c r="I252" s="34">
        <v>48.873303999999997</v>
      </c>
      <c r="J252" s="34">
        <v>1.4177999999999999</v>
      </c>
      <c r="K252" s="34">
        <v>9.1353000000000009</v>
      </c>
      <c r="L252" s="34">
        <v>0.132801</v>
      </c>
      <c r="M252" s="58">
        <v>0.267567</v>
      </c>
      <c r="N252" s="34">
        <v>7.3618000000000003E-2</v>
      </c>
      <c r="O252" s="34">
        <v>99700</v>
      </c>
      <c r="P252" s="34">
        <v>21.7</v>
      </c>
      <c r="Q252" s="34">
        <v>60</v>
      </c>
      <c r="R252" s="34">
        <v>1.171</v>
      </c>
      <c r="S252" s="34" t="s">
        <v>537</v>
      </c>
      <c r="T252" s="34" t="s">
        <v>538</v>
      </c>
      <c r="U252" s="77">
        <v>1140</v>
      </c>
      <c r="V252" s="34">
        <v>50.476876383866362</v>
      </c>
      <c r="W252" s="2">
        <v>1.5252423046414656</v>
      </c>
      <c r="X252" s="2">
        <v>26.70082992762908</v>
      </c>
      <c r="Y252" s="2">
        <v>-115.69687017265231</v>
      </c>
      <c r="Z252" s="80">
        <f>VLOOKUP(U252,BG!$A$2:$F$55,4)</f>
        <v>26.195668687979527</v>
      </c>
      <c r="AA252" s="80">
        <f>VLOOKUP(U252,BG!$A$2:$F$55,5)</f>
        <v>0.45272959950887282</v>
      </c>
      <c r="AB252" s="80">
        <f>VLOOKUP(U252,BG!$A$2:$F$55,6)</f>
        <v>-128.68650631073828</v>
      </c>
      <c r="AC252" s="4">
        <f>VLOOKUP(U252+1,BG!$A$2:$F$55,4)</f>
        <v>18.141976712050507</v>
      </c>
      <c r="AD252" s="4">
        <f>VLOOKUP(U252+1,BG!$A$2:$F$55,5)</f>
        <v>0.57567780357447917</v>
      </c>
      <c r="AE252" s="4">
        <f>VLOOKUP(U252+1,BG!$A$2:$F$55,6)</f>
        <v>-163.01992488836356</v>
      </c>
      <c r="AF252" s="3">
        <f>COUNTIF($U$2:U252,U252)</f>
        <v>16</v>
      </c>
      <c r="AG252" s="3">
        <f t="shared" si="33"/>
        <v>19</v>
      </c>
      <c r="AH252" s="3">
        <f t="shared" si="36"/>
        <v>3</v>
      </c>
      <c r="AI252" s="3">
        <f t="shared" si="37"/>
        <v>15</v>
      </c>
      <c r="AJ252" s="81">
        <f t="shared" si="34"/>
        <v>19.484258708038677</v>
      </c>
      <c r="AK252" s="81">
        <f t="shared" si="35"/>
        <v>0.55518643623021147</v>
      </c>
      <c r="AL252" s="81">
        <f t="shared" si="38"/>
        <v>-157.29768845875935</v>
      </c>
      <c r="AM252" s="83">
        <v>1.1722999999999999</v>
      </c>
      <c r="AN252" s="83">
        <v>27.183299999999999</v>
      </c>
      <c r="AO252" s="84">
        <f t="shared" si="39"/>
        <v>31.866982589999996</v>
      </c>
      <c r="AP252" s="84">
        <f t="shared" si="40"/>
        <v>-74.971634797995506</v>
      </c>
      <c r="AQ252" s="84">
        <f t="shared" si="41"/>
        <v>-146.48029230405589</v>
      </c>
      <c r="AR252" s="84">
        <f t="shared" si="42"/>
        <v>71.508657506060388</v>
      </c>
      <c r="AS252" s="85">
        <f t="shared" si="43"/>
        <v>0.55436189544882375</v>
      </c>
    </row>
    <row r="253" spans="1:45" x14ac:dyDescent="0.25">
      <c r="A253">
        <v>10</v>
      </c>
      <c r="B253" s="33">
        <v>17</v>
      </c>
      <c r="C253" s="34" t="s">
        <v>506</v>
      </c>
      <c r="D253" s="34">
        <v>-800.03125</v>
      </c>
      <c r="E253" s="34">
        <v>468.03125</v>
      </c>
      <c r="F253" s="34">
        <v>120</v>
      </c>
      <c r="G253" s="34">
        <v>0.26433200000000001</v>
      </c>
      <c r="H253" s="34">
        <v>0.19089600000000001</v>
      </c>
      <c r="I253" s="34">
        <v>48.830787000000001</v>
      </c>
      <c r="J253" s="34">
        <v>1.3610180000000001</v>
      </c>
      <c r="K253" s="34">
        <v>9.1313999999999993</v>
      </c>
      <c r="L253" s="34">
        <v>0.127493</v>
      </c>
      <c r="M253" s="58">
        <v>0.26433200000000001</v>
      </c>
      <c r="N253" s="34">
        <v>4.4047000000000003E-2</v>
      </c>
      <c r="O253" s="34">
        <v>99700</v>
      </c>
      <c r="P253" s="34">
        <v>21.7</v>
      </c>
      <c r="Q253" s="34">
        <v>60</v>
      </c>
      <c r="R253" s="34">
        <v>1.171</v>
      </c>
      <c r="S253" s="34" t="s">
        <v>539</v>
      </c>
      <c r="T253" s="34" t="s">
        <v>540</v>
      </c>
      <c r="U253" s="77">
        <v>1140</v>
      </c>
      <c r="V253" s="34">
        <v>45.898361641516317</v>
      </c>
      <c r="W253" s="2">
        <v>2.6885848875987679</v>
      </c>
      <c r="X253" s="2">
        <v>14.145742974027124</v>
      </c>
      <c r="Y253" s="2">
        <v>-116.43444540658002</v>
      </c>
      <c r="Z253" s="80">
        <f>VLOOKUP(U253,BG!$A$2:$F$55,4)</f>
        <v>26.195668687979527</v>
      </c>
      <c r="AA253" s="80">
        <f>VLOOKUP(U253,BG!$A$2:$F$55,5)</f>
        <v>0.45272959950887282</v>
      </c>
      <c r="AB253" s="80">
        <f>VLOOKUP(U253,BG!$A$2:$F$55,6)</f>
        <v>-128.68650631073828</v>
      </c>
      <c r="AC253" s="4">
        <f>VLOOKUP(U253+1,BG!$A$2:$F$55,4)</f>
        <v>18.141976712050507</v>
      </c>
      <c r="AD253" s="4">
        <f>VLOOKUP(U253+1,BG!$A$2:$F$55,5)</f>
        <v>0.57567780357447917</v>
      </c>
      <c r="AE253" s="4">
        <f>VLOOKUP(U253+1,BG!$A$2:$F$55,6)</f>
        <v>-163.01992488836356</v>
      </c>
      <c r="AF253" s="3">
        <f>COUNTIF($U$2:U253,U253)</f>
        <v>17</v>
      </c>
      <c r="AG253" s="3">
        <f t="shared" si="33"/>
        <v>19</v>
      </c>
      <c r="AH253" s="3">
        <f t="shared" si="36"/>
        <v>2</v>
      </c>
      <c r="AI253" s="3">
        <f t="shared" si="37"/>
        <v>16</v>
      </c>
      <c r="AJ253" s="81">
        <f t="shared" si="34"/>
        <v>19.03683137604262</v>
      </c>
      <c r="AK253" s="81">
        <f t="shared" si="35"/>
        <v>0.56201689201163396</v>
      </c>
      <c r="AL253" s="81">
        <f t="shared" si="38"/>
        <v>-159.20510060196074</v>
      </c>
      <c r="AM253" s="83">
        <v>1.75745</v>
      </c>
      <c r="AN253" s="83">
        <v>14.3872</v>
      </c>
      <c r="AO253" s="84">
        <f t="shared" si="39"/>
        <v>25.284784639999998</v>
      </c>
      <c r="AP253" s="84">
        <f t="shared" si="40"/>
        <v>-78.40241462275425</v>
      </c>
      <c r="AQ253" s="84">
        <f t="shared" si="41"/>
        <v>-148.5060797982477</v>
      </c>
      <c r="AR253" s="84">
        <f t="shared" si="42"/>
        <v>70.103665175493447</v>
      </c>
      <c r="AS253" s="85">
        <f t="shared" si="43"/>
        <v>0.63932292874126428</v>
      </c>
    </row>
    <row r="254" spans="1:45" x14ac:dyDescent="0.25">
      <c r="A254">
        <v>10</v>
      </c>
      <c r="B254" s="33">
        <v>18</v>
      </c>
      <c r="C254" s="34" t="s">
        <v>506</v>
      </c>
      <c r="D254" s="34">
        <v>-800.03125</v>
      </c>
      <c r="E254" s="34">
        <v>520.03125</v>
      </c>
      <c r="F254" s="34">
        <v>120</v>
      </c>
      <c r="G254" s="34">
        <v>0.25912499999999999</v>
      </c>
      <c r="H254" s="34">
        <v>0.19136800000000001</v>
      </c>
      <c r="I254" s="34">
        <v>48.949224000000001</v>
      </c>
      <c r="J254" s="34">
        <v>1.4275819999999999</v>
      </c>
      <c r="K254" s="34">
        <v>9.1423830000000006</v>
      </c>
      <c r="L254" s="34">
        <v>0.13356699999999999</v>
      </c>
      <c r="M254" s="58">
        <v>0.25912499999999999</v>
      </c>
      <c r="N254" s="34">
        <v>4.1125000000000002E-2</v>
      </c>
      <c r="O254" s="34">
        <v>99700</v>
      </c>
      <c r="P254" s="34">
        <v>21.7</v>
      </c>
      <c r="Q254" s="34">
        <v>60</v>
      </c>
      <c r="R254" s="34">
        <v>1.171</v>
      </c>
      <c r="S254" s="34" t="s">
        <v>541</v>
      </c>
      <c r="T254" s="34" t="s">
        <v>542</v>
      </c>
      <c r="U254" s="77">
        <v>1140</v>
      </c>
      <c r="V254" s="34">
        <v>39.643488488775461</v>
      </c>
      <c r="W254" s="2">
        <v>2.2601250158266937</v>
      </c>
      <c r="X254" s="2">
        <v>14.124957724933042</v>
      </c>
      <c r="Y254" s="2">
        <v>-119.38757541923223</v>
      </c>
      <c r="Z254" s="80">
        <f>VLOOKUP(U254,BG!$A$2:$F$55,4)</f>
        <v>26.195668687979527</v>
      </c>
      <c r="AA254" s="80">
        <f>VLOOKUP(U254,BG!$A$2:$F$55,5)</f>
        <v>0.45272959950887282</v>
      </c>
      <c r="AB254" s="80">
        <f>VLOOKUP(U254,BG!$A$2:$F$55,6)</f>
        <v>-128.68650631073828</v>
      </c>
      <c r="AC254" s="4">
        <f>VLOOKUP(U254+1,BG!$A$2:$F$55,4)</f>
        <v>18.141976712050507</v>
      </c>
      <c r="AD254" s="4">
        <f>VLOOKUP(U254+1,BG!$A$2:$F$55,5)</f>
        <v>0.57567780357447917</v>
      </c>
      <c r="AE254" s="4">
        <f>VLOOKUP(U254+1,BG!$A$2:$F$55,6)</f>
        <v>-163.01992488836356</v>
      </c>
      <c r="AF254" s="3">
        <f>COUNTIF($U$2:U254,U254)</f>
        <v>18</v>
      </c>
      <c r="AG254" s="3">
        <f t="shared" si="33"/>
        <v>19</v>
      </c>
      <c r="AH254" s="3">
        <f t="shared" si="36"/>
        <v>1</v>
      </c>
      <c r="AI254" s="3">
        <f t="shared" si="37"/>
        <v>17</v>
      </c>
      <c r="AJ254" s="81">
        <f t="shared" si="34"/>
        <v>18.589404044046564</v>
      </c>
      <c r="AK254" s="81">
        <f t="shared" si="35"/>
        <v>0.56884734779305657</v>
      </c>
      <c r="AL254" s="81">
        <f t="shared" si="38"/>
        <v>-161.11251274516218</v>
      </c>
      <c r="AM254" s="83">
        <v>1.4660299999999999</v>
      </c>
      <c r="AN254" s="83">
        <v>14.3719</v>
      </c>
      <c r="AO254" s="84">
        <f t="shared" si="39"/>
        <v>21.069636556999999</v>
      </c>
      <c r="AP254" s="84">
        <f t="shared" si="40"/>
        <v>-87.46340511761656</v>
      </c>
      <c r="AQ254" s="84">
        <f t="shared" si="41"/>
        <v>-150.53797955765276</v>
      </c>
      <c r="AR254" s="84">
        <f t="shared" si="42"/>
        <v>63.074574440036201</v>
      </c>
      <c r="AS254" s="85">
        <f t="shared" si="43"/>
        <v>0.66595673860581495</v>
      </c>
    </row>
    <row r="255" spans="1:45" x14ac:dyDescent="0.25">
      <c r="A255">
        <v>10</v>
      </c>
      <c r="B255" s="33">
        <v>19</v>
      </c>
      <c r="C255" s="34" t="s">
        <v>506</v>
      </c>
      <c r="D255" s="34">
        <v>-800.03125</v>
      </c>
      <c r="E255" s="34">
        <v>572.03125</v>
      </c>
      <c r="F255" s="34">
        <v>120</v>
      </c>
      <c r="G255" s="34">
        <v>0.25581700000000002</v>
      </c>
      <c r="H255" s="34">
        <v>0.19097900000000001</v>
      </c>
      <c r="I255" s="34">
        <v>48.851542000000002</v>
      </c>
      <c r="J255" s="34">
        <v>1.4160410000000001</v>
      </c>
      <c r="K255" s="34">
        <v>9.1332679999999993</v>
      </c>
      <c r="L255" s="34">
        <v>0.132662</v>
      </c>
      <c r="M255" s="58">
        <v>0.25581700000000002</v>
      </c>
      <c r="N255" s="34">
        <v>3.7371000000000001E-2</v>
      </c>
      <c r="O255" s="34">
        <v>99700</v>
      </c>
      <c r="P255" s="34">
        <v>21.7</v>
      </c>
      <c r="Q255" s="34">
        <v>60</v>
      </c>
      <c r="R255" s="34">
        <v>1.171</v>
      </c>
      <c r="S255" s="34" t="s">
        <v>543</v>
      </c>
      <c r="T255" s="34" t="s">
        <v>544</v>
      </c>
      <c r="U255" s="77">
        <v>1140</v>
      </c>
      <c r="V255" s="34">
        <v>35.000833035945639</v>
      </c>
      <c r="W255" s="2">
        <v>2.8960382557316802</v>
      </c>
      <c r="X255" s="2">
        <v>10.779818105280606</v>
      </c>
      <c r="Y255" s="2">
        <v>-118.08153863366863</v>
      </c>
      <c r="Z255" s="80">
        <f>VLOOKUP(U255,BG!$A$2:$F$55,4)</f>
        <v>26.195668687979527</v>
      </c>
      <c r="AA255" s="80">
        <f>VLOOKUP(U255,BG!$A$2:$F$55,5)</f>
        <v>0.45272959950887282</v>
      </c>
      <c r="AB255" s="80">
        <f>VLOOKUP(U255,BG!$A$2:$F$55,6)</f>
        <v>-128.68650631073828</v>
      </c>
      <c r="AC255" s="4">
        <f>VLOOKUP(U255+1,BG!$A$2:$F$55,4)</f>
        <v>18.141976712050507</v>
      </c>
      <c r="AD255" s="4">
        <f>VLOOKUP(U255+1,BG!$A$2:$F$55,5)</f>
        <v>0.57567780357447917</v>
      </c>
      <c r="AE255" s="4">
        <f>VLOOKUP(U255+1,BG!$A$2:$F$55,6)</f>
        <v>-163.01992488836356</v>
      </c>
      <c r="AF255" s="3">
        <f>COUNTIF($U$2:U255,U255)</f>
        <v>19</v>
      </c>
      <c r="AG255" s="3">
        <f t="shared" si="33"/>
        <v>19</v>
      </c>
      <c r="AH255" s="3">
        <f t="shared" si="36"/>
        <v>0</v>
      </c>
      <c r="AI255" s="3">
        <f t="shared" si="37"/>
        <v>18</v>
      </c>
      <c r="AJ255" s="81">
        <f t="shared" si="34"/>
        <v>18.141976712050507</v>
      </c>
      <c r="AK255" s="81">
        <f t="shared" si="35"/>
        <v>0.57567780357447917</v>
      </c>
      <c r="AL255" s="81">
        <f t="shared" si="38"/>
        <v>-163.01992488836356</v>
      </c>
      <c r="AM255" s="83">
        <v>1.6984999999999999</v>
      </c>
      <c r="AN255" s="83">
        <v>12.4108</v>
      </c>
      <c r="AO255" s="84">
        <f t="shared" si="39"/>
        <v>21.079743799999999</v>
      </c>
      <c r="AP255" s="84">
        <f t="shared" si="40"/>
        <v>-86.862773010946995</v>
      </c>
      <c r="AQ255" s="84">
        <f t="shared" si="41"/>
        <v>-152.57599158227097</v>
      </c>
      <c r="AR255" s="84">
        <f t="shared" si="42"/>
        <v>65.713218571323978</v>
      </c>
      <c r="AS255" s="85">
        <f t="shared" si="43"/>
        <v>0.67921608074758322</v>
      </c>
    </row>
    <row r="256" spans="1:45" x14ac:dyDescent="0.25">
      <c r="A256">
        <v>11</v>
      </c>
      <c r="B256" s="36">
        <v>1</v>
      </c>
      <c r="C256" s="37" t="s">
        <v>545</v>
      </c>
      <c r="D256" s="37">
        <v>-800.03125</v>
      </c>
      <c r="E256" s="37">
        <v>-363.96875</v>
      </c>
      <c r="F256" s="37">
        <v>50</v>
      </c>
      <c r="G256" s="37">
        <v>0.22816800000000001</v>
      </c>
      <c r="H256" s="37">
        <v>0.193048</v>
      </c>
      <c r="I256" s="37">
        <v>49.370761999999999</v>
      </c>
      <c r="J256" s="37">
        <v>1.412819</v>
      </c>
      <c r="K256" s="37">
        <v>9.1817019999999996</v>
      </c>
      <c r="L256" s="37">
        <v>0.13156499999999999</v>
      </c>
      <c r="M256" s="59">
        <v>0.22816800000000001</v>
      </c>
      <c r="N256" s="37">
        <v>3.3308999999999998E-2</v>
      </c>
      <c r="O256" s="37">
        <v>99700</v>
      </c>
      <c r="P256" s="37">
        <v>21.7</v>
      </c>
      <c r="Q256" s="37">
        <v>60</v>
      </c>
      <c r="R256" s="37">
        <v>1.171</v>
      </c>
      <c r="S256" s="37" t="s">
        <v>546</v>
      </c>
      <c r="T256" s="37" t="s">
        <v>547</v>
      </c>
      <c r="U256" s="77">
        <v>1150</v>
      </c>
      <c r="V256" s="34">
        <v>31.76780388774635</v>
      </c>
      <c r="W256" s="2">
        <v>3.1920726922315481</v>
      </c>
      <c r="X256" s="2">
        <v>9.3959753587846997</v>
      </c>
      <c r="Y256" s="2">
        <v>-102.56092039809354</v>
      </c>
      <c r="Z256" s="80">
        <f>VLOOKUP(U256,BG!$A$2:$F$55,4)</f>
        <v>28.478502863576335</v>
      </c>
      <c r="AA256" s="80">
        <f>VLOOKUP(U256,BG!$A$2:$F$55,5)</f>
        <v>0.438412055918872</v>
      </c>
      <c r="AB256" s="80">
        <f>VLOOKUP(U256,BG!$A$2:$F$55,6)</f>
        <v>-140.71924603852429</v>
      </c>
      <c r="AC256" s="4">
        <f>VLOOKUP(U256+1,BG!$A$2:$F$55,4)</f>
        <v>14.122810093491935</v>
      </c>
      <c r="AD256" s="4">
        <f>VLOOKUP(U256+1,BG!$A$2:$F$55,5)</f>
        <v>0.70588304155853121</v>
      </c>
      <c r="AE256" s="4">
        <f>VLOOKUP(U256+1,BG!$A$2:$F$55,6)</f>
        <v>-174.26754054379975</v>
      </c>
      <c r="AF256" s="3">
        <f>COUNTIF($U$2:U256,U256)</f>
        <v>1</v>
      </c>
      <c r="AG256" s="3">
        <f t="shared" si="33"/>
        <v>19</v>
      </c>
      <c r="AH256" s="3">
        <f t="shared" si="36"/>
        <v>18</v>
      </c>
      <c r="AI256" s="3">
        <f t="shared" si="37"/>
        <v>0</v>
      </c>
      <c r="AJ256" s="81">
        <f t="shared" si="34"/>
        <v>28.478502863576335</v>
      </c>
      <c r="AK256" s="81">
        <f t="shared" si="35"/>
        <v>0.438412055918872</v>
      </c>
      <c r="AL256" s="81">
        <f t="shared" si="38"/>
        <v>-140.71924603852429</v>
      </c>
      <c r="AM256" s="83">
        <v>2.3205200000000001</v>
      </c>
      <c r="AN256" s="83">
        <v>10.181800000000001</v>
      </c>
      <c r="AO256" s="84">
        <f t="shared" si="39"/>
        <v>23.627070536000005</v>
      </c>
      <c r="AP256" s="84">
        <f t="shared" si="40"/>
        <v>-72.568284038436389</v>
      </c>
      <c r="AQ256" s="84">
        <f t="shared" si="41"/>
        <v>-128.23392704861232</v>
      </c>
      <c r="AR256" s="84">
        <f t="shared" si="42"/>
        <v>55.665643010175927</v>
      </c>
      <c r="AS256" s="85">
        <f t="shared" si="43"/>
        <v>0.57555380198013928</v>
      </c>
    </row>
    <row r="257" spans="1:45" x14ac:dyDescent="0.25">
      <c r="A257">
        <v>11</v>
      </c>
      <c r="B257" s="36">
        <v>2</v>
      </c>
      <c r="C257" s="37" t="s">
        <v>545</v>
      </c>
      <c r="D257" s="37">
        <v>-800.03125</v>
      </c>
      <c r="E257" s="37">
        <v>-312</v>
      </c>
      <c r="F257" s="37">
        <v>50</v>
      </c>
      <c r="G257" s="37">
        <v>0.249725</v>
      </c>
      <c r="H257" s="37">
        <v>0.19232099999999999</v>
      </c>
      <c r="I257" s="37">
        <v>49.188274999999997</v>
      </c>
      <c r="J257" s="37">
        <v>1.422679</v>
      </c>
      <c r="K257" s="37">
        <v>9.1646979999999996</v>
      </c>
      <c r="L257" s="37">
        <v>0.13266500000000001</v>
      </c>
      <c r="M257" s="59">
        <v>0.249725</v>
      </c>
      <c r="N257" s="37">
        <v>4.7253000000000003E-2</v>
      </c>
      <c r="O257" s="37">
        <v>99700</v>
      </c>
      <c r="P257" s="37">
        <v>21.7</v>
      </c>
      <c r="Q257" s="37">
        <v>60</v>
      </c>
      <c r="R257" s="37">
        <v>1.171</v>
      </c>
      <c r="S257" s="37" t="s">
        <v>548</v>
      </c>
      <c r="T257" s="37" t="s">
        <v>549</v>
      </c>
      <c r="U257" s="77">
        <v>1150</v>
      </c>
      <c r="V257" s="34">
        <v>48.199173676511109</v>
      </c>
      <c r="W257" s="2">
        <v>2.4881793321205401</v>
      </c>
      <c r="X257" s="2">
        <v>15.520929958502327</v>
      </c>
      <c r="Y257" s="2">
        <v>-106.87742031536465</v>
      </c>
      <c r="Z257" s="80">
        <f>VLOOKUP(U257,BG!$A$2:$F$55,4)</f>
        <v>28.478502863576335</v>
      </c>
      <c r="AA257" s="80">
        <f>VLOOKUP(U257,BG!$A$2:$F$55,5)</f>
        <v>0.438412055918872</v>
      </c>
      <c r="AB257" s="80">
        <f>VLOOKUP(U257,BG!$A$2:$F$55,6)</f>
        <v>-140.71924603852429</v>
      </c>
      <c r="AC257" s="4">
        <f>VLOOKUP(U257+1,BG!$A$2:$F$55,4)</f>
        <v>14.122810093491935</v>
      </c>
      <c r="AD257" s="4">
        <f>VLOOKUP(U257+1,BG!$A$2:$F$55,5)</f>
        <v>0.70588304155853121</v>
      </c>
      <c r="AE257" s="4">
        <f>VLOOKUP(U257+1,BG!$A$2:$F$55,6)</f>
        <v>-174.26754054379975</v>
      </c>
      <c r="AF257" s="3">
        <f>COUNTIF($U$2:U257,U257)</f>
        <v>2</v>
      </c>
      <c r="AG257" s="3">
        <f t="shared" si="33"/>
        <v>19</v>
      </c>
      <c r="AH257" s="3">
        <f t="shared" si="36"/>
        <v>17</v>
      </c>
      <c r="AI257" s="3">
        <f t="shared" si="37"/>
        <v>1</v>
      </c>
      <c r="AJ257" s="81">
        <f t="shared" si="34"/>
        <v>27.680964376349422</v>
      </c>
      <c r="AK257" s="81">
        <f t="shared" si="35"/>
        <v>0.45327155512107531</v>
      </c>
      <c r="AL257" s="81">
        <f t="shared" si="38"/>
        <v>-142.58304017770627</v>
      </c>
      <c r="AM257" s="83">
        <v>1.8817299999999999</v>
      </c>
      <c r="AN257" s="83">
        <v>15.9092</v>
      </c>
      <c r="AO257" s="84">
        <f t="shared" si="39"/>
        <v>29.936818916</v>
      </c>
      <c r="AP257" s="84">
        <f t="shared" si="40"/>
        <v>-68.258563177328654</v>
      </c>
      <c r="AQ257" s="84">
        <f t="shared" si="41"/>
        <v>-130.03604640758726</v>
      </c>
      <c r="AR257" s="84">
        <f t="shared" si="42"/>
        <v>61.777483230258611</v>
      </c>
      <c r="AS257" s="85">
        <f t="shared" si="43"/>
        <v>0.51540889413674029</v>
      </c>
    </row>
    <row r="258" spans="1:45" x14ac:dyDescent="0.25">
      <c r="A258">
        <v>11</v>
      </c>
      <c r="B258" s="36">
        <v>3</v>
      </c>
      <c r="C258" s="37" t="s">
        <v>545</v>
      </c>
      <c r="D258" s="37">
        <v>-800.03125</v>
      </c>
      <c r="E258" s="37">
        <v>-260</v>
      </c>
      <c r="F258" s="37">
        <v>50</v>
      </c>
      <c r="G258" s="37">
        <v>0.27609</v>
      </c>
      <c r="H258" s="37">
        <v>0.19237399999999999</v>
      </c>
      <c r="I258" s="37">
        <v>49.201540000000001</v>
      </c>
      <c r="J258" s="37">
        <v>1.449417</v>
      </c>
      <c r="K258" s="37">
        <v>9.1658950000000008</v>
      </c>
      <c r="L258" s="37">
        <v>0.13530500000000001</v>
      </c>
      <c r="M258" s="59">
        <v>0.27609</v>
      </c>
      <c r="N258" s="37">
        <v>5.4908999999999999E-2</v>
      </c>
      <c r="O258" s="37">
        <v>99700</v>
      </c>
      <c r="P258" s="37">
        <v>21.7</v>
      </c>
      <c r="Q258" s="37">
        <v>60</v>
      </c>
      <c r="R258" s="37">
        <v>1.171</v>
      </c>
      <c r="S258" s="37" t="s">
        <v>550</v>
      </c>
      <c r="T258" s="37" t="s">
        <v>551</v>
      </c>
      <c r="U258" s="77">
        <v>1150</v>
      </c>
      <c r="V258" s="34">
        <v>68.720214796814943</v>
      </c>
      <c r="W258" s="2">
        <v>2.3901886767436844</v>
      </c>
      <c r="X258" s="2">
        <v>20.829938425430953</v>
      </c>
      <c r="Y258" s="2">
        <v>-111.56452484129693</v>
      </c>
      <c r="Z258" s="80">
        <f>VLOOKUP(U258,BG!$A$2:$F$55,4)</f>
        <v>28.478502863576335</v>
      </c>
      <c r="AA258" s="80">
        <f>VLOOKUP(U258,BG!$A$2:$F$55,5)</f>
        <v>0.438412055918872</v>
      </c>
      <c r="AB258" s="80">
        <f>VLOOKUP(U258,BG!$A$2:$F$55,6)</f>
        <v>-140.71924603852429</v>
      </c>
      <c r="AC258" s="4">
        <f>VLOOKUP(U258+1,BG!$A$2:$F$55,4)</f>
        <v>14.122810093491935</v>
      </c>
      <c r="AD258" s="4">
        <f>VLOOKUP(U258+1,BG!$A$2:$F$55,5)</f>
        <v>0.70588304155853121</v>
      </c>
      <c r="AE258" s="4">
        <f>VLOOKUP(U258+1,BG!$A$2:$F$55,6)</f>
        <v>-174.26754054379975</v>
      </c>
      <c r="AF258" s="3">
        <f>COUNTIF($U$2:U258,U258)</f>
        <v>3</v>
      </c>
      <c r="AG258" s="3">
        <f t="shared" ref="AG258:AG321" si="44">COUNTIF($U$2:$U$437,U258)</f>
        <v>19</v>
      </c>
      <c r="AH258" s="3">
        <f t="shared" si="36"/>
        <v>16</v>
      </c>
      <c r="AI258" s="3">
        <f t="shared" si="37"/>
        <v>2</v>
      </c>
      <c r="AJ258" s="81">
        <f t="shared" ref="AJ258:AJ321" si="45">(AH258*Z258+AI258*AC258)/(AG258-1)</f>
        <v>26.883425889122513</v>
      </c>
      <c r="AK258" s="81">
        <f t="shared" ref="AK258:AK321" si="46">(AH258*AA258+AI258*AD258)/(AG258-1)</f>
        <v>0.46813105432327856</v>
      </c>
      <c r="AL258" s="81">
        <f t="shared" si="38"/>
        <v>-144.44683431688821</v>
      </c>
      <c r="AM258" s="83">
        <v>1.83094</v>
      </c>
      <c r="AN258" s="83">
        <v>21.694600000000001</v>
      </c>
      <c r="AO258" s="84">
        <f t="shared" si="39"/>
        <v>39.721510924</v>
      </c>
      <c r="AP258" s="84">
        <f t="shared" si="40"/>
        <v>-61.777041879563697</v>
      </c>
      <c r="AQ258" s="84">
        <f t="shared" si="41"/>
        <v>-131.86186781159157</v>
      </c>
      <c r="AR258" s="84">
        <f t="shared" si="42"/>
        <v>70.084825932027869</v>
      </c>
      <c r="AS258" s="85">
        <f t="shared" si="43"/>
        <v>0.43323664722340732</v>
      </c>
    </row>
    <row r="259" spans="1:45" x14ac:dyDescent="0.25">
      <c r="A259">
        <v>11</v>
      </c>
      <c r="B259" s="36">
        <v>4</v>
      </c>
      <c r="C259" s="37" t="s">
        <v>545</v>
      </c>
      <c r="D259" s="37">
        <v>-800.03125</v>
      </c>
      <c r="E259" s="37">
        <v>-208</v>
      </c>
      <c r="F259" s="37">
        <v>50</v>
      </c>
      <c r="G259" s="37">
        <v>0.31387599999999999</v>
      </c>
      <c r="H259" s="37">
        <v>0.19203300000000001</v>
      </c>
      <c r="I259" s="37">
        <v>49.116081000000001</v>
      </c>
      <c r="J259" s="37">
        <v>1.3832679999999999</v>
      </c>
      <c r="K259" s="37">
        <v>9.1580189999999995</v>
      </c>
      <c r="L259" s="37">
        <v>0.129136</v>
      </c>
      <c r="M259" s="59">
        <v>0.31387599999999999</v>
      </c>
      <c r="N259" s="37">
        <v>7.1626999999999996E-2</v>
      </c>
      <c r="O259" s="37">
        <v>99700</v>
      </c>
      <c r="P259" s="37">
        <v>21.7</v>
      </c>
      <c r="Q259" s="37">
        <v>60</v>
      </c>
      <c r="R259" s="37">
        <v>1.171</v>
      </c>
      <c r="S259" s="37" t="s">
        <v>552</v>
      </c>
      <c r="T259" s="37" t="s">
        <v>553</v>
      </c>
      <c r="U259" s="77">
        <v>1150</v>
      </c>
      <c r="V259" s="34">
        <v>98.952988874197871</v>
      </c>
      <c r="W259" s="2">
        <v>2.8110056022851873</v>
      </c>
      <c r="X259" s="2">
        <v>25.199893921502955</v>
      </c>
      <c r="Y259" s="2">
        <v>-113.29010428746406</v>
      </c>
      <c r="Z259" s="80">
        <f>VLOOKUP(U259,BG!$A$2:$F$55,4)</f>
        <v>28.478502863576335</v>
      </c>
      <c r="AA259" s="80">
        <f>VLOOKUP(U259,BG!$A$2:$F$55,5)</f>
        <v>0.438412055918872</v>
      </c>
      <c r="AB259" s="80">
        <f>VLOOKUP(U259,BG!$A$2:$F$55,6)</f>
        <v>-140.71924603852429</v>
      </c>
      <c r="AC259" s="4">
        <f>VLOOKUP(U259+1,BG!$A$2:$F$55,4)</f>
        <v>14.122810093491935</v>
      </c>
      <c r="AD259" s="4">
        <f>VLOOKUP(U259+1,BG!$A$2:$F$55,5)</f>
        <v>0.70588304155853121</v>
      </c>
      <c r="AE259" s="4">
        <f>VLOOKUP(U259+1,BG!$A$2:$F$55,6)</f>
        <v>-174.26754054379975</v>
      </c>
      <c r="AF259" s="3">
        <f>COUNTIF($U$2:U259,U259)</f>
        <v>4</v>
      </c>
      <c r="AG259" s="3">
        <f t="shared" si="44"/>
        <v>19</v>
      </c>
      <c r="AH259" s="3">
        <f t="shared" ref="AH259:AH322" si="47">AG259-AF259</f>
        <v>15</v>
      </c>
      <c r="AI259" s="3">
        <f t="shared" ref="AI259:AI322" si="48">AF259-1</f>
        <v>3</v>
      </c>
      <c r="AJ259" s="81">
        <f t="shared" si="45"/>
        <v>26.085887401895601</v>
      </c>
      <c r="AK259" s="81">
        <f t="shared" si="46"/>
        <v>0.48299055352548187</v>
      </c>
      <c r="AL259" s="81">
        <f t="shared" ref="AL259:AL322" si="49">(AH259*AB259+AI259*AE259)/(AG259-1)</f>
        <v>-146.31062845607019</v>
      </c>
      <c r="AM259" s="83">
        <v>2.2918699999999999</v>
      </c>
      <c r="AN259" s="83">
        <v>25.845400000000001</v>
      </c>
      <c r="AO259" s="84">
        <f t="shared" ref="AO259:AO322" si="50">AM259*AN259</f>
        <v>59.234296897999997</v>
      </c>
      <c r="AP259" s="84">
        <f t="shared" ref="AP259:AP322" si="51">W259*X259+Y259</f>
        <v>-42.453061297126823</v>
      </c>
      <c r="AQ259" s="84">
        <f t="shared" ref="AQ259:AQ322" si="52">AJ259*AK259+AL259</f>
        <v>-133.71139126062525</v>
      </c>
      <c r="AR259" s="84">
        <f t="shared" ref="AR259:AR322" si="53">AP259-AQ259</f>
        <v>91.258329963498426</v>
      </c>
      <c r="AS259" s="85">
        <f t="shared" ref="AS259:AS322" si="54">ABS((AO259-AR259)/AR259)</f>
        <v>0.35091627337808423</v>
      </c>
    </row>
    <row r="260" spans="1:45" x14ac:dyDescent="0.25">
      <c r="A260">
        <v>11</v>
      </c>
      <c r="B260" s="36">
        <v>5</v>
      </c>
      <c r="C260" s="37" t="s">
        <v>545</v>
      </c>
      <c r="D260" s="37">
        <v>-800.03125</v>
      </c>
      <c r="E260" s="37">
        <v>-156</v>
      </c>
      <c r="F260" s="37">
        <v>50</v>
      </c>
      <c r="G260" s="37">
        <v>0.347493</v>
      </c>
      <c r="H260" s="37">
        <v>0.19193099999999999</v>
      </c>
      <c r="I260" s="37">
        <v>49.090443</v>
      </c>
      <c r="J260" s="37">
        <v>1.3725050000000001</v>
      </c>
      <c r="K260" s="37">
        <v>9.1556420000000003</v>
      </c>
      <c r="L260" s="37">
        <v>0.12815799999999999</v>
      </c>
      <c r="M260" s="59">
        <v>0.347493</v>
      </c>
      <c r="N260" s="37">
        <v>9.0809000000000001E-2</v>
      </c>
      <c r="O260" s="37">
        <v>99700</v>
      </c>
      <c r="P260" s="37">
        <v>21.7</v>
      </c>
      <c r="Q260" s="37">
        <v>60</v>
      </c>
      <c r="R260" s="37">
        <v>1.171</v>
      </c>
      <c r="S260" s="37" t="s">
        <v>554</v>
      </c>
      <c r="T260" s="37" t="s">
        <v>555</v>
      </c>
      <c r="U260" s="77">
        <v>1150</v>
      </c>
      <c r="V260" s="34">
        <v>125.6484318191896</v>
      </c>
      <c r="W260" s="2">
        <v>2.894468457844511</v>
      </c>
      <c r="X260" s="2">
        <v>29.916024938679946</v>
      </c>
      <c r="Y260" s="2">
        <v>-117.79297816511932</v>
      </c>
      <c r="Z260" s="80">
        <f>VLOOKUP(U260,BG!$A$2:$F$55,4)</f>
        <v>28.478502863576335</v>
      </c>
      <c r="AA260" s="80">
        <f>VLOOKUP(U260,BG!$A$2:$F$55,5)</f>
        <v>0.438412055918872</v>
      </c>
      <c r="AB260" s="80">
        <f>VLOOKUP(U260,BG!$A$2:$F$55,6)</f>
        <v>-140.71924603852429</v>
      </c>
      <c r="AC260" s="4">
        <f>VLOOKUP(U260+1,BG!$A$2:$F$55,4)</f>
        <v>14.122810093491935</v>
      </c>
      <c r="AD260" s="4">
        <f>VLOOKUP(U260+1,BG!$A$2:$F$55,5)</f>
        <v>0.70588304155853121</v>
      </c>
      <c r="AE260" s="4">
        <f>VLOOKUP(U260+1,BG!$A$2:$F$55,6)</f>
        <v>-174.26754054379975</v>
      </c>
      <c r="AF260" s="3">
        <f>COUNTIF($U$2:U260,U260)</f>
        <v>5</v>
      </c>
      <c r="AG260" s="3">
        <f t="shared" si="44"/>
        <v>19</v>
      </c>
      <c r="AH260" s="3">
        <f t="shared" si="47"/>
        <v>14</v>
      </c>
      <c r="AI260" s="3">
        <f t="shared" si="48"/>
        <v>4</v>
      </c>
      <c r="AJ260" s="81">
        <f t="shared" si="45"/>
        <v>25.288348914668692</v>
      </c>
      <c r="AK260" s="81">
        <f t="shared" si="46"/>
        <v>0.49785005272768523</v>
      </c>
      <c r="AL260" s="81">
        <f t="shared" si="49"/>
        <v>-148.17442259525217</v>
      </c>
      <c r="AM260" s="83">
        <v>2.5183399999999998</v>
      </c>
      <c r="AN260" s="83">
        <v>30.596900000000002</v>
      </c>
      <c r="AO260" s="84">
        <f t="shared" si="50"/>
        <v>77.053397145999995</v>
      </c>
      <c r="AP260" s="84">
        <f t="shared" si="51"/>
        <v>-31.201987596020444</v>
      </c>
      <c r="AQ260" s="84">
        <f t="shared" si="52"/>
        <v>-135.58461675468826</v>
      </c>
      <c r="AR260" s="84">
        <f t="shared" si="53"/>
        <v>104.38262915866781</v>
      </c>
      <c r="AS260" s="85">
        <f t="shared" si="54"/>
        <v>0.26181781617251426</v>
      </c>
    </row>
    <row r="261" spans="1:45" x14ac:dyDescent="0.25">
      <c r="A261">
        <v>11</v>
      </c>
      <c r="B261" s="36">
        <v>6</v>
      </c>
      <c r="C261" s="37" t="s">
        <v>545</v>
      </c>
      <c r="D261" s="37">
        <v>-800.03125</v>
      </c>
      <c r="E261" s="37">
        <v>-104</v>
      </c>
      <c r="F261" s="37">
        <v>50</v>
      </c>
      <c r="G261" s="37">
        <v>0.376193</v>
      </c>
      <c r="H261" s="37">
        <v>0.191912</v>
      </c>
      <c r="I261" s="37">
        <v>49.085659</v>
      </c>
      <c r="J261" s="37">
        <v>1.384344</v>
      </c>
      <c r="K261" s="37">
        <v>9.1551799999999997</v>
      </c>
      <c r="L261" s="37">
        <v>0.12923299999999999</v>
      </c>
      <c r="M261" s="59">
        <v>0.376193</v>
      </c>
      <c r="N261" s="37">
        <v>0.103826</v>
      </c>
      <c r="O261" s="37">
        <v>99700</v>
      </c>
      <c r="P261" s="37">
        <v>21.7</v>
      </c>
      <c r="Q261" s="37">
        <v>60</v>
      </c>
      <c r="R261" s="37">
        <v>1.171</v>
      </c>
      <c r="S261" s="37" t="s">
        <v>556</v>
      </c>
      <c r="T261" s="37" t="s">
        <v>557</v>
      </c>
      <c r="U261" s="77">
        <v>1150</v>
      </c>
      <c r="V261" s="34">
        <v>148.16949976616871</v>
      </c>
      <c r="W261" s="2">
        <v>3.0040711966325113</v>
      </c>
      <c r="X261" s="2">
        <v>33.939709784369128</v>
      </c>
      <c r="Y261" s="2">
        <v>-119.71096398752428</v>
      </c>
      <c r="Z261" s="80">
        <f>VLOOKUP(U261,BG!$A$2:$F$55,4)</f>
        <v>28.478502863576335</v>
      </c>
      <c r="AA261" s="80">
        <f>VLOOKUP(U261,BG!$A$2:$F$55,5)</f>
        <v>0.438412055918872</v>
      </c>
      <c r="AB261" s="80">
        <f>VLOOKUP(U261,BG!$A$2:$F$55,6)</f>
        <v>-140.71924603852429</v>
      </c>
      <c r="AC261" s="4">
        <f>VLOOKUP(U261+1,BG!$A$2:$F$55,4)</f>
        <v>14.122810093491935</v>
      </c>
      <c r="AD261" s="4">
        <f>VLOOKUP(U261+1,BG!$A$2:$F$55,5)</f>
        <v>0.70588304155853121</v>
      </c>
      <c r="AE261" s="4">
        <f>VLOOKUP(U261+1,BG!$A$2:$F$55,6)</f>
        <v>-174.26754054379975</v>
      </c>
      <c r="AF261" s="3">
        <f>COUNTIF($U$2:U261,U261)</f>
        <v>6</v>
      </c>
      <c r="AG261" s="3">
        <f t="shared" si="44"/>
        <v>19</v>
      </c>
      <c r="AH261" s="3">
        <f t="shared" si="47"/>
        <v>13</v>
      </c>
      <c r="AI261" s="3">
        <f t="shared" si="48"/>
        <v>5</v>
      </c>
      <c r="AJ261" s="81">
        <f t="shared" si="45"/>
        <v>24.490810427441779</v>
      </c>
      <c r="AK261" s="81">
        <f t="shared" si="46"/>
        <v>0.51270955192988843</v>
      </c>
      <c r="AL261" s="81">
        <f t="shared" si="49"/>
        <v>-150.03821673443414</v>
      </c>
      <c r="AM261" s="83">
        <v>2.7242999999999999</v>
      </c>
      <c r="AN261" s="83">
        <v>34.654299999999999</v>
      </c>
      <c r="AO261" s="84">
        <f t="shared" si="50"/>
        <v>94.408709489999993</v>
      </c>
      <c r="AP261" s="84">
        <f t="shared" si="51"/>
        <v>-17.753659402234362</v>
      </c>
      <c r="AQ261" s="84">
        <f t="shared" si="52"/>
        <v>-137.48154429378064</v>
      </c>
      <c r="AR261" s="84">
        <f t="shared" si="53"/>
        <v>119.72788489154628</v>
      </c>
      <c r="AS261" s="85">
        <f t="shared" si="54"/>
        <v>0.2114726692489497</v>
      </c>
    </row>
    <row r="262" spans="1:45" x14ac:dyDescent="0.25">
      <c r="A262">
        <v>11</v>
      </c>
      <c r="B262" s="36">
        <v>7</v>
      </c>
      <c r="C262" s="37" t="s">
        <v>545</v>
      </c>
      <c r="D262" s="37">
        <v>-800.03125</v>
      </c>
      <c r="E262" s="37">
        <v>-52</v>
      </c>
      <c r="F262" s="37">
        <v>50</v>
      </c>
      <c r="G262" s="37">
        <v>0.40563700000000003</v>
      </c>
      <c r="H262" s="37">
        <v>0.191634</v>
      </c>
      <c r="I262" s="37">
        <v>49.015982000000001</v>
      </c>
      <c r="J262" s="37">
        <v>1.3849480000000001</v>
      </c>
      <c r="K262" s="37">
        <v>9.148676</v>
      </c>
      <c r="L262" s="37">
        <v>0.12944800000000001</v>
      </c>
      <c r="M262" s="59">
        <v>0.40563700000000003</v>
      </c>
      <c r="N262" s="37">
        <v>0.105933</v>
      </c>
      <c r="O262" s="37">
        <v>99700</v>
      </c>
      <c r="P262" s="37">
        <v>21.7</v>
      </c>
      <c r="Q262" s="37">
        <v>60</v>
      </c>
      <c r="R262" s="37">
        <v>1.171</v>
      </c>
      <c r="S262" s="37" t="s">
        <v>558</v>
      </c>
      <c r="T262" s="37" t="s">
        <v>559</v>
      </c>
      <c r="U262" s="77">
        <v>1150</v>
      </c>
      <c r="V262" s="34">
        <v>171.32798451428417</v>
      </c>
      <c r="W262" s="2">
        <v>3.6656231645114667</v>
      </c>
      <c r="X262" s="2">
        <v>32.080155955951888</v>
      </c>
      <c r="Y262" s="2">
        <v>-121.80759325568141</v>
      </c>
      <c r="Z262" s="80">
        <f>VLOOKUP(U262,BG!$A$2:$F$55,4)</f>
        <v>28.478502863576335</v>
      </c>
      <c r="AA262" s="80">
        <f>VLOOKUP(U262,BG!$A$2:$F$55,5)</f>
        <v>0.438412055918872</v>
      </c>
      <c r="AB262" s="80">
        <f>VLOOKUP(U262,BG!$A$2:$F$55,6)</f>
        <v>-140.71924603852429</v>
      </c>
      <c r="AC262" s="4">
        <f>VLOOKUP(U262+1,BG!$A$2:$F$55,4)</f>
        <v>14.122810093491935</v>
      </c>
      <c r="AD262" s="4">
        <f>VLOOKUP(U262+1,BG!$A$2:$F$55,5)</f>
        <v>0.70588304155853121</v>
      </c>
      <c r="AE262" s="4">
        <f>VLOOKUP(U262+1,BG!$A$2:$F$55,6)</f>
        <v>-174.26754054379975</v>
      </c>
      <c r="AF262" s="3">
        <f>COUNTIF($U$2:U262,U262)</f>
        <v>7</v>
      </c>
      <c r="AG262" s="3">
        <f t="shared" si="44"/>
        <v>19</v>
      </c>
      <c r="AH262" s="3">
        <f t="shared" si="47"/>
        <v>12</v>
      </c>
      <c r="AI262" s="3">
        <f t="shared" si="48"/>
        <v>6</v>
      </c>
      <c r="AJ262" s="81">
        <f t="shared" si="45"/>
        <v>23.693271940214871</v>
      </c>
      <c r="AK262" s="81">
        <f t="shared" si="46"/>
        <v>0.52756905113209163</v>
      </c>
      <c r="AL262" s="81">
        <f t="shared" si="49"/>
        <v>-151.90201087361612</v>
      </c>
      <c r="AM262" s="83">
        <v>3.0001500000000001</v>
      </c>
      <c r="AN262" s="83">
        <v>32.956600000000002</v>
      </c>
      <c r="AO262" s="84">
        <f t="shared" si="50"/>
        <v>98.874743490000014</v>
      </c>
      <c r="AP262" s="84">
        <f t="shared" si="51"/>
        <v>-4.2138304624036778</v>
      </c>
      <c r="AQ262" s="84">
        <f t="shared" si="52"/>
        <v>-139.40217387790236</v>
      </c>
      <c r="AR262" s="84">
        <f t="shared" si="53"/>
        <v>135.18834341549868</v>
      </c>
      <c r="AS262" s="85">
        <f t="shared" si="54"/>
        <v>0.26861487468553069</v>
      </c>
    </row>
    <row r="263" spans="1:45" x14ac:dyDescent="0.25">
      <c r="A263">
        <v>11</v>
      </c>
      <c r="B263" s="36">
        <v>8</v>
      </c>
      <c r="C263" s="37" t="s">
        <v>545</v>
      </c>
      <c r="D263" s="37">
        <v>-800.03125</v>
      </c>
      <c r="E263" s="37">
        <v>0</v>
      </c>
      <c r="F263" s="37">
        <v>50</v>
      </c>
      <c r="G263" s="37">
        <v>0.41101700000000002</v>
      </c>
      <c r="H263" s="37">
        <v>0.19167200000000001</v>
      </c>
      <c r="I263" s="37">
        <v>49.02552</v>
      </c>
      <c r="J263" s="37">
        <v>1.393656</v>
      </c>
      <c r="K263" s="37">
        <v>9.1495549999999994</v>
      </c>
      <c r="L263" s="37">
        <v>0.13022400000000001</v>
      </c>
      <c r="M263" s="59">
        <v>0.41101700000000002</v>
      </c>
      <c r="N263" s="37">
        <v>9.0847999999999998E-2</v>
      </c>
      <c r="O263" s="37">
        <v>99700</v>
      </c>
      <c r="P263" s="37">
        <v>21.7</v>
      </c>
      <c r="Q263" s="37">
        <v>60</v>
      </c>
      <c r="R263" s="37">
        <v>1.171</v>
      </c>
      <c r="S263" s="37" t="s">
        <v>560</v>
      </c>
      <c r="T263" s="37" t="s">
        <v>561</v>
      </c>
      <c r="U263" s="77">
        <v>1150</v>
      </c>
      <c r="V263" s="34">
        <v>174.02937074930449</v>
      </c>
      <c r="W263" s="2">
        <v>5.346418484761509</v>
      </c>
      <c r="X263" s="2">
        <v>22.883824770751794</v>
      </c>
      <c r="Y263" s="2">
        <v>-120.20154358668847</v>
      </c>
      <c r="Z263" s="80">
        <f>VLOOKUP(U263,BG!$A$2:$F$55,4)</f>
        <v>28.478502863576335</v>
      </c>
      <c r="AA263" s="80">
        <f>VLOOKUP(U263,BG!$A$2:$F$55,5)</f>
        <v>0.438412055918872</v>
      </c>
      <c r="AB263" s="80">
        <f>VLOOKUP(U263,BG!$A$2:$F$55,6)</f>
        <v>-140.71924603852429</v>
      </c>
      <c r="AC263" s="4">
        <f>VLOOKUP(U263+1,BG!$A$2:$F$55,4)</f>
        <v>14.122810093491935</v>
      </c>
      <c r="AD263" s="4">
        <f>VLOOKUP(U263+1,BG!$A$2:$F$55,5)</f>
        <v>0.70588304155853121</v>
      </c>
      <c r="AE263" s="4">
        <f>VLOOKUP(U263+1,BG!$A$2:$F$55,6)</f>
        <v>-174.26754054379975</v>
      </c>
      <c r="AF263" s="3">
        <f>COUNTIF($U$2:U263,U263)</f>
        <v>8</v>
      </c>
      <c r="AG263" s="3">
        <f t="shared" si="44"/>
        <v>19</v>
      </c>
      <c r="AH263" s="3">
        <f t="shared" si="47"/>
        <v>11</v>
      </c>
      <c r="AI263" s="3">
        <f t="shared" si="48"/>
        <v>7</v>
      </c>
      <c r="AJ263" s="81">
        <f t="shared" si="45"/>
        <v>22.895733452987958</v>
      </c>
      <c r="AK263" s="81">
        <f t="shared" si="46"/>
        <v>0.54242855033429516</v>
      </c>
      <c r="AL263" s="81">
        <f t="shared" si="49"/>
        <v>-153.76580501279807</v>
      </c>
      <c r="AM263" s="83">
        <v>4.4337200000000001</v>
      </c>
      <c r="AN263" s="83">
        <v>24.0901</v>
      </c>
      <c r="AO263" s="84">
        <f t="shared" si="50"/>
        <v>106.808758172</v>
      </c>
      <c r="AP263" s="84">
        <f t="shared" si="51"/>
        <v>2.144960169702216</v>
      </c>
      <c r="AQ263" s="84">
        <f t="shared" si="52"/>
        <v>-141.34650550705339</v>
      </c>
      <c r="AR263" s="84">
        <f t="shared" si="53"/>
        <v>143.49146567675561</v>
      </c>
      <c r="AS263" s="85">
        <f t="shared" si="54"/>
        <v>0.25564382753878229</v>
      </c>
    </row>
    <row r="264" spans="1:45" x14ac:dyDescent="0.25">
      <c r="A264">
        <v>11</v>
      </c>
      <c r="B264" s="36">
        <v>9</v>
      </c>
      <c r="C264" s="37" t="s">
        <v>545</v>
      </c>
      <c r="D264" s="37">
        <v>-800.03125</v>
      </c>
      <c r="E264" s="37">
        <v>52</v>
      </c>
      <c r="F264" s="37">
        <v>50</v>
      </c>
      <c r="G264" s="37">
        <v>0.41556999999999999</v>
      </c>
      <c r="H264" s="37">
        <v>0.19169700000000001</v>
      </c>
      <c r="I264" s="37">
        <v>49.031838</v>
      </c>
      <c r="J264" s="37">
        <v>1.374358</v>
      </c>
      <c r="K264" s="37">
        <v>9.1501699999999992</v>
      </c>
      <c r="L264" s="37">
        <v>0.128444</v>
      </c>
      <c r="M264" s="59">
        <v>0.41556999999999999</v>
      </c>
      <c r="N264" s="37">
        <v>7.1625999999999995E-2</v>
      </c>
      <c r="O264" s="37">
        <v>99700</v>
      </c>
      <c r="P264" s="37">
        <v>21.7</v>
      </c>
      <c r="Q264" s="37">
        <v>60</v>
      </c>
      <c r="R264" s="37">
        <v>1.171</v>
      </c>
      <c r="S264" s="37" t="s">
        <v>562</v>
      </c>
      <c r="T264" s="37" t="s">
        <v>563</v>
      </c>
      <c r="U264" s="77">
        <v>1150</v>
      </c>
      <c r="V264" s="34">
        <v>176.02804878954004</v>
      </c>
      <c r="W264" s="2">
        <v>8.1075144231627174</v>
      </c>
      <c r="X264" s="2">
        <v>15.113103916385676</v>
      </c>
      <c r="Y264" s="2">
        <v>-122.68293235638558</v>
      </c>
      <c r="Z264" s="80">
        <f>VLOOKUP(U264,BG!$A$2:$F$55,4)</f>
        <v>28.478502863576335</v>
      </c>
      <c r="AA264" s="80">
        <f>VLOOKUP(U264,BG!$A$2:$F$55,5)</f>
        <v>0.438412055918872</v>
      </c>
      <c r="AB264" s="80">
        <f>VLOOKUP(U264,BG!$A$2:$F$55,6)</f>
        <v>-140.71924603852429</v>
      </c>
      <c r="AC264" s="4">
        <f>VLOOKUP(U264+1,BG!$A$2:$F$55,4)</f>
        <v>14.122810093491935</v>
      </c>
      <c r="AD264" s="4">
        <f>VLOOKUP(U264+1,BG!$A$2:$F$55,5)</f>
        <v>0.70588304155853121</v>
      </c>
      <c r="AE264" s="4">
        <f>VLOOKUP(U264+1,BG!$A$2:$F$55,6)</f>
        <v>-174.26754054379975</v>
      </c>
      <c r="AF264" s="3">
        <f>COUNTIF($U$2:U264,U264)</f>
        <v>9</v>
      </c>
      <c r="AG264" s="3">
        <f t="shared" si="44"/>
        <v>19</v>
      </c>
      <c r="AH264" s="3">
        <f t="shared" si="47"/>
        <v>10</v>
      </c>
      <c r="AI264" s="3">
        <f t="shared" si="48"/>
        <v>8</v>
      </c>
      <c r="AJ264" s="81">
        <f t="shared" si="45"/>
        <v>22.098194965761046</v>
      </c>
      <c r="AK264" s="81">
        <f t="shared" si="46"/>
        <v>0.55728804953649835</v>
      </c>
      <c r="AL264" s="81">
        <f t="shared" si="49"/>
        <v>-155.62959915198005</v>
      </c>
      <c r="AM264" s="83">
        <v>4.4616800000000003</v>
      </c>
      <c r="AN264" s="83">
        <v>14.3688</v>
      </c>
      <c r="AO264" s="84">
        <f t="shared" si="50"/>
        <v>64.108987584000005</v>
      </c>
      <c r="AP264" s="84">
        <f t="shared" si="51"/>
        <v>-0.15322437553176371</v>
      </c>
      <c r="AQ264" s="84">
        <f t="shared" si="52"/>
        <v>-143.31453918123381</v>
      </c>
      <c r="AR264" s="84">
        <f t="shared" si="53"/>
        <v>143.16131480570203</v>
      </c>
      <c r="AS264" s="85">
        <f t="shared" si="54"/>
        <v>0.55219056439228387</v>
      </c>
    </row>
    <row r="265" spans="1:45" x14ac:dyDescent="0.25">
      <c r="A265">
        <v>11</v>
      </c>
      <c r="B265" s="36">
        <v>10</v>
      </c>
      <c r="C265" s="37" t="s">
        <v>545</v>
      </c>
      <c r="D265" s="37">
        <v>-800.03125</v>
      </c>
      <c r="E265" s="37">
        <v>104</v>
      </c>
      <c r="F265" s="37">
        <v>50</v>
      </c>
      <c r="G265" s="37">
        <v>0.40804200000000002</v>
      </c>
      <c r="H265" s="37">
        <v>0.191355</v>
      </c>
      <c r="I265" s="37">
        <v>48.945878999999998</v>
      </c>
      <c r="J265" s="37">
        <v>1.4577199999999999</v>
      </c>
      <c r="K265" s="37">
        <v>9.1420300000000001</v>
      </c>
      <c r="L265" s="37">
        <v>0.136354</v>
      </c>
      <c r="M265" s="59">
        <v>0.40804200000000002</v>
      </c>
      <c r="N265" s="37">
        <v>7.2525000000000006E-2</v>
      </c>
      <c r="O265" s="37">
        <v>99700</v>
      </c>
      <c r="P265" s="37">
        <v>21.7</v>
      </c>
      <c r="Q265" s="37">
        <v>60</v>
      </c>
      <c r="R265" s="37">
        <v>1.171</v>
      </c>
      <c r="S265" s="37" t="s">
        <v>564</v>
      </c>
      <c r="T265" s="37" t="s">
        <v>565</v>
      </c>
      <c r="U265" s="77">
        <v>1150</v>
      </c>
      <c r="V265" s="34">
        <v>167.75223796109503</v>
      </c>
      <c r="W265" s="2">
        <v>5.9935095939023428</v>
      </c>
      <c r="X265" s="2">
        <v>17.925153914309231</v>
      </c>
      <c r="Y265" s="2">
        <v>-133.10258636436723</v>
      </c>
      <c r="Z265" s="80">
        <f>VLOOKUP(U265,BG!$A$2:$F$55,4)</f>
        <v>28.478502863576335</v>
      </c>
      <c r="AA265" s="80">
        <f>VLOOKUP(U265,BG!$A$2:$F$55,5)</f>
        <v>0.438412055918872</v>
      </c>
      <c r="AB265" s="80">
        <f>VLOOKUP(U265,BG!$A$2:$F$55,6)</f>
        <v>-140.71924603852429</v>
      </c>
      <c r="AC265" s="4">
        <f>VLOOKUP(U265+1,BG!$A$2:$F$55,4)</f>
        <v>14.122810093491935</v>
      </c>
      <c r="AD265" s="4">
        <f>VLOOKUP(U265+1,BG!$A$2:$F$55,5)</f>
        <v>0.70588304155853121</v>
      </c>
      <c r="AE265" s="4">
        <f>VLOOKUP(U265+1,BG!$A$2:$F$55,6)</f>
        <v>-174.26754054379975</v>
      </c>
      <c r="AF265" s="3">
        <f>COUNTIF($U$2:U265,U265)</f>
        <v>10</v>
      </c>
      <c r="AG265" s="3">
        <f t="shared" si="44"/>
        <v>19</v>
      </c>
      <c r="AH265" s="3">
        <f t="shared" si="47"/>
        <v>9</v>
      </c>
      <c r="AI265" s="3">
        <f t="shared" si="48"/>
        <v>9</v>
      </c>
      <c r="AJ265" s="81">
        <f t="shared" si="45"/>
        <v>21.300656478534133</v>
      </c>
      <c r="AK265" s="81">
        <f t="shared" si="46"/>
        <v>0.57214754873870155</v>
      </c>
      <c r="AL265" s="81">
        <f t="shared" si="49"/>
        <v>-157.49339329116202</v>
      </c>
      <c r="AM265" s="83">
        <v>4.3169199999999996</v>
      </c>
      <c r="AN265" s="83">
        <v>18.6493</v>
      </c>
      <c r="AO265" s="84">
        <f t="shared" si="50"/>
        <v>80.507536156</v>
      </c>
      <c r="AP265" s="84">
        <f t="shared" si="51"/>
        <v>-25.668004406778721</v>
      </c>
      <c r="AQ265" s="84">
        <f t="shared" si="52"/>
        <v>-145.30627490044358</v>
      </c>
      <c r="AR265" s="84">
        <f t="shared" si="53"/>
        <v>119.63827049366486</v>
      </c>
      <c r="AS265" s="85">
        <f t="shared" si="54"/>
        <v>0.32707539298419502</v>
      </c>
    </row>
    <row r="266" spans="1:45" x14ac:dyDescent="0.25">
      <c r="A266">
        <v>11</v>
      </c>
      <c r="B266" s="36">
        <v>11</v>
      </c>
      <c r="C266" s="37" t="s">
        <v>545</v>
      </c>
      <c r="D266" s="37">
        <v>-800.03125</v>
      </c>
      <c r="E266" s="37">
        <v>156</v>
      </c>
      <c r="F266" s="37">
        <v>50</v>
      </c>
      <c r="G266" s="37">
        <v>0.39376499999999998</v>
      </c>
      <c r="H266" s="37">
        <v>0.19181799999999999</v>
      </c>
      <c r="I266" s="37">
        <v>49.062119000000003</v>
      </c>
      <c r="J266" s="37">
        <v>1.420534</v>
      </c>
      <c r="K266" s="37">
        <v>9.1529349999999994</v>
      </c>
      <c r="L266" s="37">
        <v>0.13267899999999999</v>
      </c>
      <c r="M266" s="59">
        <v>0.39376499999999998</v>
      </c>
      <c r="N266" s="37">
        <v>6.7650000000000002E-2</v>
      </c>
      <c r="O266" s="37">
        <v>99700</v>
      </c>
      <c r="P266" s="37">
        <v>21.7</v>
      </c>
      <c r="Q266" s="37">
        <v>60</v>
      </c>
      <c r="R266" s="37">
        <v>1.171</v>
      </c>
      <c r="S266" s="37" t="s">
        <v>566</v>
      </c>
      <c r="T266" s="37" t="s">
        <v>567</v>
      </c>
      <c r="U266" s="77">
        <v>1150</v>
      </c>
      <c r="V266" s="34">
        <v>153.73398659467838</v>
      </c>
      <c r="W266" s="2">
        <v>5.4357232020091493</v>
      </c>
      <c r="X266" s="2">
        <v>18.446236353773159</v>
      </c>
      <c r="Y266" s="2">
        <v>-131.50962219292467</v>
      </c>
      <c r="Z266" s="80">
        <f>VLOOKUP(U266,BG!$A$2:$F$55,4)</f>
        <v>28.478502863576335</v>
      </c>
      <c r="AA266" s="80">
        <f>VLOOKUP(U266,BG!$A$2:$F$55,5)</f>
        <v>0.438412055918872</v>
      </c>
      <c r="AB266" s="80">
        <f>VLOOKUP(U266,BG!$A$2:$F$55,6)</f>
        <v>-140.71924603852429</v>
      </c>
      <c r="AC266" s="4">
        <f>VLOOKUP(U266+1,BG!$A$2:$F$55,4)</f>
        <v>14.122810093491935</v>
      </c>
      <c r="AD266" s="4">
        <f>VLOOKUP(U266+1,BG!$A$2:$F$55,5)</f>
        <v>0.70588304155853121</v>
      </c>
      <c r="AE266" s="4">
        <f>VLOOKUP(U266+1,BG!$A$2:$F$55,6)</f>
        <v>-174.26754054379975</v>
      </c>
      <c r="AF266" s="3">
        <f>COUNTIF($U$2:U266,U266)</f>
        <v>11</v>
      </c>
      <c r="AG266" s="3">
        <f t="shared" si="44"/>
        <v>19</v>
      </c>
      <c r="AH266" s="3">
        <f t="shared" si="47"/>
        <v>8</v>
      </c>
      <c r="AI266" s="3">
        <f t="shared" si="48"/>
        <v>10</v>
      </c>
      <c r="AJ266" s="81">
        <f t="shared" si="45"/>
        <v>20.503117991307224</v>
      </c>
      <c r="AK266" s="81">
        <f t="shared" si="46"/>
        <v>0.58700704794090486</v>
      </c>
      <c r="AL266" s="81">
        <f t="shared" si="49"/>
        <v>-159.357187430344</v>
      </c>
      <c r="AM266" s="83">
        <v>4.2070499999999997</v>
      </c>
      <c r="AN266" s="83">
        <v>19.374300000000002</v>
      </c>
      <c r="AO266" s="84">
        <f t="shared" si="50"/>
        <v>81.508648815000001</v>
      </c>
      <c r="AP266" s="84">
        <f t="shared" si="51"/>
        <v>-31.240987254975252</v>
      </c>
      <c r="AQ266" s="84">
        <f t="shared" si="52"/>
        <v>-147.32171266468268</v>
      </c>
      <c r="AR266" s="84">
        <f t="shared" si="53"/>
        <v>116.08072540970743</v>
      </c>
      <c r="AS266" s="85">
        <f t="shared" si="54"/>
        <v>0.29782788204230404</v>
      </c>
    </row>
    <row r="267" spans="1:45" x14ac:dyDescent="0.25">
      <c r="A267">
        <v>11</v>
      </c>
      <c r="B267" s="36">
        <v>12</v>
      </c>
      <c r="C267" s="37" t="s">
        <v>545</v>
      </c>
      <c r="D267" s="37">
        <v>-800.03125</v>
      </c>
      <c r="E267" s="37">
        <v>208</v>
      </c>
      <c r="F267" s="37">
        <v>50</v>
      </c>
      <c r="G267" s="37">
        <v>0.37370500000000001</v>
      </c>
      <c r="H267" s="37">
        <v>0.19134699999999999</v>
      </c>
      <c r="I267" s="37">
        <v>48.943891000000001</v>
      </c>
      <c r="J267" s="37">
        <v>1.3995839999999999</v>
      </c>
      <c r="K267" s="37">
        <v>9.1419230000000002</v>
      </c>
      <c r="L267" s="37">
        <v>0.13092899999999999</v>
      </c>
      <c r="M267" s="59">
        <v>0.37370500000000001</v>
      </c>
      <c r="N267" s="37">
        <v>7.3567999999999995E-2</v>
      </c>
      <c r="O267" s="37">
        <v>99700</v>
      </c>
      <c r="P267" s="37">
        <v>21.7</v>
      </c>
      <c r="Q267" s="37">
        <v>60</v>
      </c>
      <c r="R267" s="37">
        <v>1.171</v>
      </c>
      <c r="S267" s="37" t="s">
        <v>568</v>
      </c>
      <c r="T267" s="37" t="s">
        <v>569</v>
      </c>
      <c r="U267" s="77">
        <v>1150</v>
      </c>
      <c r="V267" s="34">
        <v>134.79320195266729</v>
      </c>
      <c r="W267" s="2">
        <v>3.946318952316799</v>
      </c>
      <c r="X267" s="2">
        <v>23.735755113257564</v>
      </c>
      <c r="Y267" s="2">
        <v>-125.83766937899843</v>
      </c>
      <c r="Z267" s="80">
        <f>VLOOKUP(U267,BG!$A$2:$F$55,4)</f>
        <v>28.478502863576335</v>
      </c>
      <c r="AA267" s="80">
        <f>VLOOKUP(U267,BG!$A$2:$F$55,5)</f>
        <v>0.438412055918872</v>
      </c>
      <c r="AB267" s="80">
        <f>VLOOKUP(U267,BG!$A$2:$F$55,6)</f>
        <v>-140.71924603852429</v>
      </c>
      <c r="AC267" s="4">
        <f>VLOOKUP(U267+1,BG!$A$2:$F$55,4)</f>
        <v>14.122810093491935</v>
      </c>
      <c r="AD267" s="4">
        <f>VLOOKUP(U267+1,BG!$A$2:$F$55,5)</f>
        <v>0.70588304155853121</v>
      </c>
      <c r="AE267" s="4">
        <f>VLOOKUP(U267+1,BG!$A$2:$F$55,6)</f>
        <v>-174.26754054379975</v>
      </c>
      <c r="AF267" s="3">
        <f>COUNTIF($U$2:U267,U267)</f>
        <v>12</v>
      </c>
      <c r="AG267" s="3">
        <f t="shared" si="44"/>
        <v>19</v>
      </c>
      <c r="AH267" s="3">
        <f t="shared" si="47"/>
        <v>7</v>
      </c>
      <c r="AI267" s="3">
        <f t="shared" si="48"/>
        <v>11</v>
      </c>
      <c r="AJ267" s="81">
        <f t="shared" si="45"/>
        <v>19.705579504080315</v>
      </c>
      <c r="AK267" s="81">
        <f t="shared" si="46"/>
        <v>0.60186654714310828</v>
      </c>
      <c r="AL267" s="81">
        <f t="shared" si="49"/>
        <v>-161.22098156952597</v>
      </c>
      <c r="AM267" s="83">
        <v>2.9830800000000002</v>
      </c>
      <c r="AN267" s="83">
        <v>24.088999999999999</v>
      </c>
      <c r="AO267" s="84">
        <f t="shared" si="50"/>
        <v>71.859414119999997</v>
      </c>
      <c r="AP267" s="84">
        <f t="shared" si="51"/>
        <v>-32.168809127999737</v>
      </c>
      <c r="AQ267" s="84">
        <f t="shared" si="52"/>
        <v>-149.36085247395116</v>
      </c>
      <c r="AR267" s="84">
        <f t="shared" si="53"/>
        <v>117.19204334595142</v>
      </c>
      <c r="AS267" s="85">
        <f t="shared" si="54"/>
        <v>0.38682343896103344</v>
      </c>
    </row>
    <row r="268" spans="1:45" x14ac:dyDescent="0.25">
      <c r="A268">
        <v>11</v>
      </c>
      <c r="B268" s="36">
        <v>13</v>
      </c>
      <c r="C268" s="37" t="s">
        <v>545</v>
      </c>
      <c r="D268" s="37">
        <v>-800.03125</v>
      </c>
      <c r="E268" s="37">
        <v>260</v>
      </c>
      <c r="F268" s="37">
        <v>50</v>
      </c>
      <c r="G268" s="37">
        <v>0.34094600000000003</v>
      </c>
      <c r="H268" s="37">
        <v>0.19109999999999999</v>
      </c>
      <c r="I268" s="37">
        <v>48.881979999999999</v>
      </c>
      <c r="J268" s="37">
        <v>1.376258</v>
      </c>
      <c r="K268" s="37">
        <v>9.1361679999999996</v>
      </c>
      <c r="L268" s="37">
        <v>0.128856</v>
      </c>
      <c r="M268" s="59">
        <v>0.34094600000000003</v>
      </c>
      <c r="N268" s="37">
        <v>8.0493999999999996E-2</v>
      </c>
      <c r="O268" s="37">
        <v>99700</v>
      </c>
      <c r="P268" s="37">
        <v>21.7</v>
      </c>
      <c r="Q268" s="37">
        <v>60</v>
      </c>
      <c r="R268" s="37">
        <v>1.171</v>
      </c>
      <c r="S268" s="37" t="s">
        <v>570</v>
      </c>
      <c r="T268" s="37" t="s">
        <v>571</v>
      </c>
      <c r="U268" s="77">
        <v>1150</v>
      </c>
      <c r="V268" s="34">
        <v>105.0443190569811</v>
      </c>
      <c r="W268" s="2">
        <v>2.4898171715775455</v>
      </c>
      <c r="X268" s="2">
        <v>30.538295461812286</v>
      </c>
      <c r="Y268" s="2">
        <v>-123.49734630946267</v>
      </c>
      <c r="Z268" s="80">
        <f>VLOOKUP(U268,BG!$A$2:$F$55,4)</f>
        <v>28.478502863576335</v>
      </c>
      <c r="AA268" s="80">
        <f>VLOOKUP(U268,BG!$A$2:$F$55,5)</f>
        <v>0.438412055918872</v>
      </c>
      <c r="AB268" s="80">
        <f>VLOOKUP(U268,BG!$A$2:$F$55,6)</f>
        <v>-140.71924603852429</v>
      </c>
      <c r="AC268" s="4">
        <f>VLOOKUP(U268+1,BG!$A$2:$F$55,4)</f>
        <v>14.122810093491935</v>
      </c>
      <c r="AD268" s="4">
        <f>VLOOKUP(U268+1,BG!$A$2:$F$55,5)</f>
        <v>0.70588304155853121</v>
      </c>
      <c r="AE268" s="4">
        <f>VLOOKUP(U268+1,BG!$A$2:$F$55,6)</f>
        <v>-174.26754054379975</v>
      </c>
      <c r="AF268" s="3">
        <f>COUNTIF($U$2:U268,U268)</f>
        <v>13</v>
      </c>
      <c r="AG268" s="3">
        <f t="shared" si="44"/>
        <v>19</v>
      </c>
      <c r="AH268" s="3">
        <f t="shared" si="47"/>
        <v>6</v>
      </c>
      <c r="AI268" s="3">
        <f t="shared" si="48"/>
        <v>12</v>
      </c>
      <c r="AJ268" s="81">
        <f t="shared" si="45"/>
        <v>18.908041016853403</v>
      </c>
      <c r="AK268" s="81">
        <f t="shared" si="46"/>
        <v>0.61672604634531147</v>
      </c>
      <c r="AL268" s="81">
        <f t="shared" si="49"/>
        <v>-163.08477570870795</v>
      </c>
      <c r="AM268" s="83">
        <v>1.96373</v>
      </c>
      <c r="AN268" s="83">
        <v>31.400500000000001</v>
      </c>
      <c r="AO268" s="84">
        <f t="shared" si="50"/>
        <v>61.662103864999999</v>
      </c>
      <c r="AP268" s="84">
        <f t="shared" si="51"/>
        <v>-47.462573877933806</v>
      </c>
      <c r="AQ268" s="84">
        <f t="shared" si="52"/>
        <v>-151.42369432824896</v>
      </c>
      <c r="AR268" s="84">
        <f t="shared" si="53"/>
        <v>103.96112045031515</v>
      </c>
      <c r="AS268" s="85">
        <f t="shared" si="54"/>
        <v>0.40687341962162282</v>
      </c>
    </row>
    <row r="269" spans="1:45" x14ac:dyDescent="0.25">
      <c r="A269">
        <v>11</v>
      </c>
      <c r="B269" s="36">
        <v>14</v>
      </c>
      <c r="C269" s="37" t="s">
        <v>545</v>
      </c>
      <c r="D269" s="37">
        <v>-800.03125</v>
      </c>
      <c r="E269" s="37">
        <v>312</v>
      </c>
      <c r="F269" s="37">
        <v>50</v>
      </c>
      <c r="G269" s="37">
        <v>0.33309899999999998</v>
      </c>
      <c r="H269" s="37">
        <v>0.191163</v>
      </c>
      <c r="I269" s="37">
        <v>48.897793999999998</v>
      </c>
      <c r="J269" s="37">
        <v>1.4126540000000001</v>
      </c>
      <c r="K269" s="37">
        <v>9.1375989999999998</v>
      </c>
      <c r="L269" s="37">
        <v>0.132101</v>
      </c>
      <c r="M269" s="59">
        <v>0.33309899999999998</v>
      </c>
      <c r="N269" s="37">
        <v>9.0390999999999999E-2</v>
      </c>
      <c r="O269" s="37">
        <v>99700</v>
      </c>
      <c r="P269" s="37">
        <v>21.7</v>
      </c>
      <c r="Q269" s="37">
        <v>60</v>
      </c>
      <c r="R269" s="37">
        <v>1.171</v>
      </c>
      <c r="S269" s="37" t="s">
        <v>572</v>
      </c>
      <c r="T269" s="37" t="s">
        <v>573</v>
      </c>
      <c r="U269" s="77">
        <v>1150</v>
      </c>
      <c r="V269" s="34">
        <v>96.485871056091653</v>
      </c>
      <c r="W269" s="2">
        <v>1.9837410592879796</v>
      </c>
      <c r="X269" s="2">
        <v>35.093859890589236</v>
      </c>
      <c r="Y269" s="2">
        <v>-125.03759883646616</v>
      </c>
      <c r="Z269" s="80">
        <f>VLOOKUP(U269,BG!$A$2:$F$55,4)</f>
        <v>28.478502863576335</v>
      </c>
      <c r="AA269" s="80">
        <f>VLOOKUP(U269,BG!$A$2:$F$55,5)</f>
        <v>0.438412055918872</v>
      </c>
      <c r="AB269" s="80">
        <f>VLOOKUP(U269,BG!$A$2:$F$55,6)</f>
        <v>-140.71924603852429</v>
      </c>
      <c r="AC269" s="4">
        <f>VLOOKUP(U269+1,BG!$A$2:$F$55,4)</f>
        <v>14.122810093491935</v>
      </c>
      <c r="AD269" s="4">
        <f>VLOOKUP(U269+1,BG!$A$2:$F$55,5)</f>
        <v>0.70588304155853121</v>
      </c>
      <c r="AE269" s="4">
        <f>VLOOKUP(U269+1,BG!$A$2:$F$55,6)</f>
        <v>-174.26754054379975</v>
      </c>
      <c r="AF269" s="3">
        <f>COUNTIF($U$2:U269,U269)</f>
        <v>14</v>
      </c>
      <c r="AG269" s="3">
        <f t="shared" si="44"/>
        <v>19</v>
      </c>
      <c r="AH269" s="3">
        <f t="shared" si="47"/>
        <v>5</v>
      </c>
      <c r="AI269" s="3">
        <f t="shared" si="48"/>
        <v>13</v>
      </c>
      <c r="AJ269" s="81">
        <f t="shared" si="45"/>
        <v>18.110502529626487</v>
      </c>
      <c r="AK269" s="81">
        <f t="shared" si="46"/>
        <v>0.63158554554751467</v>
      </c>
      <c r="AL269" s="81">
        <f t="shared" si="49"/>
        <v>-164.9485698478899</v>
      </c>
      <c r="AM269" s="83">
        <v>1.6266</v>
      </c>
      <c r="AN269" s="83">
        <v>34.837699999999998</v>
      </c>
      <c r="AO269" s="84">
        <f t="shared" si="50"/>
        <v>56.66700282</v>
      </c>
      <c r="AP269" s="84">
        <f t="shared" si="51"/>
        <v>-55.420468042604725</v>
      </c>
      <c r="AQ269" s="84">
        <f t="shared" si="52"/>
        <v>-153.51023822757611</v>
      </c>
      <c r="AR269" s="84">
        <f t="shared" si="53"/>
        <v>98.089770184971385</v>
      </c>
      <c r="AS269" s="85">
        <f t="shared" si="54"/>
        <v>0.42229446849410485</v>
      </c>
    </row>
    <row r="270" spans="1:45" x14ac:dyDescent="0.25">
      <c r="A270">
        <v>11</v>
      </c>
      <c r="B270" s="36">
        <v>15</v>
      </c>
      <c r="C270" s="37" t="s">
        <v>545</v>
      </c>
      <c r="D270" s="37">
        <v>-800.03125</v>
      </c>
      <c r="E270" s="37">
        <v>364</v>
      </c>
      <c r="F270" s="37">
        <v>50</v>
      </c>
      <c r="G270" s="37">
        <v>0.312662</v>
      </c>
      <c r="H270" s="37">
        <v>0.19112999999999999</v>
      </c>
      <c r="I270" s="37">
        <v>48.889567999999997</v>
      </c>
      <c r="J270" s="37">
        <v>1.3606050000000001</v>
      </c>
      <c r="K270" s="37">
        <v>9.1369000000000007</v>
      </c>
      <c r="L270" s="37">
        <v>0.127222</v>
      </c>
      <c r="M270" s="59">
        <v>0.312662</v>
      </c>
      <c r="N270" s="37">
        <v>8.0445000000000003E-2</v>
      </c>
      <c r="O270" s="37">
        <v>99700</v>
      </c>
      <c r="P270" s="37">
        <v>21.7</v>
      </c>
      <c r="Q270" s="37">
        <v>60</v>
      </c>
      <c r="R270" s="37">
        <v>1.171</v>
      </c>
      <c r="S270" s="37" t="s">
        <v>574</v>
      </c>
      <c r="T270" s="37" t="s">
        <v>575</v>
      </c>
      <c r="U270" s="77">
        <v>1150</v>
      </c>
      <c r="V270" s="34">
        <v>77.211987768862301</v>
      </c>
      <c r="W270" s="2">
        <v>1.8260493391428867</v>
      </c>
      <c r="X270" s="2">
        <v>31.441338113662095</v>
      </c>
      <c r="Y270" s="2">
        <v>-124.74013461824408</v>
      </c>
      <c r="Z270" s="80">
        <f>VLOOKUP(U270,BG!$A$2:$F$55,4)</f>
        <v>28.478502863576335</v>
      </c>
      <c r="AA270" s="80">
        <f>VLOOKUP(U270,BG!$A$2:$F$55,5)</f>
        <v>0.438412055918872</v>
      </c>
      <c r="AB270" s="80">
        <f>VLOOKUP(U270,BG!$A$2:$F$55,6)</f>
        <v>-140.71924603852429</v>
      </c>
      <c r="AC270" s="4">
        <f>VLOOKUP(U270+1,BG!$A$2:$F$55,4)</f>
        <v>14.122810093491935</v>
      </c>
      <c r="AD270" s="4">
        <f>VLOOKUP(U270+1,BG!$A$2:$F$55,5)</f>
        <v>0.70588304155853121</v>
      </c>
      <c r="AE270" s="4">
        <f>VLOOKUP(U270+1,BG!$A$2:$F$55,6)</f>
        <v>-174.26754054379975</v>
      </c>
      <c r="AF270" s="3">
        <f>COUNTIF($U$2:U270,U270)</f>
        <v>15</v>
      </c>
      <c r="AG270" s="3">
        <f t="shared" si="44"/>
        <v>19</v>
      </c>
      <c r="AH270" s="3">
        <f t="shared" si="47"/>
        <v>4</v>
      </c>
      <c r="AI270" s="3">
        <f t="shared" si="48"/>
        <v>14</v>
      </c>
      <c r="AJ270" s="81">
        <f t="shared" si="45"/>
        <v>17.312964042399578</v>
      </c>
      <c r="AK270" s="81">
        <f t="shared" si="46"/>
        <v>0.64644504474971809</v>
      </c>
      <c r="AL270" s="81">
        <f t="shared" si="49"/>
        <v>-166.81236398707188</v>
      </c>
      <c r="AM270" s="83">
        <v>1.3995500000000001</v>
      </c>
      <c r="AN270" s="83">
        <v>31.517700000000001</v>
      </c>
      <c r="AO270" s="84">
        <f t="shared" si="50"/>
        <v>44.110597035000005</v>
      </c>
      <c r="AP270" s="84">
        <f t="shared" si="51"/>
        <v>-67.326699934023367</v>
      </c>
      <c r="AQ270" s="84">
        <f t="shared" si="52"/>
        <v>-155.62048417193262</v>
      </c>
      <c r="AR270" s="84">
        <f t="shared" si="53"/>
        <v>88.29378423790925</v>
      </c>
      <c r="AS270" s="85">
        <f t="shared" si="54"/>
        <v>0.50041107179024991</v>
      </c>
    </row>
    <row r="271" spans="1:45" x14ac:dyDescent="0.25">
      <c r="A271">
        <v>11</v>
      </c>
      <c r="B271" s="36">
        <v>16</v>
      </c>
      <c r="C271" s="37" t="s">
        <v>545</v>
      </c>
      <c r="D271" s="37">
        <v>-800.03125</v>
      </c>
      <c r="E271" s="37">
        <v>416</v>
      </c>
      <c r="F271" s="37">
        <v>50</v>
      </c>
      <c r="G271" s="37">
        <v>0.30388900000000002</v>
      </c>
      <c r="H271" s="37">
        <v>0.191163</v>
      </c>
      <c r="I271" s="37">
        <v>48.897848000000003</v>
      </c>
      <c r="J271" s="37">
        <v>1.382841</v>
      </c>
      <c r="K271" s="37">
        <v>9.1376419999999996</v>
      </c>
      <c r="L271" s="37">
        <v>0.129439</v>
      </c>
      <c r="M271" s="59">
        <v>0.30388900000000002</v>
      </c>
      <c r="N271" s="37">
        <v>6.5418000000000004E-2</v>
      </c>
      <c r="O271" s="37">
        <v>99700</v>
      </c>
      <c r="P271" s="37">
        <v>21.7</v>
      </c>
      <c r="Q271" s="37">
        <v>60</v>
      </c>
      <c r="R271" s="37">
        <v>1.171</v>
      </c>
      <c r="S271" s="37" t="s">
        <v>576</v>
      </c>
      <c r="T271" s="37" t="s">
        <v>577</v>
      </c>
      <c r="U271" s="77">
        <v>1150</v>
      </c>
      <c r="V271" s="34">
        <v>67.860623522284072</v>
      </c>
      <c r="W271" s="2">
        <v>2.3524268908877572</v>
      </c>
      <c r="X271" s="2">
        <v>23.011927619536952</v>
      </c>
      <c r="Y271" s="2">
        <v>-122.58097015772954</v>
      </c>
      <c r="Z271" s="80">
        <f>VLOOKUP(U271,BG!$A$2:$F$55,4)</f>
        <v>28.478502863576335</v>
      </c>
      <c r="AA271" s="80">
        <f>VLOOKUP(U271,BG!$A$2:$F$55,5)</f>
        <v>0.438412055918872</v>
      </c>
      <c r="AB271" s="80">
        <f>VLOOKUP(U271,BG!$A$2:$F$55,6)</f>
        <v>-140.71924603852429</v>
      </c>
      <c r="AC271" s="4">
        <f>VLOOKUP(U271+1,BG!$A$2:$F$55,4)</f>
        <v>14.122810093491935</v>
      </c>
      <c r="AD271" s="4">
        <f>VLOOKUP(U271+1,BG!$A$2:$F$55,5)</f>
        <v>0.70588304155853121</v>
      </c>
      <c r="AE271" s="4">
        <f>VLOOKUP(U271+1,BG!$A$2:$F$55,6)</f>
        <v>-174.26754054379975</v>
      </c>
      <c r="AF271" s="3">
        <f>COUNTIF($U$2:U271,U271)</f>
        <v>16</v>
      </c>
      <c r="AG271" s="3">
        <f t="shared" si="44"/>
        <v>19</v>
      </c>
      <c r="AH271" s="3">
        <f t="shared" si="47"/>
        <v>3</v>
      </c>
      <c r="AI271" s="3">
        <f t="shared" si="48"/>
        <v>15</v>
      </c>
      <c r="AJ271" s="81">
        <f t="shared" si="45"/>
        <v>16.515425555172669</v>
      </c>
      <c r="AK271" s="81">
        <f t="shared" si="46"/>
        <v>0.6613045439519214</v>
      </c>
      <c r="AL271" s="81">
        <f t="shared" si="49"/>
        <v>-168.67615812625385</v>
      </c>
      <c r="AM271" s="83">
        <v>1.67754</v>
      </c>
      <c r="AN271" s="83">
        <v>23.545200000000001</v>
      </c>
      <c r="AO271" s="84">
        <f t="shared" si="50"/>
        <v>39.498014808000001</v>
      </c>
      <c r="AP271" s="84">
        <f t="shared" si="51"/>
        <v>-68.447092814368119</v>
      </c>
      <c r="AQ271" s="84">
        <f t="shared" si="52"/>
        <v>-157.75443216131848</v>
      </c>
      <c r="AR271" s="84">
        <f t="shared" si="53"/>
        <v>89.307339346950357</v>
      </c>
      <c r="AS271" s="85">
        <f t="shared" si="54"/>
        <v>0.55772935240457633</v>
      </c>
    </row>
    <row r="272" spans="1:45" x14ac:dyDescent="0.25">
      <c r="A272">
        <v>11</v>
      </c>
      <c r="B272" s="36">
        <v>17</v>
      </c>
      <c r="C272" s="37" t="s">
        <v>545</v>
      </c>
      <c r="D272" s="37">
        <v>-800.03125</v>
      </c>
      <c r="E272" s="37">
        <v>468</v>
      </c>
      <c r="F272" s="37">
        <v>50</v>
      </c>
      <c r="G272" s="37">
        <v>0.28190100000000001</v>
      </c>
      <c r="H272" s="37">
        <v>0.19125300000000001</v>
      </c>
      <c r="I272" s="37">
        <v>48.920406999999997</v>
      </c>
      <c r="J272" s="37">
        <v>1.348071</v>
      </c>
      <c r="K272" s="37">
        <v>9.1397969999999997</v>
      </c>
      <c r="L272" s="37">
        <v>0.12612400000000001</v>
      </c>
      <c r="M272" s="59">
        <v>0.28190100000000001</v>
      </c>
      <c r="N272" s="37">
        <v>4.9182999999999998E-2</v>
      </c>
      <c r="O272" s="37">
        <v>99700</v>
      </c>
      <c r="P272" s="37">
        <v>21.7</v>
      </c>
      <c r="Q272" s="37">
        <v>60</v>
      </c>
      <c r="R272" s="37">
        <v>1.171</v>
      </c>
      <c r="S272" s="37" t="s">
        <v>578</v>
      </c>
      <c r="T272" s="37" t="s">
        <v>579</v>
      </c>
      <c r="U272" s="77">
        <v>1150</v>
      </c>
      <c r="V272" s="34">
        <v>47.259379462959693</v>
      </c>
      <c r="W272" s="2">
        <v>2.953379637495634</v>
      </c>
      <c r="X272" s="2">
        <v>14.566879613784705</v>
      </c>
      <c r="Y272" s="2">
        <v>-120.2439342519453</v>
      </c>
      <c r="Z272" s="80">
        <f>VLOOKUP(U272,BG!$A$2:$F$55,4)</f>
        <v>28.478502863576335</v>
      </c>
      <c r="AA272" s="80">
        <f>VLOOKUP(U272,BG!$A$2:$F$55,5)</f>
        <v>0.438412055918872</v>
      </c>
      <c r="AB272" s="80">
        <f>VLOOKUP(U272,BG!$A$2:$F$55,6)</f>
        <v>-140.71924603852429</v>
      </c>
      <c r="AC272" s="4">
        <f>VLOOKUP(U272+1,BG!$A$2:$F$55,4)</f>
        <v>14.122810093491935</v>
      </c>
      <c r="AD272" s="4">
        <f>VLOOKUP(U272+1,BG!$A$2:$F$55,5)</f>
        <v>0.70588304155853121</v>
      </c>
      <c r="AE272" s="4">
        <f>VLOOKUP(U272+1,BG!$A$2:$F$55,6)</f>
        <v>-174.26754054379975</v>
      </c>
      <c r="AF272" s="3">
        <f>COUNTIF($U$2:U272,U272)</f>
        <v>17</v>
      </c>
      <c r="AG272" s="3">
        <f t="shared" si="44"/>
        <v>19</v>
      </c>
      <c r="AH272" s="3">
        <f t="shared" si="47"/>
        <v>2</v>
      </c>
      <c r="AI272" s="3">
        <f t="shared" si="48"/>
        <v>16</v>
      </c>
      <c r="AJ272" s="81">
        <f t="shared" si="45"/>
        <v>15.717887067945757</v>
      </c>
      <c r="AK272" s="81">
        <f t="shared" si="46"/>
        <v>0.67616404315412459</v>
      </c>
      <c r="AL272" s="81">
        <f t="shared" si="49"/>
        <v>-170.5399522654358</v>
      </c>
      <c r="AM272" s="83">
        <v>1.9007000000000001</v>
      </c>
      <c r="AN272" s="83">
        <v>14.8576</v>
      </c>
      <c r="AO272" s="84">
        <f t="shared" si="50"/>
        <v>28.239840319999999</v>
      </c>
      <c r="AP272" s="84">
        <f t="shared" si="51"/>
        <v>-77.222408618743287</v>
      </c>
      <c r="AQ272" s="84">
        <f t="shared" si="52"/>
        <v>-159.91208219573366</v>
      </c>
      <c r="AR272" s="84">
        <f t="shared" si="53"/>
        <v>82.689673576990373</v>
      </c>
      <c r="AS272" s="85">
        <f t="shared" si="54"/>
        <v>0.65848407547882548</v>
      </c>
    </row>
    <row r="273" spans="1:45" x14ac:dyDescent="0.25">
      <c r="A273">
        <v>11</v>
      </c>
      <c r="B273" s="36">
        <v>18</v>
      </c>
      <c r="C273" s="37" t="s">
        <v>545</v>
      </c>
      <c r="D273" s="37">
        <v>-800.03125</v>
      </c>
      <c r="E273" s="37">
        <v>520</v>
      </c>
      <c r="F273" s="37">
        <v>50</v>
      </c>
      <c r="G273" s="37">
        <v>0.27198499999999998</v>
      </c>
      <c r="H273" s="37">
        <v>0.19118099999999999</v>
      </c>
      <c r="I273" s="37">
        <v>48.902237999999997</v>
      </c>
      <c r="J273" s="37">
        <v>1.2855510000000001</v>
      </c>
      <c r="K273" s="37">
        <v>9.1381770000000007</v>
      </c>
      <c r="L273" s="37">
        <v>0.120324</v>
      </c>
      <c r="M273" s="59">
        <v>0.27198499999999998</v>
      </c>
      <c r="N273" s="37">
        <v>4.4011000000000002E-2</v>
      </c>
      <c r="O273" s="37">
        <v>99700</v>
      </c>
      <c r="P273" s="37">
        <v>21.7</v>
      </c>
      <c r="Q273" s="37">
        <v>60</v>
      </c>
      <c r="R273" s="37">
        <v>1.171</v>
      </c>
      <c r="S273" s="37" t="s">
        <v>580</v>
      </c>
      <c r="T273" s="37" t="s">
        <v>581</v>
      </c>
      <c r="U273" s="77">
        <v>1150</v>
      </c>
      <c r="V273" s="34">
        <v>36.929810691470735</v>
      </c>
      <c r="W273" s="2">
        <v>2.3587319993889206</v>
      </c>
      <c r="X273" s="2">
        <v>14.042037280893155</v>
      </c>
      <c r="Y273" s="2">
        <v>-124.01049302593458</v>
      </c>
      <c r="Z273" s="80">
        <f>VLOOKUP(U273,BG!$A$2:$F$55,4)</f>
        <v>28.478502863576335</v>
      </c>
      <c r="AA273" s="80">
        <f>VLOOKUP(U273,BG!$A$2:$F$55,5)</f>
        <v>0.438412055918872</v>
      </c>
      <c r="AB273" s="80">
        <f>VLOOKUP(U273,BG!$A$2:$F$55,6)</f>
        <v>-140.71924603852429</v>
      </c>
      <c r="AC273" s="4">
        <f>VLOOKUP(U273+1,BG!$A$2:$F$55,4)</f>
        <v>14.122810093491935</v>
      </c>
      <c r="AD273" s="4">
        <f>VLOOKUP(U273+1,BG!$A$2:$F$55,5)</f>
        <v>0.70588304155853121</v>
      </c>
      <c r="AE273" s="4">
        <f>VLOOKUP(U273+1,BG!$A$2:$F$55,6)</f>
        <v>-174.26754054379975</v>
      </c>
      <c r="AF273" s="3">
        <f>COUNTIF($U$2:U273,U273)</f>
        <v>18</v>
      </c>
      <c r="AG273" s="3">
        <f t="shared" si="44"/>
        <v>19</v>
      </c>
      <c r="AH273" s="3">
        <f t="shared" si="47"/>
        <v>1</v>
      </c>
      <c r="AI273" s="3">
        <f t="shared" si="48"/>
        <v>17</v>
      </c>
      <c r="AJ273" s="81">
        <f t="shared" si="45"/>
        <v>14.920348580718846</v>
      </c>
      <c r="AK273" s="81">
        <f t="shared" si="46"/>
        <v>0.6910235423563279</v>
      </c>
      <c r="AL273" s="81">
        <f t="shared" si="49"/>
        <v>-172.40374640461781</v>
      </c>
      <c r="AM273" s="83">
        <v>1.4053100000000001</v>
      </c>
      <c r="AN273" s="83">
        <v>14.404199999999999</v>
      </c>
      <c r="AO273" s="84">
        <f t="shared" si="50"/>
        <v>20.242366302000001</v>
      </c>
      <c r="AP273" s="84">
        <f t="shared" si="51"/>
        <v>-90.889090354879698</v>
      </c>
      <c r="AQ273" s="84">
        <f t="shared" si="52"/>
        <v>-162.09343427517825</v>
      </c>
      <c r="AR273" s="84">
        <f t="shared" si="53"/>
        <v>71.204343920298555</v>
      </c>
      <c r="AS273" s="85">
        <f t="shared" si="54"/>
        <v>0.71571444679473528</v>
      </c>
    </row>
    <row r="274" spans="1:45" x14ac:dyDescent="0.25">
      <c r="A274">
        <v>11</v>
      </c>
      <c r="B274" s="36">
        <v>19</v>
      </c>
      <c r="C274" s="37" t="s">
        <v>545</v>
      </c>
      <c r="D274" s="37">
        <v>-800.03125</v>
      </c>
      <c r="E274" s="37">
        <v>572</v>
      </c>
      <c r="F274" s="37">
        <v>50</v>
      </c>
      <c r="G274" s="37">
        <v>0.257415</v>
      </c>
      <c r="H274" s="37">
        <v>0.191444</v>
      </c>
      <c r="I274" s="37">
        <v>48.968183000000003</v>
      </c>
      <c r="J274" s="37">
        <v>1.3516459999999999</v>
      </c>
      <c r="K274" s="37">
        <v>9.1442560000000004</v>
      </c>
      <c r="L274" s="37">
        <v>0.12636600000000001</v>
      </c>
      <c r="M274" s="59">
        <v>0.257415</v>
      </c>
      <c r="N274" s="37">
        <v>2.5849E-2</v>
      </c>
      <c r="O274" s="37">
        <v>99700</v>
      </c>
      <c r="P274" s="37">
        <v>21.7</v>
      </c>
      <c r="Q274" s="37">
        <v>60</v>
      </c>
      <c r="R274" s="37">
        <v>1.171</v>
      </c>
      <c r="S274" s="37" t="s">
        <v>582</v>
      </c>
      <c r="T274" s="37" t="s">
        <v>583</v>
      </c>
      <c r="U274" s="77">
        <v>1150</v>
      </c>
      <c r="V274" s="34">
        <v>22.635938962121557</v>
      </c>
      <c r="W274" s="2">
        <v>4.3237729444403179</v>
      </c>
      <c r="X274" s="2">
        <v>6.2584459805810697</v>
      </c>
      <c r="Y274" s="2">
        <v>-121.10564881771748</v>
      </c>
      <c r="Z274" s="80">
        <f>VLOOKUP(U274,BG!$A$2:$F$55,4)</f>
        <v>28.478502863576335</v>
      </c>
      <c r="AA274" s="80">
        <f>VLOOKUP(U274,BG!$A$2:$F$55,5)</f>
        <v>0.438412055918872</v>
      </c>
      <c r="AB274" s="80">
        <f>VLOOKUP(U274,BG!$A$2:$F$55,6)</f>
        <v>-140.71924603852429</v>
      </c>
      <c r="AC274" s="4">
        <f>VLOOKUP(U274+1,BG!$A$2:$F$55,4)</f>
        <v>14.122810093491935</v>
      </c>
      <c r="AD274" s="4">
        <f>VLOOKUP(U274+1,BG!$A$2:$F$55,5)</f>
        <v>0.70588304155853121</v>
      </c>
      <c r="AE274" s="4">
        <f>VLOOKUP(U274+1,BG!$A$2:$F$55,6)</f>
        <v>-174.26754054379975</v>
      </c>
      <c r="AF274" s="3">
        <f>COUNTIF($U$2:U274,U274)</f>
        <v>19</v>
      </c>
      <c r="AG274" s="3">
        <f t="shared" si="44"/>
        <v>19</v>
      </c>
      <c r="AH274" s="3">
        <f t="shared" si="47"/>
        <v>0</v>
      </c>
      <c r="AI274" s="3">
        <f t="shared" si="48"/>
        <v>18</v>
      </c>
      <c r="AJ274" s="81">
        <f t="shared" si="45"/>
        <v>14.122810093491935</v>
      </c>
      <c r="AK274" s="81">
        <f t="shared" si="46"/>
        <v>0.70588304155853121</v>
      </c>
      <c r="AL274" s="81">
        <f t="shared" si="49"/>
        <v>-174.26754054379975</v>
      </c>
      <c r="AM274" s="83">
        <v>1.4996799999999999</v>
      </c>
      <c r="AN274" s="83">
        <v>7.7005699999999999</v>
      </c>
      <c r="AO274" s="84">
        <f t="shared" si="50"/>
        <v>11.5483908176</v>
      </c>
      <c r="AP274" s="84">
        <f t="shared" si="51"/>
        <v>-94.045549412639787</v>
      </c>
      <c r="AQ274" s="84">
        <f t="shared" si="52"/>
        <v>-164.29848839965214</v>
      </c>
      <c r="AR274" s="84">
        <f t="shared" si="53"/>
        <v>70.252938987012357</v>
      </c>
      <c r="AS274" s="85">
        <f t="shared" si="54"/>
        <v>0.83561697227022846</v>
      </c>
    </row>
    <row r="275" spans="1:45" x14ac:dyDescent="0.25">
      <c r="A275">
        <v>12</v>
      </c>
      <c r="B275" s="7">
        <v>1</v>
      </c>
      <c r="C275" s="3" t="s">
        <v>584</v>
      </c>
      <c r="D275" s="3">
        <v>-200</v>
      </c>
      <c r="E275" s="3">
        <v>-363.96875</v>
      </c>
      <c r="F275" s="3">
        <v>50</v>
      </c>
      <c r="G275" s="3">
        <v>3.7019000000000003E-2</v>
      </c>
      <c r="H275" s="3">
        <v>0.18063100000000001</v>
      </c>
      <c r="I275" s="3">
        <v>46.255315000000003</v>
      </c>
      <c r="J275" s="3">
        <v>1.454752</v>
      </c>
      <c r="K275" s="3">
        <v>8.8870950000000004</v>
      </c>
      <c r="L275" s="3">
        <v>0.13994999999999999</v>
      </c>
      <c r="M275" s="50">
        <v>3.7019000000000003E-2</v>
      </c>
      <c r="N275" s="3">
        <v>3.5964999999999997E-2</v>
      </c>
      <c r="O275" s="3">
        <v>99700</v>
      </c>
      <c r="P275" s="3">
        <v>21.7</v>
      </c>
      <c r="Q275" s="3">
        <v>60</v>
      </c>
      <c r="R275" s="3">
        <v>1.171</v>
      </c>
      <c r="S275" s="3" t="s">
        <v>585</v>
      </c>
      <c r="T275" s="3" t="s">
        <v>586</v>
      </c>
      <c r="U275" s="77">
        <v>1160</v>
      </c>
      <c r="V275" s="34">
        <v>17.6276142665217</v>
      </c>
      <c r="W275" s="2">
        <v>2.1086126108203249</v>
      </c>
      <c r="X275" s="2">
        <v>9.6687028021836152</v>
      </c>
      <c r="Y275" s="2">
        <v>7.9384490882456618</v>
      </c>
      <c r="Z275" s="80">
        <f>VLOOKUP(U275,BG!$A$2:$F$55,4)</f>
        <v>13.279158098717652</v>
      </c>
      <c r="AA275" s="80">
        <f>VLOOKUP(U275,BG!$A$2:$F$55,5)</f>
        <v>0.75808499804214169</v>
      </c>
      <c r="AB275" s="80">
        <f>VLOOKUP(U275,BG!$A$2:$F$55,6)</f>
        <v>11.226234679722511</v>
      </c>
      <c r="AC275" s="4">
        <f>VLOOKUP(U275+1,BG!$A$2:$F$55,4)</f>
        <v>16.487029101344483</v>
      </c>
      <c r="AD275" s="4">
        <f>VLOOKUP(U275+1,BG!$A$2:$F$55,5)</f>
        <v>0.65821637347256556</v>
      </c>
      <c r="AE275" s="4">
        <f>VLOOKUP(U275+1,BG!$A$2:$F$55,6)</f>
        <v>-29.750559639846166</v>
      </c>
      <c r="AF275" s="3">
        <f>COUNTIF($U$2:U275,U275)</f>
        <v>1</v>
      </c>
      <c r="AG275" s="3">
        <f t="shared" si="44"/>
        <v>19</v>
      </c>
      <c r="AH275" s="3">
        <f t="shared" si="47"/>
        <v>18</v>
      </c>
      <c r="AI275" s="3">
        <f t="shared" si="48"/>
        <v>0</v>
      </c>
      <c r="AJ275" s="81">
        <f t="shared" si="45"/>
        <v>13.279158098717652</v>
      </c>
      <c r="AK275" s="81">
        <f t="shared" si="46"/>
        <v>0.75808499804214169</v>
      </c>
      <c r="AL275" s="81">
        <f t="shared" si="49"/>
        <v>11.226234679722511</v>
      </c>
      <c r="AM275" s="83">
        <v>1.8442499999999999</v>
      </c>
      <c r="AN275" s="83">
        <v>10.062099999999999</v>
      </c>
      <c r="AO275" s="84">
        <f t="shared" si="50"/>
        <v>18.557027924999996</v>
      </c>
      <c r="AP275" s="84">
        <f t="shared" si="51"/>
        <v>28.325997747203846</v>
      </c>
      <c r="AQ275" s="84">
        <f t="shared" si="52"/>
        <v>21.292965220990173</v>
      </c>
      <c r="AR275" s="84">
        <f t="shared" si="53"/>
        <v>7.0330325262136739</v>
      </c>
      <c r="AS275" s="85">
        <f t="shared" si="54"/>
        <v>1.6385528370349252</v>
      </c>
    </row>
    <row r="276" spans="1:45" x14ac:dyDescent="0.25">
      <c r="A276">
        <v>12</v>
      </c>
      <c r="B276" s="7">
        <v>2</v>
      </c>
      <c r="C276" s="3" t="s">
        <v>584</v>
      </c>
      <c r="D276" s="3">
        <v>-200</v>
      </c>
      <c r="E276" s="3">
        <v>-312</v>
      </c>
      <c r="F276" s="3">
        <v>50</v>
      </c>
      <c r="G276" s="3">
        <v>5.0874000000000003E-2</v>
      </c>
      <c r="H276" s="3">
        <v>0.180807</v>
      </c>
      <c r="I276" s="3">
        <v>46.299551000000001</v>
      </c>
      <c r="J276" s="3">
        <v>1.4310419999999999</v>
      </c>
      <c r="K276" s="3">
        <v>8.8913799999999998</v>
      </c>
      <c r="L276" s="3">
        <v>0.13766800000000001</v>
      </c>
      <c r="M276" s="50">
        <v>5.0874000000000003E-2</v>
      </c>
      <c r="N276" s="3">
        <v>5.1704E-2</v>
      </c>
      <c r="O276" s="3">
        <v>99700</v>
      </c>
      <c r="P276" s="3">
        <v>21.7</v>
      </c>
      <c r="Q276" s="3">
        <v>60</v>
      </c>
      <c r="R276" s="3">
        <v>1.171</v>
      </c>
      <c r="S276" s="3" t="s">
        <v>587</v>
      </c>
      <c r="T276" s="3" t="s">
        <v>588</v>
      </c>
      <c r="U276" s="77">
        <v>1160</v>
      </c>
      <c r="V276" s="34">
        <v>27.384574679908511</v>
      </c>
      <c r="W276" s="2">
        <v>1.5819708361607099</v>
      </c>
      <c r="X276" s="2">
        <v>15.776024941945918</v>
      </c>
      <c r="Y276" s="2">
        <v>3.89612010256426</v>
      </c>
      <c r="Z276" s="80">
        <f>VLOOKUP(U276,BG!$A$2:$F$55,4)</f>
        <v>13.279158098717652</v>
      </c>
      <c r="AA276" s="80">
        <f>VLOOKUP(U276,BG!$A$2:$F$55,5)</f>
        <v>0.75808499804214169</v>
      </c>
      <c r="AB276" s="80">
        <f>VLOOKUP(U276,BG!$A$2:$F$55,6)</f>
        <v>11.226234679722511</v>
      </c>
      <c r="AC276" s="4">
        <f>VLOOKUP(U276+1,BG!$A$2:$F$55,4)</f>
        <v>16.487029101344483</v>
      </c>
      <c r="AD276" s="4">
        <f>VLOOKUP(U276+1,BG!$A$2:$F$55,5)</f>
        <v>0.65821637347256556</v>
      </c>
      <c r="AE276" s="4">
        <f>VLOOKUP(U276+1,BG!$A$2:$F$55,6)</f>
        <v>-29.750559639846166</v>
      </c>
      <c r="AF276" s="3">
        <f>COUNTIF($U$2:U276,U276)</f>
        <v>2</v>
      </c>
      <c r="AG276" s="3">
        <f t="shared" si="44"/>
        <v>19</v>
      </c>
      <c r="AH276" s="3">
        <f t="shared" si="47"/>
        <v>17</v>
      </c>
      <c r="AI276" s="3">
        <f t="shared" si="48"/>
        <v>1</v>
      </c>
      <c r="AJ276" s="81">
        <f t="shared" si="45"/>
        <v>13.457373154419143</v>
      </c>
      <c r="AK276" s="81">
        <f t="shared" si="46"/>
        <v>0.75253674112160973</v>
      </c>
      <c r="AL276" s="81">
        <f t="shared" si="49"/>
        <v>8.9497461064131407</v>
      </c>
      <c r="AM276" s="83">
        <v>1.31403</v>
      </c>
      <c r="AN276" s="83">
        <v>15.642099999999999</v>
      </c>
      <c r="AO276" s="84">
        <f t="shared" si="50"/>
        <v>20.554188662999998</v>
      </c>
      <c r="AP276" s="84">
        <f t="shared" si="51"/>
        <v>28.85333147126666</v>
      </c>
      <c r="AQ276" s="84">
        <f t="shared" si="52"/>
        <v>19.07691384409716</v>
      </c>
      <c r="AR276" s="84">
        <f t="shared" si="53"/>
        <v>9.7764176271695007</v>
      </c>
      <c r="AS276" s="85">
        <f t="shared" si="54"/>
        <v>1.1024253920861717</v>
      </c>
    </row>
    <row r="277" spans="1:45" x14ac:dyDescent="0.25">
      <c r="A277">
        <v>12</v>
      </c>
      <c r="B277" s="7">
        <v>3</v>
      </c>
      <c r="C277" s="3" t="s">
        <v>584</v>
      </c>
      <c r="D277" s="3">
        <v>-200</v>
      </c>
      <c r="E277" s="3">
        <v>-260</v>
      </c>
      <c r="F277" s="3">
        <v>50</v>
      </c>
      <c r="G277" s="3">
        <v>7.7195E-2</v>
      </c>
      <c r="H277" s="3">
        <v>0.181447</v>
      </c>
      <c r="I277" s="3">
        <v>46.460023999999997</v>
      </c>
      <c r="J277" s="3">
        <v>1.4132739999999999</v>
      </c>
      <c r="K277" s="3">
        <v>8.9068100000000001</v>
      </c>
      <c r="L277" s="3">
        <v>0.135653</v>
      </c>
      <c r="M277" s="50">
        <v>7.7195E-2</v>
      </c>
      <c r="N277" s="3">
        <v>8.2860000000000003E-2</v>
      </c>
      <c r="O277" s="3">
        <v>99700</v>
      </c>
      <c r="P277" s="3">
        <v>21.7</v>
      </c>
      <c r="Q277" s="3">
        <v>60</v>
      </c>
      <c r="R277" s="3">
        <v>1.171</v>
      </c>
      <c r="S277" s="3" t="s">
        <v>589</v>
      </c>
      <c r="T277" s="3" t="s">
        <v>590</v>
      </c>
      <c r="U277" s="77">
        <v>1160</v>
      </c>
      <c r="V277" s="34">
        <v>47.877816018527504</v>
      </c>
      <c r="W277" s="2">
        <v>1.1191939218162208</v>
      </c>
      <c r="X277" s="2">
        <v>33.220386384313862</v>
      </c>
      <c r="Y277" s="2">
        <v>-0.14859721305699666</v>
      </c>
      <c r="Z277" s="80">
        <f>VLOOKUP(U277,BG!$A$2:$F$55,4)</f>
        <v>13.279158098717652</v>
      </c>
      <c r="AA277" s="80">
        <f>VLOOKUP(U277,BG!$A$2:$F$55,5)</f>
        <v>0.75808499804214169</v>
      </c>
      <c r="AB277" s="80">
        <f>VLOOKUP(U277,BG!$A$2:$F$55,6)</f>
        <v>11.226234679722511</v>
      </c>
      <c r="AC277" s="4">
        <f>VLOOKUP(U277+1,BG!$A$2:$F$55,4)</f>
        <v>16.487029101344483</v>
      </c>
      <c r="AD277" s="4">
        <f>VLOOKUP(U277+1,BG!$A$2:$F$55,5)</f>
        <v>0.65821637347256556</v>
      </c>
      <c r="AE277" s="4">
        <f>VLOOKUP(U277+1,BG!$A$2:$F$55,6)</f>
        <v>-29.750559639846166</v>
      </c>
      <c r="AF277" s="3">
        <f>COUNTIF($U$2:U277,U277)</f>
        <v>3</v>
      </c>
      <c r="AG277" s="3">
        <f t="shared" si="44"/>
        <v>19</v>
      </c>
      <c r="AH277" s="3">
        <f t="shared" si="47"/>
        <v>16</v>
      </c>
      <c r="AI277" s="3">
        <f t="shared" si="48"/>
        <v>2</v>
      </c>
      <c r="AJ277" s="81">
        <f t="shared" si="45"/>
        <v>13.635588210120634</v>
      </c>
      <c r="AK277" s="81">
        <f t="shared" si="46"/>
        <v>0.74698848420107766</v>
      </c>
      <c r="AL277" s="81">
        <f t="shared" si="49"/>
        <v>6.6732575331037687</v>
      </c>
      <c r="AM277" s="83">
        <v>0.76442100000000002</v>
      </c>
      <c r="AN277" s="83">
        <v>36.572499999999998</v>
      </c>
      <c r="AO277" s="84">
        <f t="shared" si="50"/>
        <v>27.956787022499999</v>
      </c>
      <c r="AP277" s="84">
        <f t="shared" si="51"/>
        <v>37.031457308653422</v>
      </c>
      <c r="AQ277" s="84">
        <f t="shared" si="52"/>
        <v>16.858884901371866</v>
      </c>
      <c r="AR277" s="84">
        <f t="shared" si="53"/>
        <v>20.172572407281557</v>
      </c>
      <c r="AS277" s="85">
        <f t="shared" si="54"/>
        <v>0.38588110916427432</v>
      </c>
    </row>
    <row r="278" spans="1:45" x14ac:dyDescent="0.25">
      <c r="A278">
        <v>12</v>
      </c>
      <c r="B278" s="7">
        <v>4</v>
      </c>
      <c r="C278" s="3" t="s">
        <v>584</v>
      </c>
      <c r="D278" s="3">
        <v>-200</v>
      </c>
      <c r="E278" s="3">
        <v>-208</v>
      </c>
      <c r="F278" s="3">
        <v>50</v>
      </c>
      <c r="G278" s="3">
        <v>0.10731</v>
      </c>
      <c r="H278" s="3">
        <v>0.18096100000000001</v>
      </c>
      <c r="I278" s="3">
        <v>46.338256999999999</v>
      </c>
      <c r="J278" s="3">
        <v>1.416058</v>
      </c>
      <c r="K278" s="3">
        <v>8.8951209999999996</v>
      </c>
      <c r="L278" s="3">
        <v>0.13609599999999999</v>
      </c>
      <c r="M278" s="50">
        <v>0.10731</v>
      </c>
      <c r="N278" s="3">
        <v>0.10884000000000001</v>
      </c>
      <c r="O278" s="3">
        <v>99700</v>
      </c>
      <c r="P278" s="3">
        <v>21.7</v>
      </c>
      <c r="Q278" s="3">
        <v>60</v>
      </c>
      <c r="R278" s="3">
        <v>1.171</v>
      </c>
      <c r="S278" s="3" t="s">
        <v>591</v>
      </c>
      <c r="T278" s="3" t="s">
        <v>592</v>
      </c>
      <c r="U278" s="77">
        <v>1160</v>
      </c>
      <c r="V278" s="34">
        <v>71.63244468361205</v>
      </c>
      <c r="W278" s="2">
        <v>1.1555762413943844</v>
      </c>
      <c r="X278" s="2">
        <v>46.548714600787207</v>
      </c>
      <c r="Y278" s="2">
        <v>-2.1283794356482861</v>
      </c>
      <c r="Z278" s="80">
        <f>VLOOKUP(U278,BG!$A$2:$F$55,4)</f>
        <v>13.279158098717652</v>
      </c>
      <c r="AA278" s="80">
        <f>VLOOKUP(U278,BG!$A$2:$F$55,5)</f>
        <v>0.75808499804214169</v>
      </c>
      <c r="AB278" s="80">
        <f>VLOOKUP(U278,BG!$A$2:$F$55,6)</f>
        <v>11.226234679722511</v>
      </c>
      <c r="AC278" s="4">
        <f>VLOOKUP(U278+1,BG!$A$2:$F$55,4)</f>
        <v>16.487029101344483</v>
      </c>
      <c r="AD278" s="4">
        <f>VLOOKUP(U278+1,BG!$A$2:$F$55,5)</f>
        <v>0.65821637347256556</v>
      </c>
      <c r="AE278" s="4">
        <f>VLOOKUP(U278+1,BG!$A$2:$F$55,6)</f>
        <v>-29.750559639846166</v>
      </c>
      <c r="AF278" s="3">
        <f>COUNTIF($U$2:U278,U278)</f>
        <v>4</v>
      </c>
      <c r="AG278" s="3">
        <f t="shared" si="44"/>
        <v>19</v>
      </c>
      <c r="AH278" s="3">
        <f t="shared" si="47"/>
        <v>15</v>
      </c>
      <c r="AI278" s="3">
        <f t="shared" si="48"/>
        <v>3</v>
      </c>
      <c r="AJ278" s="81">
        <f t="shared" si="45"/>
        <v>13.813803265822123</v>
      </c>
      <c r="AK278" s="81">
        <f t="shared" si="46"/>
        <v>0.74144022728054571</v>
      </c>
      <c r="AL278" s="81">
        <f t="shared" si="49"/>
        <v>4.3967689597943966</v>
      </c>
      <c r="AM278" s="83">
        <v>0.91867699999999997</v>
      </c>
      <c r="AN278" s="83">
        <v>49.127600000000001</v>
      </c>
      <c r="AO278" s="84">
        <f t="shared" si="50"/>
        <v>45.132396185200001</v>
      </c>
      <c r="AP278" s="84">
        <f t="shared" si="51"/>
        <v>51.662209224469301</v>
      </c>
      <c r="AQ278" s="84">
        <f t="shared" si="52"/>
        <v>14.638878392814297</v>
      </c>
      <c r="AR278" s="84">
        <f t="shared" si="53"/>
        <v>37.023330831655002</v>
      </c>
      <c r="AS278" s="85">
        <f t="shared" si="54"/>
        <v>0.21902581889287326</v>
      </c>
    </row>
    <row r="279" spans="1:45" x14ac:dyDescent="0.25">
      <c r="A279">
        <v>12</v>
      </c>
      <c r="B279" s="7">
        <v>5</v>
      </c>
      <c r="C279" s="3" t="s">
        <v>584</v>
      </c>
      <c r="D279" s="3">
        <v>-200</v>
      </c>
      <c r="E279" s="3">
        <v>-156</v>
      </c>
      <c r="F279" s="3">
        <v>50</v>
      </c>
      <c r="G279" s="3">
        <v>0.16091</v>
      </c>
      <c r="H279" s="3">
        <v>0.181586</v>
      </c>
      <c r="I279" s="3">
        <v>46.495021999999999</v>
      </c>
      <c r="J279" s="3">
        <v>1.430123</v>
      </c>
      <c r="K279" s="3">
        <v>8.9101420000000005</v>
      </c>
      <c r="L279" s="3">
        <v>0.13717599999999999</v>
      </c>
      <c r="M279" s="50">
        <v>0.16091</v>
      </c>
      <c r="N279" s="3">
        <v>0.16642699999999999</v>
      </c>
      <c r="O279" s="3">
        <v>99700</v>
      </c>
      <c r="P279" s="3">
        <v>21.7</v>
      </c>
      <c r="Q279" s="3">
        <v>60</v>
      </c>
      <c r="R279" s="3">
        <v>1.171</v>
      </c>
      <c r="S279" s="3" t="s">
        <v>593</v>
      </c>
      <c r="T279" s="3" t="s">
        <v>594</v>
      </c>
      <c r="U279" s="77">
        <v>1160</v>
      </c>
      <c r="V279" s="34">
        <v>115.6051615493345</v>
      </c>
      <c r="W279" s="2">
        <v>1.0666297892108267</v>
      </c>
      <c r="X279" s="2">
        <v>78.283932910456343</v>
      </c>
      <c r="Y279" s="2">
        <v>-5.4185408491389113</v>
      </c>
      <c r="Z279" s="80">
        <f>VLOOKUP(U279,BG!$A$2:$F$55,4)</f>
        <v>13.279158098717652</v>
      </c>
      <c r="AA279" s="80">
        <f>VLOOKUP(U279,BG!$A$2:$F$55,5)</f>
        <v>0.75808499804214169</v>
      </c>
      <c r="AB279" s="80">
        <f>VLOOKUP(U279,BG!$A$2:$F$55,6)</f>
        <v>11.226234679722511</v>
      </c>
      <c r="AC279" s="4">
        <f>VLOOKUP(U279+1,BG!$A$2:$F$55,4)</f>
        <v>16.487029101344483</v>
      </c>
      <c r="AD279" s="4">
        <f>VLOOKUP(U279+1,BG!$A$2:$F$55,5)</f>
        <v>0.65821637347256556</v>
      </c>
      <c r="AE279" s="4">
        <f>VLOOKUP(U279+1,BG!$A$2:$F$55,6)</f>
        <v>-29.750559639846166</v>
      </c>
      <c r="AF279" s="3">
        <f>COUNTIF($U$2:U279,U279)</f>
        <v>5</v>
      </c>
      <c r="AG279" s="3">
        <f t="shared" si="44"/>
        <v>19</v>
      </c>
      <c r="AH279" s="3">
        <f t="shared" si="47"/>
        <v>14</v>
      </c>
      <c r="AI279" s="3">
        <f t="shared" si="48"/>
        <v>4</v>
      </c>
      <c r="AJ279" s="81">
        <f t="shared" si="45"/>
        <v>13.992018321523613</v>
      </c>
      <c r="AK279" s="81">
        <f t="shared" si="46"/>
        <v>0.73589197036001375</v>
      </c>
      <c r="AL279" s="81">
        <f t="shared" si="49"/>
        <v>2.1202803864850273</v>
      </c>
      <c r="AM279" s="83">
        <v>0.92201200000000005</v>
      </c>
      <c r="AN279" s="83">
        <v>77.879199999999997</v>
      </c>
      <c r="AO279" s="84">
        <f t="shared" si="50"/>
        <v>71.805556950400003</v>
      </c>
      <c r="AP279" s="84">
        <f t="shared" si="51"/>
        <v>78.081434009735645</v>
      </c>
      <c r="AQ279" s="84">
        <f t="shared" si="52"/>
        <v>12.41689431842445</v>
      </c>
      <c r="AR279" s="84">
        <f t="shared" si="53"/>
        <v>65.664539691311191</v>
      </c>
      <c r="AS279" s="85">
        <f t="shared" si="54"/>
        <v>9.3521058518916247E-2</v>
      </c>
    </row>
    <row r="280" spans="1:45" x14ac:dyDescent="0.25">
      <c r="A280">
        <v>12</v>
      </c>
      <c r="B280" s="7">
        <v>6</v>
      </c>
      <c r="C280" s="3" t="s">
        <v>584</v>
      </c>
      <c r="D280" s="3">
        <v>-200</v>
      </c>
      <c r="E280" s="3">
        <v>-104</v>
      </c>
      <c r="F280" s="3">
        <v>50</v>
      </c>
      <c r="G280" s="3">
        <v>0.22516</v>
      </c>
      <c r="H280" s="3">
        <v>0.18196499999999999</v>
      </c>
      <c r="I280" s="3">
        <v>46.589987000000001</v>
      </c>
      <c r="J280" s="3">
        <v>1.4519709999999999</v>
      </c>
      <c r="K280" s="3">
        <v>8.9192070000000001</v>
      </c>
      <c r="L280" s="3">
        <v>0.139207</v>
      </c>
      <c r="M280" s="50">
        <v>0.22516</v>
      </c>
      <c r="N280" s="3">
        <v>0.24946099999999999</v>
      </c>
      <c r="O280" s="3">
        <v>99700</v>
      </c>
      <c r="P280" s="3">
        <v>21.7</v>
      </c>
      <c r="Q280" s="3">
        <v>60</v>
      </c>
      <c r="R280" s="3">
        <v>1.171</v>
      </c>
      <c r="S280" s="3" t="s">
        <v>595</v>
      </c>
      <c r="T280" s="3" t="s">
        <v>596</v>
      </c>
      <c r="U280" s="77">
        <v>1160</v>
      </c>
      <c r="V280" s="34">
        <v>168.73421820103005</v>
      </c>
      <c r="W280" s="2">
        <v>1.0454756432178458</v>
      </c>
      <c r="X280" s="2">
        <v>116.14086041290483</v>
      </c>
      <c r="Y280" s="2">
        <v>-7.0195240833107064</v>
      </c>
      <c r="Z280" s="80">
        <f>VLOOKUP(U280,BG!$A$2:$F$55,4)</f>
        <v>13.279158098717652</v>
      </c>
      <c r="AA280" s="80">
        <f>VLOOKUP(U280,BG!$A$2:$F$55,5)</f>
        <v>0.75808499804214169</v>
      </c>
      <c r="AB280" s="80">
        <f>VLOOKUP(U280,BG!$A$2:$F$55,6)</f>
        <v>11.226234679722511</v>
      </c>
      <c r="AC280" s="4">
        <f>VLOOKUP(U280+1,BG!$A$2:$F$55,4)</f>
        <v>16.487029101344483</v>
      </c>
      <c r="AD280" s="4">
        <f>VLOOKUP(U280+1,BG!$A$2:$F$55,5)</f>
        <v>0.65821637347256556</v>
      </c>
      <c r="AE280" s="4">
        <f>VLOOKUP(U280+1,BG!$A$2:$F$55,6)</f>
        <v>-29.750559639846166</v>
      </c>
      <c r="AF280" s="3">
        <f>COUNTIF($U$2:U280,U280)</f>
        <v>6</v>
      </c>
      <c r="AG280" s="3">
        <f t="shared" si="44"/>
        <v>19</v>
      </c>
      <c r="AH280" s="3">
        <f t="shared" si="47"/>
        <v>13</v>
      </c>
      <c r="AI280" s="3">
        <f t="shared" si="48"/>
        <v>5</v>
      </c>
      <c r="AJ280" s="81">
        <f t="shared" si="45"/>
        <v>14.170233377225106</v>
      </c>
      <c r="AK280" s="81">
        <f t="shared" si="46"/>
        <v>0.73034371343948168</v>
      </c>
      <c r="AL280" s="81">
        <f t="shared" si="49"/>
        <v>-0.1562081868243439</v>
      </c>
      <c r="AM280" s="83">
        <v>0.981348</v>
      </c>
      <c r="AN280" s="83">
        <v>117.956</v>
      </c>
      <c r="AO280" s="84">
        <f t="shared" si="50"/>
        <v>115.75588468800001</v>
      </c>
      <c r="AP280" s="84">
        <f t="shared" si="51"/>
        <v>114.40291666074501</v>
      </c>
      <c r="AQ280" s="84">
        <f t="shared" si="52"/>
        <v>10.192932678202327</v>
      </c>
      <c r="AR280" s="84">
        <f t="shared" si="53"/>
        <v>104.20998398254268</v>
      </c>
      <c r="AS280" s="85">
        <f t="shared" si="54"/>
        <v>0.11079457326652602</v>
      </c>
    </row>
    <row r="281" spans="1:45" x14ac:dyDescent="0.25">
      <c r="A281">
        <v>12</v>
      </c>
      <c r="B281" s="7">
        <v>7</v>
      </c>
      <c r="C281" s="3" t="s">
        <v>584</v>
      </c>
      <c r="D281" s="3">
        <v>-200</v>
      </c>
      <c r="E281" s="3">
        <v>-52</v>
      </c>
      <c r="F281" s="3">
        <v>50</v>
      </c>
      <c r="G281" s="3">
        <v>0.331233</v>
      </c>
      <c r="H281" s="3">
        <v>0.18190000000000001</v>
      </c>
      <c r="I281" s="3">
        <v>46.573802999999998</v>
      </c>
      <c r="J281" s="3">
        <v>1.436599</v>
      </c>
      <c r="K281" s="3">
        <v>8.9176830000000002</v>
      </c>
      <c r="L281" s="3">
        <v>0.13758000000000001</v>
      </c>
      <c r="M281" s="50">
        <v>0.331233</v>
      </c>
      <c r="N281" s="3">
        <v>0.311672</v>
      </c>
      <c r="O281" s="3">
        <v>99700</v>
      </c>
      <c r="P281" s="3">
        <v>21.7</v>
      </c>
      <c r="Q281" s="3">
        <v>60</v>
      </c>
      <c r="R281" s="3">
        <v>1.171</v>
      </c>
      <c r="S281" s="3" t="s">
        <v>597</v>
      </c>
      <c r="T281" s="3" t="s">
        <v>598</v>
      </c>
      <c r="U281" s="77">
        <v>1160</v>
      </c>
      <c r="V281" s="34">
        <v>257.85334029897717</v>
      </c>
      <c r="W281" s="2">
        <v>1.4422933918802483</v>
      </c>
      <c r="X281" s="2">
        <v>127.35811299073715</v>
      </c>
      <c r="Y281" s="2">
        <v>-9.9374214061979345</v>
      </c>
      <c r="Z281" s="80">
        <f>VLOOKUP(U281,BG!$A$2:$F$55,4)</f>
        <v>13.279158098717652</v>
      </c>
      <c r="AA281" s="80">
        <f>VLOOKUP(U281,BG!$A$2:$F$55,5)</f>
        <v>0.75808499804214169</v>
      </c>
      <c r="AB281" s="80">
        <f>VLOOKUP(U281,BG!$A$2:$F$55,6)</f>
        <v>11.226234679722511</v>
      </c>
      <c r="AC281" s="4">
        <f>VLOOKUP(U281+1,BG!$A$2:$F$55,4)</f>
        <v>16.487029101344483</v>
      </c>
      <c r="AD281" s="4">
        <f>VLOOKUP(U281+1,BG!$A$2:$F$55,5)</f>
        <v>0.65821637347256556</v>
      </c>
      <c r="AE281" s="4">
        <f>VLOOKUP(U281+1,BG!$A$2:$F$55,6)</f>
        <v>-29.750559639846166</v>
      </c>
      <c r="AF281" s="3">
        <f>COUNTIF($U$2:U281,U281)</f>
        <v>7</v>
      </c>
      <c r="AG281" s="3">
        <f t="shared" si="44"/>
        <v>19</v>
      </c>
      <c r="AH281" s="3">
        <f t="shared" si="47"/>
        <v>12</v>
      </c>
      <c r="AI281" s="3">
        <f t="shared" si="48"/>
        <v>6</v>
      </c>
      <c r="AJ281" s="81">
        <f t="shared" si="45"/>
        <v>14.348448432926595</v>
      </c>
      <c r="AK281" s="81">
        <f t="shared" si="46"/>
        <v>0.72479545651894961</v>
      </c>
      <c r="AL281" s="81">
        <f t="shared" si="49"/>
        <v>-2.4326967601337151</v>
      </c>
      <c r="AM281" s="83">
        <v>1.34263</v>
      </c>
      <c r="AN281" s="83">
        <v>128.83600000000001</v>
      </c>
      <c r="AO281" s="84">
        <f t="shared" si="50"/>
        <v>172.97907868000001</v>
      </c>
      <c r="AP281" s="84">
        <f t="shared" si="51"/>
        <v>173.75034336268027</v>
      </c>
      <c r="AQ281" s="84">
        <f t="shared" si="52"/>
        <v>7.9669934721479239</v>
      </c>
      <c r="AR281" s="84">
        <f t="shared" si="53"/>
        <v>165.78334989053235</v>
      </c>
      <c r="AS281" s="85">
        <f t="shared" si="54"/>
        <v>4.3404411807452581E-2</v>
      </c>
    </row>
    <row r="282" spans="1:45" x14ac:dyDescent="0.25">
      <c r="A282">
        <v>12</v>
      </c>
      <c r="B282" s="7">
        <v>8</v>
      </c>
      <c r="C282" s="3" t="s">
        <v>584</v>
      </c>
      <c r="D282" s="3">
        <v>-200</v>
      </c>
      <c r="E282" s="3">
        <v>0</v>
      </c>
      <c r="F282" s="3">
        <v>50</v>
      </c>
      <c r="G282" s="3">
        <v>0.35433599999999998</v>
      </c>
      <c r="H282" s="3">
        <v>0.18229799999999999</v>
      </c>
      <c r="I282" s="3">
        <v>46.673606999999997</v>
      </c>
      <c r="J282" s="3">
        <v>1.4314499999999999</v>
      </c>
      <c r="K282" s="3">
        <v>8.9272430000000007</v>
      </c>
      <c r="L282" s="3">
        <v>0.13706599999999999</v>
      </c>
      <c r="M282" s="50">
        <v>0.35433599999999998</v>
      </c>
      <c r="N282" s="3">
        <v>0.21762300000000001</v>
      </c>
      <c r="O282" s="3">
        <v>99700</v>
      </c>
      <c r="P282" s="3">
        <v>21.7</v>
      </c>
      <c r="Q282" s="3">
        <v>60</v>
      </c>
      <c r="R282" s="3">
        <v>1.171</v>
      </c>
      <c r="S282" s="3" t="s">
        <v>599</v>
      </c>
      <c r="T282" s="3" t="s">
        <v>600</v>
      </c>
      <c r="U282" s="77">
        <v>1160</v>
      </c>
      <c r="V282" s="34">
        <v>275.52288094627886</v>
      </c>
      <c r="W282" s="2">
        <v>2.5410409697753984</v>
      </c>
      <c r="X282" s="2">
        <v>77.044555006703433</v>
      </c>
      <c r="Y282" s="2">
        <v>-12.099068415534385</v>
      </c>
      <c r="Z282" s="80">
        <f>VLOOKUP(U282,BG!$A$2:$F$55,4)</f>
        <v>13.279158098717652</v>
      </c>
      <c r="AA282" s="80">
        <f>VLOOKUP(U282,BG!$A$2:$F$55,5)</f>
        <v>0.75808499804214169</v>
      </c>
      <c r="AB282" s="80">
        <f>VLOOKUP(U282,BG!$A$2:$F$55,6)</f>
        <v>11.226234679722511</v>
      </c>
      <c r="AC282" s="4">
        <f>VLOOKUP(U282+1,BG!$A$2:$F$55,4)</f>
        <v>16.487029101344483</v>
      </c>
      <c r="AD282" s="4">
        <f>VLOOKUP(U282+1,BG!$A$2:$F$55,5)</f>
        <v>0.65821637347256556</v>
      </c>
      <c r="AE282" s="4">
        <f>VLOOKUP(U282+1,BG!$A$2:$F$55,6)</f>
        <v>-29.750559639846166</v>
      </c>
      <c r="AF282" s="3">
        <f>COUNTIF($U$2:U282,U282)</f>
        <v>8</v>
      </c>
      <c r="AG282" s="3">
        <f t="shared" si="44"/>
        <v>19</v>
      </c>
      <c r="AH282" s="3">
        <f t="shared" si="47"/>
        <v>11</v>
      </c>
      <c r="AI282" s="3">
        <f t="shared" si="48"/>
        <v>7</v>
      </c>
      <c r="AJ282" s="81">
        <f t="shared" si="45"/>
        <v>14.526663488628085</v>
      </c>
      <c r="AK282" s="81">
        <f t="shared" si="46"/>
        <v>0.71924719959841765</v>
      </c>
      <c r="AL282" s="81">
        <f t="shared" si="49"/>
        <v>-4.7091853334430862</v>
      </c>
      <c r="AM282" s="83">
        <v>2.1463700000000001</v>
      </c>
      <c r="AN282" s="83">
        <v>76.384699999999995</v>
      </c>
      <c r="AO282" s="84">
        <f t="shared" si="50"/>
        <v>163.94982853900001</v>
      </c>
      <c r="AP282" s="84">
        <f t="shared" si="51"/>
        <v>183.67430235461333</v>
      </c>
      <c r="AQ282" s="84">
        <f t="shared" si="52"/>
        <v>5.7390767002612435</v>
      </c>
      <c r="AR282" s="84">
        <f t="shared" si="53"/>
        <v>177.93522565435208</v>
      </c>
      <c r="AS282" s="85">
        <f t="shared" si="54"/>
        <v>7.8598248682469382E-2</v>
      </c>
    </row>
    <row r="283" spans="1:45" x14ac:dyDescent="0.25">
      <c r="A283">
        <v>12</v>
      </c>
      <c r="B283" s="7">
        <v>9</v>
      </c>
      <c r="C283" s="3" t="s">
        <v>584</v>
      </c>
      <c r="D283" s="3">
        <v>-200</v>
      </c>
      <c r="E283" s="3">
        <v>52</v>
      </c>
      <c r="F283" s="3">
        <v>50</v>
      </c>
      <c r="G283" s="3">
        <v>0.33557300000000001</v>
      </c>
      <c r="H283" s="3">
        <v>0.18235299999999999</v>
      </c>
      <c r="I283" s="3">
        <v>46.687409000000002</v>
      </c>
      <c r="J283" s="3">
        <v>1.4162729999999999</v>
      </c>
      <c r="K283" s="3">
        <v>8.9285840000000007</v>
      </c>
      <c r="L283" s="3">
        <v>0.13570499999999999</v>
      </c>
      <c r="M283" s="50">
        <v>0.33557300000000001</v>
      </c>
      <c r="N283" s="3">
        <v>0.18426899999999999</v>
      </c>
      <c r="O283" s="3">
        <v>99700</v>
      </c>
      <c r="P283" s="3">
        <v>21.7</v>
      </c>
      <c r="Q283" s="3">
        <v>60</v>
      </c>
      <c r="R283" s="3">
        <v>1.171</v>
      </c>
      <c r="S283" s="3" t="s">
        <v>601</v>
      </c>
      <c r="T283" s="3" t="s">
        <v>602</v>
      </c>
      <c r="U283" s="77">
        <v>1160</v>
      </c>
      <c r="V283" s="34">
        <v>257.1541342327626</v>
      </c>
      <c r="W283" s="2">
        <v>2.4804010696807293</v>
      </c>
      <c r="X283" s="2">
        <v>73.444425385815748</v>
      </c>
      <c r="Y283" s="2">
        <v>-14.262768770715743</v>
      </c>
      <c r="Z283" s="80">
        <f>VLOOKUP(U283,BG!$A$2:$F$55,4)</f>
        <v>13.279158098717652</v>
      </c>
      <c r="AA283" s="80">
        <f>VLOOKUP(U283,BG!$A$2:$F$55,5)</f>
        <v>0.75808499804214169</v>
      </c>
      <c r="AB283" s="80">
        <f>VLOOKUP(U283,BG!$A$2:$F$55,6)</f>
        <v>11.226234679722511</v>
      </c>
      <c r="AC283" s="4">
        <f>VLOOKUP(U283+1,BG!$A$2:$F$55,4)</f>
        <v>16.487029101344483</v>
      </c>
      <c r="AD283" s="4">
        <f>VLOOKUP(U283+1,BG!$A$2:$F$55,5)</f>
        <v>0.65821637347256556</v>
      </c>
      <c r="AE283" s="4">
        <f>VLOOKUP(U283+1,BG!$A$2:$F$55,6)</f>
        <v>-29.750559639846166</v>
      </c>
      <c r="AF283" s="3">
        <f>COUNTIF($U$2:U283,U283)</f>
        <v>9</v>
      </c>
      <c r="AG283" s="3">
        <f t="shared" si="44"/>
        <v>19</v>
      </c>
      <c r="AH283" s="3">
        <f t="shared" si="47"/>
        <v>10</v>
      </c>
      <c r="AI283" s="3">
        <f t="shared" si="48"/>
        <v>8</v>
      </c>
      <c r="AJ283" s="81">
        <f t="shared" si="45"/>
        <v>14.704878544329578</v>
      </c>
      <c r="AK283" s="81">
        <f t="shared" si="46"/>
        <v>0.71369894267788558</v>
      </c>
      <c r="AL283" s="81">
        <f t="shared" si="49"/>
        <v>-6.9856739067524565</v>
      </c>
      <c r="AM283" s="83">
        <v>2.0850300000000002</v>
      </c>
      <c r="AN283" s="83">
        <v>72.805899999999994</v>
      </c>
      <c r="AO283" s="84">
        <f t="shared" si="50"/>
        <v>151.80248567699999</v>
      </c>
      <c r="AP283" s="84">
        <f t="shared" si="51"/>
        <v>167.90886251834814</v>
      </c>
      <c r="AQ283" s="84">
        <f t="shared" si="52"/>
        <v>3.5091823625422887</v>
      </c>
      <c r="AR283" s="84">
        <f t="shared" si="53"/>
        <v>164.39968015580587</v>
      </c>
      <c r="AS283" s="85">
        <f t="shared" si="54"/>
        <v>7.6625419628962688E-2</v>
      </c>
    </row>
    <row r="284" spans="1:45" x14ac:dyDescent="0.25">
      <c r="A284">
        <v>12</v>
      </c>
      <c r="B284" s="7">
        <v>10</v>
      </c>
      <c r="C284" s="3" t="s">
        <v>584</v>
      </c>
      <c r="D284" s="3">
        <v>-200</v>
      </c>
      <c r="E284" s="3">
        <v>104</v>
      </c>
      <c r="F284" s="3">
        <v>50</v>
      </c>
      <c r="G284" s="3">
        <v>0.27614</v>
      </c>
      <c r="H284" s="3">
        <v>0.182202</v>
      </c>
      <c r="I284" s="3">
        <v>46.649590000000003</v>
      </c>
      <c r="J284" s="3">
        <v>1.409146</v>
      </c>
      <c r="K284" s="3">
        <v>8.9249770000000002</v>
      </c>
      <c r="L284" s="3">
        <v>0.134994</v>
      </c>
      <c r="M284" s="50">
        <v>0.27614</v>
      </c>
      <c r="N284" s="3">
        <v>0.17186499999999999</v>
      </c>
      <c r="O284" s="3">
        <v>99700</v>
      </c>
      <c r="P284" s="3">
        <v>21.7</v>
      </c>
      <c r="Q284" s="3">
        <v>60</v>
      </c>
      <c r="R284" s="3">
        <v>1.171</v>
      </c>
      <c r="S284" s="3" t="s">
        <v>603</v>
      </c>
      <c r="T284" s="3" t="s">
        <v>604</v>
      </c>
      <c r="U284" s="77">
        <v>1160</v>
      </c>
      <c r="V284" s="34">
        <v>203.79370098327101</v>
      </c>
      <c r="W284" s="2">
        <v>1.8934886117472682</v>
      </c>
      <c r="X284" s="2">
        <v>77.633363144457917</v>
      </c>
      <c r="Y284" s="2">
        <v>-13.056384712529995</v>
      </c>
      <c r="Z284" s="80">
        <f>VLOOKUP(U284,BG!$A$2:$F$55,4)</f>
        <v>13.279158098717652</v>
      </c>
      <c r="AA284" s="80">
        <f>VLOOKUP(U284,BG!$A$2:$F$55,5)</f>
        <v>0.75808499804214169</v>
      </c>
      <c r="AB284" s="80">
        <f>VLOOKUP(U284,BG!$A$2:$F$55,6)</f>
        <v>11.226234679722511</v>
      </c>
      <c r="AC284" s="4">
        <f>VLOOKUP(U284+1,BG!$A$2:$F$55,4)</f>
        <v>16.487029101344483</v>
      </c>
      <c r="AD284" s="4">
        <f>VLOOKUP(U284+1,BG!$A$2:$F$55,5)</f>
        <v>0.65821637347256556</v>
      </c>
      <c r="AE284" s="4">
        <f>VLOOKUP(U284+1,BG!$A$2:$F$55,6)</f>
        <v>-29.750559639846166</v>
      </c>
      <c r="AF284" s="3">
        <f>COUNTIF($U$2:U284,U284)</f>
        <v>10</v>
      </c>
      <c r="AG284" s="3">
        <f t="shared" si="44"/>
        <v>19</v>
      </c>
      <c r="AH284" s="3">
        <f t="shared" si="47"/>
        <v>9</v>
      </c>
      <c r="AI284" s="3">
        <f t="shared" si="48"/>
        <v>9</v>
      </c>
      <c r="AJ284" s="81">
        <f t="shared" si="45"/>
        <v>14.883093600031069</v>
      </c>
      <c r="AK284" s="81">
        <f t="shared" si="46"/>
        <v>0.70815068575735352</v>
      </c>
      <c r="AL284" s="81">
        <f t="shared" si="49"/>
        <v>-9.2621624800618285</v>
      </c>
      <c r="AM284" s="83">
        <v>1.6806300000000001</v>
      </c>
      <c r="AN284" s="83">
        <v>79.819500000000005</v>
      </c>
      <c r="AO284" s="84">
        <f t="shared" si="50"/>
        <v>134.14704628500002</v>
      </c>
      <c r="AP284" s="84">
        <f t="shared" si="51"/>
        <v>133.94150429314118</v>
      </c>
      <c r="AQ284" s="84">
        <f t="shared" si="52"/>
        <v>1.2773104589910531</v>
      </c>
      <c r="AR284" s="84">
        <f t="shared" si="53"/>
        <v>132.66419383415013</v>
      </c>
      <c r="AS284" s="85">
        <f t="shared" si="54"/>
        <v>1.1177488122406827E-2</v>
      </c>
    </row>
    <row r="285" spans="1:45" x14ac:dyDescent="0.25">
      <c r="A285">
        <v>12</v>
      </c>
      <c r="B285" s="7">
        <v>11</v>
      </c>
      <c r="C285" s="3" t="s">
        <v>584</v>
      </c>
      <c r="D285" s="3">
        <v>-200</v>
      </c>
      <c r="E285" s="3">
        <v>156</v>
      </c>
      <c r="F285" s="3">
        <v>50</v>
      </c>
      <c r="G285" s="3">
        <v>0.20541699999999999</v>
      </c>
      <c r="H285" s="3">
        <v>0.18232000000000001</v>
      </c>
      <c r="I285" s="3">
        <v>46.679071999999998</v>
      </c>
      <c r="J285" s="3">
        <v>1.40689</v>
      </c>
      <c r="K285" s="3">
        <v>8.9278010000000005</v>
      </c>
      <c r="L285" s="3">
        <v>0.13472400000000001</v>
      </c>
      <c r="M285" s="50">
        <v>0.20541699999999999</v>
      </c>
      <c r="N285" s="3">
        <v>0.151946</v>
      </c>
      <c r="O285" s="3">
        <v>99700</v>
      </c>
      <c r="P285" s="3">
        <v>21.7</v>
      </c>
      <c r="Q285" s="3">
        <v>60</v>
      </c>
      <c r="R285" s="3">
        <v>1.171</v>
      </c>
      <c r="S285" s="3" t="s">
        <v>605</v>
      </c>
      <c r="T285" s="3" t="s">
        <v>606</v>
      </c>
      <c r="U285" s="77">
        <v>1160</v>
      </c>
      <c r="V285" s="34">
        <v>140.73667478742559</v>
      </c>
      <c r="W285" s="2">
        <v>1.2736557747389785</v>
      </c>
      <c r="X285" s="2">
        <v>80.31317799047342</v>
      </c>
      <c r="Y285" s="2">
        <v>-14.47027751971078</v>
      </c>
      <c r="Z285" s="80">
        <f>VLOOKUP(U285,BG!$A$2:$F$55,4)</f>
        <v>13.279158098717652</v>
      </c>
      <c r="AA285" s="80">
        <f>VLOOKUP(U285,BG!$A$2:$F$55,5)</f>
        <v>0.75808499804214169</v>
      </c>
      <c r="AB285" s="80">
        <f>VLOOKUP(U285,BG!$A$2:$F$55,6)</f>
        <v>11.226234679722511</v>
      </c>
      <c r="AC285" s="4">
        <f>VLOOKUP(U285+1,BG!$A$2:$F$55,4)</f>
        <v>16.487029101344483</v>
      </c>
      <c r="AD285" s="4">
        <f>VLOOKUP(U285+1,BG!$A$2:$F$55,5)</f>
        <v>0.65821637347256556</v>
      </c>
      <c r="AE285" s="4">
        <f>VLOOKUP(U285+1,BG!$A$2:$F$55,6)</f>
        <v>-29.750559639846166</v>
      </c>
      <c r="AF285" s="3">
        <f>COUNTIF($U$2:U285,U285)</f>
        <v>11</v>
      </c>
      <c r="AG285" s="3">
        <f t="shared" si="44"/>
        <v>19</v>
      </c>
      <c r="AH285" s="3">
        <f t="shared" si="47"/>
        <v>8</v>
      </c>
      <c r="AI285" s="3">
        <f t="shared" si="48"/>
        <v>10</v>
      </c>
      <c r="AJ285" s="81">
        <f t="shared" si="45"/>
        <v>15.061308655732558</v>
      </c>
      <c r="AK285" s="81">
        <f t="shared" si="46"/>
        <v>0.70260242883682167</v>
      </c>
      <c r="AL285" s="81">
        <f t="shared" si="49"/>
        <v>-11.538651053371199</v>
      </c>
      <c r="AM285" s="83">
        <v>1.08815</v>
      </c>
      <c r="AN285" s="83">
        <v>79.526499999999999</v>
      </c>
      <c r="AO285" s="84">
        <f t="shared" si="50"/>
        <v>86.536760974999993</v>
      </c>
      <c r="AP285" s="84">
        <f t="shared" si="51"/>
        <v>87.821065415495127</v>
      </c>
      <c r="AQ285" s="84">
        <f t="shared" si="52"/>
        <v>-0.95653901039245781</v>
      </c>
      <c r="AR285" s="84">
        <f t="shared" si="53"/>
        <v>88.777604425887588</v>
      </c>
      <c r="AS285" s="85">
        <f t="shared" si="54"/>
        <v>2.5241089409641298E-2</v>
      </c>
    </row>
    <row r="286" spans="1:45" x14ac:dyDescent="0.25">
      <c r="A286">
        <v>12</v>
      </c>
      <c r="B286" s="7">
        <v>12</v>
      </c>
      <c r="C286" s="3" t="s">
        <v>584</v>
      </c>
      <c r="D286" s="3">
        <v>-200</v>
      </c>
      <c r="E286" s="3">
        <v>208</v>
      </c>
      <c r="F286" s="3">
        <v>50</v>
      </c>
      <c r="G286" s="3">
        <v>0.147841</v>
      </c>
      <c r="H286" s="3">
        <v>0.18205299999999999</v>
      </c>
      <c r="I286" s="3">
        <v>46.612205000000003</v>
      </c>
      <c r="J286" s="3">
        <v>1.398736</v>
      </c>
      <c r="K286" s="3">
        <v>8.9214140000000004</v>
      </c>
      <c r="L286" s="3">
        <v>0.13403300000000001</v>
      </c>
      <c r="M286" s="50">
        <v>0.147841</v>
      </c>
      <c r="N286" s="3">
        <v>0.14530799999999999</v>
      </c>
      <c r="O286" s="3">
        <v>99700</v>
      </c>
      <c r="P286" s="3">
        <v>21.7</v>
      </c>
      <c r="Q286" s="3">
        <v>60</v>
      </c>
      <c r="R286" s="3">
        <v>1.171</v>
      </c>
      <c r="S286" s="3" t="s">
        <v>607</v>
      </c>
      <c r="T286" s="3" t="s">
        <v>608</v>
      </c>
      <c r="U286" s="77">
        <v>1160</v>
      </c>
      <c r="V286" s="34">
        <v>89.009648133056288</v>
      </c>
      <c r="W286" s="2">
        <v>0.90616012773700938</v>
      </c>
      <c r="X286" s="2">
        <v>74.112944895966024</v>
      </c>
      <c r="Y286" s="2">
        <v>-14.383884464361037</v>
      </c>
      <c r="Z286" s="80">
        <f>VLOOKUP(U286,BG!$A$2:$F$55,4)</f>
        <v>13.279158098717652</v>
      </c>
      <c r="AA286" s="80">
        <f>VLOOKUP(U286,BG!$A$2:$F$55,5)</f>
        <v>0.75808499804214169</v>
      </c>
      <c r="AB286" s="80">
        <f>VLOOKUP(U286,BG!$A$2:$F$55,6)</f>
        <v>11.226234679722511</v>
      </c>
      <c r="AC286" s="4">
        <f>VLOOKUP(U286+1,BG!$A$2:$F$55,4)</f>
        <v>16.487029101344483</v>
      </c>
      <c r="AD286" s="4">
        <f>VLOOKUP(U286+1,BG!$A$2:$F$55,5)</f>
        <v>0.65821637347256556</v>
      </c>
      <c r="AE286" s="4">
        <f>VLOOKUP(U286+1,BG!$A$2:$F$55,6)</f>
        <v>-29.750559639846166</v>
      </c>
      <c r="AF286" s="3">
        <f>COUNTIF($U$2:U286,U286)</f>
        <v>12</v>
      </c>
      <c r="AG286" s="3">
        <f t="shared" si="44"/>
        <v>19</v>
      </c>
      <c r="AH286" s="3">
        <f t="shared" si="47"/>
        <v>7</v>
      </c>
      <c r="AI286" s="3">
        <f t="shared" si="48"/>
        <v>11</v>
      </c>
      <c r="AJ286" s="81">
        <f t="shared" si="45"/>
        <v>15.239523711434048</v>
      </c>
      <c r="AK286" s="81">
        <f t="shared" si="46"/>
        <v>0.6970541719162896</v>
      </c>
      <c r="AL286" s="81">
        <f t="shared" si="49"/>
        <v>-13.815139626680569</v>
      </c>
      <c r="AM286" s="83">
        <v>0.77080499999999996</v>
      </c>
      <c r="AN286" s="83">
        <v>75.417400000000001</v>
      </c>
      <c r="AO286" s="84">
        <f t="shared" si="50"/>
        <v>58.132109006999997</v>
      </c>
      <c r="AP286" s="84">
        <f t="shared" si="51"/>
        <v>52.774311149533467</v>
      </c>
      <c r="AQ286" s="84">
        <f t="shared" si="52"/>
        <v>-3.1923660456082477</v>
      </c>
      <c r="AR286" s="84">
        <f t="shared" si="53"/>
        <v>55.966677195141713</v>
      </c>
      <c r="AS286" s="85">
        <f t="shared" si="54"/>
        <v>3.8691448561578315E-2</v>
      </c>
    </row>
    <row r="287" spans="1:45" x14ac:dyDescent="0.25">
      <c r="A287">
        <v>12</v>
      </c>
      <c r="B287" s="7">
        <v>13</v>
      </c>
      <c r="C287" s="3" t="s">
        <v>584</v>
      </c>
      <c r="D287" s="3">
        <v>-200</v>
      </c>
      <c r="E287" s="3">
        <v>260</v>
      </c>
      <c r="F287" s="3">
        <v>50</v>
      </c>
      <c r="G287" s="3">
        <v>0.10367899999999999</v>
      </c>
      <c r="H287" s="3">
        <v>0.18299000000000001</v>
      </c>
      <c r="I287" s="3">
        <v>46.847261000000003</v>
      </c>
      <c r="J287" s="3">
        <v>1.4849760000000001</v>
      </c>
      <c r="K287" s="3">
        <v>8.9437630000000006</v>
      </c>
      <c r="L287" s="3">
        <v>0.14194200000000001</v>
      </c>
      <c r="M287" s="50">
        <v>0.10367899999999999</v>
      </c>
      <c r="N287" s="3">
        <v>0.124997</v>
      </c>
      <c r="O287" s="3">
        <v>99700</v>
      </c>
      <c r="P287" s="3">
        <v>21.7</v>
      </c>
      <c r="Q287" s="3">
        <v>60</v>
      </c>
      <c r="R287" s="3">
        <v>1.171</v>
      </c>
      <c r="S287" s="3" t="s">
        <v>609</v>
      </c>
      <c r="T287" s="3" t="s">
        <v>610</v>
      </c>
      <c r="U287" s="77">
        <v>1160</v>
      </c>
      <c r="V287" s="34">
        <v>48.836799283914971</v>
      </c>
      <c r="W287" s="2">
        <v>0.88015215455823637</v>
      </c>
      <c r="X287" s="2">
        <v>46.377857391541646</v>
      </c>
      <c r="Y287" s="2">
        <v>-13.743140370000621</v>
      </c>
      <c r="Z287" s="80">
        <f>VLOOKUP(U287,BG!$A$2:$F$55,4)</f>
        <v>13.279158098717652</v>
      </c>
      <c r="AA287" s="80">
        <f>VLOOKUP(U287,BG!$A$2:$F$55,5)</f>
        <v>0.75808499804214169</v>
      </c>
      <c r="AB287" s="80">
        <f>VLOOKUP(U287,BG!$A$2:$F$55,6)</f>
        <v>11.226234679722511</v>
      </c>
      <c r="AC287" s="4">
        <f>VLOOKUP(U287+1,BG!$A$2:$F$55,4)</f>
        <v>16.487029101344483</v>
      </c>
      <c r="AD287" s="4">
        <f>VLOOKUP(U287+1,BG!$A$2:$F$55,5)</f>
        <v>0.65821637347256556</v>
      </c>
      <c r="AE287" s="4">
        <f>VLOOKUP(U287+1,BG!$A$2:$F$55,6)</f>
        <v>-29.750559639846166</v>
      </c>
      <c r="AF287" s="3">
        <f>COUNTIF($U$2:U287,U287)</f>
        <v>13</v>
      </c>
      <c r="AG287" s="3">
        <f t="shared" si="44"/>
        <v>19</v>
      </c>
      <c r="AH287" s="3">
        <f t="shared" si="47"/>
        <v>6</v>
      </c>
      <c r="AI287" s="3">
        <f t="shared" si="48"/>
        <v>12</v>
      </c>
      <c r="AJ287" s="81">
        <f t="shared" si="45"/>
        <v>15.417738767135539</v>
      </c>
      <c r="AK287" s="81">
        <f t="shared" si="46"/>
        <v>0.69150591499575753</v>
      </c>
      <c r="AL287" s="81">
        <f t="shared" si="49"/>
        <v>-16.091628199989941</v>
      </c>
      <c r="AM287" s="83">
        <v>0.70074599999999998</v>
      </c>
      <c r="AN287" s="83">
        <v>43.268000000000001</v>
      </c>
      <c r="AO287" s="84">
        <f t="shared" si="50"/>
        <v>30.319877928</v>
      </c>
      <c r="AP287" s="84">
        <f t="shared" si="51"/>
        <v>27.076430736959384</v>
      </c>
      <c r="AQ287" s="84">
        <f t="shared" si="52"/>
        <v>-5.4301706466563182</v>
      </c>
      <c r="AR287" s="84">
        <f t="shared" si="53"/>
        <v>32.506601383615703</v>
      </c>
      <c r="AS287" s="85">
        <f t="shared" si="54"/>
        <v>6.7270134758470199E-2</v>
      </c>
    </row>
    <row r="288" spans="1:45" x14ac:dyDescent="0.25">
      <c r="A288">
        <v>12</v>
      </c>
      <c r="B288" s="7">
        <v>14</v>
      </c>
      <c r="C288" s="3" t="s">
        <v>584</v>
      </c>
      <c r="D288" s="3">
        <v>-200</v>
      </c>
      <c r="E288" s="3">
        <v>312</v>
      </c>
      <c r="F288" s="3">
        <v>50</v>
      </c>
      <c r="G288" s="3">
        <v>7.6111999999999999E-2</v>
      </c>
      <c r="H288" s="3">
        <v>0.18360199999999999</v>
      </c>
      <c r="I288" s="3">
        <v>47.000889000000001</v>
      </c>
      <c r="J288" s="3">
        <v>1.430016</v>
      </c>
      <c r="K288" s="3">
        <v>8.9585070000000009</v>
      </c>
      <c r="L288" s="3">
        <v>0.13631299999999999</v>
      </c>
      <c r="M288" s="50">
        <v>7.6111999999999999E-2</v>
      </c>
      <c r="N288" s="3">
        <v>7.7255000000000004E-2</v>
      </c>
      <c r="O288" s="3">
        <v>99700</v>
      </c>
      <c r="P288" s="3">
        <v>21.7</v>
      </c>
      <c r="Q288" s="3">
        <v>60</v>
      </c>
      <c r="R288" s="3">
        <v>1.171</v>
      </c>
      <c r="S288" s="3" t="s">
        <v>611</v>
      </c>
      <c r="T288" s="3" t="s">
        <v>612</v>
      </c>
      <c r="U288" s="77">
        <v>1160</v>
      </c>
      <c r="V288" s="34">
        <v>22.94812140877842</v>
      </c>
      <c r="W288" s="2">
        <v>1.1957265435277644</v>
      </c>
      <c r="X288" s="2">
        <v>19.061123011468666</v>
      </c>
      <c r="Y288" s="2">
        <v>-14.966674031158943</v>
      </c>
      <c r="Z288" s="80">
        <f>VLOOKUP(U288,BG!$A$2:$F$55,4)</f>
        <v>13.279158098717652</v>
      </c>
      <c r="AA288" s="80">
        <f>VLOOKUP(U288,BG!$A$2:$F$55,5)</f>
        <v>0.75808499804214169</v>
      </c>
      <c r="AB288" s="80">
        <f>VLOOKUP(U288,BG!$A$2:$F$55,6)</f>
        <v>11.226234679722511</v>
      </c>
      <c r="AC288" s="4">
        <f>VLOOKUP(U288+1,BG!$A$2:$F$55,4)</f>
        <v>16.487029101344483</v>
      </c>
      <c r="AD288" s="4">
        <f>VLOOKUP(U288+1,BG!$A$2:$F$55,5)</f>
        <v>0.65821637347256556</v>
      </c>
      <c r="AE288" s="4">
        <f>VLOOKUP(U288+1,BG!$A$2:$F$55,6)</f>
        <v>-29.750559639846166</v>
      </c>
      <c r="AF288" s="3">
        <f>COUNTIF($U$2:U288,U288)</f>
        <v>14</v>
      </c>
      <c r="AG288" s="3">
        <f t="shared" si="44"/>
        <v>19</v>
      </c>
      <c r="AH288" s="3">
        <f t="shared" si="47"/>
        <v>5</v>
      </c>
      <c r="AI288" s="3">
        <f t="shared" si="48"/>
        <v>13</v>
      </c>
      <c r="AJ288" s="81">
        <f t="shared" si="45"/>
        <v>15.595953822837032</v>
      </c>
      <c r="AK288" s="81">
        <f t="shared" si="46"/>
        <v>0.68595765807522557</v>
      </c>
      <c r="AL288" s="81">
        <f t="shared" si="49"/>
        <v>-18.368116773299313</v>
      </c>
      <c r="AM288" s="83">
        <v>0.63941199999999998</v>
      </c>
      <c r="AN288" s="83">
        <v>21.3415</v>
      </c>
      <c r="AO288" s="84">
        <f t="shared" si="50"/>
        <v>13.646011198</v>
      </c>
      <c r="AP288" s="84">
        <f t="shared" si="51"/>
        <v>7.8252167031020168</v>
      </c>
      <c r="AQ288" s="84">
        <f t="shared" si="52"/>
        <v>-7.6699528135366606</v>
      </c>
      <c r="AR288" s="84">
        <f t="shared" si="53"/>
        <v>15.495169516638677</v>
      </c>
      <c r="AS288" s="85">
        <f t="shared" si="54"/>
        <v>0.11933772758362246</v>
      </c>
    </row>
    <row r="289" spans="1:45" x14ac:dyDescent="0.25">
      <c r="A289">
        <v>12</v>
      </c>
      <c r="B289" s="7">
        <v>15</v>
      </c>
      <c r="C289" s="3" t="s">
        <v>584</v>
      </c>
      <c r="D289" s="3">
        <v>-200</v>
      </c>
      <c r="E289" s="3">
        <v>364</v>
      </c>
      <c r="F289" s="3">
        <v>50</v>
      </c>
      <c r="G289" s="3">
        <v>6.2372999999999998E-2</v>
      </c>
      <c r="H289" s="3">
        <v>0.183779</v>
      </c>
      <c r="I289" s="3">
        <v>47.045062999999999</v>
      </c>
      <c r="J289" s="3">
        <v>1.4226479999999999</v>
      </c>
      <c r="K289" s="3">
        <v>8.962726</v>
      </c>
      <c r="L289" s="3">
        <v>0.135654</v>
      </c>
      <c r="M289" s="50">
        <v>6.2372999999999998E-2</v>
      </c>
      <c r="N289" s="3">
        <v>2.6771E-2</v>
      </c>
      <c r="O289" s="3">
        <v>99700</v>
      </c>
      <c r="P289" s="3">
        <v>21.7</v>
      </c>
      <c r="Q289" s="3">
        <v>60</v>
      </c>
      <c r="R289" s="3">
        <v>1.171</v>
      </c>
      <c r="S289" s="3" t="s">
        <v>613</v>
      </c>
      <c r="T289" s="3" t="s">
        <v>614</v>
      </c>
      <c r="U289" s="77">
        <v>1160</v>
      </c>
      <c r="V289" s="34">
        <v>8.9575584609733596</v>
      </c>
      <c r="W289" s="2">
        <v>2.9009916773326885</v>
      </c>
      <c r="X289" s="2">
        <v>4.8236709440438652</v>
      </c>
      <c r="Y289" s="2">
        <v>-15.447582366497508</v>
      </c>
      <c r="Z289" s="80">
        <f>VLOOKUP(U289,BG!$A$2:$F$55,4)</f>
        <v>13.279158098717652</v>
      </c>
      <c r="AA289" s="80">
        <f>VLOOKUP(U289,BG!$A$2:$F$55,5)</f>
        <v>0.75808499804214169</v>
      </c>
      <c r="AB289" s="80">
        <f>VLOOKUP(U289,BG!$A$2:$F$55,6)</f>
        <v>11.226234679722511</v>
      </c>
      <c r="AC289" s="4">
        <f>VLOOKUP(U289+1,BG!$A$2:$F$55,4)</f>
        <v>16.487029101344483</v>
      </c>
      <c r="AD289" s="4">
        <f>VLOOKUP(U289+1,BG!$A$2:$F$55,5)</f>
        <v>0.65821637347256556</v>
      </c>
      <c r="AE289" s="4">
        <f>VLOOKUP(U289+1,BG!$A$2:$F$55,6)</f>
        <v>-29.750559639846166</v>
      </c>
      <c r="AF289" s="3">
        <f>COUNTIF($U$2:U289,U289)</f>
        <v>15</v>
      </c>
      <c r="AG289" s="3">
        <f t="shared" si="44"/>
        <v>19</v>
      </c>
      <c r="AH289" s="3">
        <f t="shared" si="47"/>
        <v>4</v>
      </c>
      <c r="AI289" s="3">
        <f t="shared" si="48"/>
        <v>14</v>
      </c>
      <c r="AJ289" s="81">
        <f t="shared" si="45"/>
        <v>15.774168878538521</v>
      </c>
      <c r="AK289" s="81">
        <f t="shared" si="46"/>
        <v>0.68040940115469362</v>
      </c>
      <c r="AL289" s="81">
        <f t="shared" si="49"/>
        <v>-20.644605346608685</v>
      </c>
      <c r="AM289" s="83">
        <v>1.0137499999999999</v>
      </c>
      <c r="AN289" s="83">
        <v>10.4884</v>
      </c>
      <c r="AO289" s="84">
        <f t="shared" si="50"/>
        <v>10.6326155</v>
      </c>
      <c r="AP289" s="84">
        <f t="shared" si="51"/>
        <v>-1.4541531036347433</v>
      </c>
      <c r="AQ289" s="84">
        <f t="shared" si="52"/>
        <v>-9.9117125462492854</v>
      </c>
      <c r="AR289" s="84">
        <f t="shared" si="53"/>
        <v>8.4575594426145422</v>
      </c>
      <c r="AS289" s="85">
        <f t="shared" si="54"/>
        <v>0.25717301452546082</v>
      </c>
    </row>
    <row r="290" spans="1:45" x14ac:dyDescent="0.25">
      <c r="A290">
        <v>12</v>
      </c>
      <c r="B290" s="7">
        <v>16</v>
      </c>
      <c r="C290" s="3" t="s">
        <v>584</v>
      </c>
      <c r="D290" s="3">
        <v>-200</v>
      </c>
      <c r="E290" s="3">
        <v>416</v>
      </c>
      <c r="F290" s="3">
        <v>50</v>
      </c>
      <c r="G290" s="3">
        <v>6.3702999999999996E-2</v>
      </c>
      <c r="H290" s="3">
        <v>0.18363299999999999</v>
      </c>
      <c r="I290" s="3">
        <v>47.008422000000003</v>
      </c>
      <c r="J290" s="3">
        <v>1.407294</v>
      </c>
      <c r="K290" s="3">
        <v>8.9592550000000006</v>
      </c>
      <c r="L290" s="3">
        <v>0.13433100000000001</v>
      </c>
      <c r="M290" s="50">
        <v>6.3702999999999996E-2</v>
      </c>
      <c r="N290" s="3">
        <v>2.4628000000000001E-2</v>
      </c>
      <c r="O290" s="3">
        <v>99700</v>
      </c>
      <c r="P290" s="3">
        <v>21.7</v>
      </c>
      <c r="Q290" s="3">
        <v>60</v>
      </c>
      <c r="R290" s="3">
        <v>1.171</v>
      </c>
      <c r="S290" s="3" t="s">
        <v>615</v>
      </c>
      <c r="T290" s="3" t="s">
        <v>616</v>
      </c>
      <c r="U290" s="77">
        <v>1160</v>
      </c>
      <c r="V290" s="34">
        <v>7.9262497609987239</v>
      </c>
      <c r="W290" s="2">
        <v>3.0095908862077532</v>
      </c>
      <c r="X290" s="2">
        <v>4.4227081059153415</v>
      </c>
      <c r="Y290" s="2">
        <v>-17.046453460343827</v>
      </c>
      <c r="Z290" s="80">
        <f>VLOOKUP(U290,BG!$A$2:$F$55,4)</f>
        <v>13.279158098717652</v>
      </c>
      <c r="AA290" s="80">
        <f>VLOOKUP(U290,BG!$A$2:$F$55,5)</f>
        <v>0.75808499804214169</v>
      </c>
      <c r="AB290" s="80">
        <f>VLOOKUP(U290,BG!$A$2:$F$55,6)</f>
        <v>11.226234679722511</v>
      </c>
      <c r="AC290" s="4">
        <f>VLOOKUP(U290+1,BG!$A$2:$F$55,4)</f>
        <v>16.487029101344483</v>
      </c>
      <c r="AD290" s="4">
        <f>VLOOKUP(U290+1,BG!$A$2:$F$55,5)</f>
        <v>0.65821637347256556</v>
      </c>
      <c r="AE290" s="4">
        <f>VLOOKUP(U290+1,BG!$A$2:$F$55,6)</f>
        <v>-29.750559639846166</v>
      </c>
      <c r="AF290" s="3">
        <f>COUNTIF($U$2:U290,U290)</f>
        <v>16</v>
      </c>
      <c r="AG290" s="3">
        <f t="shared" si="44"/>
        <v>19</v>
      </c>
      <c r="AH290" s="3">
        <f t="shared" si="47"/>
        <v>3</v>
      </c>
      <c r="AI290" s="3">
        <f t="shared" si="48"/>
        <v>15</v>
      </c>
      <c r="AJ290" s="81">
        <f t="shared" si="45"/>
        <v>15.952383934240011</v>
      </c>
      <c r="AK290" s="81">
        <f t="shared" si="46"/>
        <v>0.67486114423416155</v>
      </c>
      <c r="AL290" s="81">
        <f t="shared" si="49"/>
        <v>-22.92109391991805</v>
      </c>
      <c r="AM290" s="83">
        <v>1.00326</v>
      </c>
      <c r="AN290" s="83">
        <v>9.6335200000000007</v>
      </c>
      <c r="AO290" s="84">
        <f t="shared" si="50"/>
        <v>9.6649252752000017</v>
      </c>
      <c r="AP290" s="84">
        <f t="shared" si="51"/>
        <v>-3.7359114524238599</v>
      </c>
      <c r="AQ290" s="84">
        <f t="shared" si="52"/>
        <v>-12.15544984479418</v>
      </c>
      <c r="AR290" s="84">
        <f t="shared" si="53"/>
        <v>8.4195383923703204</v>
      </c>
      <c r="AS290" s="85">
        <f t="shared" si="54"/>
        <v>0.14791629003773354</v>
      </c>
    </row>
    <row r="291" spans="1:45" x14ac:dyDescent="0.25">
      <c r="A291">
        <v>12</v>
      </c>
      <c r="B291" s="7">
        <v>17</v>
      </c>
      <c r="C291" s="3" t="s">
        <v>584</v>
      </c>
      <c r="D291" s="3">
        <v>-200</v>
      </c>
      <c r="E291" s="3">
        <v>468</v>
      </c>
      <c r="F291" s="3">
        <v>50</v>
      </c>
      <c r="G291" s="3">
        <v>5.9957000000000003E-2</v>
      </c>
      <c r="H291" s="3">
        <v>0.18420800000000001</v>
      </c>
      <c r="I291" s="3">
        <v>47.152697000000003</v>
      </c>
      <c r="J291" s="3">
        <v>1.4145749999999999</v>
      </c>
      <c r="K291" s="3">
        <v>8.9729880000000009</v>
      </c>
      <c r="L291" s="3">
        <v>0.13483999999999999</v>
      </c>
      <c r="M291" s="50">
        <v>5.9957000000000003E-2</v>
      </c>
      <c r="N291" s="3">
        <v>8.5129999999999997E-3</v>
      </c>
      <c r="O291" s="3">
        <v>99700</v>
      </c>
      <c r="P291" s="3">
        <v>21.7</v>
      </c>
      <c r="Q291" s="3">
        <v>60</v>
      </c>
      <c r="R291" s="3">
        <v>1.171</v>
      </c>
      <c r="S291" s="3" t="s">
        <v>617</v>
      </c>
      <c r="T291" s="3" t="s">
        <v>618</v>
      </c>
      <c r="U291" s="77">
        <v>1160</v>
      </c>
      <c r="V291" s="34">
        <v>2.5321601922509647</v>
      </c>
      <c r="W291" s="2">
        <v>8.753779634005868</v>
      </c>
      <c r="X291" s="2">
        <v>1.1084841231402913</v>
      </c>
      <c r="Y291" s="2">
        <v>-18.456898290594758</v>
      </c>
      <c r="Z291" s="80">
        <f>VLOOKUP(U291,BG!$A$2:$F$55,4)</f>
        <v>13.279158098717652</v>
      </c>
      <c r="AA291" s="80">
        <f>VLOOKUP(U291,BG!$A$2:$F$55,5)</f>
        <v>0.75808499804214169</v>
      </c>
      <c r="AB291" s="80">
        <f>VLOOKUP(U291,BG!$A$2:$F$55,6)</f>
        <v>11.226234679722511</v>
      </c>
      <c r="AC291" s="4">
        <f>VLOOKUP(U291+1,BG!$A$2:$F$55,4)</f>
        <v>16.487029101344483</v>
      </c>
      <c r="AD291" s="4">
        <f>VLOOKUP(U291+1,BG!$A$2:$F$55,5)</f>
        <v>0.65821637347256556</v>
      </c>
      <c r="AE291" s="4">
        <f>VLOOKUP(U291+1,BG!$A$2:$F$55,6)</f>
        <v>-29.750559639846166</v>
      </c>
      <c r="AF291" s="3">
        <f>COUNTIF($U$2:U291,U291)</f>
        <v>17</v>
      </c>
      <c r="AG291" s="3">
        <f t="shared" si="44"/>
        <v>19</v>
      </c>
      <c r="AH291" s="3">
        <f t="shared" si="47"/>
        <v>2</v>
      </c>
      <c r="AI291" s="3">
        <f t="shared" si="48"/>
        <v>16</v>
      </c>
      <c r="AJ291" s="81">
        <f t="shared" si="45"/>
        <v>16.130598989941504</v>
      </c>
      <c r="AK291" s="81">
        <f t="shared" si="46"/>
        <v>0.66931288731362959</v>
      </c>
      <c r="AL291" s="81">
        <f t="shared" si="49"/>
        <v>-25.197582493227422</v>
      </c>
      <c r="AM291" s="83">
        <v>5.5894500000000003</v>
      </c>
      <c r="AN291" s="83">
        <v>-3.62583E-3</v>
      </c>
      <c r="AO291" s="84">
        <f t="shared" si="50"/>
        <v>-2.0266395493500001E-2</v>
      </c>
      <c r="AP291" s="84">
        <f t="shared" si="51"/>
        <v>-8.7534725488304232</v>
      </c>
      <c r="AQ291" s="84">
        <f t="shared" si="52"/>
        <v>-14.401164709171358</v>
      </c>
      <c r="AR291" s="84">
        <f t="shared" si="53"/>
        <v>5.6476921603409345</v>
      </c>
      <c r="AS291" s="85">
        <f t="shared" si="54"/>
        <v>1.0035884384130944</v>
      </c>
    </row>
    <row r="292" spans="1:45" x14ac:dyDescent="0.25">
      <c r="A292">
        <v>12</v>
      </c>
      <c r="B292" s="7">
        <v>18</v>
      </c>
      <c r="C292" s="3" t="s">
        <v>584</v>
      </c>
      <c r="D292" s="3">
        <v>-200</v>
      </c>
      <c r="E292" s="3">
        <v>520</v>
      </c>
      <c r="F292" s="3">
        <v>50</v>
      </c>
      <c r="G292" s="3">
        <v>6.0921000000000003E-2</v>
      </c>
      <c r="H292" s="3">
        <v>0.18431700000000001</v>
      </c>
      <c r="I292" s="3">
        <v>47.180233999999999</v>
      </c>
      <c r="J292" s="3">
        <v>1.367745</v>
      </c>
      <c r="K292" s="3">
        <v>8.9756739999999997</v>
      </c>
      <c r="L292" s="3">
        <v>0.13042200000000001</v>
      </c>
      <c r="M292" s="50">
        <v>6.0921000000000003E-2</v>
      </c>
      <c r="N292" s="3">
        <v>7.1939999999999999E-3</v>
      </c>
      <c r="O292" s="3">
        <v>99700</v>
      </c>
      <c r="P292" s="3">
        <v>21.7</v>
      </c>
      <c r="Q292" s="3">
        <v>60</v>
      </c>
      <c r="R292" s="3">
        <v>1.171</v>
      </c>
      <c r="S292" s="3" t="s">
        <v>619</v>
      </c>
      <c r="T292" s="3" t="s">
        <v>620</v>
      </c>
      <c r="U292" s="77">
        <v>1160</v>
      </c>
      <c r="V292" s="34">
        <v>1.1876693316334801</v>
      </c>
      <c r="W292" s="2">
        <v>12.34344137174253</v>
      </c>
      <c r="X292" s="2">
        <v>0.86412783788311776</v>
      </c>
      <c r="Y292" s="2">
        <v>-18.182105458138945</v>
      </c>
      <c r="Z292" s="80">
        <f>VLOOKUP(U292,BG!$A$2:$F$55,4)</f>
        <v>13.279158098717652</v>
      </c>
      <c r="AA292" s="80">
        <f>VLOOKUP(U292,BG!$A$2:$F$55,5)</f>
        <v>0.75808499804214169</v>
      </c>
      <c r="AB292" s="80">
        <f>VLOOKUP(U292,BG!$A$2:$F$55,6)</f>
        <v>11.226234679722511</v>
      </c>
      <c r="AC292" s="4">
        <f>VLOOKUP(U292+1,BG!$A$2:$F$55,4)</f>
        <v>16.487029101344483</v>
      </c>
      <c r="AD292" s="4">
        <f>VLOOKUP(U292+1,BG!$A$2:$F$55,5)</f>
        <v>0.65821637347256556</v>
      </c>
      <c r="AE292" s="4">
        <f>VLOOKUP(U292+1,BG!$A$2:$F$55,6)</f>
        <v>-29.750559639846166</v>
      </c>
      <c r="AF292" s="3">
        <f>COUNTIF($U$2:U292,U292)</f>
        <v>18</v>
      </c>
      <c r="AG292" s="3">
        <f t="shared" si="44"/>
        <v>19</v>
      </c>
      <c r="AH292" s="3">
        <f t="shared" si="47"/>
        <v>1</v>
      </c>
      <c r="AI292" s="3">
        <f t="shared" si="48"/>
        <v>17</v>
      </c>
      <c r="AJ292" s="81">
        <f t="shared" si="45"/>
        <v>16.30881404564299</v>
      </c>
      <c r="AK292" s="81">
        <f t="shared" si="46"/>
        <v>0.66376463039309763</v>
      </c>
      <c r="AL292" s="81">
        <f t="shared" si="49"/>
        <v>-27.474071066536798</v>
      </c>
      <c r="AM292" s="83">
        <v>6.1893900000000004</v>
      </c>
      <c r="AN292" s="83">
        <v>-3.71741E-3</v>
      </c>
      <c r="AO292" s="84">
        <f t="shared" si="50"/>
        <v>-2.30085002799E-2</v>
      </c>
      <c r="AP292" s="84">
        <f t="shared" si="51"/>
        <v>-7.5157941535380477</v>
      </c>
      <c r="AQ292" s="84">
        <f t="shared" si="52"/>
        <v>-16.648857139380819</v>
      </c>
      <c r="AR292" s="84">
        <f t="shared" si="53"/>
        <v>9.1330629858427717</v>
      </c>
      <c r="AS292" s="85">
        <f t="shared" si="54"/>
        <v>1.0025192534328917</v>
      </c>
    </row>
    <row r="293" spans="1:45" x14ac:dyDescent="0.25">
      <c r="A293">
        <v>12</v>
      </c>
      <c r="B293" s="7">
        <v>19</v>
      </c>
      <c r="C293" s="3" t="s">
        <v>584</v>
      </c>
      <c r="D293" s="3">
        <v>-200</v>
      </c>
      <c r="E293" s="3">
        <v>572</v>
      </c>
      <c r="F293" s="3">
        <v>50</v>
      </c>
      <c r="G293" s="3">
        <v>6.1650000000000003E-2</v>
      </c>
      <c r="H293" s="3">
        <v>0.18476899999999999</v>
      </c>
      <c r="I293" s="3">
        <v>47.293551999999998</v>
      </c>
      <c r="J293" s="3">
        <v>1.372898</v>
      </c>
      <c r="K293" s="3">
        <v>8.9864449999999998</v>
      </c>
      <c r="L293" s="3">
        <v>0.130629</v>
      </c>
      <c r="M293" s="50">
        <v>6.1650000000000003E-2</v>
      </c>
      <c r="N293" s="3">
        <v>5.1919999999999996E-3</v>
      </c>
      <c r="O293" s="3">
        <v>99700</v>
      </c>
      <c r="P293" s="3">
        <v>21.7</v>
      </c>
      <c r="Q293" s="3">
        <v>60</v>
      </c>
      <c r="R293" s="3">
        <v>1.171</v>
      </c>
      <c r="S293" s="3" t="s">
        <v>621</v>
      </c>
      <c r="T293" s="3" t="s">
        <v>622</v>
      </c>
      <c r="U293" s="77">
        <v>1160</v>
      </c>
      <c r="V293" s="34">
        <v>-0.35832009716073604</v>
      </c>
      <c r="W293" s="2">
        <v>14.90797172874645</v>
      </c>
      <c r="X293" s="2">
        <v>0.64496992307755829</v>
      </c>
      <c r="Y293" s="2">
        <v>-19.780397009205071</v>
      </c>
      <c r="Z293" s="80">
        <f>VLOOKUP(U293,BG!$A$2:$F$55,4)</f>
        <v>13.279158098717652</v>
      </c>
      <c r="AA293" s="80">
        <f>VLOOKUP(U293,BG!$A$2:$F$55,5)</f>
        <v>0.75808499804214169</v>
      </c>
      <c r="AB293" s="80">
        <f>VLOOKUP(U293,BG!$A$2:$F$55,6)</f>
        <v>11.226234679722511</v>
      </c>
      <c r="AC293" s="4">
        <f>VLOOKUP(U293+1,BG!$A$2:$F$55,4)</f>
        <v>16.487029101344483</v>
      </c>
      <c r="AD293" s="4">
        <f>VLOOKUP(U293+1,BG!$A$2:$F$55,5)</f>
        <v>0.65821637347256556</v>
      </c>
      <c r="AE293" s="4">
        <f>VLOOKUP(U293+1,BG!$A$2:$F$55,6)</f>
        <v>-29.750559639846166</v>
      </c>
      <c r="AF293" s="3">
        <f>COUNTIF($U$2:U293,U293)</f>
        <v>19</v>
      </c>
      <c r="AG293" s="3">
        <f t="shared" si="44"/>
        <v>19</v>
      </c>
      <c r="AH293" s="3">
        <f t="shared" si="47"/>
        <v>0</v>
      </c>
      <c r="AI293" s="3">
        <f t="shared" si="48"/>
        <v>18</v>
      </c>
      <c r="AJ293" s="81">
        <f t="shared" si="45"/>
        <v>16.487029101344483</v>
      </c>
      <c r="AK293" s="81">
        <f t="shared" si="46"/>
        <v>0.65821637347256556</v>
      </c>
      <c r="AL293" s="81">
        <f t="shared" si="49"/>
        <v>-29.75055963984617</v>
      </c>
      <c r="AM293" s="83">
        <v>8.5278899999999993</v>
      </c>
      <c r="AN293" s="83">
        <v>-4.07435E-3</v>
      </c>
      <c r="AO293" s="84">
        <f t="shared" si="50"/>
        <v>-3.4745608621499995E-2</v>
      </c>
      <c r="AP293" s="84">
        <f t="shared" si="51"/>
        <v>-10.16520363007306</v>
      </c>
      <c r="AQ293" s="84">
        <f t="shared" si="52"/>
        <v>-18.898527135422555</v>
      </c>
      <c r="AR293" s="84">
        <f t="shared" si="53"/>
        <v>8.7333235053494942</v>
      </c>
      <c r="AS293" s="85">
        <f t="shared" si="54"/>
        <v>1.0039785092811708</v>
      </c>
    </row>
    <row r="294" spans="1:45" x14ac:dyDescent="0.25">
      <c r="A294">
        <v>13</v>
      </c>
      <c r="B294" s="52">
        <v>1</v>
      </c>
      <c r="C294" s="5" t="s">
        <v>623</v>
      </c>
      <c r="D294" s="5">
        <v>-200</v>
      </c>
      <c r="E294" s="5">
        <v>-572</v>
      </c>
      <c r="F294" s="5">
        <v>50</v>
      </c>
      <c r="G294" s="5">
        <v>5.8546000000000001E-2</v>
      </c>
      <c r="H294" s="5">
        <v>0.18565799999999999</v>
      </c>
      <c r="I294" s="5">
        <v>47.516643000000002</v>
      </c>
      <c r="J294" s="5">
        <v>1.3790549999999999</v>
      </c>
      <c r="K294" s="5">
        <v>9.0076149999999995</v>
      </c>
      <c r="L294" s="5">
        <v>0.130963</v>
      </c>
      <c r="M294" s="53">
        <v>5.8546000000000001E-2</v>
      </c>
      <c r="N294" s="5">
        <v>1.6395E-2</v>
      </c>
      <c r="O294" s="5">
        <v>99700</v>
      </c>
      <c r="P294" s="5">
        <v>21.7</v>
      </c>
      <c r="Q294" s="5">
        <v>60</v>
      </c>
      <c r="R294" s="5">
        <v>1.171</v>
      </c>
      <c r="S294" s="5" t="s">
        <v>624</v>
      </c>
      <c r="T294" s="5" t="s">
        <v>625</v>
      </c>
      <c r="U294" s="77">
        <v>1170</v>
      </c>
      <c r="V294" s="34">
        <v>4.0119820950683485</v>
      </c>
      <c r="W294" s="2">
        <v>4.4039355841408421</v>
      </c>
      <c r="X294" s="2">
        <v>2.6850996512414982</v>
      </c>
      <c r="Y294" s="2">
        <v>-15.670857053527088</v>
      </c>
      <c r="Z294" s="80">
        <f>VLOOKUP(U294,BG!$A$2:$F$55,4)</f>
        <v>16.221686892919614</v>
      </c>
      <c r="AA294" s="80">
        <f>VLOOKUP(U294,BG!$A$2:$F$55,5)</f>
        <v>0.65542297484792478</v>
      </c>
      <c r="AB294" s="80">
        <f>VLOOKUP(U294,BG!$A$2:$F$55,6)</f>
        <v>-22.933025704898149</v>
      </c>
      <c r="AC294" s="4">
        <f>VLOOKUP(U294+1,BG!$A$2:$F$55,4)</f>
        <v>19.269522901595433</v>
      </c>
      <c r="AD294" s="4">
        <f>VLOOKUP(U294+1,BG!$A$2:$F$55,5)</f>
        <v>0.65515378403724578</v>
      </c>
      <c r="AE294" s="4">
        <f>VLOOKUP(U294+1,BG!$A$2:$F$55,6)</f>
        <v>-46.539265853180154</v>
      </c>
      <c r="AF294" s="3">
        <f>COUNTIF($U$2:U294,U294)</f>
        <v>1</v>
      </c>
      <c r="AG294" s="3">
        <f t="shared" si="44"/>
        <v>19</v>
      </c>
      <c r="AH294" s="3">
        <f t="shared" si="47"/>
        <v>18</v>
      </c>
      <c r="AI294" s="3">
        <f t="shared" si="48"/>
        <v>0</v>
      </c>
      <c r="AJ294" s="81">
        <f t="shared" si="45"/>
        <v>16.221686892919614</v>
      </c>
      <c r="AK294" s="81">
        <f t="shared" si="46"/>
        <v>0.65542297484792478</v>
      </c>
      <c r="AL294" s="81">
        <f t="shared" si="49"/>
        <v>-22.933025704898149</v>
      </c>
      <c r="AM294" s="83">
        <v>0.64809799999999995</v>
      </c>
      <c r="AN294" s="83">
        <v>5.4977499999999999</v>
      </c>
      <c r="AO294" s="84">
        <f t="shared" si="50"/>
        <v>3.5630807794999995</v>
      </c>
      <c r="AP294" s="84">
        <f t="shared" si="51"/>
        <v>-3.8458511524604901</v>
      </c>
      <c r="AQ294" s="84">
        <f t="shared" si="52"/>
        <v>-12.300959424489186</v>
      </c>
      <c r="AR294" s="84">
        <f t="shared" si="53"/>
        <v>8.4551082720286956</v>
      </c>
      <c r="AS294" s="85">
        <f t="shared" si="54"/>
        <v>0.57858839119926686</v>
      </c>
    </row>
    <row r="295" spans="1:45" x14ac:dyDescent="0.25">
      <c r="A295">
        <v>13</v>
      </c>
      <c r="B295" s="52">
        <v>2</v>
      </c>
      <c r="C295" s="5" t="s">
        <v>623</v>
      </c>
      <c r="D295" s="5">
        <v>-200</v>
      </c>
      <c r="E295" s="5">
        <v>-520</v>
      </c>
      <c r="F295" s="5">
        <v>50</v>
      </c>
      <c r="G295" s="5">
        <v>6.3710000000000003E-2</v>
      </c>
      <c r="H295" s="5">
        <v>0.18574199999999999</v>
      </c>
      <c r="I295" s="5">
        <v>47.537666999999999</v>
      </c>
      <c r="J295" s="5">
        <v>1.2057580000000001</v>
      </c>
      <c r="K295" s="5">
        <v>9.0098339999999997</v>
      </c>
      <c r="L295" s="5">
        <v>0.114359</v>
      </c>
      <c r="M295" s="53">
        <v>6.3710000000000003E-2</v>
      </c>
      <c r="N295" s="5">
        <v>2.2242000000000001E-2</v>
      </c>
      <c r="O295" s="5">
        <v>99700</v>
      </c>
      <c r="P295" s="5">
        <v>21.7</v>
      </c>
      <c r="Q295" s="5">
        <v>60</v>
      </c>
      <c r="R295" s="5">
        <v>1.171</v>
      </c>
      <c r="S295" s="5" t="s">
        <v>626</v>
      </c>
      <c r="T295" s="5" t="s">
        <v>627</v>
      </c>
      <c r="U295" s="77">
        <v>1170</v>
      </c>
      <c r="V295" s="34">
        <v>7.0215695404019058</v>
      </c>
      <c r="W295" s="2">
        <v>3.0753929177516888</v>
      </c>
      <c r="X295" s="2">
        <v>3.9604586447809629</v>
      </c>
      <c r="Y295" s="2">
        <v>-18.483608178923927</v>
      </c>
      <c r="Z295" s="80">
        <f>VLOOKUP(U295,BG!$A$2:$F$55,4)</f>
        <v>16.221686892919614</v>
      </c>
      <c r="AA295" s="80">
        <f>VLOOKUP(U295,BG!$A$2:$F$55,5)</f>
        <v>0.65542297484792478</v>
      </c>
      <c r="AB295" s="80">
        <f>VLOOKUP(U295,BG!$A$2:$F$55,6)</f>
        <v>-22.933025704898149</v>
      </c>
      <c r="AC295" s="4">
        <f>VLOOKUP(U295+1,BG!$A$2:$F$55,4)</f>
        <v>19.269522901595433</v>
      </c>
      <c r="AD295" s="4">
        <f>VLOOKUP(U295+1,BG!$A$2:$F$55,5)</f>
        <v>0.65515378403724578</v>
      </c>
      <c r="AE295" s="4">
        <f>VLOOKUP(U295+1,BG!$A$2:$F$55,6)</f>
        <v>-46.539265853180154</v>
      </c>
      <c r="AF295" s="3">
        <f>COUNTIF($U$2:U295,U295)</f>
        <v>2</v>
      </c>
      <c r="AG295" s="3">
        <f t="shared" si="44"/>
        <v>19</v>
      </c>
      <c r="AH295" s="3">
        <f t="shared" si="47"/>
        <v>17</v>
      </c>
      <c r="AI295" s="3">
        <f t="shared" si="48"/>
        <v>1</v>
      </c>
      <c r="AJ295" s="81">
        <f t="shared" si="45"/>
        <v>16.391011115623826</v>
      </c>
      <c r="AK295" s="81">
        <f t="shared" si="46"/>
        <v>0.6554080198028871</v>
      </c>
      <c r="AL295" s="81">
        <f t="shared" si="49"/>
        <v>-24.244483490913819</v>
      </c>
      <c r="AM295" s="83">
        <v>0.94116</v>
      </c>
      <c r="AN295" s="83">
        <v>8.8407099999999996</v>
      </c>
      <c r="AO295" s="84">
        <f t="shared" si="50"/>
        <v>8.3205226236000005</v>
      </c>
      <c r="AP295" s="84">
        <f t="shared" si="51"/>
        <v>-6.3036417117161019</v>
      </c>
      <c r="AQ295" s="84">
        <f t="shared" si="52"/>
        <v>-13.501683353055697</v>
      </c>
      <c r="AR295" s="84">
        <f t="shared" si="53"/>
        <v>7.1980416413395947</v>
      </c>
      <c r="AS295" s="85">
        <f t="shared" si="54"/>
        <v>0.15594255190381281</v>
      </c>
    </row>
    <row r="296" spans="1:45" x14ac:dyDescent="0.25">
      <c r="A296">
        <v>13</v>
      </c>
      <c r="B296" s="52">
        <v>3</v>
      </c>
      <c r="C296" s="5" t="s">
        <v>623</v>
      </c>
      <c r="D296" s="5">
        <v>-200</v>
      </c>
      <c r="E296" s="5">
        <v>-468</v>
      </c>
      <c r="F296" s="5">
        <v>50</v>
      </c>
      <c r="G296" s="5">
        <v>7.0957000000000006E-2</v>
      </c>
      <c r="H296" s="5">
        <v>0.18607099999999999</v>
      </c>
      <c r="I296" s="5">
        <v>47.620302000000002</v>
      </c>
      <c r="J296" s="5">
        <v>1.305984</v>
      </c>
      <c r="K296" s="5">
        <v>9.0175380000000001</v>
      </c>
      <c r="L296" s="5">
        <v>0.123835</v>
      </c>
      <c r="M296" s="53">
        <v>7.0957000000000006E-2</v>
      </c>
      <c r="N296" s="5">
        <v>3.3563999999999997E-2</v>
      </c>
      <c r="O296" s="5">
        <v>99700</v>
      </c>
      <c r="P296" s="5">
        <v>21.7</v>
      </c>
      <c r="Q296" s="5">
        <v>60</v>
      </c>
      <c r="R296" s="5">
        <v>1.171</v>
      </c>
      <c r="S296" s="5" t="s">
        <v>628</v>
      </c>
      <c r="T296" s="5" t="s">
        <v>629</v>
      </c>
      <c r="U296" s="77">
        <v>1170</v>
      </c>
      <c r="V296" s="34">
        <v>11.818174824985935</v>
      </c>
      <c r="W296" s="2">
        <v>2.8454858395826568</v>
      </c>
      <c r="X296" s="2">
        <v>6.494659921054672</v>
      </c>
      <c r="Y296" s="2">
        <v>-16.617206434482611</v>
      </c>
      <c r="Z296" s="80">
        <f>VLOOKUP(U296,BG!$A$2:$F$55,4)</f>
        <v>16.221686892919614</v>
      </c>
      <c r="AA296" s="80">
        <f>VLOOKUP(U296,BG!$A$2:$F$55,5)</f>
        <v>0.65542297484792478</v>
      </c>
      <c r="AB296" s="80">
        <f>VLOOKUP(U296,BG!$A$2:$F$55,6)</f>
        <v>-22.933025704898149</v>
      </c>
      <c r="AC296" s="4">
        <f>VLOOKUP(U296+1,BG!$A$2:$F$55,4)</f>
        <v>19.269522901595433</v>
      </c>
      <c r="AD296" s="4">
        <f>VLOOKUP(U296+1,BG!$A$2:$F$55,5)</f>
        <v>0.65515378403724578</v>
      </c>
      <c r="AE296" s="4">
        <f>VLOOKUP(U296+1,BG!$A$2:$F$55,6)</f>
        <v>-46.539265853180154</v>
      </c>
      <c r="AF296" s="3">
        <f>COUNTIF($U$2:U296,U296)</f>
        <v>3</v>
      </c>
      <c r="AG296" s="3">
        <f t="shared" si="44"/>
        <v>19</v>
      </c>
      <c r="AH296" s="3">
        <f t="shared" si="47"/>
        <v>16</v>
      </c>
      <c r="AI296" s="3">
        <f t="shared" si="48"/>
        <v>2</v>
      </c>
      <c r="AJ296" s="81">
        <f t="shared" si="45"/>
        <v>16.560335338328038</v>
      </c>
      <c r="AK296" s="81">
        <f t="shared" si="46"/>
        <v>0.65539306475784942</v>
      </c>
      <c r="AL296" s="81">
        <f t="shared" si="49"/>
        <v>-25.555941276929484</v>
      </c>
      <c r="AM296" s="83">
        <v>1.2344200000000001</v>
      </c>
      <c r="AN296" s="83">
        <v>11.963900000000001</v>
      </c>
      <c r="AO296" s="84">
        <f t="shared" si="50"/>
        <v>14.768477438000001</v>
      </c>
      <c r="AP296" s="84">
        <f t="shared" si="51"/>
        <v>1.863256403783474</v>
      </c>
      <c r="AQ296" s="84">
        <f t="shared" si="52"/>
        <v>-14.702412346124955</v>
      </c>
      <c r="AR296" s="84">
        <f t="shared" si="53"/>
        <v>16.565668749908429</v>
      </c>
      <c r="AS296" s="85">
        <f t="shared" si="54"/>
        <v>0.10848890793608089</v>
      </c>
    </row>
    <row r="297" spans="1:45" x14ac:dyDescent="0.25">
      <c r="A297">
        <v>13</v>
      </c>
      <c r="B297" s="52">
        <v>4</v>
      </c>
      <c r="C297" s="5" t="s">
        <v>623</v>
      </c>
      <c r="D297" s="5">
        <v>-200</v>
      </c>
      <c r="E297" s="5">
        <v>-416</v>
      </c>
      <c r="F297" s="5">
        <v>50</v>
      </c>
      <c r="G297" s="5">
        <v>8.7946999999999997E-2</v>
      </c>
      <c r="H297" s="5">
        <v>0.18613499999999999</v>
      </c>
      <c r="I297" s="5">
        <v>47.636271000000001</v>
      </c>
      <c r="J297" s="5">
        <v>1.39123</v>
      </c>
      <c r="K297" s="5">
        <v>9.0189350000000008</v>
      </c>
      <c r="L297" s="5">
        <v>0.131934</v>
      </c>
      <c r="M297" s="53">
        <v>8.7946999999999997E-2</v>
      </c>
      <c r="N297" s="5">
        <v>6.3208E-2</v>
      </c>
      <c r="O297" s="5">
        <v>99700</v>
      </c>
      <c r="P297" s="5">
        <v>21.7</v>
      </c>
      <c r="Q297" s="5">
        <v>60</v>
      </c>
      <c r="R297" s="5">
        <v>1.171</v>
      </c>
      <c r="S297" s="5" t="s">
        <v>630</v>
      </c>
      <c r="T297" s="5" t="s">
        <v>631</v>
      </c>
      <c r="U297" s="77">
        <v>1170</v>
      </c>
      <c r="V297" s="34">
        <v>24.976399774108117</v>
      </c>
      <c r="W297" s="2">
        <v>1.287169052588325</v>
      </c>
      <c r="X297" s="2">
        <v>18.803578794455767</v>
      </c>
      <c r="Y297" s="2">
        <v>-21.291485644911489</v>
      </c>
      <c r="Z297" s="80">
        <f>VLOOKUP(U297,BG!$A$2:$F$55,4)</f>
        <v>16.221686892919614</v>
      </c>
      <c r="AA297" s="80">
        <f>VLOOKUP(U297,BG!$A$2:$F$55,5)</f>
        <v>0.65542297484792478</v>
      </c>
      <c r="AB297" s="80">
        <f>VLOOKUP(U297,BG!$A$2:$F$55,6)</f>
        <v>-22.933025704898149</v>
      </c>
      <c r="AC297" s="4">
        <f>VLOOKUP(U297+1,BG!$A$2:$F$55,4)</f>
        <v>19.269522901595433</v>
      </c>
      <c r="AD297" s="4">
        <f>VLOOKUP(U297+1,BG!$A$2:$F$55,5)</f>
        <v>0.65515378403724578</v>
      </c>
      <c r="AE297" s="4">
        <f>VLOOKUP(U297+1,BG!$A$2:$F$55,6)</f>
        <v>-46.539265853180154</v>
      </c>
      <c r="AF297" s="3">
        <f>COUNTIF($U$2:U297,U297)</f>
        <v>4</v>
      </c>
      <c r="AG297" s="3">
        <f t="shared" si="44"/>
        <v>19</v>
      </c>
      <c r="AH297" s="3">
        <f t="shared" si="47"/>
        <v>15</v>
      </c>
      <c r="AI297" s="3">
        <f t="shared" si="48"/>
        <v>3</v>
      </c>
      <c r="AJ297" s="81">
        <f t="shared" si="45"/>
        <v>16.72965956103225</v>
      </c>
      <c r="AK297" s="81">
        <f t="shared" si="46"/>
        <v>0.65537810971281152</v>
      </c>
      <c r="AL297" s="81">
        <f t="shared" si="49"/>
        <v>-26.86739906294515</v>
      </c>
      <c r="AM297" s="83">
        <v>0.67756099999999997</v>
      </c>
      <c r="AN297" s="83">
        <v>21.019300000000001</v>
      </c>
      <c r="AO297" s="84">
        <f t="shared" si="50"/>
        <v>14.2418579273</v>
      </c>
      <c r="AP297" s="84">
        <f t="shared" si="51"/>
        <v>2.9118990572180579</v>
      </c>
      <c r="AQ297" s="84">
        <f t="shared" si="52"/>
        <v>-15.903146403696971</v>
      </c>
      <c r="AR297" s="84">
        <f t="shared" si="53"/>
        <v>18.81504546091503</v>
      </c>
      <c r="AS297" s="85">
        <f t="shared" si="54"/>
        <v>0.24306013733078818</v>
      </c>
    </row>
    <row r="298" spans="1:45" x14ac:dyDescent="0.25">
      <c r="A298">
        <v>13</v>
      </c>
      <c r="B298" s="52">
        <v>5</v>
      </c>
      <c r="C298" s="5" t="s">
        <v>623</v>
      </c>
      <c r="D298" s="5">
        <v>-200</v>
      </c>
      <c r="E298" s="5">
        <v>-364</v>
      </c>
      <c r="F298" s="5">
        <v>50</v>
      </c>
      <c r="G298" s="5">
        <v>0.11658399999999999</v>
      </c>
      <c r="H298" s="5">
        <v>0.185501</v>
      </c>
      <c r="I298" s="5">
        <v>47.477093000000004</v>
      </c>
      <c r="J298" s="5">
        <v>1.375281</v>
      </c>
      <c r="K298" s="5">
        <v>9.0038699999999992</v>
      </c>
      <c r="L298" s="5">
        <v>0.13059499999999999</v>
      </c>
      <c r="M298" s="53">
        <v>0.11658399999999999</v>
      </c>
      <c r="N298" s="5">
        <v>0.11511</v>
      </c>
      <c r="O298" s="5">
        <v>99700</v>
      </c>
      <c r="P298" s="5">
        <v>21.7</v>
      </c>
      <c r="Q298" s="5">
        <v>60</v>
      </c>
      <c r="R298" s="5">
        <v>1.171</v>
      </c>
      <c r="S298" s="5" t="s">
        <v>632</v>
      </c>
      <c r="T298" s="5" t="s">
        <v>633</v>
      </c>
      <c r="U298" s="77">
        <v>1170</v>
      </c>
      <c r="V298" s="34">
        <v>48.122883325236764</v>
      </c>
      <c r="W298" s="2">
        <v>0.94738985912308205</v>
      </c>
      <c r="X298" s="2">
        <v>41.667273491017113</v>
      </c>
      <c r="Y298" s="2">
        <v>-23.538431462439362</v>
      </c>
      <c r="Z298" s="80">
        <f>VLOOKUP(U298,BG!$A$2:$F$55,4)</f>
        <v>16.221686892919614</v>
      </c>
      <c r="AA298" s="80">
        <f>VLOOKUP(U298,BG!$A$2:$F$55,5)</f>
        <v>0.65542297484792478</v>
      </c>
      <c r="AB298" s="80">
        <f>VLOOKUP(U298,BG!$A$2:$F$55,6)</f>
        <v>-22.933025704898149</v>
      </c>
      <c r="AC298" s="4">
        <f>VLOOKUP(U298+1,BG!$A$2:$F$55,4)</f>
        <v>19.269522901595433</v>
      </c>
      <c r="AD298" s="4">
        <f>VLOOKUP(U298+1,BG!$A$2:$F$55,5)</f>
        <v>0.65515378403724578</v>
      </c>
      <c r="AE298" s="4">
        <f>VLOOKUP(U298+1,BG!$A$2:$F$55,6)</f>
        <v>-46.539265853180154</v>
      </c>
      <c r="AF298" s="3">
        <f>COUNTIF($U$2:U298,U298)</f>
        <v>5</v>
      </c>
      <c r="AG298" s="3">
        <f t="shared" si="44"/>
        <v>19</v>
      </c>
      <c r="AH298" s="3">
        <f t="shared" si="47"/>
        <v>14</v>
      </c>
      <c r="AI298" s="3">
        <f t="shared" si="48"/>
        <v>4</v>
      </c>
      <c r="AJ298" s="81">
        <f t="shared" si="45"/>
        <v>16.898983783736462</v>
      </c>
      <c r="AK298" s="81">
        <f t="shared" si="46"/>
        <v>0.65536315466777384</v>
      </c>
      <c r="AL298" s="81">
        <f t="shared" si="49"/>
        <v>-28.17885684896082</v>
      </c>
      <c r="AM298" s="83">
        <v>0.72838099999999995</v>
      </c>
      <c r="AN298" s="83">
        <v>41.8855</v>
      </c>
      <c r="AO298" s="84">
        <f t="shared" si="50"/>
        <v>30.508602375499997</v>
      </c>
      <c r="AP298" s="84">
        <f t="shared" si="51"/>
        <v>15.936720900258273</v>
      </c>
      <c r="AQ298" s="84">
        <f t="shared" si="52"/>
        <v>-17.103885525771737</v>
      </c>
      <c r="AR298" s="84">
        <f t="shared" si="53"/>
        <v>33.04060642603001</v>
      </c>
      <c r="AS298" s="85">
        <f t="shared" si="54"/>
        <v>7.6633098614535489E-2</v>
      </c>
    </row>
    <row r="299" spans="1:45" x14ac:dyDescent="0.25">
      <c r="A299">
        <v>13</v>
      </c>
      <c r="B299" s="52">
        <v>6</v>
      </c>
      <c r="C299" s="5" t="s">
        <v>623</v>
      </c>
      <c r="D299" s="5">
        <v>-200</v>
      </c>
      <c r="E299" s="5">
        <v>-312</v>
      </c>
      <c r="F299" s="5">
        <v>50</v>
      </c>
      <c r="G299" s="5">
        <v>0.16088</v>
      </c>
      <c r="H299" s="5">
        <v>0.184894</v>
      </c>
      <c r="I299" s="5">
        <v>47.324922999999998</v>
      </c>
      <c r="J299" s="5">
        <v>1.3798060000000001</v>
      </c>
      <c r="K299" s="5">
        <v>8.9894169999999995</v>
      </c>
      <c r="L299" s="5">
        <v>0.13125400000000001</v>
      </c>
      <c r="M299" s="53">
        <v>0.16088</v>
      </c>
      <c r="N299" s="5">
        <v>0.190391</v>
      </c>
      <c r="O299" s="5">
        <v>99700</v>
      </c>
      <c r="P299" s="5">
        <v>21.7</v>
      </c>
      <c r="Q299" s="5">
        <v>60</v>
      </c>
      <c r="R299" s="5">
        <v>1.171</v>
      </c>
      <c r="S299" s="5" t="s">
        <v>634</v>
      </c>
      <c r="T299" s="5" t="s">
        <v>635</v>
      </c>
      <c r="U299" s="77">
        <v>1170</v>
      </c>
      <c r="V299" s="34">
        <v>84.690988788504967</v>
      </c>
      <c r="W299" s="2">
        <v>0.85841774534968385</v>
      </c>
      <c r="X299" s="2">
        <v>76.663342887192712</v>
      </c>
      <c r="Y299" s="2">
        <v>-24.286829054014284</v>
      </c>
      <c r="Z299" s="80">
        <f>VLOOKUP(U299,BG!$A$2:$F$55,4)</f>
        <v>16.221686892919614</v>
      </c>
      <c r="AA299" s="80">
        <f>VLOOKUP(U299,BG!$A$2:$F$55,5)</f>
        <v>0.65542297484792478</v>
      </c>
      <c r="AB299" s="80">
        <f>VLOOKUP(U299,BG!$A$2:$F$55,6)</f>
        <v>-22.933025704898149</v>
      </c>
      <c r="AC299" s="4">
        <f>VLOOKUP(U299+1,BG!$A$2:$F$55,4)</f>
        <v>19.269522901595433</v>
      </c>
      <c r="AD299" s="4">
        <f>VLOOKUP(U299+1,BG!$A$2:$F$55,5)</f>
        <v>0.65515378403724578</v>
      </c>
      <c r="AE299" s="4">
        <f>VLOOKUP(U299+1,BG!$A$2:$F$55,6)</f>
        <v>-46.539265853180154</v>
      </c>
      <c r="AF299" s="3">
        <f>COUNTIF($U$2:U299,U299)</f>
        <v>6</v>
      </c>
      <c r="AG299" s="3">
        <f t="shared" si="44"/>
        <v>19</v>
      </c>
      <c r="AH299" s="3">
        <f t="shared" si="47"/>
        <v>13</v>
      </c>
      <c r="AI299" s="3">
        <f t="shared" si="48"/>
        <v>5</v>
      </c>
      <c r="AJ299" s="81">
        <f t="shared" si="45"/>
        <v>17.068308006440677</v>
      </c>
      <c r="AK299" s="81">
        <f t="shared" si="46"/>
        <v>0.65534819962273616</v>
      </c>
      <c r="AL299" s="81">
        <f t="shared" si="49"/>
        <v>-29.490314634976485</v>
      </c>
      <c r="AM299" s="83">
        <v>0.75514499999999996</v>
      </c>
      <c r="AN299" s="83">
        <v>78.8172</v>
      </c>
      <c r="AO299" s="84">
        <f t="shared" si="50"/>
        <v>59.518414493999998</v>
      </c>
      <c r="AP299" s="84">
        <f t="shared" si="51"/>
        <v>41.522344898179405</v>
      </c>
      <c r="AQ299" s="84">
        <f t="shared" si="52"/>
        <v>-18.304629712349254</v>
      </c>
      <c r="AR299" s="84">
        <f t="shared" si="53"/>
        <v>59.826974610528659</v>
      </c>
      <c r="AS299" s="85">
        <f t="shared" si="54"/>
        <v>5.1575417031761196E-3</v>
      </c>
    </row>
    <row r="300" spans="1:45" x14ac:dyDescent="0.25">
      <c r="A300">
        <v>13</v>
      </c>
      <c r="B300" s="52">
        <v>7</v>
      </c>
      <c r="C300" s="5" t="s">
        <v>623</v>
      </c>
      <c r="D300" s="5">
        <v>-200</v>
      </c>
      <c r="E300" s="5">
        <v>-260</v>
      </c>
      <c r="F300" s="5">
        <v>50</v>
      </c>
      <c r="G300" s="5">
        <v>0.21617400000000001</v>
      </c>
      <c r="H300" s="5">
        <v>0.18515499999999999</v>
      </c>
      <c r="I300" s="5">
        <v>47.390529000000001</v>
      </c>
      <c r="J300" s="5">
        <v>1.3706370000000001</v>
      </c>
      <c r="K300" s="5">
        <v>8.9956619999999994</v>
      </c>
      <c r="L300" s="5">
        <v>0.130249</v>
      </c>
      <c r="M300" s="53">
        <v>0.21617400000000001</v>
      </c>
      <c r="N300" s="5">
        <v>0.23460700000000001</v>
      </c>
      <c r="O300" s="5">
        <v>99700</v>
      </c>
      <c r="P300" s="5">
        <v>21.7</v>
      </c>
      <c r="Q300" s="5">
        <v>60</v>
      </c>
      <c r="R300" s="5">
        <v>1.171</v>
      </c>
      <c r="S300" s="5" t="s">
        <v>636</v>
      </c>
      <c r="T300" s="5" t="s">
        <v>637</v>
      </c>
      <c r="U300" s="77">
        <v>1170</v>
      </c>
      <c r="V300" s="34">
        <v>130.67077020192721</v>
      </c>
      <c r="W300" s="2">
        <v>0.91748216701676644</v>
      </c>
      <c r="X300" s="2">
        <v>107.94261856596451</v>
      </c>
      <c r="Y300" s="2">
        <v>-24.845692649452616</v>
      </c>
      <c r="Z300" s="80">
        <f>VLOOKUP(U300,BG!$A$2:$F$55,4)</f>
        <v>16.221686892919614</v>
      </c>
      <c r="AA300" s="80">
        <f>VLOOKUP(U300,BG!$A$2:$F$55,5)</f>
        <v>0.65542297484792478</v>
      </c>
      <c r="AB300" s="80">
        <f>VLOOKUP(U300,BG!$A$2:$F$55,6)</f>
        <v>-22.933025704898149</v>
      </c>
      <c r="AC300" s="4">
        <f>VLOOKUP(U300+1,BG!$A$2:$F$55,4)</f>
        <v>19.269522901595433</v>
      </c>
      <c r="AD300" s="4">
        <f>VLOOKUP(U300+1,BG!$A$2:$F$55,5)</f>
        <v>0.65515378403724578</v>
      </c>
      <c r="AE300" s="4">
        <f>VLOOKUP(U300+1,BG!$A$2:$F$55,6)</f>
        <v>-46.539265853180154</v>
      </c>
      <c r="AF300" s="3">
        <f>COUNTIF($U$2:U300,U300)</f>
        <v>7</v>
      </c>
      <c r="AG300" s="3">
        <f t="shared" si="44"/>
        <v>19</v>
      </c>
      <c r="AH300" s="3">
        <f t="shared" si="47"/>
        <v>12</v>
      </c>
      <c r="AI300" s="3">
        <f t="shared" si="48"/>
        <v>6</v>
      </c>
      <c r="AJ300" s="81">
        <f t="shared" si="45"/>
        <v>17.237632229144886</v>
      </c>
      <c r="AK300" s="81">
        <f t="shared" si="46"/>
        <v>0.65533324457769848</v>
      </c>
      <c r="AL300" s="81">
        <f t="shared" si="49"/>
        <v>-30.801772420992151</v>
      </c>
      <c r="AM300" s="83">
        <v>0.848047</v>
      </c>
      <c r="AN300" s="83">
        <v>109.768</v>
      </c>
      <c r="AO300" s="84">
        <f t="shared" si="50"/>
        <v>93.088423096</v>
      </c>
      <c r="AP300" s="84">
        <f t="shared" si="51"/>
        <v>74.189734945912747</v>
      </c>
      <c r="AQ300" s="84">
        <f t="shared" si="52"/>
        <v>-19.505378963429528</v>
      </c>
      <c r="AR300" s="84">
        <f t="shared" si="53"/>
        <v>93.695113909342268</v>
      </c>
      <c r="AS300" s="85">
        <f t="shared" si="54"/>
        <v>6.4751595683985386E-3</v>
      </c>
    </row>
    <row r="301" spans="1:45" x14ac:dyDescent="0.25">
      <c r="A301">
        <v>13</v>
      </c>
      <c r="B301" s="52">
        <v>8</v>
      </c>
      <c r="C301" s="5" t="s">
        <v>623</v>
      </c>
      <c r="D301" s="5">
        <v>-200</v>
      </c>
      <c r="E301" s="5">
        <v>-208</v>
      </c>
      <c r="F301" s="5">
        <v>50</v>
      </c>
      <c r="G301" s="5">
        <v>0.29241899999999998</v>
      </c>
      <c r="H301" s="5">
        <v>0.18507899999999999</v>
      </c>
      <c r="I301" s="5">
        <v>47.371358000000001</v>
      </c>
      <c r="J301" s="5">
        <v>1.3714310000000001</v>
      </c>
      <c r="K301" s="5">
        <v>8.9938389999999995</v>
      </c>
      <c r="L301" s="5">
        <v>0.130442</v>
      </c>
      <c r="M301" s="53">
        <v>0.29241899999999998</v>
      </c>
      <c r="N301" s="5">
        <v>0.334115</v>
      </c>
      <c r="O301" s="5">
        <v>99700</v>
      </c>
      <c r="P301" s="5">
        <v>21.7</v>
      </c>
      <c r="Q301" s="5">
        <v>60</v>
      </c>
      <c r="R301" s="5">
        <v>1.171</v>
      </c>
      <c r="S301" s="5" t="s">
        <v>638</v>
      </c>
      <c r="T301" s="5" t="s">
        <v>639</v>
      </c>
      <c r="U301" s="77">
        <v>1170</v>
      </c>
      <c r="V301" s="34">
        <v>194.58840116887995</v>
      </c>
      <c r="W301" s="2">
        <v>0.94000520682498356</v>
      </c>
      <c r="X301" s="2">
        <v>150.13905630712918</v>
      </c>
      <c r="Y301" s="2">
        <v>-29.323092113703275</v>
      </c>
      <c r="Z301" s="80">
        <f>VLOOKUP(U301,BG!$A$2:$F$55,4)</f>
        <v>16.221686892919614</v>
      </c>
      <c r="AA301" s="80">
        <f>VLOOKUP(U301,BG!$A$2:$F$55,5)</f>
        <v>0.65542297484792478</v>
      </c>
      <c r="AB301" s="80">
        <f>VLOOKUP(U301,BG!$A$2:$F$55,6)</f>
        <v>-22.933025704898149</v>
      </c>
      <c r="AC301" s="4">
        <f>VLOOKUP(U301+1,BG!$A$2:$F$55,4)</f>
        <v>19.269522901595433</v>
      </c>
      <c r="AD301" s="4">
        <f>VLOOKUP(U301+1,BG!$A$2:$F$55,5)</f>
        <v>0.65515378403724578</v>
      </c>
      <c r="AE301" s="4">
        <f>VLOOKUP(U301+1,BG!$A$2:$F$55,6)</f>
        <v>-46.539265853180154</v>
      </c>
      <c r="AF301" s="3">
        <f>COUNTIF($U$2:U301,U301)</f>
        <v>8</v>
      </c>
      <c r="AG301" s="3">
        <f t="shared" si="44"/>
        <v>19</v>
      </c>
      <c r="AH301" s="3">
        <f t="shared" si="47"/>
        <v>11</v>
      </c>
      <c r="AI301" s="3">
        <f t="shared" si="48"/>
        <v>7</v>
      </c>
      <c r="AJ301" s="81">
        <f t="shared" si="45"/>
        <v>17.406956451849098</v>
      </c>
      <c r="AK301" s="81">
        <f t="shared" si="46"/>
        <v>0.6553182895326608</v>
      </c>
      <c r="AL301" s="81">
        <f t="shared" si="49"/>
        <v>-32.113230207007824</v>
      </c>
      <c r="AM301" s="83">
        <v>0.93194500000000002</v>
      </c>
      <c r="AN301" s="83">
        <v>151.101</v>
      </c>
      <c r="AO301" s="84">
        <f t="shared" si="50"/>
        <v>140.81782144499999</v>
      </c>
      <c r="AP301" s="84">
        <f t="shared" si="51"/>
        <v>111.80840256278756</v>
      </c>
      <c r="AQ301" s="84">
        <f t="shared" si="52"/>
        <v>-20.706133279012558</v>
      </c>
      <c r="AR301" s="84">
        <f t="shared" si="53"/>
        <v>132.51453584180013</v>
      </c>
      <c r="AS301" s="85">
        <f t="shared" si="54"/>
        <v>6.2659432419644751E-2</v>
      </c>
    </row>
    <row r="302" spans="1:45" x14ac:dyDescent="0.25">
      <c r="A302">
        <v>13</v>
      </c>
      <c r="B302" s="52">
        <v>9</v>
      </c>
      <c r="C302" s="5" t="s">
        <v>623</v>
      </c>
      <c r="D302" s="5">
        <v>-200</v>
      </c>
      <c r="E302" s="5">
        <v>-156</v>
      </c>
      <c r="F302" s="5">
        <v>50</v>
      </c>
      <c r="G302" s="5">
        <v>0.40736</v>
      </c>
      <c r="H302" s="5">
        <v>0.185057</v>
      </c>
      <c r="I302" s="5">
        <v>47.365774999999999</v>
      </c>
      <c r="J302" s="5">
        <v>1.3907989999999999</v>
      </c>
      <c r="K302" s="5">
        <v>8.9932829999999999</v>
      </c>
      <c r="L302" s="5">
        <v>0.132192</v>
      </c>
      <c r="M302" s="53">
        <v>0.40736</v>
      </c>
      <c r="N302" s="5">
        <v>0.489759</v>
      </c>
      <c r="O302" s="5">
        <v>99700</v>
      </c>
      <c r="P302" s="5">
        <v>21.7</v>
      </c>
      <c r="Q302" s="5">
        <v>60</v>
      </c>
      <c r="R302" s="5">
        <v>1.171</v>
      </c>
      <c r="S302" s="5" t="s">
        <v>640</v>
      </c>
      <c r="T302" s="5" t="s">
        <v>641</v>
      </c>
      <c r="U302" s="77">
        <v>1170</v>
      </c>
      <c r="V302" s="34">
        <v>291.63945989937912</v>
      </c>
      <c r="W302" s="2">
        <v>1.0616346235100016</v>
      </c>
      <c r="X302" s="2">
        <v>198.17475444892239</v>
      </c>
      <c r="Y302" s="2">
        <v>-30.259104442659687</v>
      </c>
      <c r="Z302" s="80">
        <f>VLOOKUP(U302,BG!$A$2:$F$55,4)</f>
        <v>16.221686892919614</v>
      </c>
      <c r="AA302" s="80">
        <f>VLOOKUP(U302,BG!$A$2:$F$55,5)</f>
        <v>0.65542297484792478</v>
      </c>
      <c r="AB302" s="80">
        <f>VLOOKUP(U302,BG!$A$2:$F$55,6)</f>
        <v>-22.933025704898149</v>
      </c>
      <c r="AC302" s="4">
        <f>VLOOKUP(U302+1,BG!$A$2:$F$55,4)</f>
        <v>19.269522901595433</v>
      </c>
      <c r="AD302" s="4">
        <f>VLOOKUP(U302+1,BG!$A$2:$F$55,5)</f>
        <v>0.65515378403724578</v>
      </c>
      <c r="AE302" s="4">
        <f>VLOOKUP(U302+1,BG!$A$2:$F$55,6)</f>
        <v>-46.539265853180154</v>
      </c>
      <c r="AF302" s="3">
        <f>COUNTIF($U$2:U302,U302)</f>
        <v>9</v>
      </c>
      <c r="AG302" s="3">
        <f t="shared" si="44"/>
        <v>19</v>
      </c>
      <c r="AH302" s="3">
        <f t="shared" si="47"/>
        <v>10</v>
      </c>
      <c r="AI302" s="3">
        <f t="shared" si="48"/>
        <v>8</v>
      </c>
      <c r="AJ302" s="81">
        <f t="shared" si="45"/>
        <v>17.576280674553313</v>
      </c>
      <c r="AK302" s="81">
        <f t="shared" si="46"/>
        <v>0.6553033344876229</v>
      </c>
      <c r="AL302" s="81">
        <f t="shared" si="49"/>
        <v>-33.424687993023483</v>
      </c>
      <c r="AM302" s="83">
        <v>1.06098</v>
      </c>
      <c r="AN302" s="83">
        <v>199.261</v>
      </c>
      <c r="AO302" s="84">
        <f t="shared" si="50"/>
        <v>211.41193577999999</v>
      </c>
      <c r="AP302" s="84">
        <f t="shared" si="51"/>
        <v>180.13007638590904</v>
      </c>
      <c r="AQ302" s="84">
        <f t="shared" si="52"/>
        <v>-21.906892659098332</v>
      </c>
      <c r="AR302" s="84">
        <f t="shared" si="53"/>
        <v>202.03696904500737</v>
      </c>
      <c r="AS302" s="85">
        <f t="shared" si="54"/>
        <v>4.6402234102532906E-2</v>
      </c>
    </row>
    <row r="303" spans="1:45" x14ac:dyDescent="0.25">
      <c r="A303">
        <v>13</v>
      </c>
      <c r="B303" s="52">
        <v>10</v>
      </c>
      <c r="C303" s="5" t="s">
        <v>623</v>
      </c>
      <c r="D303" s="5">
        <v>-200</v>
      </c>
      <c r="E303" s="5">
        <v>-104</v>
      </c>
      <c r="F303" s="5">
        <v>50</v>
      </c>
      <c r="G303" s="5">
        <v>0.44845800000000002</v>
      </c>
      <c r="H303" s="5">
        <v>0.184943</v>
      </c>
      <c r="I303" s="5">
        <v>47.337141000000003</v>
      </c>
      <c r="J303" s="5">
        <v>1.3796660000000001</v>
      </c>
      <c r="K303" s="5">
        <v>8.9905790000000003</v>
      </c>
      <c r="L303" s="5">
        <v>0.13114600000000001</v>
      </c>
      <c r="M303" s="53">
        <v>0.44845800000000002</v>
      </c>
      <c r="N303" s="5">
        <v>0.49686200000000003</v>
      </c>
      <c r="O303" s="5">
        <v>99700</v>
      </c>
      <c r="P303" s="5">
        <v>21.7</v>
      </c>
      <c r="Q303" s="5">
        <v>60</v>
      </c>
      <c r="R303" s="5">
        <v>1.171</v>
      </c>
      <c r="S303" s="5" t="s">
        <v>642</v>
      </c>
      <c r="T303" s="5" t="s">
        <v>643</v>
      </c>
      <c r="U303" s="77">
        <v>1170</v>
      </c>
      <c r="V303" s="34">
        <v>325.35088836826247</v>
      </c>
      <c r="W303" s="2">
        <v>1.1528981429680651</v>
      </c>
      <c r="X303" s="2">
        <v>203.40006104704133</v>
      </c>
      <c r="Y303" s="2">
        <v>-31.189884476758653</v>
      </c>
      <c r="Z303" s="80">
        <f>VLOOKUP(U303,BG!$A$2:$F$55,4)</f>
        <v>16.221686892919614</v>
      </c>
      <c r="AA303" s="80">
        <f>VLOOKUP(U303,BG!$A$2:$F$55,5)</f>
        <v>0.65542297484792478</v>
      </c>
      <c r="AB303" s="80">
        <f>VLOOKUP(U303,BG!$A$2:$F$55,6)</f>
        <v>-22.933025704898149</v>
      </c>
      <c r="AC303" s="4">
        <f>VLOOKUP(U303+1,BG!$A$2:$F$55,4)</f>
        <v>19.269522901595433</v>
      </c>
      <c r="AD303" s="4">
        <f>VLOOKUP(U303+1,BG!$A$2:$F$55,5)</f>
        <v>0.65515378403724578</v>
      </c>
      <c r="AE303" s="4">
        <f>VLOOKUP(U303+1,BG!$A$2:$F$55,6)</f>
        <v>-46.539265853180154</v>
      </c>
      <c r="AF303" s="3">
        <f>COUNTIF($U$2:U303,U303)</f>
        <v>10</v>
      </c>
      <c r="AG303" s="3">
        <f t="shared" si="44"/>
        <v>19</v>
      </c>
      <c r="AH303" s="3">
        <f t="shared" si="47"/>
        <v>9</v>
      </c>
      <c r="AI303" s="3">
        <f t="shared" si="48"/>
        <v>9</v>
      </c>
      <c r="AJ303" s="81">
        <f t="shared" si="45"/>
        <v>17.745604897257522</v>
      </c>
      <c r="AK303" s="81">
        <f t="shared" si="46"/>
        <v>0.65528837944258533</v>
      </c>
      <c r="AL303" s="81">
        <f t="shared" si="49"/>
        <v>-34.736145779039155</v>
      </c>
      <c r="AM303" s="83">
        <v>1.1529199999999999</v>
      </c>
      <c r="AN303" s="83">
        <v>204.49199999999999</v>
      </c>
      <c r="AO303" s="84">
        <f t="shared" si="50"/>
        <v>235.76291663999999</v>
      </c>
      <c r="AP303" s="84">
        <f t="shared" si="51"/>
        <v>203.30966818396638</v>
      </c>
      <c r="AQ303" s="84">
        <f t="shared" si="52"/>
        <v>-23.107657103686869</v>
      </c>
      <c r="AR303" s="84">
        <f t="shared" si="53"/>
        <v>226.41732528765326</v>
      </c>
      <c r="AS303" s="85">
        <f t="shared" si="54"/>
        <v>4.1275955099608949E-2</v>
      </c>
    </row>
    <row r="304" spans="1:45" x14ac:dyDescent="0.25">
      <c r="A304">
        <v>13</v>
      </c>
      <c r="B304" s="52">
        <v>11</v>
      </c>
      <c r="C304" s="5" t="s">
        <v>623</v>
      </c>
      <c r="D304" s="5">
        <v>-200</v>
      </c>
      <c r="E304" s="5">
        <v>-52</v>
      </c>
      <c r="F304" s="5">
        <v>50</v>
      </c>
      <c r="G304" s="5">
        <v>0.450046</v>
      </c>
      <c r="H304" s="5">
        <v>0.18496299999999999</v>
      </c>
      <c r="I304" s="5">
        <v>47.342185999999998</v>
      </c>
      <c r="J304" s="5">
        <v>1.3751279999999999</v>
      </c>
      <c r="K304" s="5">
        <v>8.9910639999999997</v>
      </c>
      <c r="L304" s="5">
        <v>0.130771</v>
      </c>
      <c r="M304" s="53">
        <v>0.450046</v>
      </c>
      <c r="N304" s="5">
        <v>0.529976</v>
      </c>
      <c r="O304" s="5">
        <v>99700</v>
      </c>
      <c r="P304" s="5">
        <v>21.7</v>
      </c>
      <c r="Q304" s="5">
        <v>60</v>
      </c>
      <c r="R304" s="5">
        <v>1.171</v>
      </c>
      <c r="S304" s="5" t="s">
        <v>644</v>
      </c>
      <c r="T304" s="5" t="s">
        <v>645</v>
      </c>
      <c r="U304" s="77">
        <v>1170</v>
      </c>
      <c r="V304" s="34">
        <v>325.19312038646552</v>
      </c>
      <c r="W304" s="2">
        <v>1.1149483873621411</v>
      </c>
      <c r="X304" s="2">
        <v>210.12781578723946</v>
      </c>
      <c r="Y304" s="2">
        <v>-32.314638208313063</v>
      </c>
      <c r="Z304" s="80">
        <f>VLOOKUP(U304,BG!$A$2:$F$55,4)</f>
        <v>16.221686892919614</v>
      </c>
      <c r="AA304" s="80">
        <f>VLOOKUP(U304,BG!$A$2:$F$55,5)</f>
        <v>0.65542297484792478</v>
      </c>
      <c r="AB304" s="80">
        <f>VLOOKUP(U304,BG!$A$2:$F$55,6)</f>
        <v>-22.933025704898149</v>
      </c>
      <c r="AC304" s="4">
        <f>VLOOKUP(U304+1,BG!$A$2:$F$55,4)</f>
        <v>19.269522901595433</v>
      </c>
      <c r="AD304" s="4">
        <f>VLOOKUP(U304+1,BG!$A$2:$F$55,5)</f>
        <v>0.65515378403724578</v>
      </c>
      <c r="AE304" s="4">
        <f>VLOOKUP(U304+1,BG!$A$2:$F$55,6)</f>
        <v>-46.539265853180154</v>
      </c>
      <c r="AF304" s="3">
        <f>COUNTIF($U$2:U304,U304)</f>
        <v>11</v>
      </c>
      <c r="AG304" s="3">
        <f t="shared" si="44"/>
        <v>19</v>
      </c>
      <c r="AH304" s="3">
        <f t="shared" si="47"/>
        <v>8</v>
      </c>
      <c r="AI304" s="3">
        <f t="shared" si="48"/>
        <v>10</v>
      </c>
      <c r="AJ304" s="81">
        <f t="shared" si="45"/>
        <v>17.914929119961737</v>
      </c>
      <c r="AK304" s="81">
        <f t="shared" si="46"/>
        <v>0.65527342439754754</v>
      </c>
      <c r="AL304" s="81">
        <f t="shared" si="49"/>
        <v>-36.047603565054814</v>
      </c>
      <c r="AM304" s="83">
        <v>1.1148800000000001</v>
      </c>
      <c r="AN304" s="83">
        <v>211.25399999999999</v>
      </c>
      <c r="AO304" s="84">
        <f t="shared" si="50"/>
        <v>235.52285952</v>
      </c>
      <c r="AP304" s="84">
        <f t="shared" si="51"/>
        <v>201.96703114359863</v>
      </c>
      <c r="AQ304" s="84">
        <f t="shared" si="52"/>
        <v>-24.308426612778142</v>
      </c>
      <c r="AR304" s="84">
        <f t="shared" si="53"/>
        <v>226.27545775637677</v>
      </c>
      <c r="AS304" s="85">
        <f t="shared" si="54"/>
        <v>4.0867895508047536E-2</v>
      </c>
    </row>
    <row r="305" spans="1:45" x14ac:dyDescent="0.25">
      <c r="A305">
        <v>13</v>
      </c>
      <c r="B305" s="52">
        <v>12</v>
      </c>
      <c r="C305" s="5" t="s">
        <v>623</v>
      </c>
      <c r="D305" s="5">
        <v>-200</v>
      </c>
      <c r="E305" s="5">
        <v>0</v>
      </c>
      <c r="F305" s="5">
        <v>50</v>
      </c>
      <c r="G305" s="5">
        <v>0.37283699999999997</v>
      </c>
      <c r="H305" s="5">
        <v>0.18477299999999999</v>
      </c>
      <c r="I305" s="5">
        <v>47.294473000000004</v>
      </c>
      <c r="J305" s="5">
        <v>1.4094899999999999</v>
      </c>
      <c r="K305" s="5">
        <v>8.9864770000000007</v>
      </c>
      <c r="L305" s="5">
        <v>0.13439599999999999</v>
      </c>
      <c r="M305" s="53">
        <v>0.37283699999999997</v>
      </c>
      <c r="N305" s="5">
        <v>0.42484899999999998</v>
      </c>
      <c r="O305" s="5">
        <v>99700</v>
      </c>
      <c r="P305" s="5">
        <v>21.7</v>
      </c>
      <c r="Q305" s="5">
        <v>60</v>
      </c>
      <c r="R305" s="5">
        <v>1.171</v>
      </c>
      <c r="S305" s="5" t="s">
        <v>646</v>
      </c>
      <c r="T305" s="5" t="s">
        <v>647</v>
      </c>
      <c r="U305" s="77">
        <v>1170</v>
      </c>
      <c r="V305" s="34">
        <v>257.54832996472231</v>
      </c>
      <c r="W305" s="2">
        <v>1.060704552555674</v>
      </c>
      <c r="X305" s="2">
        <v>176.54637296327931</v>
      </c>
      <c r="Y305" s="2">
        <v>-32.126221565909404</v>
      </c>
      <c r="Z305" s="80">
        <f>VLOOKUP(U305,BG!$A$2:$F$55,4)</f>
        <v>16.221686892919614</v>
      </c>
      <c r="AA305" s="80">
        <f>VLOOKUP(U305,BG!$A$2:$F$55,5)</f>
        <v>0.65542297484792478</v>
      </c>
      <c r="AB305" s="80">
        <f>VLOOKUP(U305,BG!$A$2:$F$55,6)</f>
        <v>-22.933025704898149</v>
      </c>
      <c r="AC305" s="4">
        <f>VLOOKUP(U305+1,BG!$A$2:$F$55,4)</f>
        <v>19.269522901595433</v>
      </c>
      <c r="AD305" s="4">
        <f>VLOOKUP(U305+1,BG!$A$2:$F$55,5)</f>
        <v>0.65515378403724578</v>
      </c>
      <c r="AE305" s="4">
        <f>VLOOKUP(U305+1,BG!$A$2:$F$55,6)</f>
        <v>-46.539265853180154</v>
      </c>
      <c r="AF305" s="3">
        <f>COUNTIF($U$2:U305,U305)</f>
        <v>12</v>
      </c>
      <c r="AG305" s="3">
        <f t="shared" si="44"/>
        <v>19</v>
      </c>
      <c r="AH305" s="3">
        <f t="shared" si="47"/>
        <v>7</v>
      </c>
      <c r="AI305" s="3">
        <f t="shared" si="48"/>
        <v>11</v>
      </c>
      <c r="AJ305" s="81">
        <f t="shared" si="45"/>
        <v>18.084253342665946</v>
      </c>
      <c r="AK305" s="81">
        <f t="shared" si="46"/>
        <v>0.65525846935250986</v>
      </c>
      <c r="AL305" s="81">
        <f t="shared" si="49"/>
        <v>-37.359061351070487</v>
      </c>
      <c r="AM305" s="83">
        <v>1.0586</v>
      </c>
      <c r="AN305" s="83">
        <v>177.565</v>
      </c>
      <c r="AO305" s="84">
        <f t="shared" si="50"/>
        <v>187.97030899999999</v>
      </c>
      <c r="AP305" s="84">
        <f t="shared" si="51"/>
        <v>155.13731997343291</v>
      </c>
      <c r="AQ305" s="84">
        <f t="shared" si="52"/>
        <v>-25.509201186372188</v>
      </c>
      <c r="AR305" s="84">
        <f t="shared" si="53"/>
        <v>180.6465211598051</v>
      </c>
      <c r="AS305" s="85">
        <f t="shared" si="54"/>
        <v>4.0542091777765535E-2</v>
      </c>
    </row>
    <row r="306" spans="1:45" x14ac:dyDescent="0.25">
      <c r="A306">
        <v>13</v>
      </c>
      <c r="B306" s="52">
        <v>13</v>
      </c>
      <c r="C306" s="5" t="s">
        <v>623</v>
      </c>
      <c r="D306" s="5">
        <v>-200</v>
      </c>
      <c r="E306" s="5">
        <v>52</v>
      </c>
      <c r="F306" s="5">
        <v>50</v>
      </c>
      <c r="G306" s="5">
        <v>0.2833</v>
      </c>
      <c r="H306" s="5">
        <v>0.18457599999999999</v>
      </c>
      <c r="I306" s="5">
        <v>47.245212000000002</v>
      </c>
      <c r="J306" s="5">
        <v>1.3560479999999999</v>
      </c>
      <c r="K306" s="5">
        <v>8.9818739999999995</v>
      </c>
      <c r="L306" s="5">
        <v>0.12900800000000001</v>
      </c>
      <c r="M306" s="53">
        <v>0.2833</v>
      </c>
      <c r="N306" s="5">
        <v>0.26783699999999999</v>
      </c>
      <c r="O306" s="5">
        <v>99700</v>
      </c>
      <c r="P306" s="5">
        <v>21.7</v>
      </c>
      <c r="Q306" s="5">
        <v>60</v>
      </c>
      <c r="R306" s="5">
        <v>1.171</v>
      </c>
      <c r="S306" s="5" t="s">
        <v>648</v>
      </c>
      <c r="T306" s="5" t="s">
        <v>649</v>
      </c>
      <c r="U306" s="77">
        <v>1170</v>
      </c>
      <c r="V306" s="34">
        <v>179.38838888843449</v>
      </c>
      <c r="W306" s="2">
        <v>0.96168715245135206</v>
      </c>
      <c r="X306" s="2">
        <v>138.03934883622037</v>
      </c>
      <c r="Y306" s="2">
        <v>-31.937669369455595</v>
      </c>
      <c r="Z306" s="80">
        <f>VLOOKUP(U306,BG!$A$2:$F$55,4)</f>
        <v>16.221686892919614</v>
      </c>
      <c r="AA306" s="80">
        <f>VLOOKUP(U306,BG!$A$2:$F$55,5)</f>
        <v>0.65542297484792478</v>
      </c>
      <c r="AB306" s="80">
        <f>VLOOKUP(U306,BG!$A$2:$F$55,6)</f>
        <v>-22.933025704898149</v>
      </c>
      <c r="AC306" s="4">
        <f>VLOOKUP(U306+1,BG!$A$2:$F$55,4)</f>
        <v>19.269522901595433</v>
      </c>
      <c r="AD306" s="4">
        <f>VLOOKUP(U306+1,BG!$A$2:$F$55,5)</f>
        <v>0.65515378403724578</v>
      </c>
      <c r="AE306" s="4">
        <f>VLOOKUP(U306+1,BG!$A$2:$F$55,6)</f>
        <v>-46.539265853180154</v>
      </c>
      <c r="AF306" s="3">
        <f>COUNTIF($U$2:U306,U306)</f>
        <v>13</v>
      </c>
      <c r="AG306" s="3">
        <f t="shared" si="44"/>
        <v>19</v>
      </c>
      <c r="AH306" s="3">
        <f t="shared" si="47"/>
        <v>6</v>
      </c>
      <c r="AI306" s="3">
        <f t="shared" si="48"/>
        <v>12</v>
      </c>
      <c r="AJ306" s="81">
        <f t="shared" si="45"/>
        <v>18.253577565370158</v>
      </c>
      <c r="AK306" s="81">
        <f t="shared" si="46"/>
        <v>0.65524351430747219</v>
      </c>
      <c r="AL306" s="81">
        <f t="shared" si="49"/>
        <v>-38.670519137086153</v>
      </c>
      <c r="AM306" s="83">
        <v>0.93083400000000005</v>
      </c>
      <c r="AN306" s="83">
        <v>139.34200000000001</v>
      </c>
      <c r="AO306" s="84">
        <f t="shared" si="50"/>
        <v>129.70427122800001</v>
      </c>
      <c r="AP306" s="84">
        <f t="shared" si="51"/>
        <v>100.81299893908803</v>
      </c>
      <c r="AQ306" s="84">
        <f t="shared" si="52"/>
        <v>-26.709980824468978</v>
      </c>
      <c r="AR306" s="84">
        <f t="shared" si="53"/>
        <v>127.522979763557</v>
      </c>
      <c r="AS306" s="85">
        <f t="shared" si="54"/>
        <v>1.7105085440187989E-2</v>
      </c>
    </row>
    <row r="307" spans="1:45" x14ac:dyDescent="0.25">
      <c r="A307">
        <v>13</v>
      </c>
      <c r="B307" s="52">
        <v>14</v>
      </c>
      <c r="C307" s="5" t="s">
        <v>623</v>
      </c>
      <c r="D307" s="5">
        <v>-200</v>
      </c>
      <c r="E307" s="5">
        <v>104</v>
      </c>
      <c r="F307" s="5">
        <v>50</v>
      </c>
      <c r="G307" s="5">
        <v>0.20605200000000001</v>
      </c>
      <c r="H307" s="5">
        <v>0.184531</v>
      </c>
      <c r="I307" s="5">
        <v>47.233750000000001</v>
      </c>
      <c r="J307" s="5">
        <v>1.34805</v>
      </c>
      <c r="K307" s="5">
        <v>8.9807930000000002</v>
      </c>
      <c r="L307" s="5">
        <v>0.12843299999999999</v>
      </c>
      <c r="M307" s="53">
        <v>0.20605200000000001</v>
      </c>
      <c r="N307" s="5">
        <v>0.21593899999999999</v>
      </c>
      <c r="O307" s="5">
        <v>99700</v>
      </c>
      <c r="P307" s="5">
        <v>21.7</v>
      </c>
      <c r="Q307" s="5">
        <v>60</v>
      </c>
      <c r="R307" s="5">
        <v>1.171</v>
      </c>
      <c r="S307" s="5" t="s">
        <v>650</v>
      </c>
      <c r="T307" s="5" t="s">
        <v>651</v>
      </c>
      <c r="U307" s="77">
        <v>1170</v>
      </c>
      <c r="V307" s="34">
        <v>111.79381326409634</v>
      </c>
      <c r="W307" s="2">
        <v>0.96235388513790421</v>
      </c>
      <c r="X307" s="2">
        <v>92.217198649364107</v>
      </c>
      <c r="Y307" s="2">
        <v>-28.776196142134015</v>
      </c>
      <c r="Z307" s="80">
        <f>VLOOKUP(U307,BG!$A$2:$F$55,4)</f>
        <v>16.221686892919614</v>
      </c>
      <c r="AA307" s="80">
        <f>VLOOKUP(U307,BG!$A$2:$F$55,5)</f>
        <v>0.65542297484792478</v>
      </c>
      <c r="AB307" s="80">
        <f>VLOOKUP(U307,BG!$A$2:$F$55,6)</f>
        <v>-22.933025704898149</v>
      </c>
      <c r="AC307" s="4">
        <f>VLOOKUP(U307+1,BG!$A$2:$F$55,4)</f>
        <v>19.269522901595433</v>
      </c>
      <c r="AD307" s="4">
        <f>VLOOKUP(U307+1,BG!$A$2:$F$55,5)</f>
        <v>0.65515378403724578</v>
      </c>
      <c r="AE307" s="4">
        <f>VLOOKUP(U307+1,BG!$A$2:$F$55,6)</f>
        <v>-46.539265853180154</v>
      </c>
      <c r="AF307" s="3">
        <f>COUNTIF($U$2:U307,U307)</f>
        <v>14</v>
      </c>
      <c r="AG307" s="3">
        <f t="shared" si="44"/>
        <v>19</v>
      </c>
      <c r="AH307" s="3">
        <f t="shared" si="47"/>
        <v>5</v>
      </c>
      <c r="AI307" s="3">
        <f t="shared" si="48"/>
        <v>13</v>
      </c>
      <c r="AJ307" s="81">
        <f t="shared" si="45"/>
        <v>18.422901788074373</v>
      </c>
      <c r="AK307" s="81">
        <f t="shared" si="46"/>
        <v>0.6552285592624344</v>
      </c>
      <c r="AL307" s="81">
        <f t="shared" si="49"/>
        <v>-39.981976923101826</v>
      </c>
      <c r="AM307" s="83">
        <v>0.86792100000000005</v>
      </c>
      <c r="AN307" s="83">
        <v>94.3386</v>
      </c>
      <c r="AO307" s="84">
        <f t="shared" si="50"/>
        <v>81.878452050600004</v>
      </c>
      <c r="AP307" s="84">
        <f t="shared" si="51"/>
        <v>59.969383254615423</v>
      </c>
      <c r="AQ307" s="84">
        <f t="shared" si="52"/>
        <v>-27.910765527068527</v>
      </c>
      <c r="AR307" s="84">
        <f t="shared" si="53"/>
        <v>87.880148781683943</v>
      </c>
      <c r="AS307" s="85">
        <f t="shared" si="54"/>
        <v>6.8294112086606046E-2</v>
      </c>
    </row>
    <row r="308" spans="1:45" x14ac:dyDescent="0.25">
      <c r="A308">
        <v>13</v>
      </c>
      <c r="B308" s="52">
        <v>15</v>
      </c>
      <c r="C308" s="5" t="s">
        <v>623</v>
      </c>
      <c r="D308" s="5">
        <v>-200</v>
      </c>
      <c r="E308" s="5">
        <v>156</v>
      </c>
      <c r="F308" s="5">
        <v>50</v>
      </c>
      <c r="G308" s="5">
        <v>0.14027600000000001</v>
      </c>
      <c r="H308" s="5">
        <v>0.18451999999999999</v>
      </c>
      <c r="I308" s="5">
        <v>47.231138999999999</v>
      </c>
      <c r="J308" s="5">
        <v>1.3511709999999999</v>
      </c>
      <c r="K308" s="5">
        <v>8.9805419999999998</v>
      </c>
      <c r="L308" s="5">
        <v>0.12860199999999999</v>
      </c>
      <c r="M308" s="53">
        <v>0.14027600000000001</v>
      </c>
      <c r="N308" s="5">
        <v>0.125809</v>
      </c>
      <c r="O308" s="5">
        <v>99700</v>
      </c>
      <c r="P308" s="5">
        <v>21.7</v>
      </c>
      <c r="Q308" s="5">
        <v>60</v>
      </c>
      <c r="R308" s="5">
        <v>1.171</v>
      </c>
      <c r="S308" s="5" t="s">
        <v>652</v>
      </c>
      <c r="T308" s="5" t="s">
        <v>653</v>
      </c>
      <c r="U308" s="77">
        <v>1170</v>
      </c>
      <c r="V308" s="34">
        <v>54.056069188260608</v>
      </c>
      <c r="W308" s="2">
        <v>1.2108459020793965</v>
      </c>
      <c r="X308" s="2">
        <v>41.674891968698503</v>
      </c>
      <c r="Y308" s="2">
        <v>-26.912358439518183</v>
      </c>
      <c r="Z308" s="80">
        <f>VLOOKUP(U308,BG!$A$2:$F$55,4)</f>
        <v>16.221686892919614</v>
      </c>
      <c r="AA308" s="80">
        <f>VLOOKUP(U308,BG!$A$2:$F$55,5)</f>
        <v>0.65542297484792478</v>
      </c>
      <c r="AB308" s="80">
        <f>VLOOKUP(U308,BG!$A$2:$F$55,6)</f>
        <v>-22.933025704898149</v>
      </c>
      <c r="AC308" s="4">
        <f>VLOOKUP(U308+1,BG!$A$2:$F$55,4)</f>
        <v>19.269522901595433</v>
      </c>
      <c r="AD308" s="4">
        <f>VLOOKUP(U308+1,BG!$A$2:$F$55,5)</f>
        <v>0.65515378403724578</v>
      </c>
      <c r="AE308" s="4">
        <f>VLOOKUP(U308+1,BG!$A$2:$F$55,6)</f>
        <v>-46.539265853180154</v>
      </c>
      <c r="AF308" s="3">
        <f>COUNTIF($U$2:U308,U308)</f>
        <v>15</v>
      </c>
      <c r="AG308" s="3">
        <f t="shared" si="44"/>
        <v>19</v>
      </c>
      <c r="AH308" s="3">
        <f t="shared" si="47"/>
        <v>4</v>
      </c>
      <c r="AI308" s="3">
        <f t="shared" si="48"/>
        <v>14</v>
      </c>
      <c r="AJ308" s="81">
        <f t="shared" si="45"/>
        <v>18.592226010778589</v>
      </c>
      <c r="AK308" s="81">
        <f t="shared" si="46"/>
        <v>0.65521360421739661</v>
      </c>
      <c r="AL308" s="81">
        <f t="shared" si="49"/>
        <v>-41.293434709117484</v>
      </c>
      <c r="AM308" s="83">
        <v>0.86461900000000003</v>
      </c>
      <c r="AN308" s="83">
        <v>46.846600000000002</v>
      </c>
      <c r="AO308" s="84">
        <f t="shared" si="50"/>
        <v>40.504460445400007</v>
      </c>
      <c r="AP308" s="84">
        <f t="shared" si="51"/>
        <v>23.549513720381949</v>
      </c>
      <c r="AQ308" s="84">
        <f t="shared" si="52"/>
        <v>-29.111555294170813</v>
      </c>
      <c r="AR308" s="84">
        <f t="shared" si="53"/>
        <v>52.661069014552766</v>
      </c>
      <c r="AS308" s="85">
        <f t="shared" si="54"/>
        <v>0.23084621707533715</v>
      </c>
    </row>
    <row r="309" spans="1:45" x14ac:dyDescent="0.25">
      <c r="A309">
        <v>13</v>
      </c>
      <c r="B309" s="52">
        <v>16</v>
      </c>
      <c r="C309" s="5" t="s">
        <v>623</v>
      </c>
      <c r="D309" s="5">
        <v>-200</v>
      </c>
      <c r="E309" s="5">
        <v>208</v>
      </c>
      <c r="F309" s="5">
        <v>50</v>
      </c>
      <c r="G309" s="5">
        <v>0.118058</v>
      </c>
      <c r="H309" s="5">
        <v>0.18406</v>
      </c>
      <c r="I309" s="5">
        <v>47.115645999999998</v>
      </c>
      <c r="J309" s="5">
        <v>1.3644689999999999</v>
      </c>
      <c r="K309" s="5">
        <v>8.9695309999999999</v>
      </c>
      <c r="L309" s="5">
        <v>0.13012099999999999</v>
      </c>
      <c r="M309" s="53">
        <v>0.118058</v>
      </c>
      <c r="N309" s="5">
        <v>9.3025999999999998E-2</v>
      </c>
      <c r="O309" s="5">
        <v>99700</v>
      </c>
      <c r="P309" s="5">
        <v>21.7</v>
      </c>
      <c r="Q309" s="5">
        <v>60</v>
      </c>
      <c r="R309" s="5">
        <v>1.171</v>
      </c>
      <c r="S309" s="5" t="s">
        <v>654</v>
      </c>
      <c r="T309" s="5" t="s">
        <v>655</v>
      </c>
      <c r="U309" s="77">
        <v>1170</v>
      </c>
      <c r="V309" s="34">
        <v>33.614331460064754</v>
      </c>
      <c r="W309" s="2">
        <v>1.0898420108798332</v>
      </c>
      <c r="X309" s="2">
        <v>31.126536692943333</v>
      </c>
      <c r="Y309" s="2">
        <v>-29.89655848780848</v>
      </c>
      <c r="Z309" s="80">
        <f>VLOOKUP(U309,BG!$A$2:$F$55,4)</f>
        <v>16.221686892919614</v>
      </c>
      <c r="AA309" s="80">
        <f>VLOOKUP(U309,BG!$A$2:$F$55,5)</f>
        <v>0.65542297484792478</v>
      </c>
      <c r="AB309" s="80">
        <f>VLOOKUP(U309,BG!$A$2:$F$55,6)</f>
        <v>-22.933025704898149</v>
      </c>
      <c r="AC309" s="4">
        <f>VLOOKUP(U309+1,BG!$A$2:$F$55,4)</f>
        <v>19.269522901595433</v>
      </c>
      <c r="AD309" s="4">
        <f>VLOOKUP(U309+1,BG!$A$2:$F$55,5)</f>
        <v>0.65515378403724578</v>
      </c>
      <c r="AE309" s="4">
        <f>VLOOKUP(U309+1,BG!$A$2:$F$55,6)</f>
        <v>-46.539265853180154</v>
      </c>
      <c r="AF309" s="3">
        <f>COUNTIF($U$2:U309,U309)</f>
        <v>16</v>
      </c>
      <c r="AG309" s="3">
        <f t="shared" si="44"/>
        <v>19</v>
      </c>
      <c r="AH309" s="3">
        <f t="shared" si="47"/>
        <v>3</v>
      </c>
      <c r="AI309" s="3">
        <f t="shared" si="48"/>
        <v>15</v>
      </c>
      <c r="AJ309" s="81">
        <f t="shared" si="45"/>
        <v>18.761550233482794</v>
      </c>
      <c r="AK309" s="81">
        <f t="shared" si="46"/>
        <v>0.65519864917235893</v>
      </c>
      <c r="AL309" s="81">
        <f t="shared" si="49"/>
        <v>-42.604892495133157</v>
      </c>
      <c r="AM309" s="83">
        <v>0.59928000000000003</v>
      </c>
      <c r="AN309" s="83">
        <v>37.914900000000003</v>
      </c>
      <c r="AO309" s="84">
        <f t="shared" si="50"/>
        <v>22.721641272000003</v>
      </c>
      <c r="AP309" s="84">
        <f t="shared" si="51"/>
        <v>4.026448853353795</v>
      </c>
      <c r="AQ309" s="84">
        <f t="shared" si="52"/>
        <v>-30.312350125775875</v>
      </c>
      <c r="AR309" s="84">
        <f t="shared" si="53"/>
        <v>34.33879897912967</v>
      </c>
      <c r="AS309" s="85">
        <f t="shared" si="54"/>
        <v>0.33830995994327895</v>
      </c>
    </row>
    <row r="310" spans="1:45" x14ac:dyDescent="0.25">
      <c r="A310">
        <v>13</v>
      </c>
      <c r="B310" s="52">
        <v>17</v>
      </c>
      <c r="C310" s="5" t="s">
        <v>623</v>
      </c>
      <c r="D310" s="5">
        <v>-200</v>
      </c>
      <c r="E310" s="5">
        <v>260</v>
      </c>
      <c r="F310" s="5">
        <v>50</v>
      </c>
      <c r="G310" s="5">
        <v>9.3898999999999996E-2</v>
      </c>
      <c r="H310" s="5">
        <v>0.184193</v>
      </c>
      <c r="I310" s="5">
        <v>47.149151000000003</v>
      </c>
      <c r="J310" s="5">
        <v>1.385345</v>
      </c>
      <c r="K310" s="5">
        <v>8.9726929999999996</v>
      </c>
      <c r="L310" s="5">
        <v>0.13198299999999999</v>
      </c>
      <c r="M310" s="53">
        <v>9.3898999999999996E-2</v>
      </c>
      <c r="N310" s="5">
        <v>4.2575000000000002E-2</v>
      </c>
      <c r="O310" s="5">
        <v>99700</v>
      </c>
      <c r="P310" s="5">
        <v>21.7</v>
      </c>
      <c r="Q310" s="5">
        <v>60</v>
      </c>
      <c r="R310" s="5">
        <v>1.171</v>
      </c>
      <c r="S310" s="5" t="s">
        <v>656</v>
      </c>
      <c r="T310" s="5" t="s">
        <v>657</v>
      </c>
      <c r="U310" s="77">
        <v>1170</v>
      </c>
      <c r="V310" s="34">
        <v>11.524806816393372</v>
      </c>
      <c r="W310" s="2">
        <v>1.9118031130489945</v>
      </c>
      <c r="X310" s="2">
        <v>9.5490848131983146</v>
      </c>
      <c r="Y310" s="2">
        <v>-30.822366069617029</v>
      </c>
      <c r="Z310" s="80">
        <f>VLOOKUP(U310,BG!$A$2:$F$55,4)</f>
        <v>16.221686892919614</v>
      </c>
      <c r="AA310" s="80">
        <f>VLOOKUP(U310,BG!$A$2:$F$55,5)</f>
        <v>0.65542297484792478</v>
      </c>
      <c r="AB310" s="80">
        <f>VLOOKUP(U310,BG!$A$2:$F$55,6)</f>
        <v>-22.933025704898149</v>
      </c>
      <c r="AC310" s="4">
        <f>VLOOKUP(U310+1,BG!$A$2:$F$55,4)</f>
        <v>19.269522901595433</v>
      </c>
      <c r="AD310" s="4">
        <f>VLOOKUP(U310+1,BG!$A$2:$F$55,5)</f>
        <v>0.65515378403724578</v>
      </c>
      <c r="AE310" s="4">
        <f>VLOOKUP(U310+1,BG!$A$2:$F$55,6)</f>
        <v>-46.539265853180154</v>
      </c>
      <c r="AF310" s="3">
        <f>COUNTIF($U$2:U310,U310)</f>
        <v>17</v>
      </c>
      <c r="AG310" s="3">
        <f t="shared" si="44"/>
        <v>19</v>
      </c>
      <c r="AH310" s="3">
        <f t="shared" si="47"/>
        <v>2</v>
      </c>
      <c r="AI310" s="3">
        <f t="shared" si="48"/>
        <v>16</v>
      </c>
      <c r="AJ310" s="81">
        <f t="shared" si="45"/>
        <v>18.930874456187009</v>
      </c>
      <c r="AK310" s="81">
        <f t="shared" si="46"/>
        <v>0.65518369412732125</v>
      </c>
      <c r="AL310" s="81">
        <f t="shared" si="49"/>
        <v>-43.916350281148823</v>
      </c>
      <c r="AM310" s="83">
        <v>0.82805499999999999</v>
      </c>
      <c r="AN310" s="83">
        <v>14.717000000000001</v>
      </c>
      <c r="AO310" s="84">
        <f t="shared" si="50"/>
        <v>12.186485435</v>
      </c>
      <c r="AP310" s="84">
        <f t="shared" si="51"/>
        <v>-12.566395996975615</v>
      </c>
      <c r="AQ310" s="84">
        <f t="shared" si="52"/>
        <v>-31.513150021883675</v>
      </c>
      <c r="AR310" s="84">
        <f t="shared" si="53"/>
        <v>18.94675402490806</v>
      </c>
      <c r="AS310" s="85">
        <f t="shared" si="54"/>
        <v>0.35680352323256936</v>
      </c>
    </row>
    <row r="311" spans="1:45" x14ac:dyDescent="0.25">
      <c r="A311">
        <v>13</v>
      </c>
      <c r="B311" s="52">
        <v>18</v>
      </c>
      <c r="C311" s="5" t="s">
        <v>623</v>
      </c>
      <c r="D311" s="5">
        <v>-200</v>
      </c>
      <c r="E311" s="5">
        <v>312</v>
      </c>
      <c r="F311" s="5">
        <v>50</v>
      </c>
      <c r="G311" s="5">
        <v>8.5779999999999995E-2</v>
      </c>
      <c r="H311" s="5">
        <v>0.183782</v>
      </c>
      <c r="I311" s="5">
        <v>47.045881999999999</v>
      </c>
      <c r="J311" s="5">
        <v>1.354719</v>
      </c>
      <c r="K311" s="5">
        <v>8.9628979999999991</v>
      </c>
      <c r="L311" s="5">
        <v>0.129305</v>
      </c>
      <c r="M311" s="53">
        <v>8.5779999999999995E-2</v>
      </c>
      <c r="N311" s="5">
        <v>1.7845E-2</v>
      </c>
      <c r="O311" s="5">
        <v>99700</v>
      </c>
      <c r="P311" s="5">
        <v>21.7</v>
      </c>
      <c r="Q311" s="5">
        <v>60</v>
      </c>
      <c r="R311" s="5">
        <v>1.171</v>
      </c>
      <c r="S311" s="5" t="s">
        <v>658</v>
      </c>
      <c r="T311" s="5" t="s">
        <v>659</v>
      </c>
      <c r="U311" s="77">
        <v>1170</v>
      </c>
      <c r="V311" s="34">
        <v>3.1616691492617819</v>
      </c>
      <c r="W311" s="2">
        <v>5.8540305612663674</v>
      </c>
      <c r="X311" s="2">
        <v>2.2407338001544428</v>
      </c>
      <c r="Y311" s="2">
        <v>-31.010137578037785</v>
      </c>
      <c r="Z311" s="80">
        <f>VLOOKUP(U311,BG!$A$2:$F$55,4)</f>
        <v>16.221686892919614</v>
      </c>
      <c r="AA311" s="80">
        <f>VLOOKUP(U311,BG!$A$2:$F$55,5)</f>
        <v>0.65542297484792478</v>
      </c>
      <c r="AB311" s="80">
        <f>VLOOKUP(U311,BG!$A$2:$F$55,6)</f>
        <v>-22.933025704898149</v>
      </c>
      <c r="AC311" s="4">
        <f>VLOOKUP(U311+1,BG!$A$2:$F$55,4)</f>
        <v>19.269522901595433</v>
      </c>
      <c r="AD311" s="4">
        <f>VLOOKUP(U311+1,BG!$A$2:$F$55,5)</f>
        <v>0.65515378403724578</v>
      </c>
      <c r="AE311" s="4">
        <f>VLOOKUP(U311+1,BG!$A$2:$F$55,6)</f>
        <v>-46.539265853180154</v>
      </c>
      <c r="AF311" s="3">
        <f>COUNTIF($U$2:U311,U311)</f>
        <v>18</v>
      </c>
      <c r="AG311" s="3">
        <f t="shared" si="44"/>
        <v>19</v>
      </c>
      <c r="AH311" s="3">
        <f t="shared" si="47"/>
        <v>1</v>
      </c>
      <c r="AI311" s="3">
        <f t="shared" si="48"/>
        <v>17</v>
      </c>
      <c r="AJ311" s="81">
        <f t="shared" si="45"/>
        <v>19.100198678891221</v>
      </c>
      <c r="AK311" s="81">
        <f t="shared" si="46"/>
        <v>0.65516873908228357</v>
      </c>
      <c r="AL311" s="81">
        <f t="shared" si="49"/>
        <v>-45.227808067164489</v>
      </c>
      <c r="AM311" s="83">
        <v>2.0747300000000002</v>
      </c>
      <c r="AN311" s="83">
        <v>2.9855700000000001</v>
      </c>
      <c r="AO311" s="84">
        <f t="shared" si="50"/>
        <v>6.1942516461000006</v>
      </c>
      <c r="AP311" s="84">
        <f t="shared" si="51"/>
        <v>-17.892813432271154</v>
      </c>
      <c r="AQ311" s="84">
        <f t="shared" si="52"/>
        <v>-32.713954982494229</v>
      </c>
      <c r="AR311" s="84">
        <f t="shared" si="53"/>
        <v>14.821141550223075</v>
      </c>
      <c r="AS311" s="85">
        <f t="shared" si="54"/>
        <v>0.58206649433108149</v>
      </c>
    </row>
    <row r="312" spans="1:45" x14ac:dyDescent="0.25">
      <c r="A312">
        <v>13</v>
      </c>
      <c r="B312" s="52">
        <v>19</v>
      </c>
      <c r="C312" s="5" t="s">
        <v>623</v>
      </c>
      <c r="D312" s="5">
        <v>-200</v>
      </c>
      <c r="E312" s="5">
        <v>364</v>
      </c>
      <c r="F312" s="5">
        <v>50</v>
      </c>
      <c r="G312" s="5">
        <v>8.4872000000000003E-2</v>
      </c>
      <c r="H312" s="5">
        <v>0.18399499999999999</v>
      </c>
      <c r="I312" s="5">
        <v>47.09939</v>
      </c>
      <c r="J312" s="5">
        <v>1.406401</v>
      </c>
      <c r="K312" s="5">
        <v>8.9679289999999998</v>
      </c>
      <c r="L312" s="5">
        <v>0.13381999999999999</v>
      </c>
      <c r="M312" s="53">
        <v>8.4872000000000003E-2</v>
      </c>
      <c r="N312" s="5">
        <v>1.091E-2</v>
      </c>
      <c r="O312" s="5">
        <v>99700</v>
      </c>
      <c r="P312" s="5">
        <v>21.7</v>
      </c>
      <c r="Q312" s="5">
        <v>60</v>
      </c>
      <c r="R312" s="5">
        <v>1.171</v>
      </c>
      <c r="S312" s="5" t="s">
        <v>660</v>
      </c>
      <c r="T312" s="5" t="s">
        <v>661</v>
      </c>
      <c r="U312" s="77">
        <v>1170</v>
      </c>
      <c r="V312" s="34">
        <v>0.96665184620484879</v>
      </c>
      <c r="W312" s="2">
        <v>10.798441573466896</v>
      </c>
      <c r="X312" s="2">
        <v>1.0943144588974574</v>
      </c>
      <c r="Y312" s="2">
        <v>-31.756330188125425</v>
      </c>
      <c r="Z312" s="80">
        <f>VLOOKUP(U312,BG!$A$2:$F$55,4)</f>
        <v>16.221686892919614</v>
      </c>
      <c r="AA312" s="80">
        <f>VLOOKUP(U312,BG!$A$2:$F$55,5)</f>
        <v>0.65542297484792478</v>
      </c>
      <c r="AB312" s="80">
        <f>VLOOKUP(U312,BG!$A$2:$F$55,6)</f>
        <v>-22.933025704898149</v>
      </c>
      <c r="AC312" s="4">
        <f>VLOOKUP(U312+1,BG!$A$2:$F$55,4)</f>
        <v>19.269522901595433</v>
      </c>
      <c r="AD312" s="4">
        <f>VLOOKUP(U312+1,BG!$A$2:$F$55,5)</f>
        <v>0.65515378403724578</v>
      </c>
      <c r="AE312" s="4">
        <f>VLOOKUP(U312+1,BG!$A$2:$F$55,6)</f>
        <v>-46.539265853180154</v>
      </c>
      <c r="AF312" s="3">
        <f>COUNTIF($U$2:U312,U312)</f>
        <v>19</v>
      </c>
      <c r="AG312" s="3">
        <f t="shared" si="44"/>
        <v>19</v>
      </c>
      <c r="AH312" s="3">
        <f t="shared" si="47"/>
        <v>0</v>
      </c>
      <c r="AI312" s="3">
        <f t="shared" si="48"/>
        <v>18</v>
      </c>
      <c r="AJ312" s="81">
        <f t="shared" si="45"/>
        <v>19.269522901595433</v>
      </c>
      <c r="AK312" s="81">
        <f t="shared" si="46"/>
        <v>0.65515378403724578</v>
      </c>
      <c r="AL312" s="81">
        <f t="shared" si="49"/>
        <v>-46.539265853180154</v>
      </c>
      <c r="AM312" s="83">
        <v>5.2866900000000001</v>
      </c>
      <c r="AN312" s="83">
        <v>-3.5796199999999999E-3</v>
      </c>
      <c r="AO312" s="84">
        <f t="shared" si="50"/>
        <v>-1.8924341257800001E-2</v>
      </c>
      <c r="AP312" s="84">
        <f t="shared" si="51"/>
        <v>-19.939439440721191</v>
      </c>
      <c r="AQ312" s="84">
        <f t="shared" si="52"/>
        <v>-33.914765007607542</v>
      </c>
      <c r="AR312" s="84">
        <f t="shared" si="53"/>
        <v>13.975325566886351</v>
      </c>
      <c r="AS312" s="85">
        <f t="shared" si="54"/>
        <v>1.0013541252521974</v>
      </c>
    </row>
    <row r="313" spans="1:45" x14ac:dyDescent="0.25">
      <c r="A313">
        <v>14</v>
      </c>
      <c r="B313" s="20">
        <v>1</v>
      </c>
      <c r="C313" s="21" t="s">
        <v>662</v>
      </c>
      <c r="D313" s="21">
        <v>0</v>
      </c>
      <c r="E313" s="21">
        <v>-364</v>
      </c>
      <c r="F313" s="21">
        <v>50</v>
      </c>
      <c r="G313" s="21">
        <v>5.7120000000000001E-3</v>
      </c>
      <c r="H313" s="21">
        <v>0.18477299999999999</v>
      </c>
      <c r="I313" s="21">
        <v>47.294559999999997</v>
      </c>
      <c r="J313" s="21">
        <v>1.3707609999999999</v>
      </c>
      <c r="K313" s="21">
        <v>8.9865449999999996</v>
      </c>
      <c r="L313" s="21">
        <v>0.13037499999999999</v>
      </c>
      <c r="M313" s="54">
        <v>5.7120000000000001E-3</v>
      </c>
      <c r="N313" s="21">
        <v>3.885E-3</v>
      </c>
      <c r="O313" s="21">
        <v>99700</v>
      </c>
      <c r="P313" s="21">
        <v>21.7</v>
      </c>
      <c r="Q313" s="21">
        <v>60</v>
      </c>
      <c r="R313" s="21">
        <v>1.171</v>
      </c>
      <c r="S313" s="21" t="s">
        <v>663</v>
      </c>
      <c r="T313" s="21" t="s">
        <v>664</v>
      </c>
      <c r="U313" s="77">
        <v>1180</v>
      </c>
      <c r="V313" s="34">
        <v>3.033044195157701</v>
      </c>
      <c r="W313" s="2">
        <v>14.627609170117323</v>
      </c>
      <c r="X313" s="2">
        <v>5.1811057036649171</v>
      </c>
      <c r="Y313" s="2">
        <v>37.432367914796671</v>
      </c>
      <c r="Z313" s="80">
        <f>VLOOKUP(U313,BG!$A$2:$F$55,4)</f>
        <v>19.745969989270129</v>
      </c>
      <c r="AA313" s="80">
        <f>VLOOKUP(U313,BG!$A$2:$F$55,5)</f>
        <v>4.5625783050710327</v>
      </c>
      <c r="AB313" s="80">
        <f>VLOOKUP(U313,BG!$A$2:$F$55,6)</f>
        <v>40.314982102088535</v>
      </c>
      <c r="AC313" s="4">
        <f>VLOOKUP(U313+1,BG!$A$2:$F$55,4)</f>
        <v>19.325012105725527</v>
      </c>
      <c r="AD313" s="4">
        <f>VLOOKUP(U313+1,BG!$A$2:$F$55,5)</f>
        <v>4.6861856795004417</v>
      </c>
      <c r="AE313" s="4">
        <f>VLOOKUP(U313+1,BG!$A$2:$F$55,6)</f>
        <v>49.49113810534633</v>
      </c>
      <c r="AF313" s="3">
        <f>COUNTIF($U$2:U313,U313)</f>
        <v>1</v>
      </c>
      <c r="AG313" s="3">
        <f t="shared" si="44"/>
        <v>11</v>
      </c>
      <c r="AH313" s="3">
        <f t="shared" si="47"/>
        <v>10</v>
      </c>
      <c r="AI313" s="3">
        <f t="shared" si="48"/>
        <v>0</v>
      </c>
      <c r="AJ313" s="81">
        <f t="shared" si="45"/>
        <v>19.745969989270129</v>
      </c>
      <c r="AK313" s="81">
        <f t="shared" si="46"/>
        <v>4.5625783050710327</v>
      </c>
      <c r="AL313" s="81">
        <f t="shared" si="49"/>
        <v>40.314982102088535</v>
      </c>
      <c r="AM313" s="83">
        <v>3.9685899999999998</v>
      </c>
      <c r="AN313" s="83">
        <v>11.795199999999999</v>
      </c>
      <c r="AO313" s="84">
        <f t="shared" si="50"/>
        <v>46.810312767999996</v>
      </c>
      <c r="AP313" s="84">
        <f t="shared" si="51"/>
        <v>113.21955721707278</v>
      </c>
      <c r="AQ313" s="84">
        <f t="shared" si="52"/>
        <v>130.4075163877161</v>
      </c>
      <c r="AR313" s="84">
        <f t="shared" si="53"/>
        <v>-17.187959170643325</v>
      </c>
      <c r="AS313" s="85">
        <f t="shared" si="54"/>
        <v>3.723436348856997</v>
      </c>
    </row>
    <row r="314" spans="1:45" x14ac:dyDescent="0.25">
      <c r="A314">
        <v>14</v>
      </c>
      <c r="B314" s="20">
        <v>2</v>
      </c>
      <c r="C314" s="21" t="s">
        <v>662</v>
      </c>
      <c r="D314" s="21">
        <v>0</v>
      </c>
      <c r="E314" s="21">
        <v>-311.96875</v>
      </c>
      <c r="F314" s="21">
        <v>50</v>
      </c>
      <c r="G314" s="21">
        <v>6.1659999999999996E-3</v>
      </c>
      <c r="H314" s="21">
        <v>0.18449299999999999</v>
      </c>
      <c r="I314" s="21">
        <v>47.224209000000002</v>
      </c>
      <c r="J314" s="21">
        <v>1.3563620000000001</v>
      </c>
      <c r="K314" s="21">
        <v>8.9798760000000009</v>
      </c>
      <c r="L314" s="21">
        <v>0.129107</v>
      </c>
      <c r="M314" s="54">
        <v>6.1659999999999996E-3</v>
      </c>
      <c r="N314" s="21">
        <v>5.8919999999999997E-3</v>
      </c>
      <c r="O314" s="21">
        <v>99700</v>
      </c>
      <c r="P314" s="21">
        <v>21.7</v>
      </c>
      <c r="Q314" s="21">
        <v>60</v>
      </c>
      <c r="R314" s="21">
        <v>1.171</v>
      </c>
      <c r="S314" s="21" t="s">
        <v>665</v>
      </c>
      <c r="T314" s="21" t="s">
        <v>666</v>
      </c>
      <c r="U314" s="77">
        <v>1180</v>
      </c>
      <c r="V314" s="34">
        <v>7.7458182338212938</v>
      </c>
      <c r="W314" s="2">
        <v>8.9390236546409412</v>
      </c>
      <c r="X314" s="2">
        <v>8.380195596724338</v>
      </c>
      <c r="Y314" s="2">
        <v>33.812887944915367</v>
      </c>
      <c r="Z314" s="80">
        <f>VLOOKUP(U314,BG!$A$2:$F$55,4)</f>
        <v>19.745969989270129</v>
      </c>
      <c r="AA314" s="80">
        <f>VLOOKUP(U314,BG!$A$2:$F$55,5)</f>
        <v>4.5625783050710327</v>
      </c>
      <c r="AB314" s="80">
        <f>VLOOKUP(U314,BG!$A$2:$F$55,6)</f>
        <v>40.314982102088535</v>
      </c>
      <c r="AC314" s="4">
        <f>VLOOKUP(U314+1,BG!$A$2:$F$55,4)</f>
        <v>19.325012105725527</v>
      </c>
      <c r="AD314" s="4">
        <f>VLOOKUP(U314+1,BG!$A$2:$F$55,5)</f>
        <v>4.6861856795004417</v>
      </c>
      <c r="AE314" s="4">
        <f>VLOOKUP(U314+1,BG!$A$2:$F$55,6)</f>
        <v>49.49113810534633</v>
      </c>
      <c r="AF314" s="3">
        <f>COUNTIF($U$2:U314,U314)</f>
        <v>2</v>
      </c>
      <c r="AG314" s="3">
        <f t="shared" si="44"/>
        <v>11</v>
      </c>
      <c r="AH314" s="3">
        <f t="shared" si="47"/>
        <v>9</v>
      </c>
      <c r="AI314" s="3">
        <f t="shared" si="48"/>
        <v>1</v>
      </c>
      <c r="AJ314" s="81">
        <f t="shared" si="45"/>
        <v>19.703874200915671</v>
      </c>
      <c r="AK314" s="81">
        <f t="shared" si="46"/>
        <v>4.5749390425139733</v>
      </c>
      <c r="AL314" s="81">
        <f t="shared" si="49"/>
        <v>41.232597702414317</v>
      </c>
      <c r="AM314" s="83">
        <v>1.3193299999999999</v>
      </c>
      <c r="AN314" s="83">
        <v>16.354600000000001</v>
      </c>
      <c r="AO314" s="84">
        <f t="shared" si="50"/>
        <v>21.577114418000001</v>
      </c>
      <c r="AP314" s="84">
        <f t="shared" si="51"/>
        <v>108.72365461455209</v>
      </c>
      <c r="AQ314" s="84">
        <f t="shared" si="52"/>
        <v>131.37662107296723</v>
      </c>
      <c r="AR314" s="84">
        <f t="shared" si="53"/>
        <v>-22.652966458415136</v>
      </c>
      <c r="AS314" s="85">
        <f t="shared" si="54"/>
        <v>1.9525072337704594</v>
      </c>
    </row>
    <row r="315" spans="1:45" x14ac:dyDescent="0.25">
      <c r="A315">
        <v>14</v>
      </c>
      <c r="B315" s="20">
        <v>3</v>
      </c>
      <c r="C315" s="21" t="s">
        <v>662</v>
      </c>
      <c r="D315" s="21">
        <v>0</v>
      </c>
      <c r="E315" s="21">
        <v>-259.96875</v>
      </c>
      <c r="F315" s="21">
        <v>50</v>
      </c>
      <c r="G315" s="21">
        <v>1.0998000000000001E-2</v>
      </c>
      <c r="H315" s="21">
        <v>0.184452</v>
      </c>
      <c r="I315" s="21">
        <v>47.214125000000003</v>
      </c>
      <c r="J315" s="21">
        <v>1.360611</v>
      </c>
      <c r="K315" s="21">
        <v>8.9789110000000001</v>
      </c>
      <c r="L315" s="21">
        <v>0.129496</v>
      </c>
      <c r="M315" s="54">
        <v>1.0998000000000001E-2</v>
      </c>
      <c r="N315" s="21">
        <v>2.7637999999999999E-2</v>
      </c>
      <c r="O315" s="21">
        <v>99700</v>
      </c>
      <c r="P315" s="21">
        <v>21.7</v>
      </c>
      <c r="Q315" s="21">
        <v>60</v>
      </c>
      <c r="R315" s="21">
        <v>1.171</v>
      </c>
      <c r="S315" s="21" t="s">
        <v>667</v>
      </c>
      <c r="T315" s="21" t="s">
        <v>668</v>
      </c>
      <c r="U315" s="77">
        <v>1180</v>
      </c>
      <c r="V315" s="34">
        <v>49.947311175432077</v>
      </c>
      <c r="W315" s="2">
        <v>2.1491529941552692</v>
      </c>
      <c r="X315" s="2">
        <v>47.743474792517929</v>
      </c>
      <c r="Y315" s="2">
        <v>32.041137246702554</v>
      </c>
      <c r="Z315" s="80">
        <f>VLOOKUP(U315,BG!$A$2:$F$55,4)</f>
        <v>19.745969989270129</v>
      </c>
      <c r="AA315" s="80">
        <f>VLOOKUP(U315,BG!$A$2:$F$55,5)</f>
        <v>4.5625783050710327</v>
      </c>
      <c r="AB315" s="80">
        <f>VLOOKUP(U315,BG!$A$2:$F$55,6)</f>
        <v>40.314982102088535</v>
      </c>
      <c r="AC315" s="4">
        <f>VLOOKUP(U315+1,BG!$A$2:$F$55,4)</f>
        <v>19.325012105725527</v>
      </c>
      <c r="AD315" s="4">
        <f>VLOOKUP(U315+1,BG!$A$2:$F$55,5)</f>
        <v>4.6861856795004417</v>
      </c>
      <c r="AE315" s="4">
        <f>VLOOKUP(U315+1,BG!$A$2:$F$55,6)</f>
        <v>49.49113810534633</v>
      </c>
      <c r="AF315" s="3">
        <f>COUNTIF($U$2:U315,U315)</f>
        <v>3</v>
      </c>
      <c r="AG315" s="3">
        <f t="shared" si="44"/>
        <v>11</v>
      </c>
      <c r="AH315" s="3">
        <f t="shared" si="47"/>
        <v>8</v>
      </c>
      <c r="AI315" s="3">
        <f t="shared" si="48"/>
        <v>2</v>
      </c>
      <c r="AJ315" s="81">
        <f t="shared" si="45"/>
        <v>19.661778412561212</v>
      </c>
      <c r="AK315" s="81">
        <f t="shared" si="46"/>
        <v>4.5872997799569148</v>
      </c>
      <c r="AL315" s="81">
        <f t="shared" si="49"/>
        <v>42.150213302740092</v>
      </c>
      <c r="AM315" s="83">
        <v>0.47908899999999999</v>
      </c>
      <c r="AN315" s="83">
        <v>76.944299999999998</v>
      </c>
      <c r="AO315" s="84">
        <f t="shared" si="50"/>
        <v>36.8631677427</v>
      </c>
      <c r="AP315" s="84">
        <f t="shared" si="51"/>
        <v>134.64916904841908</v>
      </c>
      <c r="AQ315" s="84">
        <f t="shared" si="52"/>
        <v>132.34468508824375</v>
      </c>
      <c r="AR315" s="84">
        <f t="shared" si="53"/>
        <v>2.3044839601753324</v>
      </c>
      <c r="AS315" s="85">
        <f t="shared" si="54"/>
        <v>14.996278724324613</v>
      </c>
    </row>
    <row r="316" spans="1:45" x14ac:dyDescent="0.25">
      <c r="A316">
        <v>14</v>
      </c>
      <c r="B316" s="20">
        <v>4</v>
      </c>
      <c r="C316" s="21" t="s">
        <v>662</v>
      </c>
      <c r="D316" s="21">
        <v>0</v>
      </c>
      <c r="E316" s="21">
        <v>-207.96875</v>
      </c>
      <c r="F316" s="21">
        <v>50</v>
      </c>
      <c r="G316" s="21">
        <v>2.8028999999999998E-2</v>
      </c>
      <c r="H316" s="21">
        <v>0.18415899999999999</v>
      </c>
      <c r="I316" s="21">
        <v>47.140394999999998</v>
      </c>
      <c r="J316" s="21">
        <v>1.368752</v>
      </c>
      <c r="K316" s="21">
        <v>8.9718809999999998</v>
      </c>
      <c r="L316" s="21">
        <v>0.13050500000000001</v>
      </c>
      <c r="M316" s="54">
        <v>2.8028999999999998E-2</v>
      </c>
      <c r="N316" s="21">
        <v>6.5865999999999994E-2</v>
      </c>
      <c r="O316" s="21">
        <v>99700</v>
      </c>
      <c r="P316" s="21">
        <v>21.7</v>
      </c>
      <c r="Q316" s="21">
        <v>60</v>
      </c>
      <c r="R316" s="21">
        <v>1.171</v>
      </c>
      <c r="S316" s="21" t="s">
        <v>669</v>
      </c>
      <c r="T316" s="21" t="s">
        <v>670</v>
      </c>
      <c r="U316" s="77">
        <v>1180</v>
      </c>
      <c r="V316" s="34">
        <v>196.77092567133127</v>
      </c>
      <c r="W316" s="2">
        <v>0.98102788012413233</v>
      </c>
      <c r="X316" s="2">
        <v>208.8340321874544</v>
      </c>
      <c r="Y316" s="2">
        <v>30.272150046231832</v>
      </c>
      <c r="Z316" s="80">
        <f>VLOOKUP(U316,BG!$A$2:$F$55,4)</f>
        <v>19.745969989270129</v>
      </c>
      <c r="AA316" s="80">
        <f>VLOOKUP(U316,BG!$A$2:$F$55,5)</f>
        <v>4.5625783050710327</v>
      </c>
      <c r="AB316" s="80">
        <f>VLOOKUP(U316,BG!$A$2:$F$55,6)</f>
        <v>40.314982102088535</v>
      </c>
      <c r="AC316" s="4">
        <f>VLOOKUP(U316+1,BG!$A$2:$F$55,4)</f>
        <v>19.325012105725527</v>
      </c>
      <c r="AD316" s="4">
        <f>VLOOKUP(U316+1,BG!$A$2:$F$55,5)</f>
        <v>4.6861856795004417</v>
      </c>
      <c r="AE316" s="4">
        <f>VLOOKUP(U316+1,BG!$A$2:$F$55,6)</f>
        <v>49.49113810534633</v>
      </c>
      <c r="AF316" s="3">
        <f>COUNTIF($U$2:U316,U316)</f>
        <v>4</v>
      </c>
      <c r="AG316" s="3">
        <f t="shared" si="44"/>
        <v>11</v>
      </c>
      <c r="AH316" s="3">
        <f t="shared" si="47"/>
        <v>7</v>
      </c>
      <c r="AI316" s="3">
        <f t="shared" si="48"/>
        <v>3</v>
      </c>
      <c r="AJ316" s="81">
        <f t="shared" si="45"/>
        <v>19.619682624206749</v>
      </c>
      <c r="AK316" s="81">
        <f t="shared" si="46"/>
        <v>4.5996605173998555</v>
      </c>
      <c r="AL316" s="81">
        <f t="shared" si="49"/>
        <v>43.067828903065873</v>
      </c>
      <c r="AM316" s="83">
        <v>0.83102299999999996</v>
      </c>
      <c r="AN316" s="83">
        <v>221.28899999999999</v>
      </c>
      <c r="AO316" s="84">
        <f t="shared" si="50"/>
        <v>183.89624864699999</v>
      </c>
      <c r="AP316" s="84">
        <f t="shared" si="51"/>
        <v>235.14415794086506</v>
      </c>
      <c r="AQ316" s="84">
        <f t="shared" si="52"/>
        <v>133.31170843354565</v>
      </c>
      <c r="AR316" s="84">
        <f t="shared" si="53"/>
        <v>101.83244950731941</v>
      </c>
      <c r="AS316" s="85">
        <f t="shared" si="54"/>
        <v>0.80587081560659191</v>
      </c>
    </row>
    <row r="317" spans="1:45" x14ac:dyDescent="0.25">
      <c r="A317">
        <v>14</v>
      </c>
      <c r="B317" s="20">
        <v>5</v>
      </c>
      <c r="C317" s="21" t="s">
        <v>662</v>
      </c>
      <c r="D317" s="21">
        <v>0</v>
      </c>
      <c r="E317" s="21">
        <v>-155.96875</v>
      </c>
      <c r="F317" s="21">
        <v>50</v>
      </c>
      <c r="G317" s="21">
        <v>6.8754999999999997E-2</v>
      </c>
      <c r="H317" s="21">
        <v>0.18455099999999999</v>
      </c>
      <c r="I317" s="21">
        <v>47.238861</v>
      </c>
      <c r="J317" s="21">
        <v>1.336287</v>
      </c>
      <c r="K317" s="21">
        <v>8.9812840000000005</v>
      </c>
      <c r="L317" s="21">
        <v>0.12851000000000001</v>
      </c>
      <c r="M317" s="54">
        <v>6.8754999999999997E-2</v>
      </c>
      <c r="N317" s="21">
        <v>0.14802199999999999</v>
      </c>
      <c r="O317" s="21">
        <v>99700</v>
      </c>
      <c r="P317" s="21">
        <v>21.7</v>
      </c>
      <c r="Q317" s="21">
        <v>60</v>
      </c>
      <c r="R317" s="21">
        <v>1.171</v>
      </c>
      <c r="S317" s="21" t="s">
        <v>671</v>
      </c>
      <c r="T317" s="21" t="s">
        <v>672</v>
      </c>
      <c r="U317" s="77">
        <v>1180</v>
      </c>
      <c r="V317" s="34">
        <v>547.14239527304039</v>
      </c>
      <c r="W317" s="2">
        <v>0.65885879745154197</v>
      </c>
      <c r="X317" s="2">
        <v>683.54561270087299</v>
      </c>
      <c r="Y317" s="2">
        <v>26.634113941973407</v>
      </c>
      <c r="Z317" s="80">
        <f>VLOOKUP(U317,BG!$A$2:$F$55,4)</f>
        <v>19.745969989270129</v>
      </c>
      <c r="AA317" s="80">
        <f>VLOOKUP(U317,BG!$A$2:$F$55,5)</f>
        <v>4.5625783050710327</v>
      </c>
      <c r="AB317" s="80">
        <f>VLOOKUP(U317,BG!$A$2:$F$55,6)</f>
        <v>40.314982102088535</v>
      </c>
      <c r="AC317" s="4">
        <f>VLOOKUP(U317+1,BG!$A$2:$F$55,4)</f>
        <v>19.325012105725527</v>
      </c>
      <c r="AD317" s="4">
        <f>VLOOKUP(U317+1,BG!$A$2:$F$55,5)</f>
        <v>4.6861856795004417</v>
      </c>
      <c r="AE317" s="4">
        <f>VLOOKUP(U317+1,BG!$A$2:$F$55,6)</f>
        <v>49.49113810534633</v>
      </c>
      <c r="AF317" s="3">
        <f>COUNTIF($U$2:U317,U317)</f>
        <v>5</v>
      </c>
      <c r="AG317" s="3">
        <f t="shared" si="44"/>
        <v>11</v>
      </c>
      <c r="AH317" s="3">
        <f t="shared" si="47"/>
        <v>6</v>
      </c>
      <c r="AI317" s="3">
        <f t="shared" si="48"/>
        <v>4</v>
      </c>
      <c r="AJ317" s="81">
        <f t="shared" si="45"/>
        <v>19.577586835852287</v>
      </c>
      <c r="AK317" s="81">
        <f t="shared" si="46"/>
        <v>4.6120212548427961</v>
      </c>
      <c r="AL317" s="81">
        <f t="shared" si="49"/>
        <v>43.985444503391655</v>
      </c>
      <c r="AM317" s="83">
        <v>0.59398799999999996</v>
      </c>
      <c r="AN317" s="83">
        <v>692.55799999999999</v>
      </c>
      <c r="AO317" s="84">
        <f t="shared" si="50"/>
        <v>411.37114130399999</v>
      </c>
      <c r="AP317" s="84">
        <f t="shared" si="51"/>
        <v>476.99415432934802</v>
      </c>
      <c r="AQ317" s="84">
        <f t="shared" si="52"/>
        <v>134.27769110887292</v>
      </c>
      <c r="AR317" s="84">
        <f t="shared" si="53"/>
        <v>342.71646322047513</v>
      </c>
      <c r="AS317" s="85">
        <f t="shared" si="54"/>
        <v>0.20032500755400878</v>
      </c>
    </row>
    <row r="318" spans="1:45" x14ac:dyDescent="0.25">
      <c r="A318">
        <v>14</v>
      </c>
      <c r="B318" s="20">
        <v>6</v>
      </c>
      <c r="C318" s="21" t="s">
        <v>662</v>
      </c>
      <c r="D318" s="21">
        <v>0</v>
      </c>
      <c r="E318" s="21">
        <v>-103.96875</v>
      </c>
      <c r="F318" s="21">
        <v>50</v>
      </c>
      <c r="G318" s="21">
        <v>0.12687100000000001</v>
      </c>
      <c r="H318" s="21">
        <v>0.18398700000000001</v>
      </c>
      <c r="I318" s="21">
        <v>47.097293000000001</v>
      </c>
      <c r="J318" s="21">
        <v>1.3679809999999999</v>
      </c>
      <c r="K318" s="21">
        <v>8.9677790000000002</v>
      </c>
      <c r="L318" s="21">
        <v>0.130416</v>
      </c>
      <c r="M318" s="54">
        <v>0.12687100000000001</v>
      </c>
      <c r="N318" s="21">
        <v>0.22619800000000001</v>
      </c>
      <c r="O318" s="21">
        <v>99700</v>
      </c>
      <c r="P318" s="21">
        <v>21.7</v>
      </c>
      <c r="Q318" s="21">
        <v>60</v>
      </c>
      <c r="R318" s="21">
        <v>1.171</v>
      </c>
      <c r="S318" s="21" t="s">
        <v>673</v>
      </c>
      <c r="T318" s="21" t="s">
        <v>674</v>
      </c>
      <c r="U318" s="77">
        <v>1180</v>
      </c>
      <c r="V318" s="34">
        <v>1047.5346050242681</v>
      </c>
      <c r="W318" s="2">
        <v>0.60859578704998663</v>
      </c>
      <c r="X318" s="2">
        <v>1322.1162376247421</v>
      </c>
      <c r="Y318" s="2">
        <v>24.856208965786006</v>
      </c>
      <c r="Z318" s="80">
        <f>VLOOKUP(U318,BG!$A$2:$F$55,4)</f>
        <v>19.745969989270129</v>
      </c>
      <c r="AA318" s="80">
        <f>VLOOKUP(U318,BG!$A$2:$F$55,5)</f>
        <v>4.5625783050710327</v>
      </c>
      <c r="AB318" s="80">
        <f>VLOOKUP(U318,BG!$A$2:$F$55,6)</f>
        <v>40.314982102088535</v>
      </c>
      <c r="AC318" s="4">
        <f>VLOOKUP(U318+1,BG!$A$2:$F$55,4)</f>
        <v>19.325012105725527</v>
      </c>
      <c r="AD318" s="4">
        <f>VLOOKUP(U318+1,BG!$A$2:$F$55,5)</f>
        <v>4.6861856795004417</v>
      </c>
      <c r="AE318" s="4">
        <f>VLOOKUP(U318+1,BG!$A$2:$F$55,6)</f>
        <v>49.49113810534633</v>
      </c>
      <c r="AF318" s="3">
        <f>COUNTIF($U$2:U318,U318)</f>
        <v>6</v>
      </c>
      <c r="AG318" s="3">
        <f t="shared" si="44"/>
        <v>11</v>
      </c>
      <c r="AH318" s="3">
        <f t="shared" si="47"/>
        <v>5</v>
      </c>
      <c r="AI318" s="3">
        <f t="shared" si="48"/>
        <v>5</v>
      </c>
      <c r="AJ318" s="81">
        <f t="shared" si="45"/>
        <v>19.535491047497828</v>
      </c>
      <c r="AK318" s="81">
        <f t="shared" si="46"/>
        <v>4.6243819922857368</v>
      </c>
      <c r="AL318" s="81">
        <f t="shared" si="49"/>
        <v>44.903060103717436</v>
      </c>
      <c r="AM318" s="83">
        <v>0.555114</v>
      </c>
      <c r="AN318" s="83">
        <v>1327.24</v>
      </c>
      <c r="AO318" s="84">
        <f t="shared" si="50"/>
        <v>736.76950536000004</v>
      </c>
      <c r="AP318" s="84">
        <f t="shared" si="51"/>
        <v>829.49058117458299</v>
      </c>
      <c r="AQ318" s="84">
        <f t="shared" si="52"/>
        <v>135.24263311422561</v>
      </c>
      <c r="AR318" s="84">
        <f t="shared" si="53"/>
        <v>694.24794806035743</v>
      </c>
      <c r="AS318" s="85">
        <f t="shared" si="54"/>
        <v>6.1248373032203499E-2</v>
      </c>
    </row>
    <row r="319" spans="1:45" x14ac:dyDescent="0.25">
      <c r="A319">
        <v>14</v>
      </c>
      <c r="B319" s="20">
        <v>7</v>
      </c>
      <c r="C319" s="21" t="s">
        <v>662</v>
      </c>
      <c r="D319" s="21">
        <v>0</v>
      </c>
      <c r="E319" s="21">
        <v>-51.96875</v>
      </c>
      <c r="F319" s="21">
        <v>50</v>
      </c>
      <c r="G319" s="21">
        <v>0.11404400000000001</v>
      </c>
      <c r="H319" s="21">
        <v>0.183891</v>
      </c>
      <c r="I319" s="21">
        <v>47.073360999999998</v>
      </c>
      <c r="J319" s="21">
        <v>1.3700399999999999</v>
      </c>
      <c r="K319" s="21">
        <v>8.9654959999999999</v>
      </c>
      <c r="L319" s="21">
        <v>0.130662</v>
      </c>
      <c r="M319" s="54">
        <v>0.11404400000000001</v>
      </c>
      <c r="N319" s="21">
        <v>0.18654799999999999</v>
      </c>
      <c r="O319" s="21">
        <v>99700</v>
      </c>
      <c r="P319" s="21">
        <v>21.7</v>
      </c>
      <c r="Q319" s="21">
        <v>60</v>
      </c>
      <c r="R319" s="21">
        <v>1.171</v>
      </c>
      <c r="S319" s="21" t="s">
        <v>675</v>
      </c>
      <c r="T319" s="21" t="s">
        <v>676</v>
      </c>
      <c r="U319" s="77">
        <v>1180</v>
      </c>
      <c r="V319" s="34">
        <v>939.16516355369583</v>
      </c>
      <c r="W319" s="2">
        <v>0.71276030559261494</v>
      </c>
      <c r="X319" s="2">
        <v>1030.2670411298486</v>
      </c>
      <c r="Y319" s="2">
        <v>32.417191710798598</v>
      </c>
      <c r="Z319" s="80">
        <f>VLOOKUP(U319,BG!$A$2:$F$55,4)</f>
        <v>19.745969989270129</v>
      </c>
      <c r="AA319" s="80">
        <f>VLOOKUP(U319,BG!$A$2:$F$55,5)</f>
        <v>4.5625783050710327</v>
      </c>
      <c r="AB319" s="80">
        <f>VLOOKUP(U319,BG!$A$2:$F$55,6)</f>
        <v>40.314982102088535</v>
      </c>
      <c r="AC319" s="4">
        <f>VLOOKUP(U319+1,BG!$A$2:$F$55,4)</f>
        <v>19.325012105725527</v>
      </c>
      <c r="AD319" s="4">
        <f>VLOOKUP(U319+1,BG!$A$2:$F$55,5)</f>
        <v>4.6861856795004417</v>
      </c>
      <c r="AE319" s="4">
        <f>VLOOKUP(U319+1,BG!$A$2:$F$55,6)</f>
        <v>49.49113810534633</v>
      </c>
      <c r="AF319" s="3">
        <f>COUNTIF($U$2:U319,U319)</f>
        <v>7</v>
      </c>
      <c r="AG319" s="3">
        <f t="shared" si="44"/>
        <v>11</v>
      </c>
      <c r="AH319" s="3">
        <f t="shared" si="47"/>
        <v>4</v>
      </c>
      <c r="AI319" s="3">
        <f t="shared" si="48"/>
        <v>6</v>
      </c>
      <c r="AJ319" s="81">
        <f t="shared" si="45"/>
        <v>19.493395259143369</v>
      </c>
      <c r="AK319" s="81">
        <f t="shared" si="46"/>
        <v>4.6367427297286783</v>
      </c>
      <c r="AL319" s="81">
        <f t="shared" si="49"/>
        <v>45.820675704043211</v>
      </c>
      <c r="AM319" s="83">
        <v>0.67512799999999995</v>
      </c>
      <c r="AN319" s="83">
        <v>1034.99</v>
      </c>
      <c r="AO319" s="84">
        <f t="shared" si="50"/>
        <v>698.75072871999998</v>
      </c>
      <c r="AP319" s="84">
        <f t="shared" si="51"/>
        <v>766.75064278850869</v>
      </c>
      <c r="AQ319" s="84">
        <f t="shared" si="52"/>
        <v>136.20653444960371</v>
      </c>
      <c r="AR319" s="84">
        <f t="shared" si="53"/>
        <v>630.54410833890495</v>
      </c>
      <c r="AS319" s="85">
        <f t="shared" si="54"/>
        <v>0.10817105334752462</v>
      </c>
    </row>
    <row r="320" spans="1:45" x14ac:dyDescent="0.25">
      <c r="A320">
        <v>14</v>
      </c>
      <c r="B320" s="20">
        <v>8</v>
      </c>
      <c r="C320" s="21" t="s">
        <v>662</v>
      </c>
      <c r="D320" s="21">
        <v>0</v>
      </c>
      <c r="E320" s="21">
        <v>3.125E-2</v>
      </c>
      <c r="F320" s="21">
        <v>50</v>
      </c>
      <c r="G320" s="21">
        <v>5.4713999999999999E-2</v>
      </c>
      <c r="H320" s="21">
        <v>0.18371699999999999</v>
      </c>
      <c r="I320" s="21">
        <v>47.029632999999997</v>
      </c>
      <c r="J320" s="21">
        <v>1.3329120000000001</v>
      </c>
      <c r="K320" s="21">
        <v>8.9613790000000009</v>
      </c>
      <c r="L320" s="21">
        <v>0.12725500000000001</v>
      </c>
      <c r="M320" s="54">
        <v>5.4713999999999999E-2</v>
      </c>
      <c r="N320" s="21">
        <v>0.10229000000000001</v>
      </c>
      <c r="O320" s="21">
        <v>99700</v>
      </c>
      <c r="P320" s="21">
        <v>21.7</v>
      </c>
      <c r="Q320" s="21">
        <v>60</v>
      </c>
      <c r="R320" s="21">
        <v>1.171</v>
      </c>
      <c r="S320" s="21" t="s">
        <v>677</v>
      </c>
      <c r="T320" s="21" t="s">
        <v>678</v>
      </c>
      <c r="U320" s="77">
        <v>1180</v>
      </c>
      <c r="V320" s="34">
        <v>430.47869793650369</v>
      </c>
      <c r="W320" s="2">
        <v>0.81604751141712295</v>
      </c>
      <c r="X320" s="2">
        <v>445.72657001038669</v>
      </c>
      <c r="Y320" s="2">
        <v>25.030000849438149</v>
      </c>
      <c r="Z320" s="80">
        <f>VLOOKUP(U320,BG!$A$2:$F$55,4)</f>
        <v>19.745969989270129</v>
      </c>
      <c r="AA320" s="80">
        <f>VLOOKUP(U320,BG!$A$2:$F$55,5)</f>
        <v>4.5625783050710327</v>
      </c>
      <c r="AB320" s="80">
        <f>VLOOKUP(U320,BG!$A$2:$F$55,6)</f>
        <v>40.314982102088535</v>
      </c>
      <c r="AC320" s="4">
        <f>VLOOKUP(U320+1,BG!$A$2:$F$55,4)</f>
        <v>19.325012105725527</v>
      </c>
      <c r="AD320" s="4">
        <f>VLOOKUP(U320+1,BG!$A$2:$F$55,5)</f>
        <v>4.6861856795004417</v>
      </c>
      <c r="AE320" s="4">
        <f>VLOOKUP(U320+1,BG!$A$2:$F$55,6)</f>
        <v>49.49113810534633</v>
      </c>
      <c r="AF320" s="3">
        <f>COUNTIF($U$2:U320,U320)</f>
        <v>8</v>
      </c>
      <c r="AG320" s="3">
        <f t="shared" si="44"/>
        <v>11</v>
      </c>
      <c r="AH320" s="3">
        <f t="shared" si="47"/>
        <v>3</v>
      </c>
      <c r="AI320" s="3">
        <f t="shared" si="48"/>
        <v>7</v>
      </c>
      <c r="AJ320" s="81">
        <f t="shared" si="45"/>
        <v>19.451299470788907</v>
      </c>
      <c r="AK320" s="81">
        <f t="shared" si="46"/>
        <v>4.6491034671716189</v>
      </c>
      <c r="AL320" s="81">
        <f t="shared" si="49"/>
        <v>46.738291304368985</v>
      </c>
      <c r="AM320" s="83">
        <v>0.74662700000000004</v>
      </c>
      <c r="AN320" s="83">
        <v>454.226</v>
      </c>
      <c r="AO320" s="84">
        <f t="shared" si="50"/>
        <v>339.13739570199999</v>
      </c>
      <c r="AP320" s="84">
        <f t="shared" si="51"/>
        <v>388.76405907890421</v>
      </c>
      <c r="AQ320" s="84">
        <f t="shared" si="52"/>
        <v>137.16939511500718</v>
      </c>
      <c r="AR320" s="84">
        <f t="shared" si="53"/>
        <v>251.59466396389703</v>
      </c>
      <c r="AS320" s="85">
        <f t="shared" si="54"/>
        <v>0.34795146430714857</v>
      </c>
    </row>
    <row r="321" spans="1:45" x14ac:dyDescent="0.25">
      <c r="A321">
        <v>14</v>
      </c>
      <c r="B321" s="20">
        <v>9</v>
      </c>
      <c r="C321" s="21" t="s">
        <v>662</v>
      </c>
      <c r="D321" s="21">
        <v>0</v>
      </c>
      <c r="E321" s="21">
        <v>52.03125</v>
      </c>
      <c r="F321" s="21">
        <v>50</v>
      </c>
      <c r="G321" s="21">
        <v>2.426E-2</v>
      </c>
      <c r="H321" s="21">
        <v>0.18409600000000001</v>
      </c>
      <c r="I321" s="21">
        <v>47.124673000000001</v>
      </c>
      <c r="J321" s="21">
        <v>1.3823300000000001</v>
      </c>
      <c r="K321" s="21">
        <v>8.9703660000000003</v>
      </c>
      <c r="L321" s="21">
        <v>0.131774</v>
      </c>
      <c r="M321" s="54">
        <v>2.426E-2</v>
      </c>
      <c r="N321" s="21">
        <v>5.0257999999999997E-2</v>
      </c>
      <c r="O321" s="21">
        <v>99700</v>
      </c>
      <c r="P321" s="21">
        <v>21.7</v>
      </c>
      <c r="Q321" s="21">
        <v>60</v>
      </c>
      <c r="R321" s="21">
        <v>1.171</v>
      </c>
      <c r="S321" s="21" t="s">
        <v>679</v>
      </c>
      <c r="T321" s="21" t="s">
        <v>680</v>
      </c>
      <c r="U321" s="77">
        <v>1180</v>
      </c>
      <c r="V321" s="34">
        <v>169.46224335124711</v>
      </c>
      <c r="W321" s="2">
        <v>1.1953963646350116</v>
      </c>
      <c r="X321" s="2">
        <v>151.32240104338118</v>
      </c>
      <c r="Y321" s="2">
        <v>28.862761079254316</v>
      </c>
      <c r="Z321" s="80">
        <f>VLOOKUP(U321,BG!$A$2:$F$55,4)</f>
        <v>19.745969989270129</v>
      </c>
      <c r="AA321" s="80">
        <f>VLOOKUP(U321,BG!$A$2:$F$55,5)</f>
        <v>4.5625783050710327</v>
      </c>
      <c r="AB321" s="80">
        <f>VLOOKUP(U321,BG!$A$2:$F$55,6)</f>
        <v>40.314982102088535</v>
      </c>
      <c r="AC321" s="4">
        <f>VLOOKUP(U321+1,BG!$A$2:$F$55,4)</f>
        <v>19.325012105725527</v>
      </c>
      <c r="AD321" s="4">
        <f>VLOOKUP(U321+1,BG!$A$2:$F$55,5)</f>
        <v>4.6861856795004417</v>
      </c>
      <c r="AE321" s="4">
        <f>VLOOKUP(U321+1,BG!$A$2:$F$55,6)</f>
        <v>49.49113810534633</v>
      </c>
      <c r="AF321" s="3">
        <f>COUNTIF($U$2:U321,U321)</f>
        <v>9</v>
      </c>
      <c r="AG321" s="3">
        <f t="shared" si="44"/>
        <v>11</v>
      </c>
      <c r="AH321" s="3">
        <f t="shared" si="47"/>
        <v>2</v>
      </c>
      <c r="AI321" s="3">
        <f t="shared" si="48"/>
        <v>8</v>
      </c>
      <c r="AJ321" s="81">
        <f t="shared" si="45"/>
        <v>19.409203682434445</v>
      </c>
      <c r="AK321" s="81">
        <f t="shared" si="46"/>
        <v>4.6614642046145596</v>
      </c>
      <c r="AL321" s="81">
        <f t="shared" si="49"/>
        <v>47.655906904694767</v>
      </c>
      <c r="AM321" s="83">
        <v>0.83165900000000004</v>
      </c>
      <c r="AN321" s="83">
        <v>171.29900000000001</v>
      </c>
      <c r="AO321" s="84">
        <f t="shared" si="50"/>
        <v>142.46235504100002</v>
      </c>
      <c r="AP321" s="84">
        <f t="shared" si="51"/>
        <v>209.75300917435345</v>
      </c>
      <c r="AQ321" s="84">
        <f t="shared" si="52"/>
        <v>138.13121511043602</v>
      </c>
      <c r="AR321" s="84">
        <f t="shared" si="53"/>
        <v>71.621794063917434</v>
      </c>
      <c r="AS321" s="85">
        <f t="shared" si="54"/>
        <v>0.98909224354059533</v>
      </c>
    </row>
    <row r="322" spans="1:45" x14ac:dyDescent="0.25">
      <c r="A322">
        <v>14</v>
      </c>
      <c r="B322" s="20">
        <v>10</v>
      </c>
      <c r="C322" s="21" t="s">
        <v>662</v>
      </c>
      <c r="D322" s="21">
        <v>0</v>
      </c>
      <c r="E322" s="21">
        <v>104.03125</v>
      </c>
      <c r="F322" s="21">
        <v>50</v>
      </c>
      <c r="G322" s="21">
        <v>1.2636E-2</v>
      </c>
      <c r="H322" s="21">
        <v>0.18370900000000001</v>
      </c>
      <c r="I322" s="21">
        <v>47.027580999999998</v>
      </c>
      <c r="J322" s="21">
        <v>1.3793260000000001</v>
      </c>
      <c r="K322" s="21">
        <v>8.9611199999999993</v>
      </c>
      <c r="L322" s="21">
        <v>0.13166800000000001</v>
      </c>
      <c r="M322" s="54">
        <v>1.2636E-2</v>
      </c>
      <c r="N322" s="21">
        <v>2.5572999999999999E-2</v>
      </c>
      <c r="O322" s="21">
        <v>99700</v>
      </c>
      <c r="P322" s="21">
        <v>21.7</v>
      </c>
      <c r="Q322" s="21">
        <v>60</v>
      </c>
      <c r="R322" s="21">
        <v>1.171</v>
      </c>
      <c r="S322" s="21" t="s">
        <v>681</v>
      </c>
      <c r="T322" s="21" t="s">
        <v>682</v>
      </c>
      <c r="U322" s="77">
        <v>1180</v>
      </c>
      <c r="V322" s="34">
        <v>70.255320994542799</v>
      </c>
      <c r="W322" s="2">
        <v>2.2137670552278226</v>
      </c>
      <c r="X322" s="2">
        <v>53.762947440894443</v>
      </c>
      <c r="Y322" s="2">
        <v>38.331511367134873</v>
      </c>
      <c r="Z322" s="80">
        <f>VLOOKUP(U322,BG!$A$2:$F$55,4)</f>
        <v>19.745969989270129</v>
      </c>
      <c r="AA322" s="80">
        <f>VLOOKUP(U322,BG!$A$2:$F$55,5)</f>
        <v>4.5625783050710327</v>
      </c>
      <c r="AB322" s="80">
        <f>VLOOKUP(U322,BG!$A$2:$F$55,6)</f>
        <v>40.314982102088535</v>
      </c>
      <c r="AC322" s="4">
        <f>VLOOKUP(U322+1,BG!$A$2:$F$55,4)</f>
        <v>19.325012105725527</v>
      </c>
      <c r="AD322" s="4">
        <f>VLOOKUP(U322+1,BG!$A$2:$F$55,5)</f>
        <v>4.6861856795004417</v>
      </c>
      <c r="AE322" s="4">
        <f>VLOOKUP(U322+1,BG!$A$2:$F$55,6)</f>
        <v>49.49113810534633</v>
      </c>
      <c r="AF322" s="3">
        <f>COUNTIF($U$2:U322,U322)</f>
        <v>10</v>
      </c>
      <c r="AG322" s="3">
        <f t="shared" ref="AG322:AG385" si="55">COUNTIF($U$2:$U$437,U322)</f>
        <v>11</v>
      </c>
      <c r="AH322" s="3">
        <f t="shared" si="47"/>
        <v>1</v>
      </c>
      <c r="AI322" s="3">
        <f t="shared" si="48"/>
        <v>9</v>
      </c>
      <c r="AJ322" s="81">
        <f t="shared" ref="AJ322:AJ385" si="56">(AH322*Z322+AI322*AC322)/(AG322-1)</f>
        <v>19.367107894079986</v>
      </c>
      <c r="AK322" s="81">
        <f t="shared" ref="AK322:AK385" si="57">(AH322*AA322+AI322*AD322)/(AG322-1)</f>
        <v>4.6738249420575011</v>
      </c>
      <c r="AL322" s="81">
        <f t="shared" si="49"/>
        <v>48.573522505020556</v>
      </c>
      <c r="AM322" s="83">
        <v>1.0799399999999999</v>
      </c>
      <c r="AN322" s="83">
        <v>62.870899999999999</v>
      </c>
      <c r="AO322" s="84">
        <f t="shared" si="50"/>
        <v>67.896799745999999</v>
      </c>
      <c r="AP322" s="84">
        <f t="shared" si="51"/>
        <v>157.35015320373196</v>
      </c>
      <c r="AQ322" s="84">
        <f t="shared" si="52"/>
        <v>139.09199443589031</v>
      </c>
      <c r="AR322" s="84">
        <f t="shared" si="53"/>
        <v>18.25815876784165</v>
      </c>
      <c r="AS322" s="85">
        <f t="shared" si="54"/>
        <v>2.7187101179987319</v>
      </c>
    </row>
    <row r="323" spans="1:45" x14ac:dyDescent="0.25">
      <c r="A323">
        <v>14</v>
      </c>
      <c r="B323" s="20">
        <v>11</v>
      </c>
      <c r="C323" s="21" t="s">
        <v>662</v>
      </c>
      <c r="D323" s="21">
        <v>0</v>
      </c>
      <c r="E323" s="21">
        <v>156.03125</v>
      </c>
      <c r="F323" s="21">
        <v>50</v>
      </c>
      <c r="G323" s="21">
        <v>7.1869999999999998E-3</v>
      </c>
      <c r="H323" s="21">
        <v>0.183338</v>
      </c>
      <c r="I323" s="21">
        <v>46.934472</v>
      </c>
      <c r="J323" s="21">
        <v>1.3686160000000001</v>
      </c>
      <c r="K323" s="21">
        <v>8.9522560000000002</v>
      </c>
      <c r="L323" s="21">
        <v>0.13075000000000001</v>
      </c>
      <c r="M323" s="54">
        <v>7.1869999999999998E-3</v>
      </c>
      <c r="N323" s="21">
        <v>9.3469999999999994E-3</v>
      </c>
      <c r="O323" s="21">
        <v>99700</v>
      </c>
      <c r="P323" s="21">
        <v>21.7</v>
      </c>
      <c r="Q323" s="21">
        <v>60</v>
      </c>
      <c r="R323" s="21">
        <v>1.171</v>
      </c>
      <c r="S323" s="21" t="s">
        <v>683</v>
      </c>
      <c r="T323" s="21" t="s">
        <v>684</v>
      </c>
      <c r="U323" s="77">
        <v>1180</v>
      </c>
      <c r="V323" s="34">
        <v>24.137253052865326</v>
      </c>
      <c r="W323" s="2">
        <v>5.2164752173025954</v>
      </c>
      <c r="X323" s="2">
        <v>15.695081099654486</v>
      </c>
      <c r="Y323" s="2">
        <v>34.679692842428565</v>
      </c>
      <c r="Z323" s="80">
        <f>VLOOKUP(U323,BG!$A$2:$F$55,4)</f>
        <v>19.745969989270129</v>
      </c>
      <c r="AA323" s="80">
        <f>VLOOKUP(U323,BG!$A$2:$F$55,5)</f>
        <v>4.5625783050710327</v>
      </c>
      <c r="AB323" s="80">
        <f>VLOOKUP(U323,BG!$A$2:$F$55,6)</f>
        <v>40.314982102088535</v>
      </c>
      <c r="AC323" s="4">
        <f>VLOOKUP(U323+1,BG!$A$2:$F$55,4)</f>
        <v>19.325012105725527</v>
      </c>
      <c r="AD323" s="4">
        <f>VLOOKUP(U323+1,BG!$A$2:$F$55,5)</f>
        <v>4.6861856795004417</v>
      </c>
      <c r="AE323" s="4">
        <f>VLOOKUP(U323+1,BG!$A$2:$F$55,6)</f>
        <v>49.49113810534633</v>
      </c>
      <c r="AF323" s="3">
        <f>COUNTIF($U$2:U323,U323)</f>
        <v>11</v>
      </c>
      <c r="AG323" s="3">
        <f t="shared" si="55"/>
        <v>11</v>
      </c>
      <c r="AH323" s="3">
        <f t="shared" ref="AH323:AH386" si="58">AG323-AF323</f>
        <v>0</v>
      </c>
      <c r="AI323" s="3">
        <f t="shared" ref="AI323:AI386" si="59">AF323-1</f>
        <v>10</v>
      </c>
      <c r="AJ323" s="81">
        <f t="shared" si="56"/>
        <v>19.325012105725527</v>
      </c>
      <c r="AK323" s="81">
        <f t="shared" si="57"/>
        <v>4.6861856795004417</v>
      </c>
      <c r="AL323" s="81">
        <f t="shared" ref="AL323:AL386" si="60">(AH323*AB323+AI323*AE323)/(AG323-1)</f>
        <v>49.49113810534633</v>
      </c>
      <c r="AM323" s="83">
        <v>0.88109300000000002</v>
      </c>
      <c r="AN323" s="83">
        <v>27.3949</v>
      </c>
      <c r="AO323" s="84">
        <f t="shared" ref="AO323:AO386" si="61">AM323*AN323</f>
        <v>24.137454625700002</v>
      </c>
      <c r="AP323" s="84">
        <f t="shared" ref="AP323:AP386" si="62">W323*X323+Y323</f>
        <v>116.55269443233055</v>
      </c>
      <c r="AQ323" s="84">
        <f t="shared" ref="AQ323:AQ386" si="63">AJ323*AK323+AL323</f>
        <v>140.05173309136998</v>
      </c>
      <c r="AR323" s="84">
        <f t="shared" ref="AR323:AR386" si="64">AP323-AQ323</f>
        <v>-23.499038659039428</v>
      </c>
      <c r="AS323" s="85">
        <f t="shared" ref="AS323:AS386" si="65">ABS((AO323-AR323)/AR323)</f>
        <v>2.0271677482608417</v>
      </c>
    </row>
    <row r="324" spans="1:45" x14ac:dyDescent="0.25">
      <c r="A324">
        <v>15</v>
      </c>
      <c r="B324" s="24">
        <v>1</v>
      </c>
      <c r="C324" s="25" t="s">
        <v>685</v>
      </c>
      <c r="D324" s="25">
        <v>0</v>
      </c>
      <c r="E324" s="25">
        <v>-156</v>
      </c>
      <c r="F324" s="25">
        <v>50</v>
      </c>
      <c r="G324" s="25">
        <v>1.1083000000000001E-2</v>
      </c>
      <c r="H324" s="25">
        <v>0.18340999999999999</v>
      </c>
      <c r="I324" s="25">
        <v>46.952528999999998</v>
      </c>
      <c r="J324" s="25">
        <v>1.3681099999999999</v>
      </c>
      <c r="K324" s="25">
        <v>8.9539779999999993</v>
      </c>
      <c r="L324" s="25">
        <v>0.130773</v>
      </c>
      <c r="M324" s="55">
        <v>1.1083000000000001E-2</v>
      </c>
      <c r="N324" s="25">
        <v>1.7462999999999999E-2</v>
      </c>
      <c r="O324" s="25">
        <v>99700</v>
      </c>
      <c r="P324" s="25">
        <v>21.7</v>
      </c>
      <c r="Q324" s="25">
        <v>60</v>
      </c>
      <c r="R324" s="25">
        <v>1.171</v>
      </c>
      <c r="S324" s="25" t="s">
        <v>686</v>
      </c>
      <c r="T324" s="25" t="s">
        <v>687</v>
      </c>
      <c r="U324" s="77">
        <v>1190</v>
      </c>
      <c r="V324" s="34">
        <v>60.494152270499093</v>
      </c>
      <c r="W324" s="2">
        <v>3.2762515671743557</v>
      </c>
      <c r="X324" s="2">
        <v>37.460065742459797</v>
      </c>
      <c r="Y324" s="2">
        <v>51.570526181189486</v>
      </c>
      <c r="Z324" s="80">
        <f>VLOOKUP(U324,BG!$A$2:$F$55,4)</f>
        <v>19.26405629439579</v>
      </c>
      <c r="AA324" s="80">
        <f>VLOOKUP(U324,BG!$A$2:$F$55,5)</f>
        <v>4.5591736399938334</v>
      </c>
      <c r="AB324" s="80">
        <f>VLOOKUP(U324,BG!$A$2:$F$55,6)</f>
        <v>49.49113810534633</v>
      </c>
      <c r="AC324" s="4">
        <f>VLOOKUP(U324+1,BG!$A$2:$F$55,4)</f>
        <v>14.750589816025142</v>
      </c>
      <c r="AD324" s="4">
        <f>VLOOKUP(U324+1,BG!$A$2:$F$55,5)</f>
        <v>5.1304042624866284</v>
      </c>
      <c r="AE324" s="4">
        <f>VLOOKUP(U324+1,BG!$A$2:$F$55,6)</f>
        <v>43.342477583840946</v>
      </c>
      <c r="AF324" s="3">
        <f>COUNTIF($U$2:U324,U324)</f>
        <v>1</v>
      </c>
      <c r="AG324" s="3">
        <f t="shared" si="55"/>
        <v>11</v>
      </c>
      <c r="AH324" s="3">
        <f t="shared" si="58"/>
        <v>10</v>
      </c>
      <c r="AI324" s="3">
        <f t="shared" si="59"/>
        <v>0</v>
      </c>
      <c r="AJ324" s="81">
        <f t="shared" si="56"/>
        <v>19.26405629439579</v>
      </c>
      <c r="AK324" s="81">
        <f t="shared" si="57"/>
        <v>4.5591736399938334</v>
      </c>
      <c r="AL324" s="81">
        <f t="shared" si="60"/>
        <v>49.49113810534633</v>
      </c>
      <c r="AM324" s="83">
        <v>2.4374799999999999</v>
      </c>
      <c r="AN324" s="83">
        <v>40.5124</v>
      </c>
      <c r="AO324" s="84">
        <f t="shared" si="61"/>
        <v>98.748164751999994</v>
      </c>
      <c r="AP324" s="84">
        <f t="shared" si="62"/>
        <v>174.29912527637779</v>
      </c>
      <c r="AQ324" s="84">
        <f t="shared" si="63"/>
        <v>137.31931576211289</v>
      </c>
      <c r="AR324" s="84">
        <f t="shared" si="64"/>
        <v>36.9798095142649</v>
      </c>
      <c r="AS324" s="85">
        <f t="shared" si="65"/>
        <v>1.6703264848865176</v>
      </c>
    </row>
    <row r="325" spans="1:45" x14ac:dyDescent="0.25">
      <c r="A325">
        <v>15</v>
      </c>
      <c r="B325" s="24">
        <v>2</v>
      </c>
      <c r="C325" s="25" t="s">
        <v>685</v>
      </c>
      <c r="D325" s="25">
        <v>0</v>
      </c>
      <c r="E325" s="25">
        <v>-104</v>
      </c>
      <c r="F325" s="25">
        <v>50</v>
      </c>
      <c r="G325" s="25">
        <v>2.0386999999999999E-2</v>
      </c>
      <c r="H325" s="25">
        <v>0.18373800000000001</v>
      </c>
      <c r="I325" s="25">
        <v>47.035015999999999</v>
      </c>
      <c r="J325" s="25">
        <v>1.3695329999999999</v>
      </c>
      <c r="K325" s="25">
        <v>8.9618420000000008</v>
      </c>
      <c r="L325" s="25">
        <v>0.130743</v>
      </c>
      <c r="M325" s="55">
        <v>2.0386999999999999E-2</v>
      </c>
      <c r="N325" s="25">
        <v>3.1412000000000002E-2</v>
      </c>
      <c r="O325" s="25">
        <v>99700</v>
      </c>
      <c r="P325" s="25">
        <v>21.7</v>
      </c>
      <c r="Q325" s="25">
        <v>60</v>
      </c>
      <c r="R325" s="25">
        <v>1.171</v>
      </c>
      <c r="S325" s="25" t="s">
        <v>688</v>
      </c>
      <c r="T325" s="25" t="s">
        <v>689</v>
      </c>
      <c r="U325" s="77">
        <v>1190</v>
      </c>
      <c r="V325" s="34">
        <v>141.04683964583921</v>
      </c>
      <c r="W325" s="2">
        <v>1.6246447521363439</v>
      </c>
      <c r="X325" s="2">
        <v>102.60269694376549</v>
      </c>
      <c r="Y325" s="2">
        <v>38.550335582417766</v>
      </c>
      <c r="Z325" s="80">
        <f>VLOOKUP(U325,BG!$A$2:$F$55,4)</f>
        <v>19.26405629439579</v>
      </c>
      <c r="AA325" s="80">
        <f>VLOOKUP(U325,BG!$A$2:$F$55,5)</f>
        <v>4.5591736399938334</v>
      </c>
      <c r="AB325" s="80">
        <f>VLOOKUP(U325,BG!$A$2:$F$55,6)</f>
        <v>49.49113810534633</v>
      </c>
      <c r="AC325" s="4">
        <f>VLOOKUP(U325+1,BG!$A$2:$F$55,4)</f>
        <v>14.750589816025142</v>
      </c>
      <c r="AD325" s="4">
        <f>VLOOKUP(U325+1,BG!$A$2:$F$55,5)</f>
        <v>5.1304042624866284</v>
      </c>
      <c r="AE325" s="4">
        <f>VLOOKUP(U325+1,BG!$A$2:$F$55,6)</f>
        <v>43.342477583840946</v>
      </c>
      <c r="AF325" s="3">
        <f>COUNTIF($U$2:U325,U325)</f>
        <v>2</v>
      </c>
      <c r="AG325" s="3">
        <f t="shared" si="55"/>
        <v>11</v>
      </c>
      <c r="AH325" s="3">
        <f t="shared" si="58"/>
        <v>9</v>
      </c>
      <c r="AI325" s="3">
        <f t="shared" si="59"/>
        <v>1</v>
      </c>
      <c r="AJ325" s="81">
        <f t="shared" si="56"/>
        <v>18.812709646558726</v>
      </c>
      <c r="AK325" s="81">
        <f t="shared" si="57"/>
        <v>4.6162967022431127</v>
      </c>
      <c r="AL325" s="81">
        <f t="shared" si="60"/>
        <v>48.876272053195791</v>
      </c>
      <c r="AM325" s="83">
        <v>1.4055800000000001</v>
      </c>
      <c r="AN325" s="83">
        <v>105.542</v>
      </c>
      <c r="AO325" s="84">
        <f t="shared" si="61"/>
        <v>148.34772436</v>
      </c>
      <c r="AP325" s="84">
        <f t="shared" si="62"/>
        <v>205.24326872714207</v>
      </c>
      <c r="AQ325" s="84">
        <f t="shared" si="63"/>
        <v>135.72132155486202</v>
      </c>
      <c r="AR325" s="84">
        <f t="shared" si="64"/>
        <v>69.521947172280051</v>
      </c>
      <c r="AS325" s="85">
        <f t="shared" si="65"/>
        <v>1.1338257973756745</v>
      </c>
    </row>
    <row r="326" spans="1:45" x14ac:dyDescent="0.25">
      <c r="A326">
        <v>15</v>
      </c>
      <c r="B326" s="24">
        <v>3</v>
      </c>
      <c r="C326" s="25" t="s">
        <v>685</v>
      </c>
      <c r="D326" s="25">
        <v>0</v>
      </c>
      <c r="E326" s="25">
        <v>-52</v>
      </c>
      <c r="F326" s="25">
        <v>50</v>
      </c>
      <c r="G326" s="25">
        <v>4.3326000000000003E-2</v>
      </c>
      <c r="H326" s="25">
        <v>0.18362899999999999</v>
      </c>
      <c r="I326" s="25">
        <v>47.007643999999999</v>
      </c>
      <c r="J326" s="25">
        <v>1.382339</v>
      </c>
      <c r="K326" s="25">
        <v>8.9592159999999996</v>
      </c>
      <c r="L326" s="25">
        <v>0.131965</v>
      </c>
      <c r="M326" s="55">
        <v>4.3326000000000003E-2</v>
      </c>
      <c r="N326" s="25">
        <v>5.3594000000000003E-2</v>
      </c>
      <c r="O326" s="25">
        <v>99700</v>
      </c>
      <c r="P326" s="25">
        <v>21.7</v>
      </c>
      <c r="Q326" s="25">
        <v>60</v>
      </c>
      <c r="R326" s="25">
        <v>1.171</v>
      </c>
      <c r="S326" s="25" t="s">
        <v>690</v>
      </c>
      <c r="T326" s="25" t="s">
        <v>691</v>
      </c>
      <c r="U326" s="77">
        <v>1190</v>
      </c>
      <c r="V326" s="34">
        <v>338.96901615443852</v>
      </c>
      <c r="W326" s="2">
        <v>1.4794011911986871</v>
      </c>
      <c r="X326" s="2">
        <v>202.75864558328993</v>
      </c>
      <c r="Y326" s="2">
        <v>31.17048147159079</v>
      </c>
      <c r="Z326" s="80">
        <f>VLOOKUP(U326,BG!$A$2:$F$55,4)</f>
        <v>19.26405629439579</v>
      </c>
      <c r="AA326" s="80">
        <f>VLOOKUP(U326,BG!$A$2:$F$55,5)</f>
        <v>4.5591736399938334</v>
      </c>
      <c r="AB326" s="80">
        <f>VLOOKUP(U326,BG!$A$2:$F$55,6)</f>
        <v>49.49113810534633</v>
      </c>
      <c r="AC326" s="4">
        <f>VLOOKUP(U326+1,BG!$A$2:$F$55,4)</f>
        <v>14.750589816025142</v>
      </c>
      <c r="AD326" s="4">
        <f>VLOOKUP(U326+1,BG!$A$2:$F$55,5)</f>
        <v>5.1304042624866284</v>
      </c>
      <c r="AE326" s="4">
        <f>VLOOKUP(U326+1,BG!$A$2:$F$55,6)</f>
        <v>43.342477583840946</v>
      </c>
      <c r="AF326" s="3">
        <f>COUNTIF($U$2:U326,U326)</f>
        <v>3</v>
      </c>
      <c r="AG326" s="3">
        <f t="shared" si="55"/>
        <v>11</v>
      </c>
      <c r="AH326" s="3">
        <f t="shared" si="58"/>
        <v>8</v>
      </c>
      <c r="AI326" s="3">
        <f t="shared" si="59"/>
        <v>2</v>
      </c>
      <c r="AJ326" s="81">
        <f t="shared" si="56"/>
        <v>18.36136299872166</v>
      </c>
      <c r="AK326" s="81">
        <f t="shared" si="57"/>
        <v>4.673419764492392</v>
      </c>
      <c r="AL326" s="81">
        <f t="shared" si="60"/>
        <v>48.261406001045252</v>
      </c>
      <c r="AM326" s="83">
        <v>1.44539</v>
      </c>
      <c r="AN326" s="83">
        <v>205.095</v>
      </c>
      <c r="AO326" s="84">
        <f t="shared" si="61"/>
        <v>296.44226205000001</v>
      </c>
      <c r="AP326" s="84">
        <f t="shared" si="62"/>
        <v>331.13186327334233</v>
      </c>
      <c r="AQ326" s="84">
        <f t="shared" si="63"/>
        <v>134.07176274229036</v>
      </c>
      <c r="AR326" s="84">
        <f t="shared" si="64"/>
        <v>197.06010053105197</v>
      </c>
      <c r="AS326" s="85">
        <f t="shared" si="65"/>
        <v>0.50432411863754112</v>
      </c>
    </row>
    <row r="327" spans="1:45" x14ac:dyDescent="0.25">
      <c r="A327">
        <v>15</v>
      </c>
      <c r="B327" s="24">
        <v>4</v>
      </c>
      <c r="C327" s="25" t="s">
        <v>685</v>
      </c>
      <c r="D327" s="25">
        <v>0</v>
      </c>
      <c r="E327" s="25">
        <v>0</v>
      </c>
      <c r="F327" s="25">
        <v>50</v>
      </c>
      <c r="G327" s="25">
        <v>6.3020999999999994E-2</v>
      </c>
      <c r="H327" s="25">
        <v>0.18337700000000001</v>
      </c>
      <c r="I327" s="25">
        <v>46.944422000000003</v>
      </c>
      <c r="J327" s="25">
        <v>1.379939</v>
      </c>
      <c r="K327" s="25">
        <v>8.9531899999999993</v>
      </c>
      <c r="L327" s="25">
        <v>0.13181899999999999</v>
      </c>
      <c r="M327" s="55">
        <v>6.3020999999999994E-2</v>
      </c>
      <c r="N327" s="25">
        <v>6.8239999999999995E-2</v>
      </c>
      <c r="O327" s="25">
        <v>99700</v>
      </c>
      <c r="P327" s="25">
        <v>21.7</v>
      </c>
      <c r="Q327" s="25">
        <v>60</v>
      </c>
      <c r="R327" s="25">
        <v>1.171</v>
      </c>
      <c r="S327" s="25" t="s">
        <v>692</v>
      </c>
      <c r="T327" s="25" t="s">
        <v>693</v>
      </c>
      <c r="U327" s="77">
        <v>1190</v>
      </c>
      <c r="V327" s="34">
        <v>508.66348858835306</v>
      </c>
      <c r="W327" s="2">
        <v>1.7812891998977978</v>
      </c>
      <c r="X327" s="2">
        <v>234.02555652524748</v>
      </c>
      <c r="Y327" s="2">
        <v>27.550663967817233</v>
      </c>
      <c r="Z327" s="80">
        <f>VLOOKUP(U327,BG!$A$2:$F$55,4)</f>
        <v>19.26405629439579</v>
      </c>
      <c r="AA327" s="80">
        <f>VLOOKUP(U327,BG!$A$2:$F$55,5)</f>
        <v>4.5591736399938334</v>
      </c>
      <c r="AB327" s="80">
        <f>VLOOKUP(U327,BG!$A$2:$F$55,6)</f>
        <v>49.49113810534633</v>
      </c>
      <c r="AC327" s="4">
        <f>VLOOKUP(U327+1,BG!$A$2:$F$55,4)</f>
        <v>14.750589816025142</v>
      </c>
      <c r="AD327" s="4">
        <f>VLOOKUP(U327+1,BG!$A$2:$F$55,5)</f>
        <v>5.1304042624866284</v>
      </c>
      <c r="AE327" s="4">
        <f>VLOOKUP(U327+1,BG!$A$2:$F$55,6)</f>
        <v>43.342477583840946</v>
      </c>
      <c r="AF327" s="3">
        <f>COUNTIF($U$2:U327,U327)</f>
        <v>4</v>
      </c>
      <c r="AG327" s="3">
        <f t="shared" si="55"/>
        <v>11</v>
      </c>
      <c r="AH327" s="3">
        <f t="shared" si="58"/>
        <v>7</v>
      </c>
      <c r="AI327" s="3">
        <f t="shared" si="59"/>
        <v>3</v>
      </c>
      <c r="AJ327" s="81">
        <f t="shared" si="56"/>
        <v>17.910016350884597</v>
      </c>
      <c r="AK327" s="81">
        <f t="shared" si="57"/>
        <v>4.7305428267416714</v>
      </c>
      <c r="AL327" s="81">
        <f t="shared" si="60"/>
        <v>47.646539948894713</v>
      </c>
      <c r="AM327" s="83">
        <v>1.7508999999999999</v>
      </c>
      <c r="AN327" s="83">
        <v>236.16800000000001</v>
      </c>
      <c r="AO327" s="84">
        <f t="shared" si="61"/>
        <v>413.50655119999999</v>
      </c>
      <c r="AP327" s="84">
        <f t="shared" si="62"/>
        <v>444.41786030631215</v>
      </c>
      <c r="AQ327" s="84">
        <f t="shared" si="63"/>
        <v>132.37063932439787</v>
      </c>
      <c r="AR327" s="84">
        <f t="shared" si="64"/>
        <v>312.04722098191428</v>
      </c>
      <c r="AS327" s="85">
        <f t="shared" si="65"/>
        <v>0.32514095109972513</v>
      </c>
    </row>
    <row r="328" spans="1:45" x14ac:dyDescent="0.25">
      <c r="A328">
        <v>15</v>
      </c>
      <c r="B328" s="24">
        <v>5</v>
      </c>
      <c r="C328" s="25" t="s">
        <v>685</v>
      </c>
      <c r="D328" s="25">
        <v>0</v>
      </c>
      <c r="E328" s="25">
        <v>52</v>
      </c>
      <c r="F328" s="25">
        <v>50</v>
      </c>
      <c r="G328" s="25">
        <v>6.1032999999999997E-2</v>
      </c>
      <c r="H328" s="25">
        <v>0.182976</v>
      </c>
      <c r="I328" s="25">
        <v>46.843739999999997</v>
      </c>
      <c r="J328" s="25">
        <v>1.408588</v>
      </c>
      <c r="K328" s="25">
        <v>8.9435380000000002</v>
      </c>
      <c r="L328" s="25">
        <v>0.134718</v>
      </c>
      <c r="M328" s="55">
        <v>6.1032999999999997E-2</v>
      </c>
      <c r="N328" s="25">
        <v>6.9568000000000005E-2</v>
      </c>
      <c r="O328" s="25">
        <v>99700</v>
      </c>
      <c r="P328" s="25">
        <v>21.7</v>
      </c>
      <c r="Q328" s="25">
        <v>60</v>
      </c>
      <c r="R328" s="25">
        <v>1.171</v>
      </c>
      <c r="S328" s="25" t="s">
        <v>694</v>
      </c>
      <c r="T328" s="25" t="s">
        <v>695</v>
      </c>
      <c r="U328" s="77">
        <v>1190</v>
      </c>
      <c r="V328" s="34">
        <v>491.5456942941961</v>
      </c>
      <c r="W328" s="2">
        <v>1.8891827788675826</v>
      </c>
      <c r="X328" s="2">
        <v>210.07879190719405</v>
      </c>
      <c r="Y328" s="2">
        <v>20.190184844470032</v>
      </c>
      <c r="Z328" s="80">
        <f>VLOOKUP(U328,BG!$A$2:$F$55,4)</f>
        <v>19.26405629439579</v>
      </c>
      <c r="AA328" s="80">
        <f>VLOOKUP(U328,BG!$A$2:$F$55,5)</f>
        <v>4.5591736399938334</v>
      </c>
      <c r="AB328" s="80">
        <f>VLOOKUP(U328,BG!$A$2:$F$55,6)</f>
        <v>49.49113810534633</v>
      </c>
      <c r="AC328" s="4">
        <f>VLOOKUP(U328+1,BG!$A$2:$F$55,4)</f>
        <v>14.750589816025142</v>
      </c>
      <c r="AD328" s="4">
        <f>VLOOKUP(U328+1,BG!$A$2:$F$55,5)</f>
        <v>5.1304042624866284</v>
      </c>
      <c r="AE328" s="4">
        <f>VLOOKUP(U328+1,BG!$A$2:$F$55,6)</f>
        <v>43.342477583840946</v>
      </c>
      <c r="AF328" s="3">
        <f>COUNTIF($U$2:U328,U328)</f>
        <v>5</v>
      </c>
      <c r="AG328" s="3">
        <f t="shared" si="55"/>
        <v>11</v>
      </c>
      <c r="AH328" s="3">
        <f t="shared" si="58"/>
        <v>6</v>
      </c>
      <c r="AI328" s="3">
        <f t="shared" si="59"/>
        <v>4</v>
      </c>
      <c r="AJ328" s="81">
        <f t="shared" si="56"/>
        <v>17.45866970304753</v>
      </c>
      <c r="AK328" s="81">
        <f t="shared" si="57"/>
        <v>4.7876658889909516</v>
      </c>
      <c r="AL328" s="81">
        <f t="shared" si="60"/>
        <v>47.031673896744181</v>
      </c>
      <c r="AM328" s="83">
        <v>1.58839</v>
      </c>
      <c r="AN328" s="83">
        <v>219.48699999999999</v>
      </c>
      <c r="AO328" s="84">
        <f t="shared" si="61"/>
        <v>348.63095592999997</v>
      </c>
      <c r="AP328" s="84">
        <f t="shared" si="62"/>
        <v>417.06742072084751</v>
      </c>
      <c r="AQ328" s="84">
        <f t="shared" si="63"/>
        <v>130.61795130118463</v>
      </c>
      <c r="AR328" s="84">
        <f t="shared" si="64"/>
        <v>286.44946941966288</v>
      </c>
      <c r="AS328" s="85">
        <f t="shared" si="65"/>
        <v>0.21707663357280682</v>
      </c>
    </row>
    <row r="329" spans="1:45" x14ac:dyDescent="0.25">
      <c r="A329">
        <v>15</v>
      </c>
      <c r="B329" s="24">
        <v>6</v>
      </c>
      <c r="C329" s="25" t="s">
        <v>685</v>
      </c>
      <c r="D329" s="25">
        <v>0</v>
      </c>
      <c r="E329" s="25">
        <v>104</v>
      </c>
      <c r="F329" s="25">
        <v>50</v>
      </c>
      <c r="G329" s="25">
        <v>4.8422E-2</v>
      </c>
      <c r="H329" s="25">
        <v>0.183083</v>
      </c>
      <c r="I329" s="25">
        <v>46.870648000000003</v>
      </c>
      <c r="J329" s="25">
        <v>1.432693</v>
      </c>
      <c r="K329" s="25">
        <v>8.9460719999999991</v>
      </c>
      <c r="L329" s="25">
        <v>0.13700599999999999</v>
      </c>
      <c r="M329" s="55">
        <v>4.8422E-2</v>
      </c>
      <c r="N329" s="25">
        <v>6.3046000000000005E-2</v>
      </c>
      <c r="O329" s="25">
        <v>99700</v>
      </c>
      <c r="P329" s="25">
        <v>21.7</v>
      </c>
      <c r="Q329" s="25">
        <v>60</v>
      </c>
      <c r="R329" s="25">
        <v>1.171</v>
      </c>
      <c r="S329" s="25" t="s">
        <v>696</v>
      </c>
      <c r="T329" s="25" t="s">
        <v>697</v>
      </c>
      <c r="U329" s="77">
        <v>1190</v>
      </c>
      <c r="V329" s="34">
        <v>383.12211828397301</v>
      </c>
      <c r="W329" s="2">
        <v>1.7416776648709156</v>
      </c>
      <c r="X329" s="2">
        <v>189.77074532868099</v>
      </c>
      <c r="Y329" s="2">
        <v>31.542786955931717</v>
      </c>
      <c r="Z329" s="80">
        <f>VLOOKUP(U329,BG!$A$2:$F$55,4)</f>
        <v>19.26405629439579</v>
      </c>
      <c r="AA329" s="80">
        <f>VLOOKUP(U329,BG!$A$2:$F$55,5)</f>
        <v>4.5591736399938334</v>
      </c>
      <c r="AB329" s="80">
        <f>VLOOKUP(U329,BG!$A$2:$F$55,6)</f>
        <v>49.49113810534633</v>
      </c>
      <c r="AC329" s="4">
        <f>VLOOKUP(U329+1,BG!$A$2:$F$55,4)</f>
        <v>14.750589816025142</v>
      </c>
      <c r="AD329" s="4">
        <f>VLOOKUP(U329+1,BG!$A$2:$F$55,5)</f>
        <v>5.1304042624866284</v>
      </c>
      <c r="AE329" s="4">
        <f>VLOOKUP(U329+1,BG!$A$2:$F$55,6)</f>
        <v>43.342477583840946</v>
      </c>
      <c r="AF329" s="3">
        <f>COUNTIF($U$2:U329,U329)</f>
        <v>6</v>
      </c>
      <c r="AG329" s="3">
        <f t="shared" si="55"/>
        <v>11</v>
      </c>
      <c r="AH329" s="3">
        <f t="shared" si="58"/>
        <v>5</v>
      </c>
      <c r="AI329" s="3">
        <f t="shared" si="59"/>
        <v>5</v>
      </c>
      <c r="AJ329" s="81">
        <f t="shared" si="56"/>
        <v>17.007323055210467</v>
      </c>
      <c r="AK329" s="81">
        <f t="shared" si="57"/>
        <v>4.8447889512402309</v>
      </c>
      <c r="AL329" s="81">
        <f t="shared" si="60"/>
        <v>46.416807844593635</v>
      </c>
      <c r="AM329" s="83">
        <v>1.7104999999999999</v>
      </c>
      <c r="AN329" s="83">
        <v>191.91499999999999</v>
      </c>
      <c r="AO329" s="84">
        <f t="shared" si="61"/>
        <v>328.27060749999998</v>
      </c>
      <c r="AP329" s="84">
        <f t="shared" si="62"/>
        <v>362.06225554080203</v>
      </c>
      <c r="AQ329" s="84">
        <f t="shared" si="63"/>
        <v>128.81369867265056</v>
      </c>
      <c r="AR329" s="84">
        <f t="shared" si="64"/>
        <v>233.24855686815147</v>
      </c>
      <c r="AS329" s="85">
        <f t="shared" si="65"/>
        <v>0.40738537424504484</v>
      </c>
    </row>
    <row r="330" spans="1:45" x14ac:dyDescent="0.25">
      <c r="A330">
        <v>15</v>
      </c>
      <c r="B330" s="24">
        <v>7</v>
      </c>
      <c r="C330" s="25" t="s">
        <v>685</v>
      </c>
      <c r="D330" s="25">
        <v>0</v>
      </c>
      <c r="E330" s="25">
        <v>156</v>
      </c>
      <c r="F330" s="25">
        <v>50</v>
      </c>
      <c r="G330" s="25">
        <v>3.6935000000000003E-2</v>
      </c>
      <c r="H330" s="25">
        <v>0.183337</v>
      </c>
      <c r="I330" s="25">
        <v>46.934241999999998</v>
      </c>
      <c r="J330" s="25">
        <v>1.4304589999999999</v>
      </c>
      <c r="K330" s="25">
        <v>8.9521479999999993</v>
      </c>
      <c r="L330" s="25">
        <v>0.13655999999999999</v>
      </c>
      <c r="M330" s="55">
        <v>3.6935000000000003E-2</v>
      </c>
      <c r="N330" s="25">
        <v>5.6605000000000003E-2</v>
      </c>
      <c r="O330" s="25">
        <v>99700</v>
      </c>
      <c r="P330" s="25">
        <v>21.7</v>
      </c>
      <c r="Q330" s="25">
        <v>60</v>
      </c>
      <c r="R330" s="25">
        <v>1.171</v>
      </c>
      <c r="S330" s="25" t="s">
        <v>698</v>
      </c>
      <c r="T330" s="25" t="s">
        <v>699</v>
      </c>
      <c r="U330" s="77">
        <v>1190</v>
      </c>
      <c r="V330" s="34">
        <v>284.51657267237027</v>
      </c>
      <c r="W330" s="2">
        <v>1.3208861579742293</v>
      </c>
      <c r="X330" s="2">
        <v>193.9579269771946</v>
      </c>
      <c r="Y330" s="2">
        <v>27.931067458335747</v>
      </c>
      <c r="Z330" s="80">
        <f>VLOOKUP(U330,BG!$A$2:$F$55,4)</f>
        <v>19.26405629439579</v>
      </c>
      <c r="AA330" s="80">
        <f>VLOOKUP(U330,BG!$A$2:$F$55,5)</f>
        <v>4.5591736399938334</v>
      </c>
      <c r="AB330" s="80">
        <f>VLOOKUP(U330,BG!$A$2:$F$55,6)</f>
        <v>49.49113810534633</v>
      </c>
      <c r="AC330" s="4">
        <f>VLOOKUP(U330+1,BG!$A$2:$F$55,4)</f>
        <v>14.750589816025142</v>
      </c>
      <c r="AD330" s="4">
        <f>VLOOKUP(U330+1,BG!$A$2:$F$55,5)</f>
        <v>5.1304042624866284</v>
      </c>
      <c r="AE330" s="4">
        <f>VLOOKUP(U330+1,BG!$A$2:$F$55,6)</f>
        <v>43.342477583840946</v>
      </c>
      <c r="AF330" s="3">
        <f>COUNTIF($U$2:U330,U330)</f>
        <v>7</v>
      </c>
      <c r="AG330" s="3">
        <f t="shared" si="55"/>
        <v>11</v>
      </c>
      <c r="AH330" s="3">
        <f t="shared" si="58"/>
        <v>4</v>
      </c>
      <c r="AI330" s="3">
        <f t="shared" si="59"/>
        <v>6</v>
      </c>
      <c r="AJ330" s="81">
        <f t="shared" si="56"/>
        <v>16.5559764073734</v>
      </c>
      <c r="AK330" s="81">
        <f t="shared" si="57"/>
        <v>4.9019120134895102</v>
      </c>
      <c r="AL330" s="81">
        <f t="shared" si="60"/>
        <v>45.801941792443095</v>
      </c>
      <c r="AM330" s="83">
        <v>1.2637799999999999</v>
      </c>
      <c r="AN330" s="83">
        <v>197.52199999999999</v>
      </c>
      <c r="AO330" s="84">
        <f t="shared" si="61"/>
        <v>249.62435315999997</v>
      </c>
      <c r="AP330" s="84">
        <f t="shared" si="62"/>
        <v>284.12740843188845</v>
      </c>
      <c r="AQ330" s="84">
        <f t="shared" si="63"/>
        <v>126.95788143879568</v>
      </c>
      <c r="AR330" s="84">
        <f t="shared" si="64"/>
        <v>157.16952699309277</v>
      </c>
      <c r="AS330" s="85">
        <f t="shared" si="65"/>
        <v>0.58824905778949355</v>
      </c>
    </row>
    <row r="331" spans="1:45" x14ac:dyDescent="0.25">
      <c r="A331">
        <v>15</v>
      </c>
      <c r="B331" s="24">
        <v>8</v>
      </c>
      <c r="C331" s="25" t="s">
        <v>685</v>
      </c>
      <c r="D331" s="25">
        <v>0</v>
      </c>
      <c r="E331" s="25">
        <v>208</v>
      </c>
      <c r="F331" s="25">
        <v>50</v>
      </c>
      <c r="G331" s="25">
        <v>1.8161E-2</v>
      </c>
      <c r="H331" s="25">
        <v>0.183119</v>
      </c>
      <c r="I331" s="25">
        <v>46.879699000000002</v>
      </c>
      <c r="J331" s="25">
        <v>1.372317</v>
      </c>
      <c r="K331" s="25">
        <v>8.947025</v>
      </c>
      <c r="L331" s="25">
        <v>0.13111200000000001</v>
      </c>
      <c r="M331" s="55">
        <v>1.8161E-2</v>
      </c>
      <c r="N331" s="25">
        <v>3.5113999999999999E-2</v>
      </c>
      <c r="O331" s="25">
        <v>99700</v>
      </c>
      <c r="P331" s="25">
        <v>21.7</v>
      </c>
      <c r="Q331" s="25">
        <v>60</v>
      </c>
      <c r="R331" s="25">
        <v>1.171</v>
      </c>
      <c r="S331" s="25" t="s">
        <v>700</v>
      </c>
      <c r="T331" s="25" t="s">
        <v>701</v>
      </c>
      <c r="U331" s="77">
        <v>1190</v>
      </c>
      <c r="V331" s="34">
        <v>123.50120876113755</v>
      </c>
      <c r="W331" s="2">
        <v>1.4365001279746825</v>
      </c>
      <c r="X331" s="2">
        <v>103.44341275556347</v>
      </c>
      <c r="Y331" s="2">
        <v>35.528887412468187</v>
      </c>
      <c r="Z331" s="80">
        <f>VLOOKUP(U331,BG!$A$2:$F$55,4)</f>
        <v>19.26405629439579</v>
      </c>
      <c r="AA331" s="80">
        <f>VLOOKUP(U331,BG!$A$2:$F$55,5)</f>
        <v>4.5591736399938334</v>
      </c>
      <c r="AB331" s="80">
        <f>VLOOKUP(U331,BG!$A$2:$F$55,6)</f>
        <v>49.49113810534633</v>
      </c>
      <c r="AC331" s="4">
        <f>VLOOKUP(U331+1,BG!$A$2:$F$55,4)</f>
        <v>14.750589816025142</v>
      </c>
      <c r="AD331" s="4">
        <f>VLOOKUP(U331+1,BG!$A$2:$F$55,5)</f>
        <v>5.1304042624866284</v>
      </c>
      <c r="AE331" s="4">
        <f>VLOOKUP(U331+1,BG!$A$2:$F$55,6)</f>
        <v>43.342477583840946</v>
      </c>
      <c r="AF331" s="3">
        <f>COUNTIF($U$2:U331,U331)</f>
        <v>8</v>
      </c>
      <c r="AG331" s="3">
        <f t="shared" si="55"/>
        <v>11</v>
      </c>
      <c r="AH331" s="3">
        <f t="shared" si="58"/>
        <v>3</v>
      </c>
      <c r="AI331" s="3">
        <f t="shared" si="59"/>
        <v>7</v>
      </c>
      <c r="AJ331" s="81">
        <f t="shared" si="56"/>
        <v>16.104629759536337</v>
      </c>
      <c r="AK331" s="81">
        <f t="shared" si="57"/>
        <v>4.9590350757387895</v>
      </c>
      <c r="AL331" s="81">
        <f t="shared" si="60"/>
        <v>45.187075740292563</v>
      </c>
      <c r="AM331" s="83">
        <v>1.17052</v>
      </c>
      <c r="AN331" s="83">
        <v>108.52500000000001</v>
      </c>
      <c r="AO331" s="84">
        <f t="shared" si="61"/>
        <v>127.03068300000001</v>
      </c>
      <c r="AP331" s="84">
        <f t="shared" si="62"/>
        <v>184.12536307397301</v>
      </c>
      <c r="AQ331" s="84">
        <f t="shared" si="63"/>
        <v>125.05049959962</v>
      </c>
      <c r="AR331" s="84">
        <f t="shared" si="64"/>
        <v>59.074863474353009</v>
      </c>
      <c r="AS331" s="85">
        <f t="shared" si="65"/>
        <v>1.1503339242611978</v>
      </c>
    </row>
    <row r="332" spans="1:45" x14ac:dyDescent="0.25">
      <c r="A332">
        <v>15</v>
      </c>
      <c r="B332" s="24">
        <v>9</v>
      </c>
      <c r="C332" s="25" t="s">
        <v>685</v>
      </c>
      <c r="D332" s="25">
        <v>0</v>
      </c>
      <c r="E332" s="25">
        <v>260</v>
      </c>
      <c r="F332" s="25">
        <v>50</v>
      </c>
      <c r="G332" s="25">
        <v>6.5469999999999999E-3</v>
      </c>
      <c r="H332" s="25">
        <v>0.18296399999999999</v>
      </c>
      <c r="I332" s="25">
        <v>46.840584999999997</v>
      </c>
      <c r="J332" s="25">
        <v>1.4162269999999999</v>
      </c>
      <c r="K332" s="25">
        <v>8.943225</v>
      </c>
      <c r="L332" s="25">
        <v>0.13550499999999999</v>
      </c>
      <c r="M332" s="55">
        <v>6.5469999999999999E-3</v>
      </c>
      <c r="N332" s="25">
        <v>1.3576E-2</v>
      </c>
      <c r="O332" s="25">
        <v>99700</v>
      </c>
      <c r="P332" s="25">
        <v>21.7</v>
      </c>
      <c r="Q332" s="25">
        <v>60</v>
      </c>
      <c r="R332" s="25">
        <v>1.171</v>
      </c>
      <c r="S332" s="25" t="s">
        <v>702</v>
      </c>
      <c r="T332" s="25" t="s">
        <v>703</v>
      </c>
      <c r="U332" s="77">
        <v>1190</v>
      </c>
      <c r="V332" s="34">
        <v>24.146228178812315</v>
      </c>
      <c r="W332" s="2">
        <v>3.9006400401062304</v>
      </c>
      <c r="X332" s="2">
        <v>21.296104868363123</v>
      </c>
      <c r="Y332" s="2">
        <v>41.2434833541788</v>
      </c>
      <c r="Z332" s="80">
        <f>VLOOKUP(U332,BG!$A$2:$F$55,4)</f>
        <v>19.26405629439579</v>
      </c>
      <c r="AA332" s="80">
        <f>VLOOKUP(U332,BG!$A$2:$F$55,5)</f>
        <v>4.5591736399938334</v>
      </c>
      <c r="AB332" s="80">
        <f>VLOOKUP(U332,BG!$A$2:$F$55,6)</f>
        <v>49.49113810534633</v>
      </c>
      <c r="AC332" s="4">
        <f>VLOOKUP(U332+1,BG!$A$2:$F$55,4)</f>
        <v>14.750589816025142</v>
      </c>
      <c r="AD332" s="4">
        <f>VLOOKUP(U332+1,BG!$A$2:$F$55,5)</f>
        <v>5.1304042624866284</v>
      </c>
      <c r="AE332" s="4">
        <f>VLOOKUP(U332+1,BG!$A$2:$F$55,6)</f>
        <v>43.342477583840946</v>
      </c>
      <c r="AF332" s="3">
        <f>COUNTIF($U$2:U332,U332)</f>
        <v>9</v>
      </c>
      <c r="AG332" s="3">
        <f t="shared" si="55"/>
        <v>11</v>
      </c>
      <c r="AH332" s="3">
        <f t="shared" si="58"/>
        <v>2</v>
      </c>
      <c r="AI332" s="3">
        <f t="shared" si="59"/>
        <v>8</v>
      </c>
      <c r="AJ332" s="81">
        <f t="shared" si="56"/>
        <v>15.653283111699272</v>
      </c>
      <c r="AK332" s="81">
        <f t="shared" si="57"/>
        <v>5.0161581379880698</v>
      </c>
      <c r="AL332" s="81">
        <f t="shared" si="60"/>
        <v>44.572209688142024</v>
      </c>
      <c r="AM332" s="83">
        <v>1.71523</v>
      </c>
      <c r="AN332" s="83">
        <v>26.766500000000001</v>
      </c>
      <c r="AO332" s="84">
        <f t="shared" si="61"/>
        <v>45.910703795000003</v>
      </c>
      <c r="AP332" s="84">
        <f t="shared" si="62"/>
        <v>124.31192270201723</v>
      </c>
      <c r="AQ332" s="84">
        <f t="shared" si="63"/>
        <v>123.09155315512355</v>
      </c>
      <c r="AR332" s="84">
        <f t="shared" si="64"/>
        <v>1.2203695468936786</v>
      </c>
      <c r="AS332" s="85">
        <f t="shared" si="65"/>
        <v>36.620328950243668</v>
      </c>
    </row>
    <row r="333" spans="1:45" x14ac:dyDescent="0.25">
      <c r="A333">
        <v>15</v>
      </c>
      <c r="B333" s="24">
        <v>10</v>
      </c>
      <c r="C333" s="25" t="s">
        <v>685</v>
      </c>
      <c r="D333" s="25">
        <v>0</v>
      </c>
      <c r="E333" s="25">
        <v>312</v>
      </c>
      <c r="F333" s="25">
        <v>50</v>
      </c>
      <c r="G333" s="25">
        <v>4.4790000000000003E-3</v>
      </c>
      <c r="H333" s="25">
        <v>0.182279</v>
      </c>
      <c r="I333" s="25">
        <v>46.668903999999998</v>
      </c>
      <c r="J333" s="25">
        <v>1.379089</v>
      </c>
      <c r="K333" s="25">
        <v>8.9268680000000007</v>
      </c>
      <c r="L333" s="25">
        <v>0.13209799999999999</v>
      </c>
      <c r="M333" s="55">
        <v>4.4790000000000003E-3</v>
      </c>
      <c r="N333" s="25">
        <v>5.3160000000000004E-3</v>
      </c>
      <c r="O333" s="25">
        <v>99700</v>
      </c>
      <c r="P333" s="25">
        <v>21.7</v>
      </c>
      <c r="Q333" s="25">
        <v>60</v>
      </c>
      <c r="R333" s="25">
        <v>1.171</v>
      </c>
      <c r="S333" s="25" t="s">
        <v>704</v>
      </c>
      <c r="T333" s="25" t="s">
        <v>705</v>
      </c>
      <c r="U333" s="77">
        <v>1190</v>
      </c>
      <c r="V333" s="34">
        <v>6.7666819488575696</v>
      </c>
      <c r="W333" s="2">
        <v>12.960503253887163</v>
      </c>
      <c r="X333" s="2">
        <v>6.1490756590809914</v>
      </c>
      <c r="Y333" s="2">
        <v>50.684011486706005</v>
      </c>
      <c r="Z333" s="80">
        <f>VLOOKUP(U333,BG!$A$2:$F$55,4)</f>
        <v>19.26405629439579</v>
      </c>
      <c r="AA333" s="80">
        <f>VLOOKUP(U333,BG!$A$2:$F$55,5)</f>
        <v>4.5591736399938334</v>
      </c>
      <c r="AB333" s="80">
        <f>VLOOKUP(U333,BG!$A$2:$F$55,6)</f>
        <v>49.49113810534633</v>
      </c>
      <c r="AC333" s="4">
        <f>VLOOKUP(U333+1,BG!$A$2:$F$55,4)</f>
        <v>14.750589816025142</v>
      </c>
      <c r="AD333" s="4">
        <f>VLOOKUP(U333+1,BG!$A$2:$F$55,5)</f>
        <v>5.1304042624866284</v>
      </c>
      <c r="AE333" s="4">
        <f>VLOOKUP(U333+1,BG!$A$2:$F$55,6)</f>
        <v>43.342477583840946</v>
      </c>
      <c r="AF333" s="3">
        <f>COUNTIF($U$2:U333,U333)</f>
        <v>10</v>
      </c>
      <c r="AG333" s="3">
        <f t="shared" si="55"/>
        <v>11</v>
      </c>
      <c r="AH333" s="3">
        <f t="shared" si="58"/>
        <v>1</v>
      </c>
      <c r="AI333" s="3">
        <f t="shared" si="59"/>
        <v>9</v>
      </c>
      <c r="AJ333" s="81">
        <f t="shared" si="56"/>
        <v>15.201936463862207</v>
      </c>
      <c r="AK333" s="81">
        <f t="shared" si="57"/>
        <v>5.0732812002373491</v>
      </c>
      <c r="AL333" s="81">
        <f t="shared" si="60"/>
        <v>43.957343635991485</v>
      </c>
      <c r="AM333" s="83">
        <v>2.9200499999999998</v>
      </c>
      <c r="AN333" s="83">
        <v>14.9278</v>
      </c>
      <c r="AO333" s="84">
        <f t="shared" si="61"/>
        <v>43.589922389999998</v>
      </c>
      <c r="AP333" s="84">
        <f t="shared" si="62"/>
        <v>130.37912657462354</v>
      </c>
      <c r="AQ333" s="84">
        <f t="shared" si="63"/>
        <v>121.08104210530627</v>
      </c>
      <c r="AR333" s="84">
        <f t="shared" si="64"/>
        <v>9.2980844693172742</v>
      </c>
      <c r="AS333" s="85">
        <f t="shared" si="65"/>
        <v>3.6880540324022948</v>
      </c>
    </row>
    <row r="334" spans="1:45" x14ac:dyDescent="0.25">
      <c r="A334">
        <v>15</v>
      </c>
      <c r="B334" s="24">
        <v>11</v>
      </c>
      <c r="C334" s="25" t="s">
        <v>685</v>
      </c>
      <c r="D334" s="25">
        <v>0</v>
      </c>
      <c r="E334" s="25">
        <v>364</v>
      </c>
      <c r="F334" s="25">
        <v>50</v>
      </c>
      <c r="G334" s="25">
        <v>3.9839999999999997E-3</v>
      </c>
      <c r="H334" s="25">
        <v>0.182617</v>
      </c>
      <c r="I334" s="25">
        <v>46.753695999999998</v>
      </c>
      <c r="J334" s="25">
        <v>1.3823970000000001</v>
      </c>
      <c r="K334" s="25">
        <v>8.9349720000000001</v>
      </c>
      <c r="L334" s="25">
        <v>0.132324</v>
      </c>
      <c r="M334" s="55">
        <v>3.9839999999999997E-3</v>
      </c>
      <c r="N334" s="25">
        <v>3.2560000000000002E-3</v>
      </c>
      <c r="O334" s="25">
        <v>99700</v>
      </c>
      <c r="P334" s="25">
        <v>21.7</v>
      </c>
      <c r="Q334" s="25">
        <v>60</v>
      </c>
      <c r="R334" s="25">
        <v>1.171</v>
      </c>
      <c r="S334" s="25" t="s">
        <v>706</v>
      </c>
      <c r="T334" s="25" t="s">
        <v>707</v>
      </c>
      <c r="U334" s="77">
        <v>1190</v>
      </c>
      <c r="V334" s="34">
        <v>2.8865937504967114</v>
      </c>
      <c r="W334" s="2">
        <v>15.148998827742828</v>
      </c>
      <c r="X334" s="2">
        <v>4.4419771918011923</v>
      </c>
      <c r="Y334" s="2">
        <v>41.476336119489659</v>
      </c>
      <c r="Z334" s="80">
        <f>VLOOKUP(U334,BG!$A$2:$F$55,4)</f>
        <v>19.26405629439579</v>
      </c>
      <c r="AA334" s="80">
        <f>VLOOKUP(U334,BG!$A$2:$F$55,5)</f>
        <v>4.5591736399938334</v>
      </c>
      <c r="AB334" s="80">
        <f>VLOOKUP(U334,BG!$A$2:$F$55,6)</f>
        <v>49.49113810534633</v>
      </c>
      <c r="AC334" s="4">
        <f>VLOOKUP(U334+1,BG!$A$2:$F$55,4)</f>
        <v>14.750589816025142</v>
      </c>
      <c r="AD334" s="4">
        <f>VLOOKUP(U334+1,BG!$A$2:$F$55,5)</f>
        <v>5.1304042624866284</v>
      </c>
      <c r="AE334" s="4">
        <f>VLOOKUP(U334+1,BG!$A$2:$F$55,6)</f>
        <v>43.342477583840946</v>
      </c>
      <c r="AF334" s="3">
        <f>COUNTIF($U$2:U334,U334)</f>
        <v>11</v>
      </c>
      <c r="AG334" s="3">
        <f t="shared" si="55"/>
        <v>11</v>
      </c>
      <c r="AH334" s="3">
        <f t="shared" si="58"/>
        <v>0</v>
      </c>
      <c r="AI334" s="3">
        <f t="shared" si="59"/>
        <v>10</v>
      </c>
      <c r="AJ334" s="81">
        <f t="shared" si="56"/>
        <v>14.750589816025144</v>
      </c>
      <c r="AK334" s="81">
        <f t="shared" si="57"/>
        <v>5.1304042624866284</v>
      </c>
      <c r="AL334" s="81">
        <f t="shared" si="60"/>
        <v>43.342477583840946</v>
      </c>
      <c r="AM334" s="83">
        <v>14.258100000000001</v>
      </c>
      <c r="AN334" s="83">
        <v>0.59341200000000005</v>
      </c>
      <c r="AO334" s="84">
        <f t="shared" si="61"/>
        <v>8.4609276372000011</v>
      </c>
      <c r="AP334" s="84">
        <f t="shared" si="62"/>
        <v>108.7678433909463</v>
      </c>
      <c r="AQ334" s="84">
        <f t="shared" si="63"/>
        <v>119.01896645016819</v>
      </c>
      <c r="AR334" s="84">
        <f t="shared" si="64"/>
        <v>-10.251123059221896</v>
      </c>
      <c r="AS334" s="85">
        <f t="shared" si="65"/>
        <v>1.8253659221843563</v>
      </c>
    </row>
    <row r="335" spans="1:45" x14ac:dyDescent="0.25">
      <c r="A335">
        <v>16</v>
      </c>
      <c r="B335" s="27">
        <v>1</v>
      </c>
      <c r="C335" s="28" t="s">
        <v>708</v>
      </c>
      <c r="D335" s="28">
        <v>40.03125</v>
      </c>
      <c r="E335" s="28">
        <v>-155.97</v>
      </c>
      <c r="F335" s="28">
        <v>10</v>
      </c>
      <c r="G335" s="28">
        <v>9.8860000000000007E-3</v>
      </c>
      <c r="H335" s="28">
        <v>0.18320400000000001</v>
      </c>
      <c r="I335" s="28">
        <v>46.900899000000003</v>
      </c>
      <c r="J335" s="28">
        <v>1.3807799999999999</v>
      </c>
      <c r="K335" s="28">
        <v>8.9490339999999993</v>
      </c>
      <c r="L335" s="28">
        <v>0.13203200000000001</v>
      </c>
      <c r="M335" s="56">
        <v>9.8860000000000007E-3</v>
      </c>
      <c r="N335" s="28">
        <v>2.383E-2</v>
      </c>
      <c r="O335" s="28">
        <v>99700</v>
      </c>
      <c r="P335" s="28">
        <v>21.7</v>
      </c>
      <c r="Q335" s="28">
        <v>60</v>
      </c>
      <c r="R335" s="28">
        <v>1.171</v>
      </c>
      <c r="S335" s="28" t="s">
        <v>709</v>
      </c>
      <c r="T335" s="28" t="s">
        <v>710</v>
      </c>
      <c r="U335" s="79">
        <v>1200</v>
      </c>
      <c r="V335" s="34">
        <v>54.776756778713619</v>
      </c>
      <c r="W335" s="2">
        <v>1.9768909206982876</v>
      </c>
      <c r="X335" s="2">
        <v>51.326659465449573</v>
      </c>
      <c r="Y335" s="2">
        <v>39.613646353422091</v>
      </c>
      <c r="Z335" s="80">
        <f>VLOOKUP(U335,BG!$A$2:$F$55,4)</f>
        <v>15.221719021012619</v>
      </c>
      <c r="AA335" s="80">
        <f>VLOOKUP(U335,BG!$A$2:$F$55,5)</f>
        <v>5.055501641715658</v>
      </c>
      <c r="AB335" s="80">
        <f>VLOOKUP(U335,BG!$A$2:$F$55,6)</f>
        <v>45.954973411441827</v>
      </c>
      <c r="AC335" s="4">
        <f>VLOOKUP(U335+1,BG!$A$2:$F$55,4)</f>
        <v>17.202521431216109</v>
      </c>
      <c r="AD335" s="4">
        <f>VLOOKUP(U335+1,BG!$A$2:$F$55,5)</f>
        <v>4.8092313488826983</v>
      </c>
      <c r="AE335" s="4">
        <f>VLOOKUP(U335+1,BG!$A$2:$F$55,6)</f>
        <v>56.308473221564213</v>
      </c>
      <c r="AF335" s="3">
        <f>COUNTIF($U$2:U335,U335)</f>
        <v>1</v>
      </c>
      <c r="AG335" s="3">
        <f t="shared" si="55"/>
        <v>11</v>
      </c>
      <c r="AH335" s="3">
        <f t="shared" si="58"/>
        <v>10</v>
      </c>
      <c r="AI335" s="3">
        <f t="shared" si="59"/>
        <v>0</v>
      </c>
      <c r="AJ335" s="81">
        <f t="shared" si="56"/>
        <v>15.221719021012621</v>
      </c>
      <c r="AK335" s="81">
        <f t="shared" si="57"/>
        <v>5.055501641715658</v>
      </c>
      <c r="AL335" s="81">
        <f t="shared" si="60"/>
        <v>45.954973411441827</v>
      </c>
      <c r="AM335" s="83">
        <v>1.2295700000000001</v>
      </c>
      <c r="AN335" s="83">
        <v>57.311900000000001</v>
      </c>
      <c r="AO335" s="84">
        <f t="shared" si="61"/>
        <v>70.468992882999999</v>
      </c>
      <c r="AP335" s="84">
        <f t="shared" si="62"/>
        <v>141.08085344044218</v>
      </c>
      <c r="AQ335" s="84">
        <f t="shared" si="63"/>
        <v>122.90839891190559</v>
      </c>
      <c r="AR335" s="84">
        <f t="shared" si="64"/>
        <v>18.172454528536591</v>
      </c>
      <c r="AS335" s="85">
        <f t="shared" si="65"/>
        <v>2.877791674885803</v>
      </c>
    </row>
    <row r="336" spans="1:45" x14ac:dyDescent="0.25">
      <c r="A336">
        <v>16</v>
      </c>
      <c r="B336" s="27">
        <v>2</v>
      </c>
      <c r="C336" s="28" t="s">
        <v>708</v>
      </c>
      <c r="D336" s="28">
        <v>40.03125</v>
      </c>
      <c r="E336" s="28">
        <v>-104.00125</v>
      </c>
      <c r="F336" s="28">
        <v>10</v>
      </c>
      <c r="G336" s="28">
        <v>2.6936999999999999E-2</v>
      </c>
      <c r="H336" s="28">
        <v>0.18360799999999999</v>
      </c>
      <c r="I336" s="28">
        <v>47.002372999999999</v>
      </c>
      <c r="J336" s="28">
        <v>1.396455</v>
      </c>
      <c r="K336" s="28">
        <v>8.958691</v>
      </c>
      <c r="L336" s="28">
        <v>0.13348399999999999</v>
      </c>
      <c r="M336" s="56">
        <v>2.6936999999999999E-2</v>
      </c>
      <c r="N336" s="28">
        <v>6.2149000000000003E-2</v>
      </c>
      <c r="O336" s="28">
        <v>99700</v>
      </c>
      <c r="P336" s="28">
        <v>21.7</v>
      </c>
      <c r="Q336" s="28">
        <v>60</v>
      </c>
      <c r="R336" s="28">
        <v>1.171</v>
      </c>
      <c r="S336" s="28" t="s">
        <v>711</v>
      </c>
      <c r="T336" s="28" t="s">
        <v>712</v>
      </c>
      <c r="U336" s="79">
        <v>1200</v>
      </c>
      <c r="V336" s="34">
        <v>201.07089993817894</v>
      </c>
      <c r="W336" s="2">
        <v>1.0389662713122829</v>
      </c>
      <c r="X336" s="2">
        <v>205.06277631931718</v>
      </c>
      <c r="Y336" s="2">
        <v>47.248112899741166</v>
      </c>
      <c r="Z336" s="80">
        <f>VLOOKUP(U336,BG!$A$2:$F$55,4)</f>
        <v>15.221719021012619</v>
      </c>
      <c r="AA336" s="80">
        <f>VLOOKUP(U336,BG!$A$2:$F$55,5)</f>
        <v>5.055501641715658</v>
      </c>
      <c r="AB336" s="80">
        <f>VLOOKUP(U336,BG!$A$2:$F$55,6)</f>
        <v>45.954973411441827</v>
      </c>
      <c r="AC336" s="4">
        <f>VLOOKUP(U336+1,BG!$A$2:$F$55,4)</f>
        <v>17.202521431216109</v>
      </c>
      <c r="AD336" s="4">
        <f>VLOOKUP(U336+1,BG!$A$2:$F$55,5)</f>
        <v>4.8092313488826983</v>
      </c>
      <c r="AE336" s="4">
        <f>VLOOKUP(U336+1,BG!$A$2:$F$55,6)</f>
        <v>56.308473221564213</v>
      </c>
      <c r="AF336" s="3">
        <f>COUNTIF($U$2:U336,U336)</f>
        <v>2</v>
      </c>
      <c r="AG336" s="3">
        <f t="shared" si="55"/>
        <v>11</v>
      </c>
      <c r="AH336" s="3">
        <f t="shared" si="58"/>
        <v>9</v>
      </c>
      <c r="AI336" s="3">
        <f t="shared" si="59"/>
        <v>1</v>
      </c>
      <c r="AJ336" s="81">
        <f t="shared" si="56"/>
        <v>15.419799262032967</v>
      </c>
      <c r="AK336" s="81">
        <f t="shared" si="57"/>
        <v>5.0308746124323616</v>
      </c>
      <c r="AL336" s="81">
        <f t="shared" si="60"/>
        <v>46.990323392454066</v>
      </c>
      <c r="AM336" s="83">
        <v>0.98322399999999999</v>
      </c>
      <c r="AN336" s="83">
        <v>208.99199999999999</v>
      </c>
      <c r="AO336" s="84">
        <f t="shared" si="61"/>
        <v>205.48595020799999</v>
      </c>
      <c r="AP336" s="84">
        <f t="shared" si="62"/>
        <v>260.30142099716687</v>
      </c>
      <c r="AQ336" s="84">
        <f t="shared" si="63"/>
        <v>124.565400028619</v>
      </c>
      <c r="AR336" s="84">
        <f t="shared" si="64"/>
        <v>135.73602096854788</v>
      </c>
      <c r="AS336" s="85">
        <f t="shared" si="65"/>
        <v>0.51386454930496483</v>
      </c>
    </row>
    <row r="337" spans="1:45" x14ac:dyDescent="0.25">
      <c r="A337">
        <v>16</v>
      </c>
      <c r="B337" s="27">
        <v>3</v>
      </c>
      <c r="C337" s="28" t="s">
        <v>708</v>
      </c>
      <c r="D337" s="28">
        <v>40.03125</v>
      </c>
      <c r="E337" s="28">
        <v>-52.001249999999999</v>
      </c>
      <c r="F337" s="28">
        <v>10</v>
      </c>
      <c r="G337" s="28">
        <v>9.257E-2</v>
      </c>
      <c r="H337" s="28">
        <v>0.18366399999999999</v>
      </c>
      <c r="I337" s="28">
        <v>47.016323999999997</v>
      </c>
      <c r="J337" s="28">
        <v>1.387642</v>
      </c>
      <c r="K337" s="28">
        <v>8.9600349999999995</v>
      </c>
      <c r="L337" s="28">
        <v>0.13251599999999999</v>
      </c>
      <c r="M337" s="56">
        <v>9.257E-2</v>
      </c>
      <c r="N337" s="28">
        <v>0.14586399999999999</v>
      </c>
      <c r="O337" s="28">
        <v>99700</v>
      </c>
      <c r="P337" s="28">
        <v>21.7</v>
      </c>
      <c r="Q337" s="28">
        <v>60</v>
      </c>
      <c r="R337" s="28">
        <v>1.171</v>
      </c>
      <c r="S337" s="28" t="s">
        <v>713</v>
      </c>
      <c r="T337" s="28" t="s">
        <v>714</v>
      </c>
      <c r="U337" s="79">
        <v>1200</v>
      </c>
      <c r="V337" s="34">
        <v>763.63816711095092</v>
      </c>
      <c r="W337" s="2">
        <v>0.78289945498242941</v>
      </c>
      <c r="X337" s="2">
        <v>772.23136088707258</v>
      </c>
      <c r="Y337" s="2">
        <v>38.108415821517696</v>
      </c>
      <c r="Z337" s="80">
        <f>VLOOKUP(U337,BG!$A$2:$F$55,4)</f>
        <v>15.221719021012619</v>
      </c>
      <c r="AA337" s="80">
        <f>VLOOKUP(U337,BG!$A$2:$F$55,5)</f>
        <v>5.055501641715658</v>
      </c>
      <c r="AB337" s="80">
        <f>VLOOKUP(U337,BG!$A$2:$F$55,6)</f>
        <v>45.954973411441827</v>
      </c>
      <c r="AC337" s="4">
        <f>VLOOKUP(U337+1,BG!$A$2:$F$55,4)</f>
        <v>17.202521431216109</v>
      </c>
      <c r="AD337" s="4">
        <f>VLOOKUP(U337+1,BG!$A$2:$F$55,5)</f>
        <v>4.8092313488826983</v>
      </c>
      <c r="AE337" s="4">
        <f>VLOOKUP(U337+1,BG!$A$2:$F$55,6)</f>
        <v>56.308473221564213</v>
      </c>
      <c r="AF337" s="3">
        <f>COUNTIF($U$2:U337,U337)</f>
        <v>3</v>
      </c>
      <c r="AG337" s="3">
        <f t="shared" si="55"/>
        <v>11</v>
      </c>
      <c r="AH337" s="3">
        <f t="shared" si="58"/>
        <v>8</v>
      </c>
      <c r="AI337" s="3">
        <f t="shared" si="59"/>
        <v>2</v>
      </c>
      <c r="AJ337" s="81">
        <f t="shared" si="56"/>
        <v>15.617879503053317</v>
      </c>
      <c r="AK337" s="81">
        <f t="shared" si="57"/>
        <v>5.006247583149066</v>
      </c>
      <c r="AL337" s="81">
        <f t="shared" si="60"/>
        <v>48.025673373466304</v>
      </c>
      <c r="AM337" s="83">
        <v>0.75629900000000005</v>
      </c>
      <c r="AN337" s="83">
        <v>776.245</v>
      </c>
      <c r="AO337" s="84">
        <f t="shared" si="61"/>
        <v>587.07331725500001</v>
      </c>
      <c r="AP337" s="84">
        <f t="shared" si="62"/>
        <v>642.68792738034665</v>
      </c>
      <c r="AQ337" s="84">
        <f t="shared" si="63"/>
        <v>126.21264488954031</v>
      </c>
      <c r="AR337" s="84">
        <f t="shared" si="64"/>
        <v>516.47528249080631</v>
      </c>
      <c r="AS337" s="85">
        <f t="shared" si="65"/>
        <v>0.13669199119020842</v>
      </c>
    </row>
    <row r="338" spans="1:45" x14ac:dyDescent="0.25">
      <c r="A338">
        <v>16</v>
      </c>
      <c r="B338" s="27">
        <v>4</v>
      </c>
      <c r="C338" s="28" t="s">
        <v>708</v>
      </c>
      <c r="D338" s="28">
        <v>40.03125</v>
      </c>
      <c r="E338" s="28">
        <v>-1.25E-3</v>
      </c>
      <c r="F338" s="28">
        <v>10</v>
      </c>
      <c r="G338" s="28">
        <v>0.217589</v>
      </c>
      <c r="H338" s="28">
        <v>0.18315899999999999</v>
      </c>
      <c r="I338" s="28">
        <v>46.889569999999999</v>
      </c>
      <c r="J338" s="28">
        <v>1.415429</v>
      </c>
      <c r="K338" s="28">
        <v>8.9479039999999994</v>
      </c>
      <c r="L338" s="28">
        <v>0.13534399999999999</v>
      </c>
      <c r="M338" s="56">
        <v>0.217589</v>
      </c>
      <c r="N338" s="28">
        <v>0.28373100000000001</v>
      </c>
      <c r="O338" s="28">
        <v>99700</v>
      </c>
      <c r="P338" s="28">
        <v>21.7</v>
      </c>
      <c r="Q338" s="28">
        <v>60</v>
      </c>
      <c r="R338" s="28">
        <v>1.171</v>
      </c>
      <c r="S338" s="28" t="s">
        <v>715</v>
      </c>
      <c r="T338" s="28" t="s">
        <v>716</v>
      </c>
      <c r="U338" s="79">
        <v>1200</v>
      </c>
      <c r="V338" s="34">
        <v>1835.2123468219534</v>
      </c>
      <c r="W338" s="2">
        <v>0.86404155256226567</v>
      </c>
      <c r="X338" s="2">
        <v>1568.4300511398767</v>
      </c>
      <c r="Y338" s="2">
        <v>25.235545616762227</v>
      </c>
      <c r="Z338" s="80">
        <f>VLOOKUP(U338,BG!$A$2:$F$55,4)</f>
        <v>15.221719021012619</v>
      </c>
      <c r="AA338" s="80">
        <f>VLOOKUP(U338,BG!$A$2:$F$55,5)</f>
        <v>5.055501641715658</v>
      </c>
      <c r="AB338" s="80">
        <f>VLOOKUP(U338,BG!$A$2:$F$55,6)</f>
        <v>45.954973411441827</v>
      </c>
      <c r="AC338" s="4">
        <f>VLOOKUP(U338+1,BG!$A$2:$F$55,4)</f>
        <v>17.202521431216109</v>
      </c>
      <c r="AD338" s="4">
        <f>VLOOKUP(U338+1,BG!$A$2:$F$55,5)</f>
        <v>4.8092313488826983</v>
      </c>
      <c r="AE338" s="4">
        <f>VLOOKUP(U338+1,BG!$A$2:$F$55,6)</f>
        <v>56.308473221564213</v>
      </c>
      <c r="AF338" s="3">
        <f>COUNTIF($U$2:U338,U338)</f>
        <v>4</v>
      </c>
      <c r="AG338" s="3">
        <f t="shared" si="55"/>
        <v>11</v>
      </c>
      <c r="AH338" s="3">
        <f t="shared" si="58"/>
        <v>7</v>
      </c>
      <c r="AI338" s="3">
        <f t="shared" si="59"/>
        <v>3</v>
      </c>
      <c r="AJ338" s="81">
        <f t="shared" si="56"/>
        <v>15.815959744073666</v>
      </c>
      <c r="AK338" s="81">
        <f t="shared" si="57"/>
        <v>4.9816205538657696</v>
      </c>
      <c r="AL338" s="81">
        <f t="shared" si="60"/>
        <v>49.061023354478543</v>
      </c>
      <c r="AM338" s="83">
        <v>0.81417399999999995</v>
      </c>
      <c r="AN338" s="83">
        <v>1572.51</v>
      </c>
      <c r="AO338" s="84">
        <f t="shared" si="61"/>
        <v>1280.2967567399999</v>
      </c>
      <c r="AP338" s="84">
        <f t="shared" si="62"/>
        <v>1380.4242820889751</v>
      </c>
      <c r="AQ338" s="84">
        <f t="shared" si="63"/>
        <v>127.85013349466951</v>
      </c>
      <c r="AR338" s="84">
        <f t="shared" si="64"/>
        <v>1252.5741485943056</v>
      </c>
      <c r="AS338" s="85">
        <f t="shared" si="65"/>
        <v>2.2132508623785515E-2</v>
      </c>
    </row>
    <row r="339" spans="1:45" x14ac:dyDescent="0.25">
      <c r="A339">
        <v>16</v>
      </c>
      <c r="B339" s="27">
        <v>5</v>
      </c>
      <c r="C339" s="28" t="s">
        <v>708</v>
      </c>
      <c r="D339" s="28">
        <v>40.03125</v>
      </c>
      <c r="E339" s="28">
        <v>51.998750000000001</v>
      </c>
      <c r="F339" s="28">
        <v>10</v>
      </c>
      <c r="G339" s="28">
        <v>0.47702899999999998</v>
      </c>
      <c r="H339" s="28">
        <v>0.18262700000000001</v>
      </c>
      <c r="I339" s="28">
        <v>46.756056999999998</v>
      </c>
      <c r="J339" s="28">
        <v>1.404776</v>
      </c>
      <c r="K339" s="28">
        <v>8.9351649999999996</v>
      </c>
      <c r="L339" s="28">
        <v>0.13450999999999999</v>
      </c>
      <c r="M339" s="56">
        <v>0.47702899999999998</v>
      </c>
      <c r="N339" s="28">
        <v>0.55890399999999996</v>
      </c>
      <c r="O339" s="28">
        <v>99700</v>
      </c>
      <c r="P339" s="28">
        <v>21.7</v>
      </c>
      <c r="Q339" s="28">
        <v>60</v>
      </c>
      <c r="R339" s="28">
        <v>1.171</v>
      </c>
      <c r="S339" s="28" t="s">
        <v>717</v>
      </c>
      <c r="T339" s="28" t="s">
        <v>718</v>
      </c>
      <c r="U339" s="79">
        <v>1200</v>
      </c>
      <c r="V339" s="34">
        <v>4059.024343699034</v>
      </c>
      <c r="W339" s="2">
        <v>0.74860454602036253</v>
      </c>
      <c r="X339" s="2">
        <v>3912.5679353080172</v>
      </c>
      <c r="Y339" s="2">
        <v>14.227404492304672</v>
      </c>
      <c r="Z339" s="80">
        <f>VLOOKUP(U339,BG!$A$2:$F$55,4)</f>
        <v>15.221719021012619</v>
      </c>
      <c r="AA339" s="80">
        <f>VLOOKUP(U339,BG!$A$2:$F$55,5)</f>
        <v>5.055501641715658</v>
      </c>
      <c r="AB339" s="80">
        <f>VLOOKUP(U339,BG!$A$2:$F$55,6)</f>
        <v>45.954973411441827</v>
      </c>
      <c r="AC339" s="4">
        <f>VLOOKUP(U339+1,BG!$A$2:$F$55,4)</f>
        <v>17.202521431216109</v>
      </c>
      <c r="AD339" s="4">
        <f>VLOOKUP(U339+1,BG!$A$2:$F$55,5)</f>
        <v>4.8092313488826983</v>
      </c>
      <c r="AE339" s="4">
        <f>VLOOKUP(U339+1,BG!$A$2:$F$55,6)</f>
        <v>56.308473221564213</v>
      </c>
      <c r="AF339" s="3">
        <f>COUNTIF($U$2:U339,U339)</f>
        <v>5</v>
      </c>
      <c r="AG339" s="3">
        <f t="shared" si="55"/>
        <v>11</v>
      </c>
      <c r="AH339" s="3">
        <f t="shared" si="58"/>
        <v>6</v>
      </c>
      <c r="AI339" s="3">
        <f t="shared" si="59"/>
        <v>4</v>
      </c>
      <c r="AJ339" s="81">
        <f t="shared" si="56"/>
        <v>16.014039985094016</v>
      </c>
      <c r="AK339" s="81">
        <f t="shared" si="57"/>
        <v>4.9569935245824741</v>
      </c>
      <c r="AL339" s="81">
        <f t="shared" si="60"/>
        <v>50.096373335490782</v>
      </c>
      <c r="AM339" s="83">
        <v>0.43461899999999998</v>
      </c>
      <c r="AN339" s="83">
        <v>3842.33</v>
      </c>
      <c r="AO339" s="84">
        <f t="shared" si="61"/>
        <v>1669.94962227</v>
      </c>
      <c r="AP339" s="84">
        <f t="shared" si="62"/>
        <v>2943.19354747739</v>
      </c>
      <c r="AQ339" s="84">
        <f t="shared" si="63"/>
        <v>129.47786584400666</v>
      </c>
      <c r="AR339" s="84">
        <f t="shared" si="64"/>
        <v>2813.7156816333832</v>
      </c>
      <c r="AS339" s="85">
        <f t="shared" si="65"/>
        <v>0.40649667158247432</v>
      </c>
    </row>
    <row r="340" spans="1:45" x14ac:dyDescent="0.25">
      <c r="A340">
        <v>16</v>
      </c>
      <c r="B340" s="27">
        <v>6</v>
      </c>
      <c r="C340" s="28" t="s">
        <v>708</v>
      </c>
      <c r="D340" s="28">
        <v>40.03125</v>
      </c>
      <c r="E340" s="28">
        <v>103.99875</v>
      </c>
      <c r="F340" s="28">
        <v>10</v>
      </c>
      <c r="G340" s="28">
        <v>0.58450199999999997</v>
      </c>
      <c r="H340" s="28">
        <v>0.18274399999999999</v>
      </c>
      <c r="I340" s="28">
        <v>46.785384000000001</v>
      </c>
      <c r="J340" s="28">
        <v>1.4139919999999999</v>
      </c>
      <c r="K340" s="28">
        <v>8.9379550000000005</v>
      </c>
      <c r="L340" s="28">
        <v>0.135327</v>
      </c>
      <c r="M340" s="56">
        <v>0.58450199999999997</v>
      </c>
      <c r="N340" s="28">
        <v>0.70149099999999998</v>
      </c>
      <c r="O340" s="28">
        <v>99700</v>
      </c>
      <c r="P340" s="28">
        <v>21.7</v>
      </c>
      <c r="Q340" s="28">
        <v>60</v>
      </c>
      <c r="R340" s="28">
        <v>1.171</v>
      </c>
      <c r="S340" s="28" t="s">
        <v>719</v>
      </c>
      <c r="T340" s="28" t="s">
        <v>720</v>
      </c>
      <c r="U340" s="79">
        <v>1200</v>
      </c>
      <c r="V340" s="34">
        <v>4980.8953003007773</v>
      </c>
      <c r="W340" s="2">
        <v>0.66079098027527539</v>
      </c>
      <c r="X340" s="2">
        <v>5446.4618392081056</v>
      </c>
      <c r="Y340" s="2">
        <v>27.458558977814835</v>
      </c>
      <c r="Z340" s="80">
        <f>VLOOKUP(U340,BG!$A$2:$F$55,4)</f>
        <v>15.221719021012619</v>
      </c>
      <c r="AA340" s="80">
        <f>VLOOKUP(U340,BG!$A$2:$F$55,5)</f>
        <v>5.055501641715658</v>
      </c>
      <c r="AB340" s="80">
        <f>VLOOKUP(U340,BG!$A$2:$F$55,6)</f>
        <v>45.954973411441827</v>
      </c>
      <c r="AC340" s="4">
        <f>VLOOKUP(U340+1,BG!$A$2:$F$55,4)</f>
        <v>17.202521431216109</v>
      </c>
      <c r="AD340" s="4">
        <f>VLOOKUP(U340+1,BG!$A$2:$F$55,5)</f>
        <v>4.8092313488826983</v>
      </c>
      <c r="AE340" s="4">
        <f>VLOOKUP(U340+1,BG!$A$2:$F$55,6)</f>
        <v>56.308473221564213</v>
      </c>
      <c r="AF340" s="3">
        <f>COUNTIF($U$2:U340,U340)</f>
        <v>6</v>
      </c>
      <c r="AG340" s="3">
        <f t="shared" si="55"/>
        <v>11</v>
      </c>
      <c r="AH340" s="3">
        <f t="shared" si="58"/>
        <v>5</v>
      </c>
      <c r="AI340" s="3">
        <f t="shared" si="59"/>
        <v>5</v>
      </c>
      <c r="AJ340" s="81">
        <f t="shared" si="56"/>
        <v>16.212120226114365</v>
      </c>
      <c r="AK340" s="81">
        <f t="shared" si="57"/>
        <v>4.9323664952991777</v>
      </c>
      <c r="AL340" s="81">
        <f t="shared" si="60"/>
        <v>51.13172331650302</v>
      </c>
      <c r="AM340" s="83">
        <v>0.123489</v>
      </c>
      <c r="AN340" s="83">
        <v>5259.79</v>
      </c>
      <c r="AO340" s="84">
        <f t="shared" si="61"/>
        <v>649.52620731000002</v>
      </c>
      <c r="AP340" s="84">
        <f t="shared" si="62"/>
        <v>3626.4314167400184</v>
      </c>
      <c r="AQ340" s="84">
        <f t="shared" si="63"/>
        <v>131.09584193755165</v>
      </c>
      <c r="AR340" s="84">
        <f t="shared" si="64"/>
        <v>3495.3355748024669</v>
      </c>
      <c r="AS340" s="85">
        <f t="shared" si="65"/>
        <v>0.81417343387788821</v>
      </c>
    </row>
    <row r="341" spans="1:45" x14ac:dyDescent="0.25">
      <c r="A341">
        <v>16</v>
      </c>
      <c r="B341" s="27">
        <v>7</v>
      </c>
      <c r="C341" s="28" t="s">
        <v>708</v>
      </c>
      <c r="D341" s="28">
        <v>40.03125</v>
      </c>
      <c r="E341" s="28">
        <v>155.99875</v>
      </c>
      <c r="F341" s="28">
        <v>10</v>
      </c>
      <c r="G341" s="28">
        <v>0.22184000000000001</v>
      </c>
      <c r="H341" s="28">
        <v>0.182472</v>
      </c>
      <c r="I341" s="28">
        <v>46.717148999999999</v>
      </c>
      <c r="J341" s="28">
        <v>1.4112610000000001</v>
      </c>
      <c r="K341" s="28">
        <v>8.9314370000000007</v>
      </c>
      <c r="L341" s="28">
        <v>0.13511100000000001</v>
      </c>
      <c r="M341" s="56">
        <v>0.22184000000000001</v>
      </c>
      <c r="N341" s="28">
        <v>0.40002500000000002</v>
      </c>
      <c r="O341" s="28">
        <v>99700</v>
      </c>
      <c r="P341" s="28">
        <v>21.7</v>
      </c>
      <c r="Q341" s="28">
        <v>60</v>
      </c>
      <c r="R341" s="28">
        <v>1.171</v>
      </c>
      <c r="S341" s="28" t="s">
        <v>721</v>
      </c>
      <c r="T341" s="28" t="s">
        <v>722</v>
      </c>
      <c r="U341" s="79">
        <v>1200</v>
      </c>
      <c r="V341" s="34">
        <v>1872.9960321317794</v>
      </c>
      <c r="W341" s="2">
        <v>0.49373185550375875</v>
      </c>
      <c r="X341" s="2">
        <v>2824.8668381086663</v>
      </c>
      <c r="Y341" s="2">
        <v>38.824217790889556</v>
      </c>
      <c r="Z341" s="80">
        <f>VLOOKUP(U341,BG!$A$2:$F$55,4)</f>
        <v>15.221719021012619</v>
      </c>
      <c r="AA341" s="80">
        <f>VLOOKUP(U341,BG!$A$2:$F$55,5)</f>
        <v>5.055501641715658</v>
      </c>
      <c r="AB341" s="80">
        <f>VLOOKUP(U341,BG!$A$2:$F$55,6)</f>
        <v>45.954973411441827</v>
      </c>
      <c r="AC341" s="4">
        <f>VLOOKUP(U341+1,BG!$A$2:$F$55,4)</f>
        <v>17.202521431216109</v>
      </c>
      <c r="AD341" s="4">
        <f>VLOOKUP(U341+1,BG!$A$2:$F$55,5)</f>
        <v>4.8092313488826983</v>
      </c>
      <c r="AE341" s="4">
        <f>VLOOKUP(U341+1,BG!$A$2:$F$55,6)</f>
        <v>56.308473221564213</v>
      </c>
      <c r="AF341" s="3">
        <f>COUNTIF($U$2:U341,U341)</f>
        <v>7</v>
      </c>
      <c r="AG341" s="3">
        <f t="shared" si="55"/>
        <v>11</v>
      </c>
      <c r="AH341" s="3">
        <f t="shared" si="58"/>
        <v>4</v>
      </c>
      <c r="AI341" s="3">
        <f t="shared" si="59"/>
        <v>6</v>
      </c>
      <c r="AJ341" s="81">
        <f t="shared" si="56"/>
        <v>16.410200467134711</v>
      </c>
      <c r="AK341" s="81">
        <f t="shared" si="57"/>
        <v>4.9077394660158822</v>
      </c>
      <c r="AL341" s="81">
        <f t="shared" si="60"/>
        <v>52.167073297515252</v>
      </c>
      <c r="AM341" s="83">
        <v>0.36092400000000002</v>
      </c>
      <c r="AN341" s="83">
        <v>2796.15</v>
      </c>
      <c r="AO341" s="84">
        <f t="shared" si="61"/>
        <v>1009.1976426000001</v>
      </c>
      <c r="AP341" s="84">
        <f t="shared" si="62"/>
        <v>1433.5509633213176</v>
      </c>
      <c r="AQ341" s="84">
        <f t="shared" si="63"/>
        <v>132.70406177530455</v>
      </c>
      <c r="AR341" s="84">
        <f t="shared" si="64"/>
        <v>1300.846901546013</v>
      </c>
      <c r="AS341" s="85">
        <f t="shared" si="65"/>
        <v>0.22419952616975719</v>
      </c>
    </row>
    <row r="342" spans="1:45" x14ac:dyDescent="0.25">
      <c r="A342">
        <v>16</v>
      </c>
      <c r="B342" s="27">
        <v>8</v>
      </c>
      <c r="C342" s="28" t="s">
        <v>708</v>
      </c>
      <c r="D342" s="28">
        <v>40.03125</v>
      </c>
      <c r="E342" s="28">
        <v>207.99875</v>
      </c>
      <c r="F342" s="28">
        <v>10</v>
      </c>
      <c r="G342" s="28">
        <v>4.8959999999999997E-2</v>
      </c>
      <c r="H342" s="28">
        <v>0.182423</v>
      </c>
      <c r="I342" s="28">
        <v>46.704912999999998</v>
      </c>
      <c r="J342" s="28">
        <v>1.4006209999999999</v>
      </c>
      <c r="K342" s="28">
        <v>8.9302810000000008</v>
      </c>
      <c r="L342" s="28">
        <v>0.13416800000000001</v>
      </c>
      <c r="M342" s="56">
        <v>4.8959999999999997E-2</v>
      </c>
      <c r="N342" s="28">
        <v>0.14249899999999999</v>
      </c>
      <c r="O342" s="28">
        <v>99700</v>
      </c>
      <c r="P342" s="28">
        <v>21.7</v>
      </c>
      <c r="Q342" s="28">
        <v>60</v>
      </c>
      <c r="R342" s="28">
        <v>1.171</v>
      </c>
      <c r="S342" s="28" t="s">
        <v>723</v>
      </c>
      <c r="T342" s="28" t="s">
        <v>724</v>
      </c>
      <c r="U342" s="79">
        <v>1200</v>
      </c>
      <c r="V342" s="34">
        <v>391.33390133704768</v>
      </c>
      <c r="W342" s="2">
        <v>0.6358394673299006</v>
      </c>
      <c r="X342" s="2">
        <v>544.03917519522975</v>
      </c>
      <c r="Y342" s="2">
        <v>46.457762590951411</v>
      </c>
      <c r="Z342" s="80">
        <f>VLOOKUP(U342,BG!$A$2:$F$55,4)</f>
        <v>15.221719021012619</v>
      </c>
      <c r="AA342" s="80">
        <f>VLOOKUP(U342,BG!$A$2:$F$55,5)</f>
        <v>5.055501641715658</v>
      </c>
      <c r="AB342" s="80">
        <f>VLOOKUP(U342,BG!$A$2:$F$55,6)</f>
        <v>45.954973411441827</v>
      </c>
      <c r="AC342" s="4">
        <f>VLOOKUP(U342+1,BG!$A$2:$F$55,4)</f>
        <v>17.202521431216109</v>
      </c>
      <c r="AD342" s="4">
        <f>VLOOKUP(U342+1,BG!$A$2:$F$55,5)</f>
        <v>4.8092313488826983</v>
      </c>
      <c r="AE342" s="4">
        <f>VLOOKUP(U342+1,BG!$A$2:$F$55,6)</f>
        <v>56.308473221564213</v>
      </c>
      <c r="AF342" s="3">
        <f>COUNTIF($U$2:U342,U342)</f>
        <v>8</v>
      </c>
      <c r="AG342" s="3">
        <f t="shared" si="55"/>
        <v>11</v>
      </c>
      <c r="AH342" s="3">
        <f t="shared" si="58"/>
        <v>3</v>
      </c>
      <c r="AI342" s="3">
        <f t="shared" si="59"/>
        <v>7</v>
      </c>
      <c r="AJ342" s="81">
        <f t="shared" si="56"/>
        <v>16.608280708155061</v>
      </c>
      <c r="AK342" s="81">
        <f t="shared" si="57"/>
        <v>4.8831124367325867</v>
      </c>
      <c r="AL342" s="81">
        <f t="shared" si="60"/>
        <v>53.202423278527498</v>
      </c>
      <c r="AM342" s="83">
        <v>0.58882599999999996</v>
      </c>
      <c r="AN342" s="83">
        <v>551.79200000000003</v>
      </c>
      <c r="AO342" s="84">
        <f t="shared" si="61"/>
        <v>324.909476192</v>
      </c>
      <c r="AP342" s="84">
        <f t="shared" si="62"/>
        <v>392.37934195368473</v>
      </c>
      <c r="AQ342" s="84">
        <f t="shared" si="63"/>
        <v>134.30252535726535</v>
      </c>
      <c r="AR342" s="84">
        <f t="shared" si="64"/>
        <v>258.07681659641935</v>
      </c>
      <c r="AS342" s="85">
        <f t="shared" si="65"/>
        <v>0.2589642125820763</v>
      </c>
    </row>
    <row r="343" spans="1:45" x14ac:dyDescent="0.25">
      <c r="A343">
        <v>16</v>
      </c>
      <c r="B343" s="27">
        <v>9</v>
      </c>
      <c r="C343" s="28" t="s">
        <v>708</v>
      </c>
      <c r="D343" s="28">
        <v>40.03125</v>
      </c>
      <c r="E343" s="28">
        <v>259.99874999999997</v>
      </c>
      <c r="F343" s="28">
        <v>10</v>
      </c>
      <c r="G343" s="28">
        <v>1.4286E-2</v>
      </c>
      <c r="H343" s="28">
        <v>0.182453</v>
      </c>
      <c r="I343" s="28">
        <v>46.712584</v>
      </c>
      <c r="J343" s="28">
        <v>1.447587</v>
      </c>
      <c r="K343" s="28">
        <v>8.9309449999999995</v>
      </c>
      <c r="L343" s="28">
        <v>0.13872999999999999</v>
      </c>
      <c r="M343" s="56">
        <v>1.4286E-2</v>
      </c>
      <c r="N343" s="28">
        <v>5.3950999999999999E-2</v>
      </c>
      <c r="O343" s="28">
        <v>99700</v>
      </c>
      <c r="P343" s="28">
        <v>21.7</v>
      </c>
      <c r="Q343" s="28">
        <v>60</v>
      </c>
      <c r="R343" s="28">
        <v>1.171</v>
      </c>
      <c r="S343" s="28" t="s">
        <v>725</v>
      </c>
      <c r="T343" s="28" t="s">
        <v>726</v>
      </c>
      <c r="U343" s="79">
        <v>1200</v>
      </c>
      <c r="V343" s="34">
        <v>94.300339607497889</v>
      </c>
      <c r="W343" s="2">
        <v>1.2060301991969535</v>
      </c>
      <c r="X343" s="2">
        <v>111.14876204425728</v>
      </c>
      <c r="Y343" s="2">
        <v>46.637555673382266</v>
      </c>
      <c r="Z343" s="80">
        <f>VLOOKUP(U343,BG!$A$2:$F$55,4)</f>
        <v>15.221719021012619</v>
      </c>
      <c r="AA343" s="80">
        <f>VLOOKUP(U343,BG!$A$2:$F$55,5)</f>
        <v>5.055501641715658</v>
      </c>
      <c r="AB343" s="80">
        <f>VLOOKUP(U343,BG!$A$2:$F$55,6)</f>
        <v>45.954973411441827</v>
      </c>
      <c r="AC343" s="4">
        <f>VLOOKUP(U343+1,BG!$A$2:$F$55,4)</f>
        <v>17.202521431216109</v>
      </c>
      <c r="AD343" s="4">
        <f>VLOOKUP(U343+1,BG!$A$2:$F$55,5)</f>
        <v>4.8092313488826983</v>
      </c>
      <c r="AE343" s="4">
        <f>VLOOKUP(U343+1,BG!$A$2:$F$55,6)</f>
        <v>56.308473221564213</v>
      </c>
      <c r="AF343" s="3">
        <f>COUNTIF($U$2:U343,U343)</f>
        <v>9</v>
      </c>
      <c r="AG343" s="3">
        <f t="shared" si="55"/>
        <v>11</v>
      </c>
      <c r="AH343" s="3">
        <f t="shared" si="58"/>
        <v>2</v>
      </c>
      <c r="AI343" s="3">
        <f t="shared" si="59"/>
        <v>8</v>
      </c>
      <c r="AJ343" s="81">
        <f t="shared" si="56"/>
        <v>16.80636094917541</v>
      </c>
      <c r="AK343" s="81">
        <f t="shared" si="57"/>
        <v>4.8584854074492902</v>
      </c>
      <c r="AL343" s="81">
        <f t="shared" si="60"/>
        <v>54.237773259539736</v>
      </c>
      <c r="AM343" s="83">
        <v>1.0827</v>
      </c>
      <c r="AN343" s="83">
        <v>116.583</v>
      </c>
      <c r="AO343" s="84">
        <f t="shared" si="61"/>
        <v>126.2244141</v>
      </c>
      <c r="AP343" s="84">
        <f t="shared" si="62"/>
        <v>180.68631930211268</v>
      </c>
      <c r="AQ343" s="84">
        <f t="shared" si="63"/>
        <v>135.89123268343405</v>
      </c>
      <c r="AR343" s="84">
        <f t="shared" si="64"/>
        <v>44.795086618678624</v>
      </c>
      <c r="AS343" s="85">
        <f t="shared" si="65"/>
        <v>1.8178182838330987</v>
      </c>
    </row>
    <row r="344" spans="1:45" x14ac:dyDescent="0.25">
      <c r="A344">
        <v>16</v>
      </c>
      <c r="B344" s="27">
        <v>10</v>
      </c>
      <c r="C344" s="28" t="s">
        <v>708</v>
      </c>
      <c r="D344" s="28">
        <v>40.03125</v>
      </c>
      <c r="E344" s="28">
        <v>311.99874999999997</v>
      </c>
      <c r="F344" s="28">
        <v>10</v>
      </c>
      <c r="G344" s="28">
        <v>4.7190000000000001E-3</v>
      </c>
      <c r="H344" s="28">
        <v>0.182505</v>
      </c>
      <c r="I344" s="28">
        <v>46.725450000000002</v>
      </c>
      <c r="J344" s="28">
        <v>1.365191</v>
      </c>
      <c r="K344" s="28">
        <v>8.9322959999999991</v>
      </c>
      <c r="L344" s="28">
        <v>0.130719</v>
      </c>
      <c r="M344" s="56">
        <v>4.7190000000000001E-3</v>
      </c>
      <c r="N344" s="28">
        <v>1.183E-2</v>
      </c>
      <c r="O344" s="28">
        <v>99700</v>
      </c>
      <c r="P344" s="28">
        <v>21.7</v>
      </c>
      <c r="Q344" s="28">
        <v>60</v>
      </c>
      <c r="R344" s="28">
        <v>1.171</v>
      </c>
      <c r="S344" s="28" t="s">
        <v>727</v>
      </c>
      <c r="T344" s="28" t="s">
        <v>728</v>
      </c>
      <c r="U344" s="79">
        <v>1200</v>
      </c>
      <c r="V344" s="34">
        <v>12.490691005017842</v>
      </c>
      <c r="W344" s="2">
        <v>6.1050856464224736</v>
      </c>
      <c r="X344" s="2">
        <v>13.299126101199331</v>
      </c>
      <c r="Y344" s="2">
        <v>52.415828896723042</v>
      </c>
      <c r="Z344" s="80">
        <f>VLOOKUP(U344,BG!$A$2:$F$55,4)</f>
        <v>15.221719021012619</v>
      </c>
      <c r="AA344" s="80">
        <f>VLOOKUP(U344,BG!$A$2:$F$55,5)</f>
        <v>5.055501641715658</v>
      </c>
      <c r="AB344" s="80">
        <f>VLOOKUP(U344,BG!$A$2:$F$55,6)</f>
        <v>45.954973411441827</v>
      </c>
      <c r="AC344" s="4">
        <f>VLOOKUP(U344+1,BG!$A$2:$F$55,4)</f>
        <v>17.202521431216109</v>
      </c>
      <c r="AD344" s="4">
        <f>VLOOKUP(U344+1,BG!$A$2:$F$55,5)</f>
        <v>4.8092313488826983</v>
      </c>
      <c r="AE344" s="4">
        <f>VLOOKUP(U344+1,BG!$A$2:$F$55,6)</f>
        <v>56.308473221564213</v>
      </c>
      <c r="AF344" s="3">
        <f>COUNTIF($U$2:U344,U344)</f>
        <v>10</v>
      </c>
      <c r="AG344" s="3">
        <f t="shared" si="55"/>
        <v>11</v>
      </c>
      <c r="AH344" s="3">
        <f t="shared" si="58"/>
        <v>1</v>
      </c>
      <c r="AI344" s="3">
        <f t="shared" si="59"/>
        <v>9</v>
      </c>
      <c r="AJ344" s="81">
        <f t="shared" si="56"/>
        <v>17.00444119019576</v>
      </c>
      <c r="AK344" s="81">
        <f t="shared" si="57"/>
        <v>4.8338583781659938</v>
      </c>
      <c r="AL344" s="81">
        <f t="shared" si="60"/>
        <v>55.273123240551982</v>
      </c>
      <c r="AM344" s="83">
        <v>2.37432</v>
      </c>
      <c r="AN344" s="83">
        <v>17.9617</v>
      </c>
      <c r="AO344" s="84">
        <f t="shared" si="61"/>
        <v>42.646823544</v>
      </c>
      <c r="AP344" s="84">
        <f t="shared" si="62"/>
        <v>133.60813276711755</v>
      </c>
      <c r="AQ344" s="84">
        <f t="shared" si="63"/>
        <v>137.47018375381066</v>
      </c>
      <c r="AR344" s="84">
        <f t="shared" si="64"/>
        <v>-3.8620509866931059</v>
      </c>
      <c r="AS344" s="85">
        <f t="shared" si="65"/>
        <v>12.042532501756661</v>
      </c>
    </row>
    <row r="345" spans="1:45" x14ac:dyDescent="0.25">
      <c r="A345">
        <v>16</v>
      </c>
      <c r="B345" s="27">
        <v>11</v>
      </c>
      <c r="C345" s="28" t="s">
        <v>708</v>
      </c>
      <c r="D345" s="28">
        <v>40.03125</v>
      </c>
      <c r="E345" s="28">
        <v>363.99874999999997</v>
      </c>
      <c r="F345" s="28">
        <v>10</v>
      </c>
      <c r="G345" s="28">
        <v>3.4450000000000001E-3</v>
      </c>
      <c r="H345" s="28">
        <v>0.18262999999999999</v>
      </c>
      <c r="I345" s="28">
        <v>46.756919000000003</v>
      </c>
      <c r="J345" s="28">
        <v>1.39862</v>
      </c>
      <c r="K345" s="28">
        <v>8.935257</v>
      </c>
      <c r="L345" s="28">
        <v>0.133906</v>
      </c>
      <c r="M345" s="56">
        <v>3.4450000000000001E-3</v>
      </c>
      <c r="N345" s="28">
        <v>3.2060000000000001E-3</v>
      </c>
      <c r="O345" s="28">
        <v>99700</v>
      </c>
      <c r="P345" s="28">
        <v>21.7</v>
      </c>
      <c r="Q345" s="28">
        <v>60</v>
      </c>
      <c r="R345" s="28">
        <v>1.171</v>
      </c>
      <c r="S345" s="28" t="s">
        <v>729</v>
      </c>
      <c r="T345" s="28" t="s">
        <v>730</v>
      </c>
      <c r="U345" s="79">
        <v>1200</v>
      </c>
      <c r="V345" s="34">
        <v>1.7838733464070573</v>
      </c>
      <c r="W345" s="2">
        <v>16.562301029383868</v>
      </c>
      <c r="X345" s="2">
        <v>4.0942671327286746</v>
      </c>
      <c r="Y345" s="2">
        <v>46.99759585677814</v>
      </c>
      <c r="Z345" s="80">
        <f>VLOOKUP(U345,BG!$A$2:$F$55,4)</f>
        <v>15.221719021012619</v>
      </c>
      <c r="AA345" s="80">
        <f>VLOOKUP(U345,BG!$A$2:$F$55,5)</f>
        <v>5.055501641715658</v>
      </c>
      <c r="AB345" s="80">
        <f>VLOOKUP(U345,BG!$A$2:$F$55,6)</f>
        <v>45.954973411441827</v>
      </c>
      <c r="AC345" s="4">
        <f>VLOOKUP(U345+1,BG!$A$2:$F$55,4)</f>
        <v>17.202521431216109</v>
      </c>
      <c r="AD345" s="4">
        <f>VLOOKUP(U345+1,BG!$A$2:$F$55,5)</f>
        <v>4.8092313488826983</v>
      </c>
      <c r="AE345" s="4">
        <f>VLOOKUP(U345+1,BG!$A$2:$F$55,6)</f>
        <v>56.308473221564213</v>
      </c>
      <c r="AF345" s="3">
        <f>COUNTIF($U$2:U345,U345)</f>
        <v>11</v>
      </c>
      <c r="AG345" s="3">
        <f t="shared" si="55"/>
        <v>11</v>
      </c>
      <c r="AH345" s="3">
        <f t="shared" si="58"/>
        <v>0</v>
      </c>
      <c r="AI345" s="3">
        <f t="shared" si="59"/>
        <v>10</v>
      </c>
      <c r="AJ345" s="81">
        <f t="shared" si="56"/>
        <v>17.202521431216109</v>
      </c>
      <c r="AK345" s="81">
        <f t="shared" si="57"/>
        <v>4.8092313488826983</v>
      </c>
      <c r="AL345" s="81">
        <f t="shared" si="60"/>
        <v>56.308473221564213</v>
      </c>
      <c r="AM345" s="83">
        <v>10.5268</v>
      </c>
      <c r="AN345" s="83">
        <v>2.9343499999999998</v>
      </c>
      <c r="AO345" s="84">
        <f t="shared" si="61"/>
        <v>30.889315579999998</v>
      </c>
      <c r="AP345" s="84">
        <f t="shared" si="62"/>
        <v>114.80808060374281</v>
      </c>
      <c r="AQ345" s="84">
        <f t="shared" si="63"/>
        <v>139.03937856839519</v>
      </c>
      <c r="AR345" s="84">
        <f t="shared" si="64"/>
        <v>-24.231297964652384</v>
      </c>
      <c r="AS345" s="85">
        <f t="shared" si="65"/>
        <v>2.2747693344805571</v>
      </c>
    </row>
    <row r="346" spans="1:45" x14ac:dyDescent="0.25">
      <c r="A346">
        <v>17</v>
      </c>
      <c r="B346" s="30">
        <v>1</v>
      </c>
      <c r="C346" s="31" t="s">
        <v>731</v>
      </c>
      <c r="D346" s="31">
        <v>40</v>
      </c>
      <c r="E346" s="31">
        <v>-364.00125000000003</v>
      </c>
      <c r="F346" s="31">
        <v>10</v>
      </c>
      <c r="G346" s="31">
        <v>3.8579999999999999E-3</v>
      </c>
      <c r="H346" s="31">
        <v>0.182834</v>
      </c>
      <c r="I346" s="31">
        <v>46.808095000000002</v>
      </c>
      <c r="J346" s="31">
        <v>1.359337</v>
      </c>
      <c r="K346" s="31">
        <v>8.9402019999999993</v>
      </c>
      <c r="L346" s="31">
        <v>0.13014800000000001</v>
      </c>
      <c r="M346" s="57">
        <v>3.8579999999999999E-3</v>
      </c>
      <c r="N346" s="31">
        <v>6.7089999999999997E-3</v>
      </c>
      <c r="O346" s="31">
        <v>99700</v>
      </c>
      <c r="P346" s="31">
        <v>21.7</v>
      </c>
      <c r="Q346" s="31">
        <v>60</v>
      </c>
      <c r="R346" s="31">
        <v>1.171</v>
      </c>
      <c r="S346" s="31" t="s">
        <v>732</v>
      </c>
      <c r="T346" s="31" t="s">
        <v>733</v>
      </c>
      <c r="U346" s="77">
        <v>1210</v>
      </c>
      <c r="V346" s="34">
        <v>4.4682596801830536</v>
      </c>
      <c r="W346" s="2">
        <v>11.0745071168795</v>
      </c>
      <c r="X346" s="2">
        <v>7.025132797098455</v>
      </c>
      <c r="Y346" s="2">
        <v>54.461892062836405</v>
      </c>
      <c r="Z346" s="80">
        <f>VLOOKUP(U346,BG!$A$2:$F$55,4)</f>
        <v>20.190861380048293</v>
      </c>
      <c r="AA346" s="80">
        <f>VLOOKUP(U346,BG!$A$2:$F$55,5)</f>
        <v>4.3989679354344187</v>
      </c>
      <c r="AB346" s="80">
        <f>VLOOKUP(U346,BG!$A$2:$F$55,6)</f>
        <v>61.540024862469522</v>
      </c>
      <c r="AC346" s="4">
        <f>VLOOKUP(U346+1,BG!$A$2:$F$55,4)</f>
        <v>20.603056297232087</v>
      </c>
      <c r="AD346" s="4">
        <f>VLOOKUP(U346+1,BG!$A$2:$F$55,5)</f>
        <v>4.3670813703564093</v>
      </c>
      <c r="AE346" s="4">
        <f>VLOOKUP(U346+1,BG!$A$2:$F$55,6)</f>
        <v>70.45979000389552</v>
      </c>
      <c r="AF346" s="3">
        <f>COUNTIF($U$2:U346,U346)</f>
        <v>1</v>
      </c>
      <c r="AG346" s="3">
        <f t="shared" si="55"/>
        <v>11</v>
      </c>
      <c r="AH346" s="3">
        <f t="shared" si="58"/>
        <v>10</v>
      </c>
      <c r="AI346" s="3">
        <f t="shared" si="59"/>
        <v>0</v>
      </c>
      <c r="AJ346" s="81">
        <f t="shared" si="56"/>
        <v>20.190861380048293</v>
      </c>
      <c r="AK346" s="81">
        <f t="shared" si="57"/>
        <v>4.3989679354344187</v>
      </c>
      <c r="AL346" s="81">
        <f t="shared" si="60"/>
        <v>61.540024862469522</v>
      </c>
      <c r="AM346" s="83">
        <v>2.4960200000000001</v>
      </c>
      <c r="AN346" s="83">
        <v>14.3279</v>
      </c>
      <c r="AO346" s="84">
        <f t="shared" si="61"/>
        <v>35.762724958</v>
      </c>
      <c r="AP346" s="84">
        <f t="shared" si="62"/>
        <v>132.26177522132684</v>
      </c>
      <c r="AQ346" s="84">
        <f t="shared" si="63"/>
        <v>150.35897666210309</v>
      </c>
      <c r="AR346" s="84">
        <f t="shared" si="64"/>
        <v>-18.097201440776246</v>
      </c>
      <c r="AS346" s="85">
        <f t="shared" si="65"/>
        <v>2.9761467028498756</v>
      </c>
    </row>
    <row r="347" spans="1:45" x14ac:dyDescent="0.25">
      <c r="A347">
        <v>17</v>
      </c>
      <c r="B347" s="30">
        <v>2</v>
      </c>
      <c r="C347" s="31" t="s">
        <v>731</v>
      </c>
      <c r="D347" s="31">
        <v>40</v>
      </c>
      <c r="E347" s="31">
        <v>-311.97000000000003</v>
      </c>
      <c r="F347" s="31">
        <v>10</v>
      </c>
      <c r="G347" s="31">
        <v>4.921E-3</v>
      </c>
      <c r="H347" s="31">
        <v>0.18285999999999999</v>
      </c>
      <c r="I347" s="31">
        <v>46.814484999999998</v>
      </c>
      <c r="J347" s="31">
        <v>1.4411769999999999</v>
      </c>
      <c r="K347" s="31">
        <v>8.9406949999999998</v>
      </c>
      <c r="L347" s="31">
        <v>0.13794899999999999</v>
      </c>
      <c r="M347" s="57">
        <v>4.921E-3</v>
      </c>
      <c r="N347" s="31">
        <v>8.744E-3</v>
      </c>
      <c r="O347" s="31">
        <v>99700</v>
      </c>
      <c r="P347" s="31">
        <v>21.7</v>
      </c>
      <c r="Q347" s="31">
        <v>60</v>
      </c>
      <c r="R347" s="31">
        <v>1.171</v>
      </c>
      <c r="S347" s="31" t="s">
        <v>734</v>
      </c>
      <c r="T347" s="31" t="s">
        <v>735</v>
      </c>
      <c r="U347" s="77">
        <v>1210</v>
      </c>
      <c r="V347" s="34">
        <v>13.980413768360762</v>
      </c>
      <c r="W347" s="2">
        <v>5.4816244629152111</v>
      </c>
      <c r="X347" s="2">
        <v>13.709146551343284</v>
      </c>
      <c r="Y347" s="2">
        <v>45.571826677535668</v>
      </c>
      <c r="Z347" s="80">
        <f>VLOOKUP(U347,BG!$A$2:$F$55,4)</f>
        <v>20.190861380048293</v>
      </c>
      <c r="AA347" s="80">
        <f>VLOOKUP(U347,BG!$A$2:$F$55,5)</f>
        <v>4.3989679354344187</v>
      </c>
      <c r="AB347" s="80">
        <f>VLOOKUP(U347,BG!$A$2:$F$55,6)</f>
        <v>61.540024862469522</v>
      </c>
      <c r="AC347" s="4">
        <f>VLOOKUP(U347+1,BG!$A$2:$F$55,4)</f>
        <v>20.603056297232087</v>
      </c>
      <c r="AD347" s="4">
        <f>VLOOKUP(U347+1,BG!$A$2:$F$55,5)</f>
        <v>4.3670813703564093</v>
      </c>
      <c r="AE347" s="4">
        <f>VLOOKUP(U347+1,BG!$A$2:$F$55,6)</f>
        <v>70.45979000389552</v>
      </c>
      <c r="AF347" s="3">
        <f>COUNTIF($U$2:U347,U347)</f>
        <v>2</v>
      </c>
      <c r="AG347" s="3">
        <f t="shared" si="55"/>
        <v>11</v>
      </c>
      <c r="AH347" s="3">
        <f t="shared" si="58"/>
        <v>9</v>
      </c>
      <c r="AI347" s="3">
        <f t="shared" si="59"/>
        <v>1</v>
      </c>
      <c r="AJ347" s="81">
        <f t="shared" si="56"/>
        <v>20.232080871766673</v>
      </c>
      <c r="AK347" s="81">
        <f t="shared" si="57"/>
        <v>4.3957792789266179</v>
      </c>
      <c r="AL347" s="81">
        <f t="shared" si="60"/>
        <v>62.432001376612121</v>
      </c>
      <c r="AM347" s="83">
        <v>1.6027</v>
      </c>
      <c r="AN347" s="83">
        <v>19.996500000000001</v>
      </c>
      <c r="AO347" s="84">
        <f t="shared" si="61"/>
        <v>32.048390550000001</v>
      </c>
      <c r="AP347" s="84">
        <f t="shared" si="62"/>
        <v>120.72021977906871</v>
      </c>
      <c r="AQ347" s="84">
        <f t="shared" si="63"/>
        <v>151.36776324229163</v>
      </c>
      <c r="AR347" s="84">
        <f t="shared" si="64"/>
        <v>-30.647543463222917</v>
      </c>
      <c r="AS347" s="85">
        <f t="shared" si="65"/>
        <v>2.045708299213544</v>
      </c>
    </row>
    <row r="348" spans="1:45" x14ac:dyDescent="0.25">
      <c r="A348">
        <v>17</v>
      </c>
      <c r="B348" s="30">
        <v>3</v>
      </c>
      <c r="C348" s="31" t="s">
        <v>731</v>
      </c>
      <c r="D348" s="31">
        <v>40</v>
      </c>
      <c r="E348" s="31">
        <v>-259.97000000000003</v>
      </c>
      <c r="F348" s="31">
        <v>10</v>
      </c>
      <c r="G348" s="31">
        <v>6.8760000000000002E-3</v>
      </c>
      <c r="H348" s="31">
        <v>0.18270400000000001</v>
      </c>
      <c r="I348" s="31">
        <v>46.775427999999998</v>
      </c>
      <c r="J348" s="31">
        <v>1.4777400000000001</v>
      </c>
      <c r="K348" s="31">
        <v>8.9369080000000007</v>
      </c>
      <c r="L348" s="31">
        <v>0.14152600000000001</v>
      </c>
      <c r="M348" s="57">
        <v>6.8760000000000002E-3</v>
      </c>
      <c r="N348" s="31">
        <v>1.6485E-2</v>
      </c>
      <c r="O348" s="31">
        <v>99700</v>
      </c>
      <c r="P348" s="31">
        <v>21.7</v>
      </c>
      <c r="Q348" s="31">
        <v>60</v>
      </c>
      <c r="R348" s="31">
        <v>1.171</v>
      </c>
      <c r="S348" s="31" t="s">
        <v>736</v>
      </c>
      <c r="T348" s="31" t="s">
        <v>737</v>
      </c>
      <c r="U348" s="77">
        <v>1210</v>
      </c>
      <c r="V348" s="34">
        <v>31.225561566462055</v>
      </c>
      <c r="W348" s="2">
        <v>3.3089111283064154</v>
      </c>
      <c r="X348" s="2">
        <v>26.39675163868446</v>
      </c>
      <c r="Y348" s="2">
        <v>46.014179285908533</v>
      </c>
      <c r="Z348" s="80">
        <f>VLOOKUP(U348,BG!$A$2:$F$55,4)</f>
        <v>20.190861380048293</v>
      </c>
      <c r="AA348" s="80">
        <f>VLOOKUP(U348,BG!$A$2:$F$55,5)</f>
        <v>4.3989679354344187</v>
      </c>
      <c r="AB348" s="80">
        <f>VLOOKUP(U348,BG!$A$2:$F$55,6)</f>
        <v>61.540024862469522</v>
      </c>
      <c r="AC348" s="4">
        <f>VLOOKUP(U348+1,BG!$A$2:$F$55,4)</f>
        <v>20.603056297232087</v>
      </c>
      <c r="AD348" s="4">
        <f>VLOOKUP(U348+1,BG!$A$2:$F$55,5)</f>
        <v>4.3670813703564093</v>
      </c>
      <c r="AE348" s="4">
        <f>VLOOKUP(U348+1,BG!$A$2:$F$55,6)</f>
        <v>70.45979000389552</v>
      </c>
      <c r="AF348" s="3">
        <f>COUNTIF($U$2:U348,U348)</f>
        <v>3</v>
      </c>
      <c r="AG348" s="3">
        <f t="shared" si="55"/>
        <v>11</v>
      </c>
      <c r="AH348" s="3">
        <f t="shared" si="58"/>
        <v>8</v>
      </c>
      <c r="AI348" s="3">
        <f t="shared" si="59"/>
        <v>2</v>
      </c>
      <c r="AJ348" s="81">
        <f t="shared" si="56"/>
        <v>20.273300363485053</v>
      </c>
      <c r="AK348" s="81">
        <f t="shared" si="57"/>
        <v>4.3925906224188171</v>
      </c>
      <c r="AL348" s="81">
        <f t="shared" si="60"/>
        <v>63.323977890754726</v>
      </c>
      <c r="AM348" s="83">
        <v>1.28356</v>
      </c>
      <c r="AN348" s="83">
        <v>35.489899999999999</v>
      </c>
      <c r="AO348" s="84">
        <f t="shared" si="61"/>
        <v>45.553416044000002</v>
      </c>
      <c r="AP348" s="84">
        <f t="shared" si="62"/>
        <v>133.35868453429214</v>
      </c>
      <c r="AQ348" s="84">
        <f t="shared" si="63"/>
        <v>152.37628695287916</v>
      </c>
      <c r="AR348" s="84">
        <f t="shared" si="64"/>
        <v>-19.017602418587018</v>
      </c>
      <c r="AS348" s="85">
        <f t="shared" si="65"/>
        <v>3.3953290767861453</v>
      </c>
    </row>
    <row r="349" spans="1:45" x14ac:dyDescent="0.25">
      <c r="A349">
        <v>17</v>
      </c>
      <c r="B349" s="30">
        <v>4</v>
      </c>
      <c r="C349" s="31" t="s">
        <v>731</v>
      </c>
      <c r="D349" s="31">
        <v>40</v>
      </c>
      <c r="E349" s="31">
        <v>-207.97</v>
      </c>
      <c r="F349" s="31">
        <v>10</v>
      </c>
      <c r="G349" s="31">
        <v>1.0713E-2</v>
      </c>
      <c r="H349" s="31">
        <v>0.18249499999999999</v>
      </c>
      <c r="I349" s="31">
        <v>46.722959000000003</v>
      </c>
      <c r="J349" s="31">
        <v>1.456407</v>
      </c>
      <c r="K349" s="31">
        <v>8.9319249999999997</v>
      </c>
      <c r="L349" s="31">
        <v>0.139484</v>
      </c>
      <c r="M349" s="57">
        <v>1.0713E-2</v>
      </c>
      <c r="N349" s="31">
        <v>3.3815999999999999E-2</v>
      </c>
      <c r="O349" s="31">
        <v>99700</v>
      </c>
      <c r="P349" s="31">
        <v>21.7</v>
      </c>
      <c r="Q349" s="31">
        <v>60</v>
      </c>
      <c r="R349" s="31">
        <v>1.171</v>
      </c>
      <c r="S349" s="31" t="s">
        <v>738</v>
      </c>
      <c r="T349" s="31" t="s">
        <v>739</v>
      </c>
      <c r="U349" s="77">
        <v>1210</v>
      </c>
      <c r="V349" s="34">
        <v>64.812118008194034</v>
      </c>
      <c r="W349" s="2">
        <v>1.8302298379054189</v>
      </c>
      <c r="X349" s="2">
        <v>60.745508414798898</v>
      </c>
      <c r="Y349" s="2">
        <v>46.458488945729151</v>
      </c>
      <c r="Z349" s="80">
        <f>VLOOKUP(U349,BG!$A$2:$F$55,4)</f>
        <v>20.190861380048293</v>
      </c>
      <c r="AA349" s="80">
        <f>VLOOKUP(U349,BG!$A$2:$F$55,5)</f>
        <v>4.3989679354344187</v>
      </c>
      <c r="AB349" s="80">
        <f>VLOOKUP(U349,BG!$A$2:$F$55,6)</f>
        <v>61.540024862469522</v>
      </c>
      <c r="AC349" s="4">
        <f>VLOOKUP(U349+1,BG!$A$2:$F$55,4)</f>
        <v>20.603056297232087</v>
      </c>
      <c r="AD349" s="4">
        <f>VLOOKUP(U349+1,BG!$A$2:$F$55,5)</f>
        <v>4.3670813703564093</v>
      </c>
      <c r="AE349" s="4">
        <f>VLOOKUP(U349+1,BG!$A$2:$F$55,6)</f>
        <v>70.45979000389552</v>
      </c>
      <c r="AF349" s="3">
        <f>COUNTIF($U$2:U349,U349)</f>
        <v>4</v>
      </c>
      <c r="AG349" s="3">
        <f t="shared" si="55"/>
        <v>11</v>
      </c>
      <c r="AH349" s="3">
        <f t="shared" si="58"/>
        <v>7</v>
      </c>
      <c r="AI349" s="3">
        <f t="shared" si="59"/>
        <v>3</v>
      </c>
      <c r="AJ349" s="81">
        <f t="shared" si="56"/>
        <v>20.314519855203432</v>
      </c>
      <c r="AK349" s="81">
        <f t="shared" si="57"/>
        <v>4.3894019659110155</v>
      </c>
      <c r="AL349" s="81">
        <f t="shared" si="60"/>
        <v>64.215954404897317</v>
      </c>
      <c r="AM349" s="83">
        <v>1.1968700000000001</v>
      </c>
      <c r="AN349" s="83">
        <v>66.932100000000005</v>
      </c>
      <c r="AO349" s="84">
        <f t="shared" si="61"/>
        <v>80.109022527000008</v>
      </c>
      <c r="AP349" s="84">
        <f t="shared" si="62"/>
        <v>157.63673096522879</v>
      </c>
      <c r="AQ349" s="84">
        <f t="shared" si="63"/>
        <v>153.38454779386564</v>
      </c>
      <c r="AR349" s="84">
        <f t="shared" si="64"/>
        <v>4.252183171363157</v>
      </c>
      <c r="AS349" s="85">
        <f t="shared" si="65"/>
        <v>17.839504155536837</v>
      </c>
    </row>
    <row r="350" spans="1:45" x14ac:dyDescent="0.25">
      <c r="A350">
        <v>17</v>
      </c>
      <c r="B350" s="30">
        <v>5</v>
      </c>
      <c r="C350" s="31" t="s">
        <v>731</v>
      </c>
      <c r="D350" s="31">
        <v>40</v>
      </c>
      <c r="E350" s="31">
        <v>-155.97</v>
      </c>
      <c r="F350" s="31">
        <v>10</v>
      </c>
      <c r="G350" s="31">
        <v>5.0823E-2</v>
      </c>
      <c r="H350" s="31">
        <v>0.18235100000000001</v>
      </c>
      <c r="I350" s="31">
        <v>46.686903000000001</v>
      </c>
      <c r="J350" s="31">
        <v>1.4587829999999999</v>
      </c>
      <c r="K350" s="31">
        <v>8.9284730000000003</v>
      </c>
      <c r="L350" s="31">
        <v>0.13977700000000001</v>
      </c>
      <c r="M350" s="57">
        <v>5.0823E-2</v>
      </c>
      <c r="N350" s="31">
        <v>0.216084</v>
      </c>
      <c r="O350" s="31">
        <v>99700</v>
      </c>
      <c r="P350" s="31">
        <v>21.7</v>
      </c>
      <c r="Q350" s="31">
        <v>60</v>
      </c>
      <c r="R350" s="31">
        <v>1.171</v>
      </c>
      <c r="S350" s="31" t="s">
        <v>740</v>
      </c>
      <c r="T350" s="31" t="s">
        <v>741</v>
      </c>
      <c r="U350" s="77">
        <v>1210</v>
      </c>
      <c r="V350" s="34">
        <v>412.67110728144883</v>
      </c>
      <c r="W350" s="2">
        <v>0.56609449288125036</v>
      </c>
      <c r="X350" s="2">
        <v>634.22312155616623</v>
      </c>
      <c r="Y350" s="2">
        <v>46.904532845380309</v>
      </c>
      <c r="Z350" s="80">
        <f>VLOOKUP(U350,BG!$A$2:$F$55,4)</f>
        <v>20.190861380048293</v>
      </c>
      <c r="AA350" s="80">
        <f>VLOOKUP(U350,BG!$A$2:$F$55,5)</f>
        <v>4.3989679354344187</v>
      </c>
      <c r="AB350" s="80">
        <f>VLOOKUP(U350,BG!$A$2:$F$55,6)</f>
        <v>61.540024862469522</v>
      </c>
      <c r="AC350" s="4">
        <f>VLOOKUP(U350+1,BG!$A$2:$F$55,4)</f>
        <v>20.603056297232087</v>
      </c>
      <c r="AD350" s="4">
        <f>VLOOKUP(U350+1,BG!$A$2:$F$55,5)</f>
        <v>4.3670813703564093</v>
      </c>
      <c r="AE350" s="4">
        <f>VLOOKUP(U350+1,BG!$A$2:$F$55,6)</f>
        <v>70.45979000389552</v>
      </c>
      <c r="AF350" s="3">
        <f>COUNTIF($U$2:U350,U350)</f>
        <v>5</v>
      </c>
      <c r="AG350" s="3">
        <f t="shared" si="55"/>
        <v>11</v>
      </c>
      <c r="AH350" s="3">
        <f t="shared" si="58"/>
        <v>6</v>
      </c>
      <c r="AI350" s="3">
        <f t="shared" si="59"/>
        <v>4</v>
      </c>
      <c r="AJ350" s="81">
        <f t="shared" si="56"/>
        <v>20.355739346921812</v>
      </c>
      <c r="AK350" s="81">
        <f t="shared" si="57"/>
        <v>4.3862133094032147</v>
      </c>
      <c r="AL350" s="81">
        <f t="shared" si="60"/>
        <v>65.10793091903993</v>
      </c>
      <c r="AM350" s="83">
        <v>0.521957</v>
      </c>
      <c r="AN350" s="83">
        <v>642.88900000000001</v>
      </c>
      <c r="AO350" s="84">
        <f t="shared" si="61"/>
        <v>335.56041377299999</v>
      </c>
      <c r="AP350" s="84">
        <f t="shared" si="62"/>
        <v>405.93474921628183</v>
      </c>
      <c r="AQ350" s="84">
        <f t="shared" si="63"/>
        <v>154.3925457652511</v>
      </c>
      <c r="AR350" s="84">
        <f t="shared" si="64"/>
        <v>251.54220345103073</v>
      </c>
      <c r="AS350" s="85">
        <f t="shared" si="65"/>
        <v>0.33401238110059572</v>
      </c>
    </row>
    <row r="351" spans="1:45" x14ac:dyDescent="0.25">
      <c r="A351">
        <v>17</v>
      </c>
      <c r="B351" s="30">
        <v>6</v>
      </c>
      <c r="C351" s="31" t="s">
        <v>731</v>
      </c>
      <c r="D351" s="31">
        <v>40</v>
      </c>
      <c r="E351" s="31">
        <v>-103.97</v>
      </c>
      <c r="F351" s="31">
        <v>10</v>
      </c>
      <c r="G351" s="31">
        <v>0.22464200000000001</v>
      </c>
      <c r="H351" s="31">
        <v>0.18229200000000001</v>
      </c>
      <c r="I351" s="31">
        <v>46.672009000000003</v>
      </c>
      <c r="J351" s="31">
        <v>1.4126129999999999</v>
      </c>
      <c r="K351" s="31">
        <v>8.9271150000000006</v>
      </c>
      <c r="L351" s="31">
        <v>0.13542799999999999</v>
      </c>
      <c r="M351" s="57">
        <v>0.22464200000000001</v>
      </c>
      <c r="N351" s="31">
        <v>0.54302799999999996</v>
      </c>
      <c r="O351" s="31">
        <v>99700</v>
      </c>
      <c r="P351" s="31">
        <v>21.7</v>
      </c>
      <c r="Q351" s="31">
        <v>60</v>
      </c>
      <c r="R351" s="31">
        <v>1.171</v>
      </c>
      <c r="S351" s="31" t="s">
        <v>742</v>
      </c>
      <c r="T351" s="31" t="s">
        <v>743</v>
      </c>
      <c r="U351" s="77">
        <v>1210</v>
      </c>
      <c r="V351" s="34">
        <v>1922.9060358359302</v>
      </c>
      <c r="W351" s="2">
        <v>0.37214109664363904</v>
      </c>
      <c r="X351" s="2">
        <v>3831.7739366712117</v>
      </c>
      <c r="Y351" s="2">
        <v>37.910141440967642</v>
      </c>
      <c r="Z351" s="80">
        <f>VLOOKUP(U351,BG!$A$2:$F$55,4)</f>
        <v>20.190861380048293</v>
      </c>
      <c r="AA351" s="80">
        <f>VLOOKUP(U351,BG!$A$2:$F$55,5)</f>
        <v>4.3989679354344187</v>
      </c>
      <c r="AB351" s="80">
        <f>VLOOKUP(U351,BG!$A$2:$F$55,6)</f>
        <v>61.540024862469522</v>
      </c>
      <c r="AC351" s="4">
        <f>VLOOKUP(U351+1,BG!$A$2:$F$55,4)</f>
        <v>20.603056297232087</v>
      </c>
      <c r="AD351" s="4">
        <f>VLOOKUP(U351+1,BG!$A$2:$F$55,5)</f>
        <v>4.3670813703564093</v>
      </c>
      <c r="AE351" s="4">
        <f>VLOOKUP(U351+1,BG!$A$2:$F$55,6)</f>
        <v>70.45979000389552</v>
      </c>
      <c r="AF351" s="3">
        <f>COUNTIF($U$2:U351,U351)</f>
        <v>6</v>
      </c>
      <c r="AG351" s="3">
        <f t="shared" si="55"/>
        <v>11</v>
      </c>
      <c r="AH351" s="3">
        <f t="shared" si="58"/>
        <v>5</v>
      </c>
      <c r="AI351" s="3">
        <f t="shared" si="59"/>
        <v>5</v>
      </c>
      <c r="AJ351" s="81">
        <f t="shared" si="56"/>
        <v>20.396958838640188</v>
      </c>
      <c r="AK351" s="81">
        <f t="shared" si="57"/>
        <v>4.383024652895414</v>
      </c>
      <c r="AL351" s="81">
        <f t="shared" si="60"/>
        <v>65.999907433182528</v>
      </c>
      <c r="AM351" s="83">
        <v>0.152169</v>
      </c>
      <c r="AN351" s="83">
        <v>3752.58</v>
      </c>
      <c r="AO351" s="84">
        <f t="shared" si="61"/>
        <v>571.02634602000001</v>
      </c>
      <c r="AP351" s="84">
        <f t="shared" si="62"/>
        <v>1463.8706963243062</v>
      </c>
      <c r="AQ351" s="84">
        <f t="shared" si="63"/>
        <v>155.40028086703549</v>
      </c>
      <c r="AR351" s="84">
        <f t="shared" si="64"/>
        <v>1308.4704154572707</v>
      </c>
      <c r="AS351" s="85">
        <f t="shared" si="65"/>
        <v>0.56359246699479748</v>
      </c>
    </row>
    <row r="352" spans="1:45" x14ac:dyDescent="0.25">
      <c r="A352">
        <v>17</v>
      </c>
      <c r="B352" s="30">
        <v>7</v>
      </c>
      <c r="C352" s="31" t="s">
        <v>731</v>
      </c>
      <c r="D352" s="31">
        <v>40</v>
      </c>
      <c r="E352" s="31">
        <v>-51.97</v>
      </c>
      <c r="F352" s="31">
        <v>10</v>
      </c>
      <c r="G352" s="31">
        <v>0.162297</v>
      </c>
      <c r="H352" s="31">
        <v>0.18219299999999999</v>
      </c>
      <c r="I352" s="31">
        <v>46.647213000000001</v>
      </c>
      <c r="J352" s="31">
        <v>1.4335720000000001</v>
      </c>
      <c r="K352" s="31">
        <v>8.9247130000000006</v>
      </c>
      <c r="L352" s="31">
        <v>0.13736400000000001</v>
      </c>
      <c r="M352" s="57">
        <v>0.162297</v>
      </c>
      <c r="N352" s="31">
        <v>0.34582400000000002</v>
      </c>
      <c r="O352" s="31">
        <v>99700</v>
      </c>
      <c r="P352" s="31">
        <v>21.7</v>
      </c>
      <c r="Q352" s="31">
        <v>60</v>
      </c>
      <c r="R352" s="31">
        <v>1.171</v>
      </c>
      <c r="S352" s="31" t="s">
        <v>744</v>
      </c>
      <c r="T352" s="31" t="s">
        <v>745</v>
      </c>
      <c r="U352" s="77">
        <v>1210</v>
      </c>
      <c r="V352" s="34">
        <v>1385.4477607923448</v>
      </c>
      <c r="W352" s="2">
        <v>0.49889773029760509</v>
      </c>
      <c r="X352" s="2">
        <v>2093.888193592159</v>
      </c>
      <c r="Y352" s="2">
        <v>40.23574529978319</v>
      </c>
      <c r="Z352" s="80">
        <f>VLOOKUP(U352,BG!$A$2:$F$55,4)</f>
        <v>20.190861380048293</v>
      </c>
      <c r="AA352" s="80">
        <f>VLOOKUP(U352,BG!$A$2:$F$55,5)</f>
        <v>4.3989679354344187</v>
      </c>
      <c r="AB352" s="80">
        <f>VLOOKUP(U352,BG!$A$2:$F$55,6)</f>
        <v>61.540024862469522</v>
      </c>
      <c r="AC352" s="4">
        <f>VLOOKUP(U352+1,BG!$A$2:$F$55,4)</f>
        <v>20.603056297232087</v>
      </c>
      <c r="AD352" s="4">
        <f>VLOOKUP(U352+1,BG!$A$2:$F$55,5)</f>
        <v>4.3670813703564093</v>
      </c>
      <c r="AE352" s="4">
        <f>VLOOKUP(U352+1,BG!$A$2:$F$55,6)</f>
        <v>70.45979000389552</v>
      </c>
      <c r="AF352" s="3">
        <f>COUNTIF($U$2:U352,U352)</f>
        <v>7</v>
      </c>
      <c r="AG352" s="3">
        <f t="shared" si="55"/>
        <v>11</v>
      </c>
      <c r="AH352" s="3">
        <f t="shared" si="58"/>
        <v>4</v>
      </c>
      <c r="AI352" s="3">
        <f t="shared" si="59"/>
        <v>6</v>
      </c>
      <c r="AJ352" s="81">
        <f t="shared" si="56"/>
        <v>20.438178330358568</v>
      </c>
      <c r="AK352" s="81">
        <f t="shared" si="57"/>
        <v>4.3798359963876132</v>
      </c>
      <c r="AL352" s="81">
        <f t="shared" si="60"/>
        <v>66.891883947325113</v>
      </c>
      <c r="AM352" s="83">
        <v>0.47446500000000003</v>
      </c>
      <c r="AN352" s="83">
        <v>2097.37</v>
      </c>
      <c r="AO352" s="84">
        <f t="shared" si="61"/>
        <v>995.12865705000002</v>
      </c>
      <c r="AP352" s="84">
        <f t="shared" si="62"/>
        <v>1084.8718125798637</v>
      </c>
      <c r="AQ352" s="84">
        <f t="shared" si="63"/>
        <v>156.40775309921884</v>
      </c>
      <c r="AR352" s="84">
        <f t="shared" si="64"/>
        <v>928.46405948064489</v>
      </c>
      <c r="AS352" s="85">
        <f t="shared" si="65"/>
        <v>7.1800945754050313E-2</v>
      </c>
    </row>
    <row r="353" spans="1:45" x14ac:dyDescent="0.25">
      <c r="A353">
        <v>17</v>
      </c>
      <c r="B353" s="30">
        <v>8</v>
      </c>
      <c r="C353" s="31" t="s">
        <v>731</v>
      </c>
      <c r="D353" s="31">
        <v>40</v>
      </c>
      <c r="E353" s="31">
        <v>0.03</v>
      </c>
      <c r="F353" s="31">
        <v>10</v>
      </c>
      <c r="G353" s="31">
        <v>5.7174000000000003E-2</v>
      </c>
      <c r="H353" s="31">
        <v>0.18198900000000001</v>
      </c>
      <c r="I353" s="31">
        <v>46.596122000000001</v>
      </c>
      <c r="J353" s="31">
        <v>1.4077040000000001</v>
      </c>
      <c r="K353" s="31">
        <v>8.9198579999999996</v>
      </c>
      <c r="L353" s="31">
        <v>0.13511000000000001</v>
      </c>
      <c r="M353" s="57">
        <v>5.7174000000000003E-2</v>
      </c>
      <c r="N353" s="31">
        <v>0.15464800000000001</v>
      </c>
      <c r="O353" s="31">
        <v>99700</v>
      </c>
      <c r="P353" s="31">
        <v>21.7</v>
      </c>
      <c r="Q353" s="31">
        <v>60</v>
      </c>
      <c r="R353" s="31">
        <v>1.171</v>
      </c>
      <c r="S353" s="31" t="s">
        <v>746</v>
      </c>
      <c r="T353" s="31" t="s">
        <v>747</v>
      </c>
      <c r="U353" s="77">
        <v>1210</v>
      </c>
      <c r="V353" s="34">
        <v>472.20335910220581</v>
      </c>
      <c r="W353" s="2">
        <v>0.67984197921382339</v>
      </c>
      <c r="X353" s="2">
        <v>604.01685089975751</v>
      </c>
      <c r="Y353" s="2">
        <v>57.743500295484743</v>
      </c>
      <c r="Z353" s="80">
        <f>VLOOKUP(U353,BG!$A$2:$F$55,4)</f>
        <v>20.190861380048293</v>
      </c>
      <c r="AA353" s="80">
        <f>VLOOKUP(U353,BG!$A$2:$F$55,5)</f>
        <v>4.3989679354344187</v>
      </c>
      <c r="AB353" s="80">
        <f>VLOOKUP(U353,BG!$A$2:$F$55,6)</f>
        <v>61.540024862469522</v>
      </c>
      <c r="AC353" s="4">
        <f>VLOOKUP(U353+1,BG!$A$2:$F$55,4)</f>
        <v>20.603056297232087</v>
      </c>
      <c r="AD353" s="4">
        <f>VLOOKUP(U353+1,BG!$A$2:$F$55,5)</f>
        <v>4.3670813703564093</v>
      </c>
      <c r="AE353" s="4">
        <f>VLOOKUP(U353+1,BG!$A$2:$F$55,6)</f>
        <v>70.45979000389552</v>
      </c>
      <c r="AF353" s="3">
        <f>COUNTIF($U$2:U353,U353)</f>
        <v>8</v>
      </c>
      <c r="AG353" s="3">
        <f t="shared" si="55"/>
        <v>11</v>
      </c>
      <c r="AH353" s="3">
        <f t="shared" si="58"/>
        <v>3</v>
      </c>
      <c r="AI353" s="3">
        <f t="shared" si="59"/>
        <v>7</v>
      </c>
      <c r="AJ353" s="81">
        <f t="shared" si="56"/>
        <v>20.479397822076947</v>
      </c>
      <c r="AK353" s="81">
        <f t="shared" si="57"/>
        <v>4.3766473398798116</v>
      </c>
      <c r="AL353" s="81">
        <f t="shared" si="60"/>
        <v>67.783860461467725</v>
      </c>
      <c r="AM353" s="83">
        <v>0.64979799999999999</v>
      </c>
      <c r="AN353" s="83">
        <v>610.22500000000002</v>
      </c>
      <c r="AO353" s="84">
        <f t="shared" si="61"/>
        <v>396.52298454999999</v>
      </c>
      <c r="AP353" s="84">
        <f t="shared" si="62"/>
        <v>468.37951168967675</v>
      </c>
      <c r="AQ353" s="84">
        <f t="shared" si="63"/>
        <v>157.41496246180122</v>
      </c>
      <c r="AR353" s="84">
        <f t="shared" si="64"/>
        <v>310.96454922787552</v>
      </c>
      <c r="AS353" s="85">
        <f t="shared" si="65"/>
        <v>0.27513887205009679</v>
      </c>
    </row>
    <row r="354" spans="1:45" x14ac:dyDescent="0.25">
      <c r="A354">
        <v>17</v>
      </c>
      <c r="B354" s="30">
        <v>9</v>
      </c>
      <c r="C354" s="31" t="s">
        <v>731</v>
      </c>
      <c r="D354" s="31">
        <v>40</v>
      </c>
      <c r="E354" s="31">
        <v>52.03</v>
      </c>
      <c r="F354" s="31">
        <v>10</v>
      </c>
      <c r="G354" s="31">
        <v>2.0198000000000001E-2</v>
      </c>
      <c r="H354" s="31">
        <v>0.18214</v>
      </c>
      <c r="I354" s="31">
        <v>46.633957000000002</v>
      </c>
      <c r="J354" s="31">
        <v>1.4688749999999999</v>
      </c>
      <c r="K354" s="31">
        <v>8.9233910000000005</v>
      </c>
      <c r="L354" s="31">
        <v>0.140844</v>
      </c>
      <c r="M354" s="57">
        <v>2.0198000000000001E-2</v>
      </c>
      <c r="N354" s="31">
        <v>6.2484999999999999E-2</v>
      </c>
      <c r="O354" s="31">
        <v>99700</v>
      </c>
      <c r="P354" s="31">
        <v>21.7</v>
      </c>
      <c r="Q354" s="31">
        <v>60</v>
      </c>
      <c r="R354" s="31">
        <v>1.171</v>
      </c>
      <c r="S354" s="31" t="s">
        <v>748</v>
      </c>
      <c r="T354" s="31" t="s">
        <v>749</v>
      </c>
      <c r="U354" s="77">
        <v>1210</v>
      </c>
      <c r="V354" s="34">
        <v>150.39319609212703</v>
      </c>
      <c r="W354" s="2">
        <v>1.1815826297270453</v>
      </c>
      <c r="X354" s="2">
        <v>145.28104722946537</v>
      </c>
      <c r="Y354" s="2">
        <v>48.709551121127973</v>
      </c>
      <c r="Z354" s="80">
        <f>VLOOKUP(U354,BG!$A$2:$F$55,4)</f>
        <v>20.190861380048293</v>
      </c>
      <c r="AA354" s="80">
        <f>VLOOKUP(U354,BG!$A$2:$F$55,5)</f>
        <v>4.3989679354344187</v>
      </c>
      <c r="AB354" s="80">
        <f>VLOOKUP(U354,BG!$A$2:$F$55,6)</f>
        <v>61.540024862469522</v>
      </c>
      <c r="AC354" s="4">
        <f>VLOOKUP(U354+1,BG!$A$2:$F$55,4)</f>
        <v>20.603056297232087</v>
      </c>
      <c r="AD354" s="4">
        <f>VLOOKUP(U354+1,BG!$A$2:$F$55,5)</f>
        <v>4.3670813703564093</v>
      </c>
      <c r="AE354" s="4">
        <f>VLOOKUP(U354+1,BG!$A$2:$F$55,6)</f>
        <v>70.45979000389552</v>
      </c>
      <c r="AF354" s="3">
        <f>COUNTIF($U$2:U354,U354)</f>
        <v>9</v>
      </c>
      <c r="AG354" s="3">
        <f t="shared" si="55"/>
        <v>11</v>
      </c>
      <c r="AH354" s="3">
        <f t="shared" si="58"/>
        <v>2</v>
      </c>
      <c r="AI354" s="3">
        <f t="shared" si="59"/>
        <v>8</v>
      </c>
      <c r="AJ354" s="81">
        <f t="shared" si="56"/>
        <v>20.520617313795327</v>
      </c>
      <c r="AK354" s="81">
        <f t="shared" si="57"/>
        <v>4.3734586833720117</v>
      </c>
      <c r="AL354" s="81">
        <f t="shared" si="60"/>
        <v>68.675836975610324</v>
      </c>
      <c r="AM354" s="83">
        <v>1.07704</v>
      </c>
      <c r="AN354" s="83">
        <v>150.874</v>
      </c>
      <c r="AO354" s="84">
        <f t="shared" si="61"/>
        <v>162.49733295999999</v>
      </c>
      <c r="AP354" s="84">
        <f t="shared" si="62"/>
        <v>220.37111295601875</v>
      </c>
      <c r="AQ354" s="84">
        <f t="shared" si="63"/>
        <v>158.42190895478254</v>
      </c>
      <c r="AR354" s="84">
        <f t="shared" si="64"/>
        <v>61.949204001236211</v>
      </c>
      <c r="AS354" s="85">
        <f t="shared" si="65"/>
        <v>1.6230737840756972</v>
      </c>
    </row>
    <row r="355" spans="1:45" x14ac:dyDescent="0.25">
      <c r="A355">
        <v>17</v>
      </c>
      <c r="B355" s="30">
        <v>10</v>
      </c>
      <c r="C355" s="31" t="s">
        <v>731</v>
      </c>
      <c r="D355" s="31">
        <v>40</v>
      </c>
      <c r="E355" s="31">
        <v>104.03</v>
      </c>
      <c r="F355" s="31">
        <v>10</v>
      </c>
      <c r="G355" s="31">
        <v>8.8249999999999995E-3</v>
      </c>
      <c r="H355" s="31">
        <v>0.18235999999999999</v>
      </c>
      <c r="I355" s="31">
        <v>46.689245999999997</v>
      </c>
      <c r="J355" s="31">
        <v>1.4419869999999999</v>
      </c>
      <c r="K355" s="31">
        <v>8.9287189999999992</v>
      </c>
      <c r="L355" s="31">
        <v>0.13836599999999999</v>
      </c>
      <c r="M355" s="57">
        <v>8.8249999999999995E-3</v>
      </c>
      <c r="N355" s="31">
        <v>1.5554999999999999E-2</v>
      </c>
      <c r="O355" s="31">
        <v>99700</v>
      </c>
      <c r="P355" s="31">
        <v>21.7</v>
      </c>
      <c r="Q355" s="31">
        <v>60</v>
      </c>
      <c r="R355" s="31">
        <v>1.171</v>
      </c>
      <c r="S355" s="31" t="s">
        <v>750</v>
      </c>
      <c r="T355" s="31" t="s">
        <v>751</v>
      </c>
      <c r="U355" s="77">
        <v>1210</v>
      </c>
      <c r="V355" s="34">
        <v>51.437080249120406</v>
      </c>
      <c r="W355" s="2">
        <v>2.9431311704727676</v>
      </c>
      <c r="X355" s="2">
        <v>34.32355553793731</v>
      </c>
      <c r="Y355" s="2">
        <v>49.166558856307802</v>
      </c>
      <c r="Z355" s="80">
        <f>VLOOKUP(U355,BG!$A$2:$F$55,4)</f>
        <v>20.190861380048293</v>
      </c>
      <c r="AA355" s="80">
        <f>VLOOKUP(U355,BG!$A$2:$F$55,5)</f>
        <v>4.3989679354344187</v>
      </c>
      <c r="AB355" s="80">
        <f>VLOOKUP(U355,BG!$A$2:$F$55,6)</f>
        <v>61.540024862469522</v>
      </c>
      <c r="AC355" s="4">
        <f>VLOOKUP(U355+1,BG!$A$2:$F$55,4)</f>
        <v>20.603056297232087</v>
      </c>
      <c r="AD355" s="4">
        <f>VLOOKUP(U355+1,BG!$A$2:$F$55,5)</f>
        <v>4.3670813703564093</v>
      </c>
      <c r="AE355" s="4">
        <f>VLOOKUP(U355+1,BG!$A$2:$F$55,6)</f>
        <v>70.45979000389552</v>
      </c>
      <c r="AF355" s="3">
        <f>COUNTIF($U$2:U355,U355)</f>
        <v>10</v>
      </c>
      <c r="AG355" s="3">
        <f t="shared" si="55"/>
        <v>11</v>
      </c>
      <c r="AH355" s="3">
        <f t="shared" si="58"/>
        <v>1</v>
      </c>
      <c r="AI355" s="3">
        <f t="shared" si="59"/>
        <v>9</v>
      </c>
      <c r="AJ355" s="81">
        <f t="shared" si="56"/>
        <v>20.561836805513707</v>
      </c>
      <c r="AK355" s="81">
        <f t="shared" si="57"/>
        <v>4.3702700268642101</v>
      </c>
      <c r="AL355" s="81">
        <f t="shared" si="60"/>
        <v>69.567813489752922</v>
      </c>
      <c r="AM355" s="83">
        <v>1.6893899999999999</v>
      </c>
      <c r="AN355" s="83">
        <v>40.2881</v>
      </c>
      <c r="AO355" s="84">
        <f t="shared" si="61"/>
        <v>68.062313258999993</v>
      </c>
      <c r="AP355" s="84">
        <f t="shared" si="62"/>
        <v>150.18528504146428</v>
      </c>
      <c r="AQ355" s="84">
        <f t="shared" si="63"/>
        <v>159.42859257816281</v>
      </c>
      <c r="AR355" s="84">
        <f t="shared" si="64"/>
        <v>-9.2433075366985236</v>
      </c>
      <c r="AS355" s="85">
        <f t="shared" si="65"/>
        <v>8.3634154212411005</v>
      </c>
    </row>
    <row r="356" spans="1:45" x14ac:dyDescent="0.25">
      <c r="A356">
        <v>17</v>
      </c>
      <c r="B356" s="30">
        <v>11</v>
      </c>
      <c r="C356" s="31" t="s">
        <v>731</v>
      </c>
      <c r="D356" s="31">
        <v>40</v>
      </c>
      <c r="E356" s="31">
        <v>156.03</v>
      </c>
      <c r="F356" s="31">
        <v>10</v>
      </c>
      <c r="G356" s="31">
        <v>7.4200000000000004E-3</v>
      </c>
      <c r="H356" s="31">
        <v>0.18190700000000001</v>
      </c>
      <c r="I356" s="31">
        <v>46.575614000000002</v>
      </c>
      <c r="J356" s="31">
        <v>1.510859</v>
      </c>
      <c r="K356" s="31">
        <v>8.9177440000000008</v>
      </c>
      <c r="L356" s="31">
        <v>0.144704</v>
      </c>
      <c r="M356" s="57">
        <v>7.4200000000000004E-3</v>
      </c>
      <c r="N356" s="31">
        <v>1.2137999999999999E-2</v>
      </c>
      <c r="O356" s="31">
        <v>99700</v>
      </c>
      <c r="P356" s="31">
        <v>21.7</v>
      </c>
      <c r="Q356" s="31">
        <v>60</v>
      </c>
      <c r="R356" s="31">
        <v>1.171</v>
      </c>
      <c r="S356" s="31" t="s">
        <v>752</v>
      </c>
      <c r="T356" s="31" t="s">
        <v>753</v>
      </c>
      <c r="U356" s="77">
        <v>1210</v>
      </c>
      <c r="V356" s="34">
        <v>39.588070626817533</v>
      </c>
      <c r="W356" s="2">
        <v>4.1997682621840964</v>
      </c>
      <c r="X356" s="2">
        <v>24.293501013010395</v>
      </c>
      <c r="Y356" s="2">
        <v>59.184683075697279</v>
      </c>
      <c r="Z356" s="80">
        <f>VLOOKUP(U356,BG!$A$2:$F$55,4)</f>
        <v>20.190861380048293</v>
      </c>
      <c r="AA356" s="80">
        <f>VLOOKUP(U356,BG!$A$2:$F$55,5)</f>
        <v>4.3989679354344187</v>
      </c>
      <c r="AB356" s="80">
        <f>VLOOKUP(U356,BG!$A$2:$F$55,6)</f>
        <v>61.540024862469522</v>
      </c>
      <c r="AC356" s="4">
        <f>VLOOKUP(U356+1,BG!$A$2:$F$55,4)</f>
        <v>20.603056297232087</v>
      </c>
      <c r="AD356" s="4">
        <f>VLOOKUP(U356+1,BG!$A$2:$F$55,5)</f>
        <v>4.3670813703564093</v>
      </c>
      <c r="AE356" s="4">
        <f>VLOOKUP(U356+1,BG!$A$2:$F$55,6)</f>
        <v>70.45979000389552</v>
      </c>
      <c r="AF356" s="3">
        <f>COUNTIF($U$2:U356,U356)</f>
        <v>11</v>
      </c>
      <c r="AG356" s="3">
        <f t="shared" si="55"/>
        <v>11</v>
      </c>
      <c r="AH356" s="3">
        <f t="shared" si="58"/>
        <v>0</v>
      </c>
      <c r="AI356" s="3">
        <f t="shared" si="59"/>
        <v>10</v>
      </c>
      <c r="AJ356" s="81">
        <f t="shared" si="56"/>
        <v>20.603056297232087</v>
      </c>
      <c r="AK356" s="81">
        <f t="shared" si="57"/>
        <v>4.3670813703564093</v>
      </c>
      <c r="AL356" s="81">
        <f t="shared" si="60"/>
        <v>70.45979000389552</v>
      </c>
      <c r="AM356" s="83">
        <v>2.5989399999999998</v>
      </c>
      <c r="AN356" s="83">
        <v>28.337399999999999</v>
      </c>
      <c r="AO356" s="84">
        <f t="shared" si="61"/>
        <v>73.647202355999994</v>
      </c>
      <c r="AP356" s="84">
        <f t="shared" si="62"/>
        <v>161.21175760747553</v>
      </c>
      <c r="AQ356" s="84">
        <f t="shared" si="63"/>
        <v>160.43501333194206</v>
      </c>
      <c r="AR356" s="84">
        <f t="shared" si="64"/>
        <v>0.77674427553347414</v>
      </c>
      <c r="AS356" s="85">
        <f t="shared" si="65"/>
        <v>93.815249594750483</v>
      </c>
    </row>
    <row r="357" spans="1:45" x14ac:dyDescent="0.25">
      <c r="A357">
        <v>18</v>
      </c>
      <c r="B357" s="33">
        <v>1</v>
      </c>
      <c r="C357" s="34" t="s">
        <v>754</v>
      </c>
      <c r="D357" s="34">
        <v>-40</v>
      </c>
      <c r="E357" s="34">
        <v>103.99875</v>
      </c>
      <c r="F357" s="34">
        <v>50</v>
      </c>
      <c r="G357" s="34">
        <v>3.1377000000000002E-2</v>
      </c>
      <c r="H357" s="34">
        <v>0.184336</v>
      </c>
      <c r="I357" s="34">
        <v>47.184807999999997</v>
      </c>
      <c r="J357" s="34">
        <v>1.4192720000000001</v>
      </c>
      <c r="K357" s="34">
        <v>8.9760340000000003</v>
      </c>
      <c r="L357" s="34">
        <v>0.13544500000000001</v>
      </c>
      <c r="M357" s="58">
        <v>3.1377000000000002E-2</v>
      </c>
      <c r="N357" s="34">
        <v>3.0582000000000002E-2</v>
      </c>
      <c r="O357" s="34">
        <v>99700</v>
      </c>
      <c r="P357" s="34">
        <v>21.7</v>
      </c>
      <c r="Q357" s="34">
        <v>60</v>
      </c>
      <c r="R357" s="34">
        <v>1.171</v>
      </c>
      <c r="S357" s="34" t="s">
        <v>755</v>
      </c>
      <c r="T357" s="34" t="s">
        <v>756</v>
      </c>
      <c r="U357" s="77">
        <v>1220</v>
      </c>
      <c r="V357" s="34">
        <v>249.61135319750323</v>
      </c>
      <c r="W357" s="2">
        <v>2.3064721535804429</v>
      </c>
      <c r="X357" s="2">
        <v>104.32184688878307</v>
      </c>
      <c r="Y357" s="2">
        <v>47.715342259377564</v>
      </c>
      <c r="Z357" s="80">
        <f>VLOOKUP(U357,BG!$A$2:$F$55,4)</f>
        <v>20.095034782942069</v>
      </c>
      <c r="AA357" s="80">
        <f>VLOOKUP(U357,BG!$A$2:$F$55,5)</f>
        <v>4.6359317149480113</v>
      </c>
      <c r="AB357" s="80">
        <f>VLOOKUP(U357,BG!$A$2:$F$55,6)</f>
        <v>73.140003442559077</v>
      </c>
      <c r="AC357" s="4">
        <f>VLOOKUP(U357+1,BG!$A$2:$F$55,4)</f>
        <v>22.266088715598478</v>
      </c>
      <c r="AD357" s="4">
        <f>VLOOKUP(U357+1,BG!$A$2:$F$55,5)</f>
        <v>4.5493225312618737</v>
      </c>
      <c r="AE357" s="4">
        <f>VLOOKUP(U357+1,BG!$A$2:$F$55,6)</f>
        <v>83.866026382697854</v>
      </c>
      <c r="AF357" s="3">
        <f>COUNTIF($U$2:U357,U357)</f>
        <v>1</v>
      </c>
      <c r="AG357" s="3">
        <f t="shared" si="55"/>
        <v>18</v>
      </c>
      <c r="AH357" s="3">
        <f t="shared" si="58"/>
        <v>17</v>
      </c>
      <c r="AI357" s="3">
        <f t="shared" si="59"/>
        <v>0</v>
      </c>
      <c r="AJ357" s="81">
        <f t="shared" si="56"/>
        <v>20.095034782942069</v>
      </c>
      <c r="AK357" s="81">
        <f t="shared" si="57"/>
        <v>4.6359317149480113</v>
      </c>
      <c r="AL357" s="81">
        <f t="shared" si="60"/>
        <v>73.140003442559077</v>
      </c>
      <c r="AM357" s="83">
        <v>2.2138200000000001</v>
      </c>
      <c r="AN357" s="83">
        <v>106.05800000000001</v>
      </c>
      <c r="AO357" s="84">
        <f t="shared" si="61"/>
        <v>234.79332156000004</v>
      </c>
      <c r="AP357" s="84">
        <f t="shared" si="62"/>
        <v>288.33077711843828</v>
      </c>
      <c r="AQ357" s="84">
        <f t="shared" si="63"/>
        <v>166.29921250578366</v>
      </c>
      <c r="AR357" s="84">
        <f t="shared" si="64"/>
        <v>122.03156461265462</v>
      </c>
      <c r="AS357" s="85">
        <f t="shared" si="65"/>
        <v>0.92403762342363738</v>
      </c>
    </row>
    <row r="358" spans="1:45" x14ac:dyDescent="0.25">
      <c r="A358">
        <v>18</v>
      </c>
      <c r="B358" s="33">
        <v>2</v>
      </c>
      <c r="C358" s="34" t="s">
        <v>754</v>
      </c>
      <c r="D358" s="34">
        <v>-29.96875</v>
      </c>
      <c r="E358" s="34">
        <v>103.99875</v>
      </c>
      <c r="F358" s="34">
        <v>50</v>
      </c>
      <c r="G358" s="34">
        <v>3.3035000000000002E-2</v>
      </c>
      <c r="H358" s="34">
        <v>0.184146</v>
      </c>
      <c r="I358" s="34">
        <v>47.137183999999998</v>
      </c>
      <c r="J358" s="34">
        <v>1.396585</v>
      </c>
      <c r="K358" s="34">
        <v>8.9715340000000001</v>
      </c>
      <c r="L358" s="34">
        <v>0.13333100000000001</v>
      </c>
      <c r="M358" s="58">
        <v>3.3035000000000002E-2</v>
      </c>
      <c r="N358" s="34">
        <v>3.8822000000000002E-2</v>
      </c>
      <c r="O358" s="34">
        <v>99700</v>
      </c>
      <c r="P358" s="34">
        <v>21.7</v>
      </c>
      <c r="Q358" s="34">
        <v>60</v>
      </c>
      <c r="R358" s="34">
        <v>1.171</v>
      </c>
      <c r="S358" s="34" t="s">
        <v>757</v>
      </c>
      <c r="T358" s="34" t="s">
        <v>758</v>
      </c>
      <c r="U358" s="77">
        <v>1220</v>
      </c>
      <c r="V358" s="34">
        <v>264.35271905046034</v>
      </c>
      <c r="W358" s="2">
        <v>2.3969445228000823</v>
      </c>
      <c r="X358" s="2">
        <v>109.50858757146477</v>
      </c>
      <c r="Y358" s="2">
        <v>59.184278877330541</v>
      </c>
      <c r="Z358" s="80">
        <f>VLOOKUP(U358,BG!$A$2:$F$55,4)</f>
        <v>20.095034782942069</v>
      </c>
      <c r="AA358" s="80">
        <f>VLOOKUP(U358,BG!$A$2:$F$55,5)</f>
        <v>4.6359317149480113</v>
      </c>
      <c r="AB358" s="80">
        <f>VLOOKUP(U358,BG!$A$2:$F$55,6)</f>
        <v>73.140003442559077</v>
      </c>
      <c r="AC358" s="4">
        <f>VLOOKUP(U358+1,BG!$A$2:$F$55,4)</f>
        <v>22.266088715598478</v>
      </c>
      <c r="AD358" s="4">
        <f>VLOOKUP(U358+1,BG!$A$2:$F$55,5)</f>
        <v>4.5493225312618737</v>
      </c>
      <c r="AE358" s="4">
        <f>VLOOKUP(U358+1,BG!$A$2:$F$55,6)</f>
        <v>83.866026382697854</v>
      </c>
      <c r="AF358" s="3">
        <f>COUNTIF($U$2:U358,U358)</f>
        <v>2</v>
      </c>
      <c r="AG358" s="3">
        <f t="shared" si="55"/>
        <v>18</v>
      </c>
      <c r="AH358" s="3">
        <f t="shared" si="58"/>
        <v>16</v>
      </c>
      <c r="AI358" s="3">
        <f t="shared" si="59"/>
        <v>1</v>
      </c>
      <c r="AJ358" s="81">
        <f t="shared" si="56"/>
        <v>20.222743837804209</v>
      </c>
      <c r="AK358" s="81">
        <f t="shared" si="57"/>
        <v>4.6308370570841211</v>
      </c>
      <c r="AL358" s="81">
        <f t="shared" si="60"/>
        <v>73.770945968449595</v>
      </c>
      <c r="AM358" s="83">
        <v>2.3231600000000001</v>
      </c>
      <c r="AN358" s="83">
        <v>110.998</v>
      </c>
      <c r="AO358" s="84">
        <f t="shared" si="61"/>
        <v>257.86611368000001</v>
      </c>
      <c r="AP358" s="84">
        <f t="shared" si="62"/>
        <v>321.67028805632617</v>
      </c>
      <c r="AQ358" s="84">
        <f t="shared" si="63"/>
        <v>167.41917752847289</v>
      </c>
      <c r="AR358" s="84">
        <f t="shared" si="64"/>
        <v>154.25111052785329</v>
      </c>
      <c r="AS358" s="85">
        <f t="shared" si="65"/>
        <v>0.67172938202890187</v>
      </c>
    </row>
    <row r="359" spans="1:45" x14ac:dyDescent="0.25">
      <c r="A359">
        <v>18</v>
      </c>
      <c r="B359" s="33">
        <v>3</v>
      </c>
      <c r="C359" s="34" t="s">
        <v>754</v>
      </c>
      <c r="D359" s="34">
        <v>-20.03125</v>
      </c>
      <c r="E359" s="34">
        <v>103.99875</v>
      </c>
      <c r="F359" s="34">
        <v>50</v>
      </c>
      <c r="G359" s="34">
        <v>3.9162000000000002E-2</v>
      </c>
      <c r="H359" s="34">
        <v>0.183972</v>
      </c>
      <c r="I359" s="34">
        <v>47.093677999999997</v>
      </c>
      <c r="J359" s="34">
        <v>1.3731580000000001</v>
      </c>
      <c r="K359" s="34">
        <v>8.9674250000000004</v>
      </c>
      <c r="L359" s="34">
        <v>0.13112599999999999</v>
      </c>
      <c r="M359" s="58">
        <v>3.9162000000000002E-2</v>
      </c>
      <c r="N359" s="34">
        <v>4.2938999999999998E-2</v>
      </c>
      <c r="O359" s="34">
        <v>99700</v>
      </c>
      <c r="P359" s="34">
        <v>21.7</v>
      </c>
      <c r="Q359" s="34">
        <v>60</v>
      </c>
      <c r="R359" s="34">
        <v>1.171</v>
      </c>
      <c r="S359" s="34" t="s">
        <v>759</v>
      </c>
      <c r="T359" s="34" t="s">
        <v>760</v>
      </c>
      <c r="U359" s="77">
        <v>1220</v>
      </c>
      <c r="V359" s="34">
        <v>318.37147922698216</v>
      </c>
      <c r="W359" s="2">
        <v>2.1984667621769161</v>
      </c>
      <c r="X359" s="2">
        <v>130.77167892732405</v>
      </c>
      <c r="Y359" s="2">
        <v>45.803300185236658</v>
      </c>
      <c r="Z359" s="80">
        <f>VLOOKUP(U359,BG!$A$2:$F$55,4)</f>
        <v>20.095034782942069</v>
      </c>
      <c r="AA359" s="80">
        <f>VLOOKUP(U359,BG!$A$2:$F$55,5)</f>
        <v>4.6359317149480113</v>
      </c>
      <c r="AB359" s="80">
        <f>VLOOKUP(U359,BG!$A$2:$F$55,6)</f>
        <v>73.140003442559077</v>
      </c>
      <c r="AC359" s="4">
        <f>VLOOKUP(U359+1,BG!$A$2:$F$55,4)</f>
        <v>22.266088715598478</v>
      </c>
      <c r="AD359" s="4">
        <f>VLOOKUP(U359+1,BG!$A$2:$F$55,5)</f>
        <v>4.5493225312618737</v>
      </c>
      <c r="AE359" s="4">
        <f>VLOOKUP(U359+1,BG!$A$2:$F$55,6)</f>
        <v>83.866026382697854</v>
      </c>
      <c r="AF359" s="3">
        <f>COUNTIF($U$2:U359,U359)</f>
        <v>3</v>
      </c>
      <c r="AG359" s="3">
        <f t="shared" si="55"/>
        <v>18</v>
      </c>
      <c r="AH359" s="3">
        <f t="shared" si="58"/>
        <v>15</v>
      </c>
      <c r="AI359" s="3">
        <f t="shared" si="59"/>
        <v>2</v>
      </c>
      <c r="AJ359" s="81">
        <f t="shared" si="56"/>
        <v>20.35045289266635</v>
      </c>
      <c r="AK359" s="81">
        <f t="shared" si="57"/>
        <v>4.62574239922023</v>
      </c>
      <c r="AL359" s="81">
        <f t="shared" si="60"/>
        <v>74.401888494340113</v>
      </c>
      <c r="AM359" s="83">
        <v>2.1403599999999998</v>
      </c>
      <c r="AN359" s="83">
        <v>131.91900000000001</v>
      </c>
      <c r="AO359" s="84">
        <f t="shared" si="61"/>
        <v>282.35415083999999</v>
      </c>
      <c r="AP359" s="84">
        <f t="shared" si="62"/>
        <v>333.30048974102999</v>
      </c>
      <c r="AQ359" s="84">
        <f t="shared" si="63"/>
        <v>168.53784128328084</v>
      </c>
      <c r="AR359" s="84">
        <f t="shared" si="64"/>
        <v>164.76264845774915</v>
      </c>
      <c r="AS359" s="85">
        <f t="shared" si="65"/>
        <v>0.71370242881477697</v>
      </c>
    </row>
    <row r="360" spans="1:45" x14ac:dyDescent="0.25">
      <c r="A360">
        <v>18</v>
      </c>
      <c r="B360" s="33">
        <v>4</v>
      </c>
      <c r="C360" s="34" t="s">
        <v>754</v>
      </c>
      <c r="D360" s="34">
        <v>-9.96875</v>
      </c>
      <c r="E360" s="34">
        <v>103.99875</v>
      </c>
      <c r="F360" s="34">
        <v>50</v>
      </c>
      <c r="G360" s="34">
        <v>4.1846000000000001E-2</v>
      </c>
      <c r="H360" s="34">
        <v>0.18409300000000001</v>
      </c>
      <c r="I360" s="34">
        <v>47.124057000000001</v>
      </c>
      <c r="J360" s="34">
        <v>1.3732040000000001</v>
      </c>
      <c r="K360" s="34">
        <v>8.9703189999999999</v>
      </c>
      <c r="L360" s="34">
        <v>0.13101199999999999</v>
      </c>
      <c r="M360" s="58">
        <v>4.1846000000000001E-2</v>
      </c>
      <c r="N360" s="34">
        <v>4.7171999999999999E-2</v>
      </c>
      <c r="O360" s="34">
        <v>99700</v>
      </c>
      <c r="P360" s="34">
        <v>21.7</v>
      </c>
      <c r="Q360" s="34">
        <v>60</v>
      </c>
      <c r="R360" s="34">
        <v>1.171</v>
      </c>
      <c r="S360" s="34" t="s">
        <v>761</v>
      </c>
      <c r="T360" s="34" t="s">
        <v>762</v>
      </c>
      <c r="U360" s="77">
        <v>1220</v>
      </c>
      <c r="V360" s="34">
        <v>342.13549170692147</v>
      </c>
      <c r="W360" s="2">
        <v>1.9488156523909395</v>
      </c>
      <c r="X360" s="2">
        <v>154.20019290388615</v>
      </c>
      <c r="Y360" s="2">
        <v>41.980318442442503</v>
      </c>
      <c r="Z360" s="80">
        <f>VLOOKUP(U360,BG!$A$2:$F$55,4)</f>
        <v>20.095034782942069</v>
      </c>
      <c r="AA360" s="80">
        <f>VLOOKUP(U360,BG!$A$2:$F$55,5)</f>
        <v>4.6359317149480113</v>
      </c>
      <c r="AB360" s="80">
        <f>VLOOKUP(U360,BG!$A$2:$F$55,6)</f>
        <v>73.140003442559077</v>
      </c>
      <c r="AC360" s="4">
        <f>VLOOKUP(U360+1,BG!$A$2:$F$55,4)</f>
        <v>22.266088715598478</v>
      </c>
      <c r="AD360" s="4">
        <f>VLOOKUP(U360+1,BG!$A$2:$F$55,5)</f>
        <v>4.5493225312618737</v>
      </c>
      <c r="AE360" s="4">
        <f>VLOOKUP(U360+1,BG!$A$2:$F$55,6)</f>
        <v>83.866026382697854</v>
      </c>
      <c r="AF360" s="3">
        <f>COUNTIF($U$2:U360,U360)</f>
        <v>4</v>
      </c>
      <c r="AG360" s="3">
        <f t="shared" si="55"/>
        <v>18</v>
      </c>
      <c r="AH360" s="3">
        <f t="shared" si="58"/>
        <v>14</v>
      </c>
      <c r="AI360" s="3">
        <f t="shared" si="59"/>
        <v>3</v>
      </c>
      <c r="AJ360" s="81">
        <f t="shared" si="56"/>
        <v>20.478161947528491</v>
      </c>
      <c r="AK360" s="81">
        <f t="shared" si="57"/>
        <v>4.6206477413563398</v>
      </c>
      <c r="AL360" s="81">
        <f t="shared" si="60"/>
        <v>75.032831020230631</v>
      </c>
      <c r="AM360" s="83">
        <v>1.89432</v>
      </c>
      <c r="AN360" s="83">
        <v>155.84</v>
      </c>
      <c r="AO360" s="84">
        <f t="shared" si="61"/>
        <v>295.2108288</v>
      </c>
      <c r="AP360" s="84">
        <f t="shared" si="62"/>
        <v>342.4880679752381</v>
      </c>
      <c r="AQ360" s="84">
        <f t="shared" si="63"/>
        <v>169.65520377020749</v>
      </c>
      <c r="AR360" s="84">
        <f t="shared" si="64"/>
        <v>172.8328642050306</v>
      </c>
      <c r="AS360" s="85">
        <f t="shared" si="65"/>
        <v>0.70807114814572036</v>
      </c>
    </row>
    <row r="361" spans="1:45" x14ac:dyDescent="0.25">
      <c r="A361">
        <v>18</v>
      </c>
      <c r="B361" s="33">
        <v>5</v>
      </c>
      <c r="C361" s="34" t="s">
        <v>754</v>
      </c>
      <c r="D361" s="34">
        <v>0</v>
      </c>
      <c r="E361" s="34">
        <v>103.99875</v>
      </c>
      <c r="F361" s="34">
        <v>50</v>
      </c>
      <c r="G361" s="34">
        <v>5.2270999999999998E-2</v>
      </c>
      <c r="H361" s="34">
        <v>0.184393</v>
      </c>
      <c r="I361" s="34">
        <v>47.199119000000003</v>
      </c>
      <c r="J361" s="34">
        <v>1.388533</v>
      </c>
      <c r="K361" s="34">
        <v>8.9774429999999992</v>
      </c>
      <c r="L361" s="34">
        <v>0.13225899999999999</v>
      </c>
      <c r="M361" s="58">
        <v>5.2270999999999998E-2</v>
      </c>
      <c r="N361" s="34">
        <v>7.2742000000000001E-2</v>
      </c>
      <c r="O361" s="34">
        <v>99700</v>
      </c>
      <c r="P361" s="34">
        <v>21.7</v>
      </c>
      <c r="Q361" s="34">
        <v>60</v>
      </c>
      <c r="R361" s="34">
        <v>1.171</v>
      </c>
      <c r="S361" s="34" t="s">
        <v>763</v>
      </c>
      <c r="T361" s="34" t="s">
        <v>764</v>
      </c>
      <c r="U361" s="77">
        <v>1220</v>
      </c>
      <c r="V361" s="34">
        <v>433.94099812346411</v>
      </c>
      <c r="W361" s="2">
        <v>1.6193912419403855</v>
      </c>
      <c r="X361" s="2">
        <v>225.91005924676904</v>
      </c>
      <c r="Y361" s="2">
        <v>41.979311172305358</v>
      </c>
      <c r="Z361" s="80">
        <f>VLOOKUP(U361,BG!$A$2:$F$55,4)</f>
        <v>20.095034782942069</v>
      </c>
      <c r="AA361" s="80">
        <f>VLOOKUP(U361,BG!$A$2:$F$55,5)</f>
        <v>4.6359317149480113</v>
      </c>
      <c r="AB361" s="80">
        <f>VLOOKUP(U361,BG!$A$2:$F$55,6)</f>
        <v>73.140003442559077</v>
      </c>
      <c r="AC361" s="4">
        <f>VLOOKUP(U361+1,BG!$A$2:$F$55,4)</f>
        <v>22.266088715598478</v>
      </c>
      <c r="AD361" s="4">
        <f>VLOOKUP(U361+1,BG!$A$2:$F$55,5)</f>
        <v>4.5493225312618737</v>
      </c>
      <c r="AE361" s="4">
        <f>VLOOKUP(U361+1,BG!$A$2:$F$55,6)</f>
        <v>83.866026382697854</v>
      </c>
      <c r="AF361" s="3">
        <f>COUNTIF($U$2:U361,U361)</f>
        <v>5</v>
      </c>
      <c r="AG361" s="3">
        <f t="shared" si="55"/>
        <v>18</v>
      </c>
      <c r="AH361" s="3">
        <f t="shared" si="58"/>
        <v>13</v>
      </c>
      <c r="AI361" s="3">
        <f t="shared" si="59"/>
        <v>4</v>
      </c>
      <c r="AJ361" s="81">
        <f t="shared" si="56"/>
        <v>20.605871002390632</v>
      </c>
      <c r="AK361" s="81">
        <f t="shared" si="57"/>
        <v>4.6155530834924505</v>
      </c>
      <c r="AL361" s="81">
        <f t="shared" si="60"/>
        <v>75.663773546121149</v>
      </c>
      <c r="AM361" s="83">
        <v>1.59572</v>
      </c>
      <c r="AN361" s="83">
        <v>228.01900000000001</v>
      </c>
      <c r="AO361" s="84">
        <f t="shared" si="61"/>
        <v>363.85447868</v>
      </c>
      <c r="AP361" s="84">
        <f t="shared" si="62"/>
        <v>407.81608258275674</v>
      </c>
      <c r="AQ361" s="84">
        <f t="shared" si="63"/>
        <v>170.7712649892529</v>
      </c>
      <c r="AR361" s="84">
        <f t="shared" si="64"/>
        <v>237.04481759350384</v>
      </c>
      <c r="AS361" s="85">
        <f t="shared" si="65"/>
        <v>0.53496069803962398</v>
      </c>
    </row>
    <row r="362" spans="1:45" x14ac:dyDescent="0.25">
      <c r="A362">
        <v>18</v>
      </c>
      <c r="B362" s="33">
        <v>6</v>
      </c>
      <c r="C362" s="34" t="s">
        <v>754</v>
      </c>
      <c r="D362" s="34">
        <v>10.03125</v>
      </c>
      <c r="E362" s="34">
        <v>103.99875</v>
      </c>
      <c r="F362" s="34">
        <v>50</v>
      </c>
      <c r="G362" s="34">
        <v>6.2758999999999995E-2</v>
      </c>
      <c r="H362" s="34">
        <v>0.18448100000000001</v>
      </c>
      <c r="I362" s="34">
        <v>47.221263</v>
      </c>
      <c r="J362" s="34">
        <v>1.439046</v>
      </c>
      <c r="K362" s="34">
        <v>8.9794830000000001</v>
      </c>
      <c r="L362" s="34">
        <v>0.136688</v>
      </c>
      <c r="M362" s="58">
        <v>6.2758999999999995E-2</v>
      </c>
      <c r="N362" s="34">
        <v>9.5788999999999999E-2</v>
      </c>
      <c r="O362" s="34">
        <v>99700</v>
      </c>
      <c r="P362" s="34">
        <v>21.7</v>
      </c>
      <c r="Q362" s="34">
        <v>60</v>
      </c>
      <c r="R362" s="34">
        <v>1.171</v>
      </c>
      <c r="S362" s="34" t="s">
        <v>765</v>
      </c>
      <c r="T362" s="34" t="s">
        <v>766</v>
      </c>
      <c r="U362" s="77">
        <v>1220</v>
      </c>
      <c r="V362" s="34">
        <v>526.30991813511378</v>
      </c>
      <c r="W362" s="2">
        <v>1.3456693359209571</v>
      </c>
      <c r="X362" s="2">
        <v>323.54742617085344</v>
      </c>
      <c r="Y362" s="2">
        <v>45.800623390869958</v>
      </c>
      <c r="Z362" s="80">
        <f>VLOOKUP(U362,BG!$A$2:$F$55,4)</f>
        <v>20.095034782942069</v>
      </c>
      <c r="AA362" s="80">
        <f>VLOOKUP(U362,BG!$A$2:$F$55,5)</f>
        <v>4.6359317149480113</v>
      </c>
      <c r="AB362" s="80">
        <f>VLOOKUP(U362,BG!$A$2:$F$55,6)</f>
        <v>73.140003442559077</v>
      </c>
      <c r="AC362" s="4">
        <f>VLOOKUP(U362+1,BG!$A$2:$F$55,4)</f>
        <v>22.266088715598478</v>
      </c>
      <c r="AD362" s="4">
        <f>VLOOKUP(U362+1,BG!$A$2:$F$55,5)</f>
        <v>4.5493225312618737</v>
      </c>
      <c r="AE362" s="4">
        <f>VLOOKUP(U362+1,BG!$A$2:$F$55,6)</f>
        <v>83.866026382697854</v>
      </c>
      <c r="AF362" s="3">
        <f>COUNTIF($U$2:U362,U362)</f>
        <v>6</v>
      </c>
      <c r="AG362" s="3">
        <f t="shared" si="55"/>
        <v>18</v>
      </c>
      <c r="AH362" s="3">
        <f t="shared" si="58"/>
        <v>12</v>
      </c>
      <c r="AI362" s="3">
        <f t="shared" si="59"/>
        <v>5</v>
      </c>
      <c r="AJ362" s="81">
        <f t="shared" si="56"/>
        <v>20.73358005725278</v>
      </c>
      <c r="AK362" s="81">
        <f t="shared" si="57"/>
        <v>4.6104584256285586</v>
      </c>
      <c r="AL362" s="81">
        <f t="shared" si="60"/>
        <v>76.294716072011667</v>
      </c>
      <c r="AM362" s="83">
        <v>1.3281000000000001</v>
      </c>
      <c r="AN362" s="83">
        <v>325.57299999999998</v>
      </c>
      <c r="AO362" s="84">
        <f t="shared" si="61"/>
        <v>432.39350129999997</v>
      </c>
      <c r="AP362" s="84">
        <f t="shared" si="62"/>
        <v>481.18847350513715</v>
      </c>
      <c r="AQ362" s="84">
        <f t="shared" si="63"/>
        <v>171.886024940417</v>
      </c>
      <c r="AR362" s="84">
        <f t="shared" si="64"/>
        <v>309.30244856472018</v>
      </c>
      <c r="AS362" s="85">
        <f t="shared" si="65"/>
        <v>0.3979633957198484</v>
      </c>
    </row>
    <row r="363" spans="1:45" x14ac:dyDescent="0.25">
      <c r="A363">
        <v>18</v>
      </c>
      <c r="B363" s="33">
        <v>7</v>
      </c>
      <c r="C363" s="34" t="s">
        <v>754</v>
      </c>
      <c r="D363" s="34">
        <v>20</v>
      </c>
      <c r="E363" s="34">
        <v>103.99875</v>
      </c>
      <c r="F363" s="34">
        <v>50</v>
      </c>
      <c r="G363" s="34">
        <v>8.4115999999999996E-2</v>
      </c>
      <c r="H363" s="34">
        <v>0.184415</v>
      </c>
      <c r="I363" s="34">
        <v>47.204833000000001</v>
      </c>
      <c r="J363" s="34">
        <v>1.253085</v>
      </c>
      <c r="K363" s="34">
        <v>8.9781680000000001</v>
      </c>
      <c r="L363" s="34">
        <v>0.11933000000000001</v>
      </c>
      <c r="M363" s="58">
        <v>8.4115999999999996E-2</v>
      </c>
      <c r="N363" s="34">
        <v>0.13475899999999999</v>
      </c>
      <c r="O363" s="34">
        <v>99700</v>
      </c>
      <c r="P363" s="34">
        <v>21.7</v>
      </c>
      <c r="Q363" s="34">
        <v>60</v>
      </c>
      <c r="R363" s="34">
        <v>1.171</v>
      </c>
      <c r="S363" s="34" t="s">
        <v>767</v>
      </c>
      <c r="T363" s="34" t="s">
        <v>768</v>
      </c>
      <c r="U363" s="77">
        <v>1220</v>
      </c>
      <c r="V363" s="34">
        <v>714.23093124363447</v>
      </c>
      <c r="W363" s="2">
        <v>1.1086887873565177</v>
      </c>
      <c r="X363" s="2">
        <v>513.42167053550986</v>
      </c>
      <c r="Y363" s="2">
        <v>45.799255801198385</v>
      </c>
      <c r="Z363" s="80">
        <f>VLOOKUP(U363,BG!$A$2:$F$55,4)</f>
        <v>20.095034782942069</v>
      </c>
      <c r="AA363" s="80">
        <f>VLOOKUP(U363,BG!$A$2:$F$55,5)</f>
        <v>4.6359317149480113</v>
      </c>
      <c r="AB363" s="80">
        <f>VLOOKUP(U363,BG!$A$2:$F$55,6)</f>
        <v>73.140003442559077</v>
      </c>
      <c r="AC363" s="4">
        <f>VLOOKUP(U363+1,BG!$A$2:$F$55,4)</f>
        <v>22.266088715598478</v>
      </c>
      <c r="AD363" s="4">
        <f>VLOOKUP(U363+1,BG!$A$2:$F$55,5)</f>
        <v>4.5493225312618737</v>
      </c>
      <c r="AE363" s="4">
        <f>VLOOKUP(U363+1,BG!$A$2:$F$55,6)</f>
        <v>83.866026382697854</v>
      </c>
      <c r="AF363" s="3">
        <f>COUNTIF($U$2:U363,U363)</f>
        <v>7</v>
      </c>
      <c r="AG363" s="3">
        <f t="shared" si="55"/>
        <v>18</v>
      </c>
      <c r="AH363" s="3">
        <f t="shared" si="58"/>
        <v>11</v>
      </c>
      <c r="AI363" s="3">
        <f t="shared" si="59"/>
        <v>6</v>
      </c>
      <c r="AJ363" s="81">
        <f t="shared" si="56"/>
        <v>20.861289112114918</v>
      </c>
      <c r="AK363" s="81">
        <f t="shared" si="57"/>
        <v>4.6053637677646684</v>
      </c>
      <c r="AL363" s="81">
        <f t="shared" si="60"/>
        <v>76.925658597902171</v>
      </c>
      <c r="AM363" s="83">
        <v>1.08188</v>
      </c>
      <c r="AN363" s="83">
        <v>515.84100000000001</v>
      </c>
      <c r="AO363" s="84">
        <f t="shared" si="61"/>
        <v>558.07806108</v>
      </c>
      <c r="AP363" s="84">
        <f t="shared" si="62"/>
        <v>615.02410510977029</v>
      </c>
      <c r="AQ363" s="84">
        <f t="shared" si="63"/>
        <v>172.99948362369977</v>
      </c>
      <c r="AR363" s="84">
        <f t="shared" si="64"/>
        <v>442.02462148607049</v>
      </c>
      <c r="AS363" s="85">
        <f t="shared" si="65"/>
        <v>0.26254971771428054</v>
      </c>
    </row>
    <row r="364" spans="1:45" x14ac:dyDescent="0.25">
      <c r="A364">
        <v>18</v>
      </c>
      <c r="B364" s="33">
        <v>8</v>
      </c>
      <c r="C364" s="34" t="s">
        <v>754</v>
      </c>
      <c r="D364" s="34">
        <v>30</v>
      </c>
      <c r="E364" s="34">
        <v>103.99875</v>
      </c>
      <c r="F364" s="34">
        <v>50</v>
      </c>
      <c r="G364" s="34">
        <v>0.121716</v>
      </c>
      <c r="H364" s="34">
        <v>0.184498</v>
      </c>
      <c r="I364" s="34">
        <v>47.225498999999999</v>
      </c>
      <c r="J364" s="34">
        <v>1.358706</v>
      </c>
      <c r="K364" s="34">
        <v>8.9799939999999996</v>
      </c>
      <c r="L364" s="34">
        <v>0.12941900000000001</v>
      </c>
      <c r="M364" s="58">
        <v>0.121716</v>
      </c>
      <c r="N364" s="34">
        <v>0.20016900000000001</v>
      </c>
      <c r="O364" s="34">
        <v>99700</v>
      </c>
      <c r="P364" s="34">
        <v>21.7</v>
      </c>
      <c r="Q364" s="34">
        <v>60</v>
      </c>
      <c r="R364" s="34">
        <v>1.171</v>
      </c>
      <c r="S364" s="34" t="s">
        <v>769</v>
      </c>
      <c r="T364" s="34" t="s">
        <v>770</v>
      </c>
      <c r="U364" s="77">
        <v>1220</v>
      </c>
      <c r="V364" s="34">
        <v>1044.9609632220731</v>
      </c>
      <c r="W364" s="2">
        <v>0.87783090986472589</v>
      </c>
      <c r="X364" s="2">
        <v>905.97779242739352</v>
      </c>
      <c r="Y364" s="2">
        <v>36.237010614920507</v>
      </c>
      <c r="Z364" s="80">
        <f>VLOOKUP(U364,BG!$A$2:$F$55,4)</f>
        <v>20.095034782942069</v>
      </c>
      <c r="AA364" s="80">
        <f>VLOOKUP(U364,BG!$A$2:$F$55,5)</f>
        <v>4.6359317149480113</v>
      </c>
      <c r="AB364" s="80">
        <f>VLOOKUP(U364,BG!$A$2:$F$55,6)</f>
        <v>73.140003442559077</v>
      </c>
      <c r="AC364" s="4">
        <f>VLOOKUP(U364+1,BG!$A$2:$F$55,4)</f>
        <v>22.266088715598478</v>
      </c>
      <c r="AD364" s="4">
        <f>VLOOKUP(U364+1,BG!$A$2:$F$55,5)</f>
        <v>4.5493225312618737</v>
      </c>
      <c r="AE364" s="4">
        <f>VLOOKUP(U364+1,BG!$A$2:$F$55,6)</f>
        <v>83.866026382697854</v>
      </c>
      <c r="AF364" s="3">
        <f>COUNTIF($U$2:U364,U364)</f>
        <v>8</v>
      </c>
      <c r="AG364" s="3">
        <f t="shared" si="55"/>
        <v>18</v>
      </c>
      <c r="AH364" s="3">
        <f t="shared" si="58"/>
        <v>10</v>
      </c>
      <c r="AI364" s="3">
        <f t="shared" si="59"/>
        <v>7</v>
      </c>
      <c r="AJ364" s="81">
        <f t="shared" si="56"/>
        <v>20.988998166977058</v>
      </c>
      <c r="AK364" s="81">
        <f t="shared" si="57"/>
        <v>4.6002691099007782</v>
      </c>
      <c r="AL364" s="81">
        <f t="shared" si="60"/>
        <v>77.556601123792689</v>
      </c>
      <c r="AM364" s="83">
        <v>0.84821500000000005</v>
      </c>
      <c r="AN364" s="83">
        <v>910.26199999999994</v>
      </c>
      <c r="AO364" s="84">
        <f t="shared" si="61"/>
        <v>772.09788232999995</v>
      </c>
      <c r="AP364" s="84">
        <f t="shared" si="62"/>
        <v>831.53232045869504</v>
      </c>
      <c r="AQ364" s="84">
        <f t="shared" si="63"/>
        <v>174.1116410391013</v>
      </c>
      <c r="AR364" s="84">
        <f t="shared" si="64"/>
        <v>657.42067941959374</v>
      </c>
      <c r="AS364" s="85">
        <f t="shared" si="65"/>
        <v>0.17443504060695109</v>
      </c>
    </row>
    <row r="365" spans="1:45" ht="15.75" thickBot="1" x14ac:dyDescent="0.3">
      <c r="A365">
        <v>18</v>
      </c>
      <c r="B365" s="60">
        <v>9</v>
      </c>
      <c r="C365" s="42" t="s">
        <v>754</v>
      </c>
      <c r="D365" s="42">
        <v>40</v>
      </c>
      <c r="E365" s="42">
        <v>103.99875</v>
      </c>
      <c r="F365" s="42">
        <v>50</v>
      </c>
      <c r="G365" s="42">
        <v>0.18023400000000001</v>
      </c>
      <c r="H365" s="42">
        <v>0.184365</v>
      </c>
      <c r="I365" s="42">
        <v>47.192186999999997</v>
      </c>
      <c r="J365" s="42">
        <v>1.3990590000000001</v>
      </c>
      <c r="K365" s="42">
        <v>8.9767690000000009</v>
      </c>
      <c r="L365" s="42">
        <v>0.13330500000000001</v>
      </c>
      <c r="M365" s="61">
        <v>0.18023400000000001</v>
      </c>
      <c r="N365" s="42">
        <v>0.25236500000000001</v>
      </c>
      <c r="O365" s="42">
        <v>99700</v>
      </c>
      <c r="P365" s="42">
        <v>21.7</v>
      </c>
      <c r="Q365" s="42">
        <v>60</v>
      </c>
      <c r="R365" s="42">
        <v>1.171</v>
      </c>
      <c r="S365" s="42" t="s">
        <v>771</v>
      </c>
      <c r="T365" s="42" t="s">
        <v>772</v>
      </c>
      <c r="U365" s="77">
        <v>1220</v>
      </c>
      <c r="V365" s="34">
        <v>1559.6217712836155</v>
      </c>
      <c r="W365" s="2">
        <v>0.88838339116077558</v>
      </c>
      <c r="X365" s="2">
        <v>1331.7106085910173</v>
      </c>
      <c r="Y365" s="2">
        <v>57.271261354230852</v>
      </c>
      <c r="Z365" s="80">
        <f>VLOOKUP(U365,BG!$A$2:$F$55,4)</f>
        <v>20.095034782942069</v>
      </c>
      <c r="AA365" s="80">
        <f>VLOOKUP(U365,BG!$A$2:$F$55,5)</f>
        <v>4.6359317149480113</v>
      </c>
      <c r="AB365" s="80">
        <f>VLOOKUP(U365,BG!$A$2:$F$55,6)</f>
        <v>73.140003442559077</v>
      </c>
      <c r="AC365" s="4">
        <f>VLOOKUP(U365+1,BG!$A$2:$F$55,4)</f>
        <v>22.266088715598478</v>
      </c>
      <c r="AD365" s="4">
        <f>VLOOKUP(U365+1,BG!$A$2:$F$55,5)</f>
        <v>4.5493225312618737</v>
      </c>
      <c r="AE365" s="4">
        <f>VLOOKUP(U365+1,BG!$A$2:$F$55,6)</f>
        <v>83.866026382697854</v>
      </c>
      <c r="AF365" s="3">
        <f>COUNTIF($U$2:U365,U365)</f>
        <v>9</v>
      </c>
      <c r="AG365" s="3">
        <f t="shared" si="55"/>
        <v>18</v>
      </c>
      <c r="AH365" s="3">
        <f t="shared" si="58"/>
        <v>9</v>
      </c>
      <c r="AI365" s="3">
        <f t="shared" si="59"/>
        <v>8</v>
      </c>
      <c r="AJ365" s="81">
        <f t="shared" si="56"/>
        <v>21.116707221839203</v>
      </c>
      <c r="AK365" s="81">
        <f t="shared" si="57"/>
        <v>4.595174452036888</v>
      </c>
      <c r="AL365" s="81">
        <f t="shared" si="60"/>
        <v>78.187543649683207</v>
      </c>
      <c r="AM365" s="83">
        <v>0.87883500000000003</v>
      </c>
      <c r="AN365" s="83">
        <v>1336.77</v>
      </c>
      <c r="AO365" s="84">
        <f t="shared" si="61"/>
        <v>1174.8002629499999</v>
      </c>
      <c r="AP365" s="84">
        <f t="shared" si="62"/>
        <v>1240.3408478590989</v>
      </c>
      <c r="AQ365" s="84">
        <f t="shared" si="63"/>
        <v>175.22249718662158</v>
      </c>
      <c r="AR365" s="84">
        <f t="shared" si="64"/>
        <v>1065.1183506724774</v>
      </c>
      <c r="AS365" s="85">
        <f t="shared" si="65"/>
        <v>0.1029762675746534</v>
      </c>
    </row>
    <row r="366" spans="1:45" x14ac:dyDescent="0.25">
      <c r="A366">
        <v>19</v>
      </c>
      <c r="B366" s="62">
        <v>1</v>
      </c>
      <c r="C366" s="46" t="s">
        <v>773</v>
      </c>
      <c r="D366" s="46">
        <v>-40</v>
      </c>
      <c r="E366" s="46">
        <v>-104.0325</v>
      </c>
      <c r="F366" s="46">
        <v>50</v>
      </c>
      <c r="G366" s="46">
        <v>0.11132</v>
      </c>
      <c r="H366" s="46">
        <v>0.18431500000000001</v>
      </c>
      <c r="I366" s="46">
        <v>47.179740000000002</v>
      </c>
      <c r="J366" s="46">
        <v>1.3608150000000001</v>
      </c>
      <c r="K366" s="46">
        <v>8.9756370000000008</v>
      </c>
      <c r="L366" s="46">
        <v>0.12972700000000001</v>
      </c>
      <c r="M366" s="63">
        <v>0.11132</v>
      </c>
      <c r="N366" s="46">
        <v>0.203208</v>
      </c>
      <c r="O366" s="46">
        <v>99700</v>
      </c>
      <c r="P366" s="46">
        <v>21.7</v>
      </c>
      <c r="Q366" s="46">
        <v>60</v>
      </c>
      <c r="R366" s="46">
        <v>1.171</v>
      </c>
      <c r="S366" s="46" t="s">
        <v>774</v>
      </c>
      <c r="T366" s="46" t="s">
        <v>775</v>
      </c>
      <c r="U366" s="77">
        <v>1220</v>
      </c>
      <c r="V366" s="34">
        <v>953.98734053037072</v>
      </c>
      <c r="W366" s="2">
        <v>0.76762210406786602</v>
      </c>
      <c r="X366" s="2">
        <v>991.15326183888828</v>
      </c>
      <c r="Y366" s="2">
        <v>66.834899900169361</v>
      </c>
      <c r="Z366" s="80">
        <f>VLOOKUP(U366,BG!$A$2:$F$55,4)</f>
        <v>20.095034782942069</v>
      </c>
      <c r="AA366" s="80">
        <f>VLOOKUP(U366,BG!$A$2:$F$55,5)</f>
        <v>4.6359317149480113</v>
      </c>
      <c r="AB366" s="80">
        <f>VLOOKUP(U366,BG!$A$2:$F$55,6)</f>
        <v>73.140003442559077</v>
      </c>
      <c r="AC366" s="4">
        <f>VLOOKUP(U366+1,BG!$A$2:$F$55,4)</f>
        <v>22.266088715598478</v>
      </c>
      <c r="AD366" s="4">
        <f>VLOOKUP(U366+1,BG!$A$2:$F$55,5)</f>
        <v>4.5493225312618737</v>
      </c>
      <c r="AE366" s="4">
        <f>VLOOKUP(U366+1,BG!$A$2:$F$55,6)</f>
        <v>83.866026382697854</v>
      </c>
      <c r="AF366" s="3">
        <f>COUNTIF($U$2:U366,U366)</f>
        <v>10</v>
      </c>
      <c r="AG366" s="3">
        <f t="shared" si="55"/>
        <v>18</v>
      </c>
      <c r="AH366" s="3">
        <f t="shared" si="58"/>
        <v>8</v>
      </c>
      <c r="AI366" s="3">
        <f t="shared" si="59"/>
        <v>9</v>
      </c>
      <c r="AJ366" s="81">
        <f t="shared" si="56"/>
        <v>21.244416276701344</v>
      </c>
      <c r="AK366" s="81">
        <f t="shared" si="57"/>
        <v>4.5900797941729969</v>
      </c>
      <c r="AL366" s="81">
        <f t="shared" si="60"/>
        <v>78.818486175573724</v>
      </c>
      <c r="AM366" s="83">
        <v>0.75793999999999995</v>
      </c>
      <c r="AN366" s="83">
        <v>996.673</v>
      </c>
      <c r="AO366" s="84">
        <f t="shared" si="61"/>
        <v>755.41833362</v>
      </c>
      <c r="AP366" s="84">
        <f t="shared" si="62"/>
        <v>827.66605220666531</v>
      </c>
      <c r="AQ366" s="84">
        <f t="shared" si="63"/>
        <v>176.33205206626047</v>
      </c>
      <c r="AR366" s="84">
        <f t="shared" si="64"/>
        <v>651.3340001404049</v>
      </c>
      <c r="AS366" s="85">
        <f t="shared" si="65"/>
        <v>0.15980178135512371</v>
      </c>
    </row>
    <row r="367" spans="1:45" x14ac:dyDescent="0.25">
      <c r="A367">
        <v>19</v>
      </c>
      <c r="B367" s="33">
        <v>2</v>
      </c>
      <c r="C367" s="34" t="s">
        <v>773</v>
      </c>
      <c r="D367" s="34">
        <v>-29.96875</v>
      </c>
      <c r="E367" s="34">
        <v>-104.00125</v>
      </c>
      <c r="F367" s="34">
        <v>50</v>
      </c>
      <c r="G367" s="34">
        <v>0.11422499999999999</v>
      </c>
      <c r="H367" s="34">
        <v>0.18434600000000001</v>
      </c>
      <c r="I367" s="34">
        <v>47.187359000000001</v>
      </c>
      <c r="J367" s="34">
        <v>1.349593</v>
      </c>
      <c r="K367" s="34">
        <v>8.9763780000000004</v>
      </c>
      <c r="L367" s="34">
        <v>0.12856100000000001</v>
      </c>
      <c r="M367" s="58">
        <v>0.11422499999999999</v>
      </c>
      <c r="N367" s="34">
        <v>0.20844199999999999</v>
      </c>
      <c r="O367" s="34">
        <v>99700</v>
      </c>
      <c r="P367" s="34">
        <v>21.7</v>
      </c>
      <c r="Q367" s="34">
        <v>60</v>
      </c>
      <c r="R367" s="34">
        <v>1.171</v>
      </c>
      <c r="S367" s="34" t="s">
        <v>776</v>
      </c>
      <c r="T367" s="34" t="s">
        <v>777</v>
      </c>
      <c r="U367" s="77">
        <v>1220</v>
      </c>
      <c r="V367" s="34">
        <v>979.73659108782874</v>
      </c>
      <c r="W367" s="2">
        <v>0.6781046647627309</v>
      </c>
      <c r="X367" s="2">
        <v>1120.7020425560659</v>
      </c>
      <c r="Y367" s="2">
        <v>47.70774406439309</v>
      </c>
      <c r="Z367" s="80">
        <f>VLOOKUP(U367,BG!$A$2:$F$55,4)</f>
        <v>20.095034782942069</v>
      </c>
      <c r="AA367" s="80">
        <f>VLOOKUP(U367,BG!$A$2:$F$55,5)</f>
        <v>4.6359317149480113</v>
      </c>
      <c r="AB367" s="80">
        <f>VLOOKUP(U367,BG!$A$2:$F$55,6)</f>
        <v>73.140003442559077</v>
      </c>
      <c r="AC367" s="4">
        <f>VLOOKUP(U367+1,BG!$A$2:$F$55,4)</f>
        <v>22.266088715598478</v>
      </c>
      <c r="AD367" s="4">
        <f>VLOOKUP(U367+1,BG!$A$2:$F$55,5)</f>
        <v>4.5493225312618737</v>
      </c>
      <c r="AE367" s="4">
        <f>VLOOKUP(U367+1,BG!$A$2:$F$55,6)</f>
        <v>83.866026382697854</v>
      </c>
      <c r="AF367" s="3">
        <f>COUNTIF($U$2:U367,U367)</f>
        <v>11</v>
      </c>
      <c r="AG367" s="3">
        <f t="shared" si="55"/>
        <v>18</v>
      </c>
      <c r="AH367" s="3">
        <f t="shared" si="58"/>
        <v>7</v>
      </c>
      <c r="AI367" s="3">
        <f t="shared" si="59"/>
        <v>10</v>
      </c>
      <c r="AJ367" s="81">
        <f t="shared" si="56"/>
        <v>21.372125331563485</v>
      </c>
      <c r="AK367" s="81">
        <f t="shared" si="57"/>
        <v>4.5849851363091068</v>
      </c>
      <c r="AL367" s="81">
        <f t="shared" si="60"/>
        <v>79.449428701464242</v>
      </c>
      <c r="AM367" s="83">
        <v>0.65735900000000003</v>
      </c>
      <c r="AN367" s="83">
        <v>1126.3</v>
      </c>
      <c r="AO367" s="84">
        <f t="shared" si="61"/>
        <v>740.38344170000005</v>
      </c>
      <c r="AP367" s="84">
        <f t="shared" si="62"/>
        <v>807.66102693078187</v>
      </c>
      <c r="AQ367" s="84">
        <f t="shared" si="63"/>
        <v>177.44030567801815</v>
      </c>
      <c r="AR367" s="84">
        <f t="shared" si="64"/>
        <v>630.22072125276372</v>
      </c>
      <c r="AS367" s="85">
        <f t="shared" si="65"/>
        <v>0.17480021956157352</v>
      </c>
    </row>
    <row r="368" spans="1:45" x14ac:dyDescent="0.25">
      <c r="A368">
        <v>19</v>
      </c>
      <c r="B368" s="33">
        <v>3</v>
      </c>
      <c r="C368" s="34" t="s">
        <v>773</v>
      </c>
      <c r="D368" s="34">
        <v>-20.03125</v>
      </c>
      <c r="E368" s="34">
        <v>-104.00125</v>
      </c>
      <c r="F368" s="34">
        <v>50</v>
      </c>
      <c r="G368" s="34">
        <v>0.127444</v>
      </c>
      <c r="H368" s="34">
        <v>0.18444099999999999</v>
      </c>
      <c r="I368" s="34">
        <v>47.211317999999999</v>
      </c>
      <c r="J368" s="34">
        <v>1.3549659999999999</v>
      </c>
      <c r="K368" s="34">
        <v>8.9786509999999993</v>
      </c>
      <c r="L368" s="34">
        <v>0.12901199999999999</v>
      </c>
      <c r="M368" s="58">
        <v>0.127444</v>
      </c>
      <c r="N368" s="34">
        <v>0.21831</v>
      </c>
      <c r="O368" s="34">
        <v>99700</v>
      </c>
      <c r="P368" s="34">
        <v>21.7</v>
      </c>
      <c r="Q368" s="34">
        <v>60</v>
      </c>
      <c r="R368" s="34">
        <v>1.171</v>
      </c>
      <c r="S368" s="34" t="s">
        <v>778</v>
      </c>
      <c r="T368" s="34" t="s">
        <v>779</v>
      </c>
      <c r="U368" s="77">
        <v>1220</v>
      </c>
      <c r="V368" s="34">
        <v>1096.1761176018424</v>
      </c>
      <c r="W368" s="2">
        <v>0.69683741317554249</v>
      </c>
      <c r="X368" s="2">
        <v>1217.762634708108</v>
      </c>
      <c r="Y368" s="2">
        <v>53.447664272860223</v>
      </c>
      <c r="Z368" s="80">
        <f>VLOOKUP(U368,BG!$A$2:$F$55,4)</f>
        <v>20.095034782942069</v>
      </c>
      <c r="AA368" s="80">
        <f>VLOOKUP(U368,BG!$A$2:$F$55,5)</f>
        <v>4.6359317149480113</v>
      </c>
      <c r="AB368" s="80">
        <f>VLOOKUP(U368,BG!$A$2:$F$55,6)</f>
        <v>73.140003442559077</v>
      </c>
      <c r="AC368" s="4">
        <f>VLOOKUP(U368+1,BG!$A$2:$F$55,4)</f>
        <v>22.266088715598478</v>
      </c>
      <c r="AD368" s="4">
        <f>VLOOKUP(U368+1,BG!$A$2:$F$55,5)</f>
        <v>4.5493225312618737</v>
      </c>
      <c r="AE368" s="4">
        <f>VLOOKUP(U368+1,BG!$A$2:$F$55,6)</f>
        <v>83.866026382697854</v>
      </c>
      <c r="AF368" s="3">
        <f>COUNTIF($U$2:U368,U368)</f>
        <v>12</v>
      </c>
      <c r="AG368" s="3">
        <f t="shared" si="55"/>
        <v>18</v>
      </c>
      <c r="AH368" s="3">
        <f t="shared" si="58"/>
        <v>6</v>
      </c>
      <c r="AI368" s="3">
        <f t="shared" si="59"/>
        <v>11</v>
      </c>
      <c r="AJ368" s="81">
        <f t="shared" si="56"/>
        <v>21.499834386425629</v>
      </c>
      <c r="AK368" s="81">
        <f t="shared" si="57"/>
        <v>4.5798904784452157</v>
      </c>
      <c r="AL368" s="81">
        <f t="shared" si="60"/>
        <v>80.080371227354746</v>
      </c>
      <c r="AM368" s="83">
        <v>0.683141</v>
      </c>
      <c r="AN368" s="83">
        <v>1224.06</v>
      </c>
      <c r="AO368" s="84">
        <f t="shared" si="61"/>
        <v>836.20557245999998</v>
      </c>
      <c r="AP368" s="84">
        <f t="shared" si="62"/>
        <v>902.03022850469131</v>
      </c>
      <c r="AQ368" s="84">
        <f t="shared" si="63"/>
        <v>178.54725802189452</v>
      </c>
      <c r="AR368" s="84">
        <f t="shared" si="64"/>
        <v>723.48297048279676</v>
      </c>
      <c r="AS368" s="85">
        <f t="shared" si="65"/>
        <v>0.15580546685429356</v>
      </c>
    </row>
    <row r="369" spans="1:45" x14ac:dyDescent="0.25">
      <c r="A369">
        <v>19</v>
      </c>
      <c r="B369" s="33">
        <v>4</v>
      </c>
      <c r="C369" s="34" t="s">
        <v>773</v>
      </c>
      <c r="D369" s="34">
        <v>-9.96875</v>
      </c>
      <c r="E369" s="34">
        <v>-104.00125</v>
      </c>
      <c r="F369" s="34">
        <v>50</v>
      </c>
      <c r="G369" s="34">
        <v>0.12647800000000001</v>
      </c>
      <c r="H369" s="34">
        <v>0.18435299999999999</v>
      </c>
      <c r="I369" s="34">
        <v>47.189247000000002</v>
      </c>
      <c r="J369" s="34">
        <v>1.3760619999999999</v>
      </c>
      <c r="K369" s="34">
        <v>8.9765230000000003</v>
      </c>
      <c r="L369" s="34">
        <v>0.13095100000000001</v>
      </c>
      <c r="M369" s="58">
        <v>0.12647800000000001</v>
      </c>
      <c r="N369" s="34">
        <v>0.232295</v>
      </c>
      <c r="O369" s="34">
        <v>99700</v>
      </c>
      <c r="P369" s="34">
        <v>21.7</v>
      </c>
      <c r="Q369" s="34">
        <v>60</v>
      </c>
      <c r="R369" s="34">
        <v>1.171</v>
      </c>
      <c r="S369" s="34" t="s">
        <v>780</v>
      </c>
      <c r="T369" s="34" t="s">
        <v>781</v>
      </c>
      <c r="U369" s="77">
        <v>1220</v>
      </c>
      <c r="V369" s="34">
        <v>1087.8973478663304</v>
      </c>
      <c r="W369" s="2">
        <v>0.635094316023461</v>
      </c>
      <c r="X369" s="2">
        <v>1320.6549025605068</v>
      </c>
      <c r="Y369" s="2">
        <v>49.617837109701163</v>
      </c>
      <c r="Z369" s="80">
        <f>VLOOKUP(U369,BG!$A$2:$F$55,4)</f>
        <v>20.095034782942069</v>
      </c>
      <c r="AA369" s="80">
        <f>VLOOKUP(U369,BG!$A$2:$F$55,5)</f>
        <v>4.6359317149480113</v>
      </c>
      <c r="AB369" s="80">
        <f>VLOOKUP(U369,BG!$A$2:$F$55,6)</f>
        <v>73.140003442559077</v>
      </c>
      <c r="AC369" s="4">
        <f>VLOOKUP(U369+1,BG!$A$2:$F$55,4)</f>
        <v>22.266088715598478</v>
      </c>
      <c r="AD369" s="4">
        <f>VLOOKUP(U369+1,BG!$A$2:$F$55,5)</f>
        <v>4.5493225312618737</v>
      </c>
      <c r="AE369" s="4">
        <f>VLOOKUP(U369+1,BG!$A$2:$F$55,6)</f>
        <v>83.866026382697854</v>
      </c>
      <c r="AF369" s="3">
        <f>COUNTIF($U$2:U369,U369)</f>
        <v>13</v>
      </c>
      <c r="AG369" s="3">
        <f t="shared" si="55"/>
        <v>18</v>
      </c>
      <c r="AH369" s="3">
        <f t="shared" si="58"/>
        <v>5</v>
      </c>
      <c r="AI369" s="3">
        <f t="shared" si="59"/>
        <v>12</v>
      </c>
      <c r="AJ369" s="81">
        <f t="shared" si="56"/>
        <v>21.62754344128777</v>
      </c>
      <c r="AK369" s="81">
        <f t="shared" si="57"/>
        <v>4.5747958205813255</v>
      </c>
      <c r="AL369" s="81">
        <f t="shared" si="60"/>
        <v>80.711313753245278</v>
      </c>
      <c r="AM369" s="83">
        <v>0.61094300000000001</v>
      </c>
      <c r="AN369" s="83">
        <v>1325.84</v>
      </c>
      <c r="AO369" s="84">
        <f t="shared" si="61"/>
        <v>810.01266711999995</v>
      </c>
      <c r="AP369" s="84">
        <f t="shared" si="62"/>
        <v>888.35825915439682</v>
      </c>
      <c r="AQ369" s="84">
        <f t="shared" si="63"/>
        <v>179.65290909788962</v>
      </c>
      <c r="AR369" s="84">
        <f t="shared" si="64"/>
        <v>708.7053500565072</v>
      </c>
      <c r="AS369" s="85">
        <f t="shared" si="65"/>
        <v>0.14294701889214637</v>
      </c>
    </row>
    <row r="370" spans="1:45" x14ac:dyDescent="0.25">
      <c r="A370">
        <v>19</v>
      </c>
      <c r="B370" s="33">
        <v>5</v>
      </c>
      <c r="C370" s="34" t="s">
        <v>773</v>
      </c>
      <c r="D370" s="34">
        <v>0</v>
      </c>
      <c r="E370" s="34">
        <v>-104.00125</v>
      </c>
      <c r="F370" s="34">
        <v>50</v>
      </c>
      <c r="G370" s="34">
        <v>0.127388</v>
      </c>
      <c r="H370" s="34">
        <v>0.18484999999999999</v>
      </c>
      <c r="I370" s="34">
        <v>47.313943000000002</v>
      </c>
      <c r="J370" s="34">
        <v>1.3587560000000001</v>
      </c>
      <c r="K370" s="34">
        <v>8.9884020000000007</v>
      </c>
      <c r="L370" s="34">
        <v>0.12928500000000001</v>
      </c>
      <c r="M370" s="58">
        <v>0.127388</v>
      </c>
      <c r="N370" s="34">
        <v>0.23255999999999999</v>
      </c>
      <c r="O370" s="34">
        <v>99700</v>
      </c>
      <c r="P370" s="34">
        <v>21.7</v>
      </c>
      <c r="Q370" s="34">
        <v>60</v>
      </c>
      <c r="R370" s="34">
        <v>1.171</v>
      </c>
      <c r="S370" s="34" t="s">
        <v>782</v>
      </c>
      <c r="T370" s="34" t="s">
        <v>783</v>
      </c>
      <c r="U370" s="77">
        <v>1220</v>
      </c>
      <c r="V370" s="34">
        <v>1096.1144856319431</v>
      </c>
      <c r="W370" s="2">
        <v>0.61265368635702433</v>
      </c>
      <c r="X370" s="2">
        <v>1384.6611489131419</v>
      </c>
      <c r="Y370" s="2">
        <v>53.447300888054592</v>
      </c>
      <c r="Z370" s="80">
        <f>VLOOKUP(U370,BG!$A$2:$F$55,4)</f>
        <v>20.095034782942069</v>
      </c>
      <c r="AA370" s="80">
        <f>VLOOKUP(U370,BG!$A$2:$F$55,5)</f>
        <v>4.6359317149480113</v>
      </c>
      <c r="AB370" s="80">
        <f>VLOOKUP(U370,BG!$A$2:$F$55,6)</f>
        <v>73.140003442559077</v>
      </c>
      <c r="AC370" s="4">
        <f>VLOOKUP(U370+1,BG!$A$2:$F$55,4)</f>
        <v>22.266088715598478</v>
      </c>
      <c r="AD370" s="4">
        <f>VLOOKUP(U370+1,BG!$A$2:$F$55,5)</f>
        <v>4.5493225312618737</v>
      </c>
      <c r="AE370" s="4">
        <f>VLOOKUP(U370+1,BG!$A$2:$F$55,6)</f>
        <v>83.866026382697854</v>
      </c>
      <c r="AF370" s="3">
        <f>COUNTIF($U$2:U370,U370)</f>
        <v>14</v>
      </c>
      <c r="AG370" s="3">
        <f t="shared" si="55"/>
        <v>18</v>
      </c>
      <c r="AH370" s="3">
        <f t="shared" si="58"/>
        <v>4</v>
      </c>
      <c r="AI370" s="3">
        <f t="shared" si="59"/>
        <v>13</v>
      </c>
      <c r="AJ370" s="81">
        <f t="shared" si="56"/>
        <v>21.755252496149911</v>
      </c>
      <c r="AK370" s="81">
        <f t="shared" si="57"/>
        <v>4.5697011627174353</v>
      </c>
      <c r="AL370" s="81">
        <f t="shared" si="60"/>
        <v>81.342256279135782</v>
      </c>
      <c r="AM370" s="83">
        <v>0.59697699999999998</v>
      </c>
      <c r="AN370" s="83">
        <v>1391.04</v>
      </c>
      <c r="AO370" s="84">
        <f t="shared" si="61"/>
        <v>830.41888607999999</v>
      </c>
      <c r="AP370" s="84">
        <f t="shared" si="62"/>
        <v>901.76505812504354</v>
      </c>
      <c r="AQ370" s="84">
        <f t="shared" si="63"/>
        <v>180.75725890600341</v>
      </c>
      <c r="AR370" s="84">
        <f t="shared" si="64"/>
        <v>721.00779921904018</v>
      </c>
      <c r="AS370" s="85">
        <f t="shared" si="65"/>
        <v>0.1517474387648351</v>
      </c>
    </row>
    <row r="371" spans="1:45" x14ac:dyDescent="0.25">
      <c r="A371">
        <v>19</v>
      </c>
      <c r="B371" s="33">
        <v>6</v>
      </c>
      <c r="C371" s="34" t="s">
        <v>773</v>
      </c>
      <c r="D371" s="34">
        <v>10.03125</v>
      </c>
      <c r="E371" s="34">
        <v>-104.00125</v>
      </c>
      <c r="F371" s="34">
        <v>50</v>
      </c>
      <c r="G371" s="34">
        <v>0.119779</v>
      </c>
      <c r="H371" s="34">
        <v>0.184644</v>
      </c>
      <c r="I371" s="34">
        <v>47.262166999999998</v>
      </c>
      <c r="J371" s="34">
        <v>1.350492</v>
      </c>
      <c r="K371" s="34">
        <v>8.9834929999999993</v>
      </c>
      <c r="L371" s="34">
        <v>0.12851699999999999</v>
      </c>
      <c r="M371" s="58">
        <v>0.119779</v>
      </c>
      <c r="N371" s="34">
        <v>0.22808100000000001</v>
      </c>
      <c r="O371" s="34">
        <v>99700</v>
      </c>
      <c r="P371" s="34">
        <v>21.7</v>
      </c>
      <c r="Q371" s="34">
        <v>60</v>
      </c>
      <c r="R371" s="34">
        <v>1.171</v>
      </c>
      <c r="S371" s="34" t="s">
        <v>784</v>
      </c>
      <c r="T371" s="34" t="s">
        <v>785</v>
      </c>
      <c r="U371" s="77">
        <v>1220</v>
      </c>
      <c r="V371" s="34">
        <v>1029.4159404150303</v>
      </c>
      <c r="W371" s="2">
        <v>0.59497384631814398</v>
      </c>
      <c r="X371" s="2">
        <v>1342.4983965868271</v>
      </c>
      <c r="Y371" s="2">
        <v>51.527923616252501</v>
      </c>
      <c r="Z371" s="80">
        <f>VLOOKUP(U371,BG!$A$2:$F$55,4)</f>
        <v>20.095034782942069</v>
      </c>
      <c r="AA371" s="80">
        <f>VLOOKUP(U371,BG!$A$2:$F$55,5)</f>
        <v>4.6359317149480113</v>
      </c>
      <c r="AB371" s="80">
        <f>VLOOKUP(U371,BG!$A$2:$F$55,6)</f>
        <v>73.140003442559077</v>
      </c>
      <c r="AC371" s="4">
        <f>VLOOKUP(U371+1,BG!$A$2:$F$55,4)</f>
        <v>22.266088715598478</v>
      </c>
      <c r="AD371" s="4">
        <f>VLOOKUP(U371+1,BG!$A$2:$F$55,5)</f>
        <v>4.5493225312618737</v>
      </c>
      <c r="AE371" s="4">
        <f>VLOOKUP(U371+1,BG!$A$2:$F$55,6)</f>
        <v>83.866026382697854</v>
      </c>
      <c r="AF371" s="3">
        <f>COUNTIF($U$2:U371,U371)</f>
        <v>15</v>
      </c>
      <c r="AG371" s="3">
        <f t="shared" si="55"/>
        <v>18</v>
      </c>
      <c r="AH371" s="3">
        <f t="shared" si="58"/>
        <v>3</v>
      </c>
      <c r="AI371" s="3">
        <f t="shared" si="59"/>
        <v>14</v>
      </c>
      <c r="AJ371" s="81">
        <f t="shared" si="56"/>
        <v>21.882961551012055</v>
      </c>
      <c r="AK371" s="81">
        <f t="shared" si="57"/>
        <v>4.5646065048535451</v>
      </c>
      <c r="AL371" s="81">
        <f t="shared" si="60"/>
        <v>81.9731988050263</v>
      </c>
      <c r="AM371" s="83">
        <v>0.57634399999999997</v>
      </c>
      <c r="AN371" s="83">
        <v>1349.17</v>
      </c>
      <c r="AO371" s="84">
        <f t="shared" si="61"/>
        <v>777.58603447999997</v>
      </c>
      <c r="AP371" s="84">
        <f t="shared" si="62"/>
        <v>850.27935830945808</v>
      </c>
      <c r="AQ371" s="84">
        <f t="shared" si="63"/>
        <v>181.86030744623594</v>
      </c>
      <c r="AR371" s="84">
        <f t="shared" si="64"/>
        <v>668.41905086322208</v>
      </c>
      <c r="AS371" s="85">
        <f t="shared" si="65"/>
        <v>0.16332117326068946</v>
      </c>
    </row>
    <row r="372" spans="1:45" x14ac:dyDescent="0.25">
      <c r="A372">
        <v>19</v>
      </c>
      <c r="B372" s="33">
        <v>7</v>
      </c>
      <c r="C372" s="34" t="s">
        <v>773</v>
      </c>
      <c r="D372" s="34">
        <v>20</v>
      </c>
      <c r="E372" s="34">
        <v>-104.00125</v>
      </c>
      <c r="F372" s="34">
        <v>50</v>
      </c>
      <c r="G372" s="34">
        <v>0.11228299999999999</v>
      </c>
      <c r="H372" s="34">
        <v>0.18459200000000001</v>
      </c>
      <c r="I372" s="34">
        <v>47.249220000000001</v>
      </c>
      <c r="J372" s="34">
        <v>1.3068599999999999</v>
      </c>
      <c r="K372" s="34">
        <v>8.9823199999999996</v>
      </c>
      <c r="L372" s="34">
        <v>0.124416</v>
      </c>
      <c r="M372" s="58">
        <v>0.11228299999999999</v>
      </c>
      <c r="N372" s="34">
        <v>0.230597</v>
      </c>
      <c r="O372" s="34">
        <v>99700</v>
      </c>
      <c r="P372" s="34">
        <v>21.7</v>
      </c>
      <c r="Q372" s="34">
        <v>60</v>
      </c>
      <c r="R372" s="34">
        <v>1.171</v>
      </c>
      <c r="S372" s="34" t="s">
        <v>786</v>
      </c>
      <c r="T372" s="34" t="s">
        <v>787</v>
      </c>
      <c r="U372" s="77">
        <v>1220</v>
      </c>
      <c r="V372" s="34">
        <v>963.70416078232267</v>
      </c>
      <c r="W372" s="2">
        <v>0.56250929976913722</v>
      </c>
      <c r="X372" s="2">
        <v>1343.3289663547946</v>
      </c>
      <c r="Y372" s="2">
        <v>55.357373014894833</v>
      </c>
      <c r="Z372" s="80">
        <f>VLOOKUP(U372,BG!$A$2:$F$55,4)</f>
        <v>20.095034782942069</v>
      </c>
      <c r="AA372" s="80">
        <f>VLOOKUP(U372,BG!$A$2:$F$55,5)</f>
        <v>4.6359317149480113</v>
      </c>
      <c r="AB372" s="80">
        <f>VLOOKUP(U372,BG!$A$2:$F$55,6)</f>
        <v>73.140003442559077</v>
      </c>
      <c r="AC372" s="4">
        <f>VLOOKUP(U372+1,BG!$A$2:$F$55,4)</f>
        <v>22.266088715598478</v>
      </c>
      <c r="AD372" s="4">
        <f>VLOOKUP(U372+1,BG!$A$2:$F$55,5)</f>
        <v>4.5493225312618737</v>
      </c>
      <c r="AE372" s="4">
        <f>VLOOKUP(U372+1,BG!$A$2:$F$55,6)</f>
        <v>83.866026382697854</v>
      </c>
      <c r="AF372" s="3">
        <f>COUNTIF($U$2:U372,U372)</f>
        <v>16</v>
      </c>
      <c r="AG372" s="3">
        <f t="shared" si="55"/>
        <v>18</v>
      </c>
      <c r="AH372" s="3">
        <f t="shared" si="58"/>
        <v>2</v>
      </c>
      <c r="AI372" s="3">
        <f t="shared" si="59"/>
        <v>15</v>
      </c>
      <c r="AJ372" s="81">
        <f t="shared" si="56"/>
        <v>22.010670605874196</v>
      </c>
      <c r="AK372" s="81">
        <f t="shared" si="57"/>
        <v>4.5595118469896549</v>
      </c>
      <c r="AL372" s="81">
        <f t="shared" si="60"/>
        <v>82.604141330916832</v>
      </c>
      <c r="AM372" s="83">
        <v>0.55411100000000002</v>
      </c>
      <c r="AN372" s="83">
        <v>1352.56</v>
      </c>
      <c r="AO372" s="84">
        <f t="shared" si="61"/>
        <v>749.46837416000005</v>
      </c>
      <c r="AP372" s="84">
        <f t="shared" si="62"/>
        <v>810.99240923872924</v>
      </c>
      <c r="AQ372" s="84">
        <f t="shared" si="63"/>
        <v>182.96205471858718</v>
      </c>
      <c r="AR372" s="84">
        <f t="shared" si="64"/>
        <v>628.03035452014205</v>
      </c>
      <c r="AS372" s="85">
        <f t="shared" si="65"/>
        <v>0.19336329648054179</v>
      </c>
    </row>
    <row r="373" spans="1:45" x14ac:dyDescent="0.25">
      <c r="A373">
        <v>19</v>
      </c>
      <c r="B373" s="33">
        <v>8</v>
      </c>
      <c r="C373" s="34" t="s">
        <v>773</v>
      </c>
      <c r="D373" s="34">
        <v>30</v>
      </c>
      <c r="E373" s="34">
        <v>-104.00125</v>
      </c>
      <c r="F373" s="34">
        <v>50</v>
      </c>
      <c r="G373" s="34">
        <v>9.6990999999999994E-2</v>
      </c>
      <c r="H373" s="34">
        <v>0.184248</v>
      </c>
      <c r="I373" s="34">
        <v>47.162793000000001</v>
      </c>
      <c r="J373" s="34">
        <v>1.375888</v>
      </c>
      <c r="K373" s="34">
        <v>8.9740000000000002</v>
      </c>
      <c r="L373" s="34">
        <v>0.13136600000000001</v>
      </c>
      <c r="M373" s="58">
        <v>9.6990999999999994E-2</v>
      </c>
      <c r="N373" s="34">
        <v>0.21321799999999999</v>
      </c>
      <c r="O373" s="34">
        <v>99700</v>
      </c>
      <c r="P373" s="34">
        <v>21.7</v>
      </c>
      <c r="Q373" s="34">
        <v>60</v>
      </c>
      <c r="R373" s="34">
        <v>1.171</v>
      </c>
      <c r="S373" s="34" t="s">
        <v>788</v>
      </c>
      <c r="T373" s="34" t="s">
        <v>789</v>
      </c>
      <c r="U373" s="77">
        <v>1220</v>
      </c>
      <c r="V373" s="34">
        <v>829.41981299175745</v>
      </c>
      <c r="W373" s="2">
        <v>0.56541781901155919</v>
      </c>
      <c r="X373" s="2">
        <v>1166.9355569565741</v>
      </c>
      <c r="Y373" s="2">
        <v>55.357910082974435</v>
      </c>
      <c r="Z373" s="80">
        <f>VLOOKUP(U373,BG!$A$2:$F$55,4)</f>
        <v>20.095034782942069</v>
      </c>
      <c r="AA373" s="80">
        <f>VLOOKUP(U373,BG!$A$2:$F$55,5)</f>
        <v>4.6359317149480113</v>
      </c>
      <c r="AB373" s="80">
        <f>VLOOKUP(U373,BG!$A$2:$F$55,6)</f>
        <v>73.140003442559077</v>
      </c>
      <c r="AC373" s="4">
        <f>VLOOKUP(U373+1,BG!$A$2:$F$55,4)</f>
        <v>22.266088715598478</v>
      </c>
      <c r="AD373" s="4">
        <f>VLOOKUP(U373+1,BG!$A$2:$F$55,5)</f>
        <v>4.5493225312618737</v>
      </c>
      <c r="AE373" s="4">
        <f>VLOOKUP(U373+1,BG!$A$2:$F$55,6)</f>
        <v>83.866026382697854</v>
      </c>
      <c r="AF373" s="3">
        <f>COUNTIF($U$2:U373,U373)</f>
        <v>17</v>
      </c>
      <c r="AG373" s="3">
        <f t="shared" si="55"/>
        <v>18</v>
      </c>
      <c r="AH373" s="3">
        <f t="shared" si="58"/>
        <v>1</v>
      </c>
      <c r="AI373" s="3">
        <f t="shared" si="59"/>
        <v>16</v>
      </c>
      <c r="AJ373" s="81">
        <f t="shared" si="56"/>
        <v>22.138379660736337</v>
      </c>
      <c r="AK373" s="81">
        <f t="shared" si="57"/>
        <v>4.5544171891257648</v>
      </c>
      <c r="AL373" s="81">
        <f t="shared" si="60"/>
        <v>83.235083856807336</v>
      </c>
      <c r="AM373" s="83">
        <v>0.55444599999999999</v>
      </c>
      <c r="AN373" s="83">
        <v>1174.6500000000001</v>
      </c>
      <c r="AO373" s="84">
        <f t="shared" si="61"/>
        <v>651.27999390000002</v>
      </c>
      <c r="AP373" s="84">
        <f t="shared" si="62"/>
        <v>715.16406762439965</v>
      </c>
      <c r="AQ373" s="84">
        <f t="shared" si="63"/>
        <v>184.06250072305713</v>
      </c>
      <c r="AR373" s="84">
        <f t="shared" si="64"/>
        <v>531.10156690134249</v>
      </c>
      <c r="AS373" s="85">
        <f t="shared" si="65"/>
        <v>0.22628143934845873</v>
      </c>
    </row>
    <row r="374" spans="1:45" x14ac:dyDescent="0.25">
      <c r="A374">
        <v>19</v>
      </c>
      <c r="B374" s="33">
        <v>9</v>
      </c>
      <c r="C374" s="34" t="s">
        <v>773</v>
      </c>
      <c r="D374" s="34">
        <v>40</v>
      </c>
      <c r="E374" s="34">
        <v>-104.00125</v>
      </c>
      <c r="F374" s="34">
        <v>50</v>
      </c>
      <c r="G374" s="34">
        <v>8.8305999999999996E-2</v>
      </c>
      <c r="H374" s="34">
        <v>0.18433099999999999</v>
      </c>
      <c r="I374" s="34">
        <v>47.183687999999997</v>
      </c>
      <c r="J374" s="34">
        <v>1.3786</v>
      </c>
      <c r="K374" s="34">
        <v>8.9759899999999995</v>
      </c>
      <c r="L374" s="34">
        <v>0.131299</v>
      </c>
      <c r="M374" s="58">
        <v>8.8305999999999996E-2</v>
      </c>
      <c r="N374" s="34">
        <v>0.23274300000000001</v>
      </c>
      <c r="O374" s="34">
        <v>99700</v>
      </c>
      <c r="P374" s="34">
        <v>21.7</v>
      </c>
      <c r="Q374" s="34">
        <v>60</v>
      </c>
      <c r="R374" s="34">
        <v>1.171</v>
      </c>
      <c r="S374" s="34" t="s">
        <v>790</v>
      </c>
      <c r="T374" s="34" t="s">
        <v>791</v>
      </c>
      <c r="U374" s="77">
        <v>1220</v>
      </c>
      <c r="V374" s="34">
        <v>753.23282349996919</v>
      </c>
      <c r="W374" s="2">
        <v>0.53410810045663371</v>
      </c>
      <c r="X374" s="2">
        <v>1137.047600625833</v>
      </c>
      <c r="Y374" s="2">
        <v>57.26930792976421</v>
      </c>
      <c r="Z374" s="80">
        <f>VLOOKUP(U374,BG!$A$2:$F$55,4)</f>
        <v>20.095034782942069</v>
      </c>
      <c r="AA374" s="80">
        <f>VLOOKUP(U374,BG!$A$2:$F$55,5)</f>
        <v>4.6359317149480113</v>
      </c>
      <c r="AB374" s="80">
        <f>VLOOKUP(U374,BG!$A$2:$F$55,6)</f>
        <v>73.140003442559077</v>
      </c>
      <c r="AC374" s="4">
        <f>VLOOKUP(U374+1,BG!$A$2:$F$55,4)</f>
        <v>22.266088715598478</v>
      </c>
      <c r="AD374" s="4">
        <f>VLOOKUP(U374+1,BG!$A$2:$F$55,5)</f>
        <v>4.5493225312618737</v>
      </c>
      <c r="AE374" s="4">
        <f>VLOOKUP(U374+1,BG!$A$2:$F$55,6)</f>
        <v>83.866026382697854</v>
      </c>
      <c r="AF374" s="3">
        <f>COUNTIF($U$2:U374,U374)</f>
        <v>18</v>
      </c>
      <c r="AG374" s="3">
        <f t="shared" si="55"/>
        <v>18</v>
      </c>
      <c r="AH374" s="3">
        <f t="shared" si="58"/>
        <v>0</v>
      </c>
      <c r="AI374" s="3">
        <f t="shared" si="59"/>
        <v>17</v>
      </c>
      <c r="AJ374" s="81">
        <f t="shared" si="56"/>
        <v>22.266088715598478</v>
      </c>
      <c r="AK374" s="81">
        <f t="shared" si="57"/>
        <v>4.5493225312618737</v>
      </c>
      <c r="AL374" s="81">
        <f t="shared" si="60"/>
        <v>83.866026382697854</v>
      </c>
      <c r="AM374" s="83">
        <v>0.52515199999999995</v>
      </c>
      <c r="AN374" s="83">
        <v>1146.03</v>
      </c>
      <c r="AO374" s="84">
        <f t="shared" si="61"/>
        <v>601.83994655999993</v>
      </c>
      <c r="AP374" s="84">
        <f t="shared" si="62"/>
        <v>664.57564202880087</v>
      </c>
      <c r="AQ374" s="84">
        <f t="shared" si="63"/>
        <v>185.16164545964577</v>
      </c>
      <c r="AR374" s="84">
        <f t="shared" si="64"/>
        <v>479.41399656915507</v>
      </c>
      <c r="AS374" s="85">
        <f t="shared" si="65"/>
        <v>0.25536582341559777</v>
      </c>
    </row>
    <row r="375" spans="1:45" x14ac:dyDescent="0.25">
      <c r="A375">
        <v>20</v>
      </c>
      <c r="B375" s="36">
        <v>1</v>
      </c>
      <c r="C375" s="37" t="s">
        <v>792</v>
      </c>
      <c r="D375" s="37">
        <v>-240</v>
      </c>
      <c r="E375" s="37">
        <v>-103.97</v>
      </c>
      <c r="F375" s="37">
        <v>50</v>
      </c>
      <c r="G375" s="37">
        <v>0.78647</v>
      </c>
      <c r="H375" s="37">
        <v>0.18402199999999999</v>
      </c>
      <c r="I375" s="37">
        <v>47.106043999999997</v>
      </c>
      <c r="J375" s="37">
        <v>1.325088</v>
      </c>
      <c r="K375" s="37">
        <v>8.9686699999999995</v>
      </c>
      <c r="L375" s="37">
        <v>0.126418</v>
      </c>
      <c r="M375" s="59">
        <v>0.78647</v>
      </c>
      <c r="N375" s="37">
        <v>0.84310799999999997</v>
      </c>
      <c r="O375" s="37">
        <v>99700</v>
      </c>
      <c r="P375" s="37">
        <v>21.7</v>
      </c>
      <c r="Q375" s="37">
        <v>60</v>
      </c>
      <c r="R375" s="37">
        <v>1.171</v>
      </c>
      <c r="S375" s="37" t="s">
        <v>793</v>
      </c>
      <c r="T375" s="37" t="s">
        <v>794</v>
      </c>
      <c r="U375" s="77">
        <v>1230</v>
      </c>
      <c r="V375" s="34">
        <v>630.55783651176512</v>
      </c>
      <c r="W375" s="2">
        <v>1.2294076284071205</v>
      </c>
      <c r="X375" s="2">
        <v>368.90368870033655</v>
      </c>
      <c r="Y375" s="2">
        <v>-9.9717160798942057</v>
      </c>
      <c r="Z375" s="80">
        <f>VLOOKUP(U375,BG!$A$2:$F$55,4)</f>
        <v>9.6391308712592352</v>
      </c>
      <c r="AA375" s="80">
        <f>VLOOKUP(U375,BG!$A$2:$F$55,5)</f>
        <v>1.2212328488777018</v>
      </c>
      <c r="AB375" s="80">
        <f>VLOOKUP(U375,BG!$A$2:$F$55,6)</f>
        <v>-6.9451155633031929</v>
      </c>
      <c r="AC375" s="4">
        <f>VLOOKUP(U375+1,BG!$A$2:$F$55,4)</f>
        <v>22.837623416264385</v>
      </c>
      <c r="AD375" s="4">
        <f>VLOOKUP(U375+1,BG!$A$2:$F$55,5)</f>
        <v>0.60624340813146793</v>
      </c>
      <c r="AE375" s="4">
        <f>VLOOKUP(U375+1,BG!$A$2:$F$55,6)</f>
        <v>-73.353163037523871</v>
      </c>
      <c r="AF375" s="3">
        <f>COUNTIF($U$2:U375,U375)</f>
        <v>1</v>
      </c>
      <c r="AG375" s="3">
        <f t="shared" si="55"/>
        <v>18</v>
      </c>
      <c r="AH375" s="3">
        <f t="shared" si="58"/>
        <v>17</v>
      </c>
      <c r="AI375" s="3">
        <f t="shared" si="59"/>
        <v>0</v>
      </c>
      <c r="AJ375" s="81">
        <f t="shared" si="56"/>
        <v>9.6391308712592352</v>
      </c>
      <c r="AK375" s="81">
        <f t="shared" si="57"/>
        <v>1.2212328488777018</v>
      </c>
      <c r="AL375" s="81">
        <f t="shared" si="60"/>
        <v>-6.9451155633031929</v>
      </c>
      <c r="AM375" s="83">
        <v>1.2328600000000001</v>
      </c>
      <c r="AN375" s="83">
        <v>369.964</v>
      </c>
      <c r="AO375" s="84">
        <f t="shared" si="61"/>
        <v>456.11381704000001</v>
      </c>
      <c r="AP375" s="84">
        <f t="shared" si="62"/>
        <v>443.56129295582519</v>
      </c>
      <c r="AQ375" s="84">
        <f t="shared" si="63"/>
        <v>4.8265076913097262</v>
      </c>
      <c r="AR375" s="84">
        <f t="shared" si="64"/>
        <v>438.73478526451549</v>
      </c>
      <c r="AS375" s="85">
        <f t="shared" si="65"/>
        <v>3.9611702466232787E-2</v>
      </c>
    </row>
    <row r="376" spans="1:45" x14ac:dyDescent="0.25">
      <c r="A376">
        <v>20</v>
      </c>
      <c r="B376" s="36">
        <v>2</v>
      </c>
      <c r="C376" s="37" t="s">
        <v>792</v>
      </c>
      <c r="D376" s="37">
        <v>-230</v>
      </c>
      <c r="E376" s="37">
        <v>-103.97</v>
      </c>
      <c r="F376" s="37">
        <v>50</v>
      </c>
      <c r="G376" s="37">
        <v>0.81953799999999999</v>
      </c>
      <c r="H376" s="37">
        <v>0.18429799999999999</v>
      </c>
      <c r="I376" s="37">
        <v>47.175508000000001</v>
      </c>
      <c r="J376" s="37">
        <v>1.3522620000000001</v>
      </c>
      <c r="K376" s="37">
        <v>8.9752469999999995</v>
      </c>
      <c r="L376" s="37">
        <v>0.128853</v>
      </c>
      <c r="M376" s="59">
        <v>0.81953799999999999</v>
      </c>
      <c r="N376" s="37">
        <v>0.92732300000000001</v>
      </c>
      <c r="O376" s="37">
        <v>99700</v>
      </c>
      <c r="P376" s="37">
        <v>21.7</v>
      </c>
      <c r="Q376" s="37">
        <v>60</v>
      </c>
      <c r="R376" s="37">
        <v>1.171</v>
      </c>
      <c r="S376" s="37" t="s">
        <v>795</v>
      </c>
      <c r="T376" s="37" t="s">
        <v>796</v>
      </c>
      <c r="U376" s="77">
        <v>1230</v>
      </c>
      <c r="V376" s="34">
        <v>655.08525532477927</v>
      </c>
      <c r="W376" s="2">
        <v>1.1822499557987867</v>
      </c>
      <c r="X376" s="2">
        <v>395.27251373112796</v>
      </c>
      <c r="Y376" s="2">
        <v>-16.540668683146198</v>
      </c>
      <c r="Z376" s="80">
        <f>VLOOKUP(U376,BG!$A$2:$F$55,4)</f>
        <v>9.6391308712592352</v>
      </c>
      <c r="AA376" s="80">
        <f>VLOOKUP(U376,BG!$A$2:$F$55,5)</f>
        <v>1.2212328488777018</v>
      </c>
      <c r="AB376" s="80">
        <f>VLOOKUP(U376,BG!$A$2:$F$55,6)</f>
        <v>-6.9451155633031929</v>
      </c>
      <c r="AC376" s="4">
        <f>VLOOKUP(U376+1,BG!$A$2:$F$55,4)</f>
        <v>22.837623416264385</v>
      </c>
      <c r="AD376" s="4">
        <f>VLOOKUP(U376+1,BG!$A$2:$F$55,5)</f>
        <v>0.60624340813146793</v>
      </c>
      <c r="AE376" s="4">
        <f>VLOOKUP(U376+1,BG!$A$2:$F$55,6)</f>
        <v>-73.353163037523871</v>
      </c>
      <c r="AF376" s="3">
        <f>COUNTIF($U$2:U376,U376)</f>
        <v>2</v>
      </c>
      <c r="AG376" s="3">
        <f t="shared" si="55"/>
        <v>18</v>
      </c>
      <c r="AH376" s="3">
        <f t="shared" si="58"/>
        <v>16</v>
      </c>
      <c r="AI376" s="3">
        <f t="shared" si="59"/>
        <v>1</v>
      </c>
      <c r="AJ376" s="81">
        <f t="shared" si="56"/>
        <v>10.415512785671304</v>
      </c>
      <c r="AK376" s="81">
        <f t="shared" si="57"/>
        <v>1.185056999422041</v>
      </c>
      <c r="AL376" s="81">
        <f t="shared" si="60"/>
        <v>-10.851471297080881</v>
      </c>
      <c r="AM376" s="83">
        <v>1.1815800000000001</v>
      </c>
      <c r="AN376" s="83">
        <v>396.04700000000003</v>
      </c>
      <c r="AO376" s="84">
        <f t="shared" si="61"/>
        <v>467.96121426000008</v>
      </c>
      <c r="AP376" s="84">
        <f t="shared" si="62"/>
        <v>450.77024320395515</v>
      </c>
      <c r="AQ376" s="84">
        <f t="shared" si="63"/>
        <v>1.4915050321486572</v>
      </c>
      <c r="AR376" s="84">
        <f t="shared" si="64"/>
        <v>449.27873817180648</v>
      </c>
      <c r="AS376" s="85">
        <f t="shared" si="65"/>
        <v>4.1583263352759241E-2</v>
      </c>
    </row>
    <row r="377" spans="1:45" x14ac:dyDescent="0.25">
      <c r="A377">
        <v>20</v>
      </c>
      <c r="B377" s="36">
        <v>3</v>
      </c>
      <c r="C377" s="37" t="s">
        <v>792</v>
      </c>
      <c r="D377" s="37">
        <v>-219.96875</v>
      </c>
      <c r="E377" s="37">
        <v>-103.97</v>
      </c>
      <c r="F377" s="37">
        <v>50</v>
      </c>
      <c r="G377" s="37">
        <v>0.80453200000000002</v>
      </c>
      <c r="H377" s="37">
        <v>0.18426699999999999</v>
      </c>
      <c r="I377" s="37">
        <v>47.167606999999997</v>
      </c>
      <c r="J377" s="37">
        <v>1.3778140000000001</v>
      </c>
      <c r="K377" s="37">
        <v>8.9744600000000005</v>
      </c>
      <c r="L377" s="37">
        <v>0.131247</v>
      </c>
      <c r="M377" s="59">
        <v>0.80453200000000002</v>
      </c>
      <c r="N377" s="37">
        <v>0.90281500000000003</v>
      </c>
      <c r="O377" s="37">
        <v>99700</v>
      </c>
      <c r="P377" s="37">
        <v>21.7</v>
      </c>
      <c r="Q377" s="37">
        <v>60</v>
      </c>
      <c r="R377" s="37">
        <v>1.171</v>
      </c>
      <c r="S377" s="37" t="s">
        <v>797</v>
      </c>
      <c r="T377" s="37" t="s">
        <v>798</v>
      </c>
      <c r="U377" s="77">
        <v>1230</v>
      </c>
      <c r="V377" s="34">
        <v>638.60332531969254</v>
      </c>
      <c r="W377" s="2">
        <v>1.1371918196540212</v>
      </c>
      <c r="X377" s="2">
        <v>398.81376089820196</v>
      </c>
      <c r="Y377" s="2">
        <v>-21.430984346068318</v>
      </c>
      <c r="Z377" s="80">
        <f>VLOOKUP(U377,BG!$A$2:$F$55,4)</f>
        <v>9.6391308712592352</v>
      </c>
      <c r="AA377" s="80">
        <f>VLOOKUP(U377,BG!$A$2:$F$55,5)</f>
        <v>1.2212328488777018</v>
      </c>
      <c r="AB377" s="80">
        <f>VLOOKUP(U377,BG!$A$2:$F$55,6)</f>
        <v>-6.9451155633031929</v>
      </c>
      <c r="AC377" s="4">
        <f>VLOOKUP(U377+1,BG!$A$2:$F$55,4)</f>
        <v>22.837623416264385</v>
      </c>
      <c r="AD377" s="4">
        <f>VLOOKUP(U377+1,BG!$A$2:$F$55,5)</f>
        <v>0.60624340813146793</v>
      </c>
      <c r="AE377" s="4">
        <f>VLOOKUP(U377+1,BG!$A$2:$F$55,6)</f>
        <v>-73.353163037523871</v>
      </c>
      <c r="AF377" s="3">
        <f>COUNTIF($U$2:U377,U377)</f>
        <v>3</v>
      </c>
      <c r="AG377" s="3">
        <f t="shared" si="55"/>
        <v>18</v>
      </c>
      <c r="AH377" s="3">
        <f t="shared" si="58"/>
        <v>15</v>
      </c>
      <c r="AI377" s="3">
        <f t="shared" si="59"/>
        <v>2</v>
      </c>
      <c r="AJ377" s="81">
        <f t="shared" si="56"/>
        <v>11.19189470008337</v>
      </c>
      <c r="AK377" s="81">
        <f t="shared" si="57"/>
        <v>1.14888114996638</v>
      </c>
      <c r="AL377" s="81">
        <f t="shared" si="60"/>
        <v>-14.757827030858566</v>
      </c>
      <c r="AM377" s="83">
        <v>1.13419</v>
      </c>
      <c r="AN377" s="83">
        <v>399.46300000000002</v>
      </c>
      <c r="AO377" s="84">
        <f t="shared" si="61"/>
        <v>453.06693997000002</v>
      </c>
      <c r="AP377" s="84">
        <f t="shared" si="62"/>
        <v>432.09676211282169</v>
      </c>
      <c r="AQ377" s="84">
        <f t="shared" si="63"/>
        <v>-1.8996701775241505</v>
      </c>
      <c r="AR377" s="84">
        <f t="shared" si="64"/>
        <v>433.99643229034587</v>
      </c>
      <c r="AS377" s="85">
        <f t="shared" si="65"/>
        <v>4.3941623158081373E-2</v>
      </c>
    </row>
    <row r="378" spans="1:45" x14ac:dyDescent="0.25">
      <c r="A378">
        <v>20</v>
      </c>
      <c r="B378" s="36">
        <v>4</v>
      </c>
      <c r="C378" s="37" t="s">
        <v>792</v>
      </c>
      <c r="D378" s="37">
        <v>-210</v>
      </c>
      <c r="E378" s="37">
        <v>-103.97</v>
      </c>
      <c r="F378" s="37">
        <v>50</v>
      </c>
      <c r="G378" s="37">
        <v>0.78871100000000005</v>
      </c>
      <c r="H378" s="37">
        <v>0.184563</v>
      </c>
      <c r="I378" s="37">
        <v>47.241844999999998</v>
      </c>
      <c r="J378" s="37">
        <v>1.341421</v>
      </c>
      <c r="K378" s="37">
        <v>8.9815719999999999</v>
      </c>
      <c r="L378" s="37">
        <v>0.12773699999999999</v>
      </c>
      <c r="M378" s="59">
        <v>0.78871100000000005</v>
      </c>
      <c r="N378" s="37">
        <v>0.90406799999999998</v>
      </c>
      <c r="O378" s="37">
        <v>99700</v>
      </c>
      <c r="P378" s="37">
        <v>21.7</v>
      </c>
      <c r="Q378" s="37">
        <v>60</v>
      </c>
      <c r="R378" s="37">
        <v>1.171</v>
      </c>
      <c r="S378" s="37" t="s">
        <v>799</v>
      </c>
      <c r="T378" s="37" t="s">
        <v>800</v>
      </c>
      <c r="U378" s="77">
        <v>1230</v>
      </c>
      <c r="V378" s="34">
        <v>621.41347348167915</v>
      </c>
      <c r="W378" s="2">
        <v>1.1841031963441517</v>
      </c>
      <c r="X378" s="2">
        <v>371.41559438890278</v>
      </c>
      <c r="Y378" s="2">
        <v>-25.761783902137399</v>
      </c>
      <c r="Z378" s="80">
        <f>VLOOKUP(U378,BG!$A$2:$F$55,4)</f>
        <v>9.6391308712592352</v>
      </c>
      <c r="AA378" s="80">
        <f>VLOOKUP(U378,BG!$A$2:$F$55,5)</f>
        <v>1.2212328488777018</v>
      </c>
      <c r="AB378" s="80">
        <f>VLOOKUP(U378,BG!$A$2:$F$55,6)</f>
        <v>-6.9451155633031929</v>
      </c>
      <c r="AC378" s="4">
        <f>VLOOKUP(U378+1,BG!$A$2:$F$55,4)</f>
        <v>22.837623416264385</v>
      </c>
      <c r="AD378" s="4">
        <f>VLOOKUP(U378+1,BG!$A$2:$F$55,5)</f>
        <v>0.60624340813146793</v>
      </c>
      <c r="AE378" s="4">
        <f>VLOOKUP(U378+1,BG!$A$2:$F$55,6)</f>
        <v>-73.353163037523871</v>
      </c>
      <c r="AF378" s="3">
        <f>COUNTIF($U$2:U378,U378)</f>
        <v>4</v>
      </c>
      <c r="AG378" s="3">
        <f t="shared" si="55"/>
        <v>18</v>
      </c>
      <c r="AH378" s="3">
        <f t="shared" si="58"/>
        <v>14</v>
      </c>
      <c r="AI378" s="3">
        <f t="shared" si="59"/>
        <v>3</v>
      </c>
      <c r="AJ378" s="81">
        <f t="shared" si="56"/>
        <v>11.968276614495437</v>
      </c>
      <c r="AK378" s="81">
        <f t="shared" si="57"/>
        <v>1.1127053005107195</v>
      </c>
      <c r="AL378" s="81">
        <f t="shared" si="60"/>
        <v>-18.664182764636251</v>
      </c>
      <c r="AM378" s="83">
        <v>1.1840900000000001</v>
      </c>
      <c r="AN378" s="83">
        <v>372.38900000000001</v>
      </c>
      <c r="AO378" s="84">
        <f t="shared" si="61"/>
        <v>440.94209101000007</v>
      </c>
      <c r="AP378" s="84">
        <f t="shared" si="62"/>
        <v>414.03260858582536</v>
      </c>
      <c r="AQ378" s="84">
        <f t="shared" si="63"/>
        <v>-5.3470179377086904</v>
      </c>
      <c r="AR378" s="84">
        <f t="shared" si="64"/>
        <v>419.37962652353406</v>
      </c>
      <c r="AS378" s="85">
        <f t="shared" si="65"/>
        <v>5.1415145426135775E-2</v>
      </c>
    </row>
    <row r="379" spans="1:45" x14ac:dyDescent="0.25">
      <c r="A379">
        <v>20</v>
      </c>
      <c r="B379" s="36">
        <v>5</v>
      </c>
      <c r="C379" s="37" t="s">
        <v>792</v>
      </c>
      <c r="D379" s="37">
        <v>-200</v>
      </c>
      <c r="E379" s="37">
        <v>-103.97</v>
      </c>
      <c r="F379" s="37">
        <v>50</v>
      </c>
      <c r="G379" s="37">
        <v>0.79549499999999995</v>
      </c>
      <c r="H379" s="37">
        <v>0.184423</v>
      </c>
      <c r="I379" s="37">
        <v>47.206743000000003</v>
      </c>
      <c r="J379" s="37">
        <v>1.32267</v>
      </c>
      <c r="K379" s="37">
        <v>8.9782580000000003</v>
      </c>
      <c r="L379" s="37">
        <v>0.12606400000000001</v>
      </c>
      <c r="M379" s="59">
        <v>0.79549499999999995</v>
      </c>
      <c r="N379" s="37">
        <v>0.98882999999999999</v>
      </c>
      <c r="O379" s="37">
        <v>99700</v>
      </c>
      <c r="P379" s="37">
        <v>21.7</v>
      </c>
      <c r="Q379" s="37">
        <v>60</v>
      </c>
      <c r="R379" s="37">
        <v>1.171</v>
      </c>
      <c r="S379" s="37" t="s">
        <v>801</v>
      </c>
      <c r="T379" s="37" t="s">
        <v>802</v>
      </c>
      <c r="U379" s="77">
        <v>1230</v>
      </c>
      <c r="V379" s="34">
        <v>623.51676364507887</v>
      </c>
      <c r="W379" s="2">
        <v>1.0352536199153797</v>
      </c>
      <c r="X379" s="2">
        <v>424.83643080768331</v>
      </c>
      <c r="Y379" s="2">
        <v>-30.108169098357084</v>
      </c>
      <c r="Z379" s="80">
        <f>VLOOKUP(U379,BG!$A$2:$F$55,4)</f>
        <v>9.6391308712592352</v>
      </c>
      <c r="AA379" s="80">
        <f>VLOOKUP(U379,BG!$A$2:$F$55,5)</f>
        <v>1.2212328488777018</v>
      </c>
      <c r="AB379" s="80">
        <f>VLOOKUP(U379,BG!$A$2:$F$55,6)</f>
        <v>-6.9451155633031929</v>
      </c>
      <c r="AC379" s="4">
        <f>VLOOKUP(U379+1,BG!$A$2:$F$55,4)</f>
        <v>22.837623416264385</v>
      </c>
      <c r="AD379" s="4">
        <f>VLOOKUP(U379+1,BG!$A$2:$F$55,5)</f>
        <v>0.60624340813146793</v>
      </c>
      <c r="AE379" s="4">
        <f>VLOOKUP(U379+1,BG!$A$2:$F$55,6)</f>
        <v>-73.353163037523871</v>
      </c>
      <c r="AF379" s="3">
        <f>COUNTIF($U$2:U379,U379)</f>
        <v>5</v>
      </c>
      <c r="AG379" s="3">
        <f t="shared" si="55"/>
        <v>18</v>
      </c>
      <c r="AH379" s="3">
        <f t="shared" si="58"/>
        <v>13</v>
      </c>
      <c r="AI379" s="3">
        <f t="shared" si="59"/>
        <v>4</v>
      </c>
      <c r="AJ379" s="81">
        <f t="shared" si="56"/>
        <v>12.744658528907506</v>
      </c>
      <c r="AK379" s="81">
        <f t="shared" si="57"/>
        <v>1.0765294510550585</v>
      </c>
      <c r="AL379" s="81">
        <f t="shared" si="60"/>
        <v>-22.570538498413939</v>
      </c>
      <c r="AM379" s="83">
        <v>1.02843</v>
      </c>
      <c r="AN379" s="83">
        <v>425.54300000000001</v>
      </c>
      <c r="AO379" s="84">
        <f t="shared" si="61"/>
        <v>437.64118748999999</v>
      </c>
      <c r="AP379" s="84">
        <f t="shared" si="62"/>
        <v>409.70528376722677</v>
      </c>
      <c r="AQ379" s="84">
        <f t="shared" si="63"/>
        <v>-8.8505382484049715</v>
      </c>
      <c r="AR379" s="84">
        <f t="shared" si="64"/>
        <v>418.55582201563175</v>
      </c>
      <c r="AS379" s="85">
        <f t="shared" si="65"/>
        <v>4.5598136426484748E-2</v>
      </c>
    </row>
    <row r="380" spans="1:45" x14ac:dyDescent="0.25">
      <c r="A380">
        <v>20</v>
      </c>
      <c r="B380" s="36">
        <v>6</v>
      </c>
      <c r="C380" s="37" t="s">
        <v>792</v>
      </c>
      <c r="D380" s="37">
        <v>-190</v>
      </c>
      <c r="E380" s="37">
        <v>-103.97</v>
      </c>
      <c r="F380" s="37">
        <v>50</v>
      </c>
      <c r="G380" s="37">
        <v>0.83217099999999999</v>
      </c>
      <c r="H380" s="37">
        <v>0.18403700000000001</v>
      </c>
      <c r="I380" s="37">
        <v>47.110017999999997</v>
      </c>
      <c r="J380" s="37">
        <v>1.2802990000000001</v>
      </c>
      <c r="K380" s="37">
        <v>8.9691069999999993</v>
      </c>
      <c r="L380" s="37">
        <v>0.122171</v>
      </c>
      <c r="M380" s="59">
        <v>0.83217099999999999</v>
      </c>
      <c r="N380" s="37">
        <v>1.0557920000000001</v>
      </c>
      <c r="O380" s="37">
        <v>99700</v>
      </c>
      <c r="P380" s="37">
        <v>21.7</v>
      </c>
      <c r="Q380" s="37">
        <v>60</v>
      </c>
      <c r="R380" s="37">
        <v>1.171</v>
      </c>
      <c r="S380" s="37" t="s">
        <v>803</v>
      </c>
      <c r="T380" s="37" t="s">
        <v>804</v>
      </c>
      <c r="U380" s="77">
        <v>1230</v>
      </c>
      <c r="V380" s="34">
        <v>651.16025714942737</v>
      </c>
      <c r="W380" s="2">
        <v>0.97460036409932727</v>
      </c>
      <c r="X380" s="2">
        <v>473.02489871206143</v>
      </c>
      <c r="Y380" s="2">
        <v>-31.477559922977065</v>
      </c>
      <c r="Z380" s="80">
        <f>VLOOKUP(U380,BG!$A$2:$F$55,4)</f>
        <v>9.6391308712592352</v>
      </c>
      <c r="AA380" s="80">
        <f>VLOOKUP(U380,BG!$A$2:$F$55,5)</f>
        <v>1.2212328488777018</v>
      </c>
      <c r="AB380" s="80">
        <f>VLOOKUP(U380,BG!$A$2:$F$55,6)</f>
        <v>-6.9451155633031929</v>
      </c>
      <c r="AC380" s="4">
        <f>VLOOKUP(U380+1,BG!$A$2:$F$55,4)</f>
        <v>22.837623416264385</v>
      </c>
      <c r="AD380" s="4">
        <f>VLOOKUP(U380+1,BG!$A$2:$F$55,5)</f>
        <v>0.60624340813146793</v>
      </c>
      <c r="AE380" s="4">
        <f>VLOOKUP(U380+1,BG!$A$2:$F$55,6)</f>
        <v>-73.353163037523871</v>
      </c>
      <c r="AF380" s="3">
        <f>COUNTIF($U$2:U380,U380)</f>
        <v>6</v>
      </c>
      <c r="AG380" s="3">
        <f t="shared" si="55"/>
        <v>18</v>
      </c>
      <c r="AH380" s="3">
        <f t="shared" si="58"/>
        <v>12</v>
      </c>
      <c r="AI380" s="3">
        <f t="shared" si="59"/>
        <v>5</v>
      </c>
      <c r="AJ380" s="81">
        <f t="shared" si="56"/>
        <v>13.521040443319574</v>
      </c>
      <c r="AK380" s="81">
        <f t="shared" si="57"/>
        <v>1.0403536015993975</v>
      </c>
      <c r="AL380" s="81">
        <f t="shared" si="60"/>
        <v>-26.476894232191626</v>
      </c>
      <c r="AM380" s="83">
        <v>0.96613700000000002</v>
      </c>
      <c r="AN380" s="83">
        <v>473.84500000000003</v>
      </c>
      <c r="AO380" s="84">
        <f t="shared" si="61"/>
        <v>457.79918676500006</v>
      </c>
      <c r="AP380" s="84">
        <f t="shared" si="62"/>
        <v>429.53267858984543</v>
      </c>
      <c r="AQ380" s="84">
        <f t="shared" si="63"/>
        <v>-12.410231109612992</v>
      </c>
      <c r="AR380" s="84">
        <f t="shared" si="64"/>
        <v>441.94290969945843</v>
      </c>
      <c r="AS380" s="85">
        <f t="shared" si="65"/>
        <v>3.587856421618945E-2</v>
      </c>
    </row>
    <row r="381" spans="1:45" x14ac:dyDescent="0.25">
      <c r="A381">
        <v>20</v>
      </c>
      <c r="B381" s="36">
        <v>7</v>
      </c>
      <c r="C381" s="37" t="s">
        <v>792</v>
      </c>
      <c r="D381" s="37">
        <v>-180</v>
      </c>
      <c r="E381" s="37">
        <v>-103.97</v>
      </c>
      <c r="F381" s="37">
        <v>50</v>
      </c>
      <c r="G381" s="37">
        <v>0.83543400000000001</v>
      </c>
      <c r="H381" s="37">
        <v>0.184422</v>
      </c>
      <c r="I381" s="37">
        <v>47.206411000000003</v>
      </c>
      <c r="J381" s="37">
        <v>1.3535649999999999</v>
      </c>
      <c r="K381" s="37">
        <v>8.9781910000000007</v>
      </c>
      <c r="L381" s="37">
        <v>0.128523</v>
      </c>
      <c r="M381" s="59">
        <v>0.83543400000000001</v>
      </c>
      <c r="N381" s="37">
        <v>1.0640339999999999</v>
      </c>
      <c r="O381" s="37">
        <v>99700</v>
      </c>
      <c r="P381" s="37">
        <v>21.7</v>
      </c>
      <c r="Q381" s="37">
        <v>60</v>
      </c>
      <c r="R381" s="37">
        <v>1.171</v>
      </c>
      <c r="S381" s="37" t="s">
        <v>805</v>
      </c>
      <c r="T381" s="37" t="s">
        <v>806</v>
      </c>
      <c r="U381" s="77">
        <v>1230</v>
      </c>
      <c r="V381" s="34">
        <v>650.26672822151261</v>
      </c>
      <c r="W381" s="2">
        <v>0.95056528360357606</v>
      </c>
      <c r="X381" s="2">
        <v>482.75426064726065</v>
      </c>
      <c r="Y381" s="2">
        <v>-35.832613105558998</v>
      </c>
      <c r="Z381" s="80">
        <f>VLOOKUP(U381,BG!$A$2:$F$55,4)</f>
        <v>9.6391308712592352</v>
      </c>
      <c r="AA381" s="80">
        <f>VLOOKUP(U381,BG!$A$2:$F$55,5)</f>
        <v>1.2212328488777018</v>
      </c>
      <c r="AB381" s="80">
        <f>VLOOKUP(U381,BG!$A$2:$F$55,6)</f>
        <v>-6.9451155633031929</v>
      </c>
      <c r="AC381" s="4">
        <f>VLOOKUP(U381+1,BG!$A$2:$F$55,4)</f>
        <v>22.837623416264385</v>
      </c>
      <c r="AD381" s="4">
        <f>VLOOKUP(U381+1,BG!$A$2:$F$55,5)</f>
        <v>0.60624340813146793</v>
      </c>
      <c r="AE381" s="4">
        <f>VLOOKUP(U381+1,BG!$A$2:$F$55,6)</f>
        <v>-73.353163037523871</v>
      </c>
      <c r="AF381" s="3">
        <f>COUNTIF($U$2:U381,U381)</f>
        <v>7</v>
      </c>
      <c r="AG381" s="3">
        <f t="shared" si="55"/>
        <v>18</v>
      </c>
      <c r="AH381" s="3">
        <f t="shared" si="58"/>
        <v>11</v>
      </c>
      <c r="AI381" s="3">
        <f t="shared" si="59"/>
        <v>6</v>
      </c>
      <c r="AJ381" s="81">
        <f t="shared" si="56"/>
        <v>14.297422357731641</v>
      </c>
      <c r="AK381" s="81">
        <f t="shared" si="57"/>
        <v>1.0041777521437369</v>
      </c>
      <c r="AL381" s="81">
        <f t="shared" si="60"/>
        <v>-30.383249965969313</v>
      </c>
      <c r="AM381" s="83">
        <v>0.94123400000000002</v>
      </c>
      <c r="AN381" s="83">
        <v>483.65100000000001</v>
      </c>
      <c r="AO381" s="84">
        <f t="shared" si="61"/>
        <v>455.228765334</v>
      </c>
      <c r="AP381" s="84">
        <f t="shared" si="62"/>
        <v>423.05682757743898</v>
      </c>
      <c r="AQ381" s="84">
        <f t="shared" si="63"/>
        <v>-16.026096521332747</v>
      </c>
      <c r="AR381" s="84">
        <f t="shared" si="64"/>
        <v>439.08292409877174</v>
      </c>
      <c r="AS381" s="85">
        <f t="shared" si="65"/>
        <v>3.6771735699738239E-2</v>
      </c>
    </row>
    <row r="382" spans="1:45" x14ac:dyDescent="0.25">
      <c r="A382">
        <v>20</v>
      </c>
      <c r="B382" s="36">
        <v>8</v>
      </c>
      <c r="C382" s="37" t="s">
        <v>792</v>
      </c>
      <c r="D382" s="37">
        <v>-169.96875</v>
      </c>
      <c r="E382" s="37">
        <v>-103.97</v>
      </c>
      <c r="F382" s="37">
        <v>50</v>
      </c>
      <c r="G382" s="37">
        <v>0.81844600000000001</v>
      </c>
      <c r="H382" s="37">
        <v>0.18437200000000001</v>
      </c>
      <c r="I382" s="37">
        <v>47.193908</v>
      </c>
      <c r="J382" s="37">
        <v>1.338865</v>
      </c>
      <c r="K382" s="37">
        <v>8.9770160000000008</v>
      </c>
      <c r="L382" s="37">
        <v>0.127522</v>
      </c>
      <c r="M382" s="59">
        <v>0.81844600000000001</v>
      </c>
      <c r="N382" s="37">
        <v>1.079372</v>
      </c>
      <c r="O382" s="37">
        <v>99700</v>
      </c>
      <c r="P382" s="37">
        <v>21.7</v>
      </c>
      <c r="Q382" s="37">
        <v>60</v>
      </c>
      <c r="R382" s="37">
        <v>1.171</v>
      </c>
      <c r="S382" s="37" t="s">
        <v>807</v>
      </c>
      <c r="T382" s="37" t="s">
        <v>808</v>
      </c>
      <c r="U382" s="77">
        <v>1230</v>
      </c>
      <c r="V382" s="34">
        <v>632.05806217535383</v>
      </c>
      <c r="W382" s="2">
        <v>0.87305452667489136</v>
      </c>
      <c r="X382" s="2">
        <v>509.90123759298831</v>
      </c>
      <c r="Y382" s="2">
        <v>-39.437283463562963</v>
      </c>
      <c r="Z382" s="80">
        <f>VLOOKUP(U382,BG!$A$2:$F$55,4)</f>
        <v>9.6391308712592352</v>
      </c>
      <c r="AA382" s="80">
        <f>VLOOKUP(U382,BG!$A$2:$F$55,5)</f>
        <v>1.2212328488777018</v>
      </c>
      <c r="AB382" s="80">
        <f>VLOOKUP(U382,BG!$A$2:$F$55,6)</f>
        <v>-6.9451155633031929</v>
      </c>
      <c r="AC382" s="4">
        <f>VLOOKUP(U382+1,BG!$A$2:$F$55,4)</f>
        <v>22.837623416264385</v>
      </c>
      <c r="AD382" s="4">
        <f>VLOOKUP(U382+1,BG!$A$2:$F$55,5)</f>
        <v>0.60624340813146793</v>
      </c>
      <c r="AE382" s="4">
        <f>VLOOKUP(U382+1,BG!$A$2:$F$55,6)</f>
        <v>-73.353163037523871</v>
      </c>
      <c r="AF382" s="3">
        <f>COUNTIF($U$2:U382,U382)</f>
        <v>8</v>
      </c>
      <c r="AG382" s="3">
        <f t="shared" si="55"/>
        <v>18</v>
      </c>
      <c r="AH382" s="3">
        <f t="shared" si="58"/>
        <v>10</v>
      </c>
      <c r="AI382" s="3">
        <f t="shared" si="59"/>
        <v>7</v>
      </c>
      <c r="AJ382" s="81">
        <f t="shared" si="56"/>
        <v>15.073804272143708</v>
      </c>
      <c r="AK382" s="81">
        <f t="shared" si="57"/>
        <v>0.96800190268807618</v>
      </c>
      <c r="AL382" s="81">
        <f t="shared" si="60"/>
        <v>-34.289605699747</v>
      </c>
      <c r="AM382" s="83">
        <v>0.86192100000000005</v>
      </c>
      <c r="AN382" s="83">
        <v>510.92700000000002</v>
      </c>
      <c r="AO382" s="84">
        <f t="shared" si="61"/>
        <v>440.37871076700003</v>
      </c>
      <c r="AP382" s="84">
        <f t="shared" si="62"/>
        <v>405.73430017412477</v>
      </c>
      <c r="AQ382" s="84">
        <f t="shared" si="63"/>
        <v>-19.698134483564239</v>
      </c>
      <c r="AR382" s="84">
        <f t="shared" si="64"/>
        <v>425.43243465768899</v>
      </c>
      <c r="AS382" s="85">
        <f t="shared" si="65"/>
        <v>3.5131961956161382E-2</v>
      </c>
    </row>
    <row r="383" spans="1:45" ht="15.75" thickBot="1" x14ac:dyDescent="0.3">
      <c r="A383">
        <v>20</v>
      </c>
      <c r="B383" s="36">
        <v>9</v>
      </c>
      <c r="C383" s="37" t="s">
        <v>792</v>
      </c>
      <c r="D383" s="37">
        <v>-160</v>
      </c>
      <c r="E383" s="37">
        <v>-103.97</v>
      </c>
      <c r="F383" s="37">
        <v>50</v>
      </c>
      <c r="G383" s="37">
        <v>0.78401799999999999</v>
      </c>
      <c r="H383" s="37">
        <v>0.184</v>
      </c>
      <c r="I383" s="37">
        <v>47.10069</v>
      </c>
      <c r="J383" s="37">
        <v>1.337887</v>
      </c>
      <c r="K383" s="37">
        <v>8.9681429999999995</v>
      </c>
      <c r="L383" s="37">
        <v>0.12759699999999999</v>
      </c>
      <c r="M383" s="59">
        <v>0.78401799999999999</v>
      </c>
      <c r="N383" s="37">
        <v>1.0513950000000001</v>
      </c>
      <c r="O383" s="37">
        <v>99700</v>
      </c>
      <c r="P383" s="37">
        <v>21.7</v>
      </c>
      <c r="Q383" s="37">
        <v>60</v>
      </c>
      <c r="R383" s="37">
        <v>1.171</v>
      </c>
      <c r="S383" s="37" t="s">
        <v>809</v>
      </c>
      <c r="T383" s="37" t="s">
        <v>810</v>
      </c>
      <c r="U383" s="77">
        <v>1230</v>
      </c>
      <c r="V383" s="34">
        <v>598.91938645731375</v>
      </c>
      <c r="W383" s="2">
        <v>0.86467354364359517</v>
      </c>
      <c r="X383" s="2">
        <v>489.68410722407833</v>
      </c>
      <c r="Y383" s="2">
        <v>-40.439749355901682</v>
      </c>
      <c r="Z383" s="80">
        <f>VLOOKUP(U383,BG!$A$2:$F$55,4)</f>
        <v>9.6391308712592352</v>
      </c>
      <c r="AA383" s="80">
        <f>VLOOKUP(U383,BG!$A$2:$F$55,5)</f>
        <v>1.2212328488777018</v>
      </c>
      <c r="AB383" s="80">
        <f>VLOOKUP(U383,BG!$A$2:$F$55,6)</f>
        <v>-6.9451155633031929</v>
      </c>
      <c r="AC383" s="4">
        <f>VLOOKUP(U383+1,BG!$A$2:$F$55,4)</f>
        <v>22.837623416264385</v>
      </c>
      <c r="AD383" s="4">
        <f>VLOOKUP(U383+1,BG!$A$2:$F$55,5)</f>
        <v>0.60624340813146793</v>
      </c>
      <c r="AE383" s="4">
        <f>VLOOKUP(U383+1,BG!$A$2:$F$55,6)</f>
        <v>-73.353163037523871</v>
      </c>
      <c r="AF383" s="3">
        <f>COUNTIF($U$2:U383,U383)</f>
        <v>9</v>
      </c>
      <c r="AG383" s="3">
        <f t="shared" si="55"/>
        <v>18</v>
      </c>
      <c r="AH383" s="3">
        <f t="shared" si="58"/>
        <v>9</v>
      </c>
      <c r="AI383" s="3">
        <f t="shared" si="59"/>
        <v>8</v>
      </c>
      <c r="AJ383" s="81">
        <f t="shared" si="56"/>
        <v>15.850186186555774</v>
      </c>
      <c r="AK383" s="81">
        <f t="shared" si="57"/>
        <v>0.9318260532324153</v>
      </c>
      <c r="AL383" s="81">
        <f t="shared" si="60"/>
        <v>-38.195961433524694</v>
      </c>
      <c r="AM383" s="83">
        <v>0.85310399999999997</v>
      </c>
      <c r="AN383" s="83">
        <v>490.77499999999998</v>
      </c>
      <c r="AO383" s="84">
        <f t="shared" si="61"/>
        <v>418.68211559999997</v>
      </c>
      <c r="AP383" s="84">
        <f t="shared" si="62"/>
        <v>382.97714290349234</v>
      </c>
      <c r="AQ383" s="84">
        <f t="shared" si="63"/>
        <v>-23.426344996307478</v>
      </c>
      <c r="AR383" s="84">
        <f t="shared" si="64"/>
        <v>406.40348789979981</v>
      </c>
      <c r="AS383" s="85">
        <f t="shared" si="65"/>
        <v>3.0212899411009728E-2</v>
      </c>
    </row>
    <row r="384" spans="1:45" x14ac:dyDescent="0.25">
      <c r="A384">
        <v>21</v>
      </c>
      <c r="B384" s="36">
        <v>1</v>
      </c>
      <c r="C384" s="64" t="s">
        <v>811</v>
      </c>
      <c r="D384" s="64">
        <v>-240</v>
      </c>
      <c r="E384" s="64">
        <v>103.99875</v>
      </c>
      <c r="F384" s="64">
        <v>50</v>
      </c>
      <c r="G384" s="64">
        <v>0.59114500000000003</v>
      </c>
      <c r="H384" s="64">
        <v>0.18363399999999999</v>
      </c>
      <c r="I384" s="64">
        <v>47.008923000000003</v>
      </c>
      <c r="J384" s="64">
        <v>1.33582</v>
      </c>
      <c r="K384" s="64">
        <v>8.9594009999999997</v>
      </c>
      <c r="L384" s="64">
        <v>0.12756899999999999</v>
      </c>
      <c r="M384" s="65">
        <v>0.59114500000000003</v>
      </c>
      <c r="N384" s="64">
        <v>0.42777199999999999</v>
      </c>
      <c r="O384" s="64">
        <v>99700</v>
      </c>
      <c r="P384" s="64">
        <v>21.7</v>
      </c>
      <c r="Q384" s="64">
        <v>60</v>
      </c>
      <c r="R384" s="64">
        <v>1.171</v>
      </c>
      <c r="S384" s="64" t="s">
        <v>812</v>
      </c>
      <c r="T384" s="64" t="s">
        <v>813</v>
      </c>
      <c r="U384" s="77">
        <v>1230</v>
      </c>
      <c r="V384" s="34">
        <v>430.18688815860861</v>
      </c>
      <c r="W384" s="2">
        <v>1.289378465497937</v>
      </c>
      <c r="X384" s="2">
        <v>235.1155167522123</v>
      </c>
      <c r="Y384" s="2">
        <v>-43.297221988548337</v>
      </c>
      <c r="Z384" s="80">
        <f>VLOOKUP(U384,BG!$A$2:$F$55,4)</f>
        <v>9.6391308712592352</v>
      </c>
      <c r="AA384" s="80">
        <f>VLOOKUP(U384,BG!$A$2:$F$55,5)</f>
        <v>1.2212328488777018</v>
      </c>
      <c r="AB384" s="80">
        <f>VLOOKUP(U384,BG!$A$2:$F$55,6)</f>
        <v>-6.9451155633031929</v>
      </c>
      <c r="AC384" s="4">
        <f>VLOOKUP(U384+1,BG!$A$2:$F$55,4)</f>
        <v>22.837623416264385</v>
      </c>
      <c r="AD384" s="4">
        <f>VLOOKUP(U384+1,BG!$A$2:$F$55,5)</f>
        <v>0.60624340813146793</v>
      </c>
      <c r="AE384" s="4">
        <f>VLOOKUP(U384+1,BG!$A$2:$F$55,6)</f>
        <v>-73.353163037523871</v>
      </c>
      <c r="AF384" s="3">
        <f>COUNTIF($U$2:U384,U384)</f>
        <v>10</v>
      </c>
      <c r="AG384" s="3">
        <f t="shared" si="55"/>
        <v>18</v>
      </c>
      <c r="AH384" s="3">
        <f t="shared" si="58"/>
        <v>8</v>
      </c>
      <c r="AI384" s="3">
        <f t="shared" si="59"/>
        <v>9</v>
      </c>
      <c r="AJ384" s="81">
        <f t="shared" si="56"/>
        <v>16.626568100967845</v>
      </c>
      <c r="AK384" s="81">
        <f t="shared" si="57"/>
        <v>0.89565020377675442</v>
      </c>
      <c r="AL384" s="81">
        <f t="shared" si="60"/>
        <v>-42.102317167302374</v>
      </c>
      <c r="AM384" s="83">
        <v>1.2886500000000001</v>
      </c>
      <c r="AN384" s="83">
        <v>236.40199999999999</v>
      </c>
      <c r="AO384" s="84">
        <f t="shared" si="61"/>
        <v>304.6394373</v>
      </c>
      <c r="AP384" s="84">
        <f t="shared" si="62"/>
        <v>259.85566221617364</v>
      </c>
      <c r="AQ384" s="84">
        <f t="shared" si="63"/>
        <v>-27.210728059562442</v>
      </c>
      <c r="AR384" s="84">
        <f t="shared" si="64"/>
        <v>287.06639027573607</v>
      </c>
      <c r="AS384" s="85">
        <f t="shared" si="65"/>
        <v>6.1215968220398348E-2</v>
      </c>
    </row>
    <row r="385" spans="1:45" x14ac:dyDescent="0.25">
      <c r="A385">
        <v>21</v>
      </c>
      <c r="B385" s="36">
        <v>2</v>
      </c>
      <c r="C385" s="37" t="s">
        <v>811</v>
      </c>
      <c r="D385" s="37">
        <v>-230</v>
      </c>
      <c r="E385" s="37">
        <v>103.99875</v>
      </c>
      <c r="F385" s="37">
        <v>50</v>
      </c>
      <c r="G385" s="37">
        <v>0.58293700000000004</v>
      </c>
      <c r="H385" s="37">
        <v>0.18387999999999999</v>
      </c>
      <c r="I385" s="37">
        <v>47.070532999999998</v>
      </c>
      <c r="J385" s="37">
        <v>1.3353889999999999</v>
      </c>
      <c r="K385" s="37">
        <v>8.9652729999999998</v>
      </c>
      <c r="L385" s="37">
        <v>0.12743599999999999</v>
      </c>
      <c r="M385" s="59">
        <v>0.58293700000000004</v>
      </c>
      <c r="N385" s="37">
        <v>0.40424700000000002</v>
      </c>
      <c r="O385" s="37">
        <v>99700</v>
      </c>
      <c r="P385" s="37">
        <v>21.7</v>
      </c>
      <c r="Q385" s="37">
        <v>60</v>
      </c>
      <c r="R385" s="37">
        <v>1.171</v>
      </c>
      <c r="S385" s="37" t="s">
        <v>814</v>
      </c>
      <c r="T385" s="37" t="s">
        <v>815</v>
      </c>
      <c r="U385" s="77">
        <v>1230</v>
      </c>
      <c r="V385" s="34">
        <v>419.39204922921704</v>
      </c>
      <c r="W385" s="2">
        <v>1.4473645868868994</v>
      </c>
      <c r="X385" s="2">
        <v>203.88103371384764</v>
      </c>
      <c r="Y385" s="2">
        <v>-46.548135227851752</v>
      </c>
      <c r="Z385" s="80">
        <f>VLOOKUP(U385,BG!$A$2:$F$55,4)</f>
        <v>9.6391308712592352</v>
      </c>
      <c r="AA385" s="80">
        <f>VLOOKUP(U385,BG!$A$2:$F$55,5)</f>
        <v>1.2212328488777018</v>
      </c>
      <c r="AB385" s="80">
        <f>VLOOKUP(U385,BG!$A$2:$F$55,6)</f>
        <v>-6.9451155633031929</v>
      </c>
      <c r="AC385" s="4">
        <f>VLOOKUP(U385+1,BG!$A$2:$F$55,4)</f>
        <v>22.837623416264385</v>
      </c>
      <c r="AD385" s="4">
        <f>VLOOKUP(U385+1,BG!$A$2:$F$55,5)</f>
        <v>0.60624340813146793</v>
      </c>
      <c r="AE385" s="4">
        <f>VLOOKUP(U385+1,BG!$A$2:$F$55,6)</f>
        <v>-73.353163037523871</v>
      </c>
      <c r="AF385" s="3">
        <f>COUNTIF($U$2:U385,U385)</f>
        <v>11</v>
      </c>
      <c r="AG385" s="3">
        <f t="shared" si="55"/>
        <v>18</v>
      </c>
      <c r="AH385" s="3">
        <f t="shared" si="58"/>
        <v>7</v>
      </c>
      <c r="AI385" s="3">
        <f t="shared" si="59"/>
        <v>10</v>
      </c>
      <c r="AJ385" s="81">
        <f t="shared" si="56"/>
        <v>17.402950015379911</v>
      </c>
      <c r="AK385" s="81">
        <f t="shared" si="57"/>
        <v>0.85947435432109365</v>
      </c>
      <c r="AL385" s="81">
        <f t="shared" si="60"/>
        <v>-46.008672901080061</v>
      </c>
      <c r="AM385" s="83">
        <v>1.44591</v>
      </c>
      <c r="AN385" s="83">
        <v>205.03</v>
      </c>
      <c r="AO385" s="84">
        <f t="shared" si="61"/>
        <v>296.45492730000001</v>
      </c>
      <c r="AP385" s="84">
        <f t="shared" si="62"/>
        <v>248.54205290746532</v>
      </c>
      <c r="AQ385" s="84">
        <f t="shared" si="63"/>
        <v>-31.051283673329145</v>
      </c>
      <c r="AR385" s="84">
        <f t="shared" si="64"/>
        <v>279.59333658079447</v>
      </c>
      <c r="AS385" s="85">
        <f t="shared" si="65"/>
        <v>6.0307555700037298E-2</v>
      </c>
    </row>
    <row r="386" spans="1:45" x14ac:dyDescent="0.25">
      <c r="A386">
        <v>21</v>
      </c>
      <c r="B386" s="36">
        <v>3</v>
      </c>
      <c r="C386" s="37" t="s">
        <v>811</v>
      </c>
      <c r="D386" s="37">
        <v>-219.96875</v>
      </c>
      <c r="E386" s="37">
        <v>103.99875</v>
      </c>
      <c r="F386" s="37">
        <v>50</v>
      </c>
      <c r="G386" s="37">
        <v>0.62950600000000001</v>
      </c>
      <c r="H386" s="37">
        <v>0.183777</v>
      </c>
      <c r="I386" s="37">
        <v>47.044753999999998</v>
      </c>
      <c r="J386" s="37">
        <v>1.3562540000000001</v>
      </c>
      <c r="K386" s="37">
        <v>8.9627909999999993</v>
      </c>
      <c r="L386" s="37">
        <v>0.12929099999999999</v>
      </c>
      <c r="M386" s="59">
        <v>0.62950600000000001</v>
      </c>
      <c r="N386" s="37">
        <v>0.406366</v>
      </c>
      <c r="O386" s="37">
        <v>99700</v>
      </c>
      <c r="P386" s="37">
        <v>21.7</v>
      </c>
      <c r="Q386" s="37">
        <v>60</v>
      </c>
      <c r="R386" s="37">
        <v>1.171</v>
      </c>
      <c r="S386" s="37" t="s">
        <v>816</v>
      </c>
      <c r="T386" s="37" t="s">
        <v>817</v>
      </c>
      <c r="U386" s="77">
        <v>1230</v>
      </c>
      <c r="V386" s="34">
        <v>455.49236145159978</v>
      </c>
      <c r="W386" s="2">
        <v>1.652019928112173</v>
      </c>
      <c r="X386" s="2">
        <v>195.66891700658286</v>
      </c>
      <c r="Y386" s="2">
        <v>-46.986697649271242</v>
      </c>
      <c r="Z386" s="80">
        <f>VLOOKUP(U386,BG!$A$2:$F$55,4)</f>
        <v>9.6391308712592352</v>
      </c>
      <c r="AA386" s="80">
        <f>VLOOKUP(U386,BG!$A$2:$F$55,5)</f>
        <v>1.2212328488777018</v>
      </c>
      <c r="AB386" s="80">
        <f>VLOOKUP(U386,BG!$A$2:$F$55,6)</f>
        <v>-6.9451155633031929</v>
      </c>
      <c r="AC386" s="4">
        <f>VLOOKUP(U386+1,BG!$A$2:$F$55,4)</f>
        <v>22.837623416264385</v>
      </c>
      <c r="AD386" s="4">
        <f>VLOOKUP(U386+1,BG!$A$2:$F$55,5)</f>
        <v>0.60624340813146793</v>
      </c>
      <c r="AE386" s="4">
        <f>VLOOKUP(U386+1,BG!$A$2:$F$55,6)</f>
        <v>-73.353163037523871</v>
      </c>
      <c r="AF386" s="3">
        <f>COUNTIF($U$2:U386,U386)</f>
        <v>12</v>
      </c>
      <c r="AG386" s="3">
        <f t="shared" ref="AG386:AG437" si="66">COUNTIF($U$2:$U$437,U386)</f>
        <v>18</v>
      </c>
      <c r="AH386" s="3">
        <f t="shared" si="58"/>
        <v>6</v>
      </c>
      <c r="AI386" s="3">
        <f t="shared" si="59"/>
        <v>11</v>
      </c>
      <c r="AJ386" s="81">
        <f t="shared" ref="AJ386:AJ437" si="67">(AH386*Z386+AI386*AC386)/(AG386-1)</f>
        <v>18.179331929791978</v>
      </c>
      <c r="AK386" s="81">
        <f t="shared" ref="AK386:AK437" si="68">(AH386*AA386+AI386*AD386)/(AG386-1)</f>
        <v>0.82329850486543277</v>
      </c>
      <c r="AL386" s="81">
        <f t="shared" si="60"/>
        <v>-49.915028634857741</v>
      </c>
      <c r="AM386" s="83">
        <v>1.64619</v>
      </c>
      <c r="AN386" s="83">
        <v>196.82400000000001</v>
      </c>
      <c r="AO386" s="84">
        <f t="shared" si="61"/>
        <v>324.00970056000006</v>
      </c>
      <c r="AP386" s="84">
        <f t="shared" si="62"/>
        <v>276.26225255773051</v>
      </c>
      <c r="AQ386" s="84">
        <f t="shared" si="63"/>
        <v>-34.948011837607581</v>
      </c>
      <c r="AR386" s="84">
        <f t="shared" si="64"/>
        <v>311.21026439533807</v>
      </c>
      <c r="AS386" s="85">
        <f t="shared" si="65"/>
        <v>4.1127937054166515E-2</v>
      </c>
    </row>
    <row r="387" spans="1:45" x14ac:dyDescent="0.25">
      <c r="A387">
        <v>21</v>
      </c>
      <c r="B387" s="36">
        <v>4</v>
      </c>
      <c r="C387" s="37" t="s">
        <v>811</v>
      </c>
      <c r="D387" s="37">
        <v>-210</v>
      </c>
      <c r="E387" s="37">
        <v>103.99875</v>
      </c>
      <c r="F387" s="37">
        <v>50</v>
      </c>
      <c r="G387" s="37">
        <v>0.57530700000000001</v>
      </c>
      <c r="H387" s="37">
        <v>0.18332699999999999</v>
      </c>
      <c r="I387" s="37">
        <v>46.931862000000002</v>
      </c>
      <c r="J387" s="37">
        <v>1.333785</v>
      </c>
      <c r="K387" s="37">
        <v>8.9520549999999997</v>
      </c>
      <c r="L387" s="37">
        <v>0.12745600000000001</v>
      </c>
      <c r="M387" s="59">
        <v>0.57530700000000001</v>
      </c>
      <c r="N387" s="37">
        <v>0.34504800000000002</v>
      </c>
      <c r="O387" s="37">
        <v>99700</v>
      </c>
      <c r="P387" s="37">
        <v>21.7</v>
      </c>
      <c r="Q387" s="37">
        <v>60</v>
      </c>
      <c r="R387" s="37">
        <v>1.171</v>
      </c>
      <c r="S387" s="37" t="s">
        <v>818</v>
      </c>
      <c r="T387" s="37" t="s">
        <v>819</v>
      </c>
      <c r="U387" s="77">
        <v>1230</v>
      </c>
      <c r="V387" s="34">
        <v>405.30430311099587</v>
      </c>
      <c r="W387" s="2">
        <v>1.673326655293037</v>
      </c>
      <c r="X387" s="2">
        <v>172.24831291523884</v>
      </c>
      <c r="Y387" s="2">
        <v>-49.111287257641251</v>
      </c>
      <c r="Z387" s="80">
        <f>VLOOKUP(U387,BG!$A$2:$F$55,4)</f>
        <v>9.6391308712592352</v>
      </c>
      <c r="AA387" s="80">
        <f>VLOOKUP(U387,BG!$A$2:$F$55,5)</f>
        <v>1.2212328488777018</v>
      </c>
      <c r="AB387" s="80">
        <f>VLOOKUP(U387,BG!$A$2:$F$55,6)</f>
        <v>-6.9451155633031929</v>
      </c>
      <c r="AC387" s="4">
        <f>VLOOKUP(U387+1,BG!$A$2:$F$55,4)</f>
        <v>22.837623416264385</v>
      </c>
      <c r="AD387" s="4">
        <f>VLOOKUP(U387+1,BG!$A$2:$F$55,5)</f>
        <v>0.60624340813146793</v>
      </c>
      <c r="AE387" s="4">
        <f>VLOOKUP(U387+1,BG!$A$2:$F$55,6)</f>
        <v>-73.353163037523871</v>
      </c>
      <c r="AF387" s="3">
        <f>COUNTIF($U$2:U387,U387)</f>
        <v>13</v>
      </c>
      <c r="AG387" s="3">
        <f t="shared" si="66"/>
        <v>18</v>
      </c>
      <c r="AH387" s="3">
        <f t="shared" ref="AH387:AH437" si="69">AG387-AF387</f>
        <v>5</v>
      </c>
      <c r="AI387" s="3">
        <f t="shared" ref="AI387:AI437" si="70">AF387-1</f>
        <v>12</v>
      </c>
      <c r="AJ387" s="81">
        <f t="shared" si="67"/>
        <v>18.955713844204045</v>
      </c>
      <c r="AK387" s="81">
        <f t="shared" si="68"/>
        <v>0.787122655409772</v>
      </c>
      <c r="AL387" s="81">
        <f t="shared" ref="AL387:AL437" si="71">(AH387*AB387+AI387*AE387)/(AG387-1)</f>
        <v>-53.821384368635435</v>
      </c>
      <c r="AM387" s="83">
        <v>1.63618</v>
      </c>
      <c r="AN387" s="83">
        <v>173.89500000000001</v>
      </c>
      <c r="AO387" s="84">
        <f t="shared" ref="AO387:AO437" si="72">AM387*AN387</f>
        <v>284.52352110000004</v>
      </c>
      <c r="AP387" s="84">
        <f t="shared" ref="AP387:AP437" si="73">W387*X387+Y387</f>
        <v>239.11640607268379</v>
      </c>
      <c r="AQ387" s="84">
        <f t="shared" ref="AQ387:AQ437" si="74">AJ387*AK387+AL387</f>
        <v>-38.90091255239777</v>
      </c>
      <c r="AR387" s="84">
        <f t="shared" ref="AR387:AR437" si="75">AP387-AQ387</f>
        <v>278.01731862508154</v>
      </c>
      <c r="AS387" s="85">
        <f t="shared" ref="AS387:AS437" si="76">ABS((AO387-AR387)/AR387)</f>
        <v>2.3402148136290723E-2</v>
      </c>
    </row>
    <row r="388" spans="1:45" x14ac:dyDescent="0.25">
      <c r="A388">
        <v>21</v>
      </c>
      <c r="B388" s="36">
        <v>5</v>
      </c>
      <c r="C388" s="37" t="s">
        <v>811</v>
      </c>
      <c r="D388" s="37">
        <v>-200</v>
      </c>
      <c r="E388" s="37">
        <v>103.99875</v>
      </c>
      <c r="F388" s="37">
        <v>50</v>
      </c>
      <c r="G388" s="37">
        <v>0.55395399999999995</v>
      </c>
      <c r="H388" s="37">
        <v>0.18380299999999999</v>
      </c>
      <c r="I388" s="37">
        <v>47.051189000000001</v>
      </c>
      <c r="J388" s="37">
        <v>1.3717299999999999</v>
      </c>
      <c r="K388" s="37">
        <v>8.9633830000000003</v>
      </c>
      <c r="L388" s="37">
        <v>0.13075000000000001</v>
      </c>
      <c r="M388" s="59">
        <v>0.55395399999999995</v>
      </c>
      <c r="N388" s="37">
        <v>0.33784599999999998</v>
      </c>
      <c r="O388" s="37">
        <v>99700</v>
      </c>
      <c r="P388" s="37">
        <v>21.7</v>
      </c>
      <c r="Q388" s="37">
        <v>60</v>
      </c>
      <c r="R388" s="37">
        <v>1.171</v>
      </c>
      <c r="S388" s="37" t="s">
        <v>820</v>
      </c>
      <c r="T388" s="37" t="s">
        <v>821</v>
      </c>
      <c r="U388" s="77">
        <v>1230</v>
      </c>
      <c r="V388" s="34">
        <v>383.22452466149741</v>
      </c>
      <c r="W388" s="2">
        <v>1.679513090534934</v>
      </c>
      <c r="X388" s="2">
        <v>163.2447569681093</v>
      </c>
      <c r="Y388" s="2">
        <v>-50.313633270309332</v>
      </c>
      <c r="Z388" s="80">
        <f>VLOOKUP(U388,BG!$A$2:$F$55,4)</f>
        <v>9.6391308712592352</v>
      </c>
      <c r="AA388" s="80">
        <f>VLOOKUP(U388,BG!$A$2:$F$55,5)</f>
        <v>1.2212328488777018</v>
      </c>
      <c r="AB388" s="80">
        <f>VLOOKUP(U388,BG!$A$2:$F$55,6)</f>
        <v>-6.9451155633031929</v>
      </c>
      <c r="AC388" s="4">
        <f>VLOOKUP(U388+1,BG!$A$2:$F$55,4)</f>
        <v>22.837623416264385</v>
      </c>
      <c r="AD388" s="4">
        <f>VLOOKUP(U388+1,BG!$A$2:$F$55,5)</f>
        <v>0.60624340813146793</v>
      </c>
      <c r="AE388" s="4">
        <f>VLOOKUP(U388+1,BG!$A$2:$F$55,6)</f>
        <v>-73.353163037523871</v>
      </c>
      <c r="AF388" s="3">
        <f>COUNTIF($U$2:U388,U388)</f>
        <v>14</v>
      </c>
      <c r="AG388" s="3">
        <f t="shared" si="66"/>
        <v>18</v>
      </c>
      <c r="AH388" s="3">
        <f t="shared" si="69"/>
        <v>4</v>
      </c>
      <c r="AI388" s="3">
        <f t="shared" si="70"/>
        <v>13</v>
      </c>
      <c r="AJ388" s="81">
        <f t="shared" si="67"/>
        <v>19.732095758616115</v>
      </c>
      <c r="AK388" s="81">
        <f t="shared" si="68"/>
        <v>0.75094680595411112</v>
      </c>
      <c r="AL388" s="81">
        <f t="shared" si="71"/>
        <v>-57.727740102413129</v>
      </c>
      <c r="AM388" s="83">
        <v>1.6316200000000001</v>
      </c>
      <c r="AN388" s="83">
        <v>165.22399999999999</v>
      </c>
      <c r="AO388" s="84">
        <f t="shared" si="72"/>
        <v>269.58278287999997</v>
      </c>
      <c r="AP388" s="84">
        <f t="shared" si="73"/>
        <v>223.85807301882411</v>
      </c>
      <c r="AQ388" s="84">
        <f t="shared" si="74"/>
        <v>-42.909985817699692</v>
      </c>
      <c r="AR388" s="84">
        <f t="shared" si="75"/>
        <v>266.76805883652378</v>
      </c>
      <c r="AS388" s="85">
        <f t="shared" si="76"/>
        <v>1.0551203377766679E-2</v>
      </c>
    </row>
    <row r="389" spans="1:45" x14ac:dyDescent="0.25">
      <c r="A389">
        <v>21</v>
      </c>
      <c r="B389" s="36">
        <v>6</v>
      </c>
      <c r="C389" s="37" t="s">
        <v>811</v>
      </c>
      <c r="D389" s="37">
        <v>-190</v>
      </c>
      <c r="E389" s="37">
        <v>103.99875</v>
      </c>
      <c r="F389" s="37">
        <v>50</v>
      </c>
      <c r="G389" s="37">
        <v>0.53487399999999996</v>
      </c>
      <c r="H389" s="37">
        <v>0.18343799999999999</v>
      </c>
      <c r="I389" s="37">
        <v>46.959541000000002</v>
      </c>
      <c r="J389" s="37">
        <v>1.382115</v>
      </c>
      <c r="K389" s="37">
        <v>8.9546309999999991</v>
      </c>
      <c r="L389" s="37">
        <v>0.131885</v>
      </c>
      <c r="M389" s="59">
        <v>0.53487399999999996</v>
      </c>
      <c r="N389" s="37">
        <v>0.29992000000000002</v>
      </c>
      <c r="O389" s="37">
        <v>99700</v>
      </c>
      <c r="P389" s="37">
        <v>21.7</v>
      </c>
      <c r="Q389" s="37">
        <v>60</v>
      </c>
      <c r="R389" s="37">
        <v>1.171</v>
      </c>
      <c r="S389" s="37" t="s">
        <v>822</v>
      </c>
      <c r="T389" s="37" t="s">
        <v>823</v>
      </c>
      <c r="U389" s="77">
        <v>1230</v>
      </c>
      <c r="V389" s="34">
        <v>363.0768599452083</v>
      </c>
      <c r="W389" s="2">
        <v>1.7799590102141896</v>
      </c>
      <c r="X389" s="2">
        <v>146.38822715032035</v>
      </c>
      <c r="Y389" s="2">
        <v>-52.442984088099422</v>
      </c>
      <c r="Z389" s="80">
        <f>VLOOKUP(U389,BG!$A$2:$F$55,4)</f>
        <v>9.6391308712592352</v>
      </c>
      <c r="AA389" s="80">
        <f>VLOOKUP(U389,BG!$A$2:$F$55,5)</f>
        <v>1.2212328488777018</v>
      </c>
      <c r="AB389" s="80">
        <f>VLOOKUP(U389,BG!$A$2:$F$55,6)</f>
        <v>-6.9451155633031929</v>
      </c>
      <c r="AC389" s="4">
        <f>VLOOKUP(U389+1,BG!$A$2:$F$55,4)</f>
        <v>22.837623416264385</v>
      </c>
      <c r="AD389" s="4">
        <f>VLOOKUP(U389+1,BG!$A$2:$F$55,5)</f>
        <v>0.60624340813146793</v>
      </c>
      <c r="AE389" s="4">
        <f>VLOOKUP(U389+1,BG!$A$2:$F$55,6)</f>
        <v>-73.353163037523871</v>
      </c>
      <c r="AF389" s="3">
        <f>COUNTIF($U$2:U389,U389)</f>
        <v>15</v>
      </c>
      <c r="AG389" s="3">
        <f t="shared" si="66"/>
        <v>18</v>
      </c>
      <c r="AH389" s="3">
        <f t="shared" si="69"/>
        <v>3</v>
      </c>
      <c r="AI389" s="3">
        <f t="shared" si="70"/>
        <v>14</v>
      </c>
      <c r="AJ389" s="81">
        <f t="shared" si="67"/>
        <v>20.508477673028182</v>
      </c>
      <c r="AK389" s="81">
        <f t="shared" si="68"/>
        <v>0.71477095649845035</v>
      </c>
      <c r="AL389" s="81">
        <f t="shared" si="71"/>
        <v>-61.634095836190802</v>
      </c>
      <c r="AM389" s="83">
        <v>1.6336900000000001</v>
      </c>
      <c r="AN389" s="83">
        <v>146.571</v>
      </c>
      <c r="AO389" s="84">
        <f t="shared" si="72"/>
        <v>239.45157699000001</v>
      </c>
      <c r="AP389" s="84">
        <f t="shared" si="73"/>
        <v>208.12205981739476</v>
      </c>
      <c r="AQ389" s="84">
        <f t="shared" si="74"/>
        <v>-46.975231633513332</v>
      </c>
      <c r="AR389" s="84">
        <f t="shared" si="75"/>
        <v>255.09729145090807</v>
      </c>
      <c r="AS389" s="85">
        <f t="shared" si="76"/>
        <v>6.13323425424099E-2</v>
      </c>
    </row>
    <row r="390" spans="1:45" x14ac:dyDescent="0.25">
      <c r="A390">
        <v>21</v>
      </c>
      <c r="B390" s="36">
        <v>7</v>
      </c>
      <c r="C390" s="37" t="s">
        <v>811</v>
      </c>
      <c r="D390" s="37">
        <v>-180</v>
      </c>
      <c r="E390" s="37">
        <v>103.99875</v>
      </c>
      <c r="F390" s="37">
        <v>50</v>
      </c>
      <c r="G390" s="37">
        <v>0.55445900000000004</v>
      </c>
      <c r="H390" s="37">
        <v>0.18357100000000001</v>
      </c>
      <c r="I390" s="37">
        <v>46.993057999999998</v>
      </c>
      <c r="J390" s="37">
        <v>1.324567</v>
      </c>
      <c r="K390" s="37">
        <v>8.9579050000000002</v>
      </c>
      <c r="L390" s="37">
        <v>0.12643599999999999</v>
      </c>
      <c r="M390" s="59">
        <v>0.55445900000000004</v>
      </c>
      <c r="N390" s="37">
        <v>0.32575599999999999</v>
      </c>
      <c r="O390" s="37">
        <v>99700</v>
      </c>
      <c r="P390" s="37">
        <v>21.7</v>
      </c>
      <c r="Q390" s="37">
        <v>60</v>
      </c>
      <c r="R390" s="37">
        <v>1.171</v>
      </c>
      <c r="S390" s="37" t="s">
        <v>824</v>
      </c>
      <c r="T390" s="37" t="s">
        <v>825</v>
      </c>
      <c r="U390" s="77">
        <v>1230</v>
      </c>
      <c r="V390" s="34">
        <v>376.07036706655487</v>
      </c>
      <c r="W390" s="2">
        <v>1.621733133982495</v>
      </c>
      <c r="X390" s="2">
        <v>169.03149276019161</v>
      </c>
      <c r="Y390" s="2">
        <v>-51.033364356605311</v>
      </c>
      <c r="Z390" s="80">
        <f>VLOOKUP(U390,BG!$A$2:$F$55,4)</f>
        <v>9.6391308712592352</v>
      </c>
      <c r="AA390" s="80">
        <f>VLOOKUP(U390,BG!$A$2:$F$55,5)</f>
        <v>1.2212328488777018</v>
      </c>
      <c r="AB390" s="80">
        <f>VLOOKUP(U390,BG!$A$2:$F$55,6)</f>
        <v>-6.9451155633031929</v>
      </c>
      <c r="AC390" s="4">
        <f>VLOOKUP(U390+1,BG!$A$2:$F$55,4)</f>
        <v>22.837623416264385</v>
      </c>
      <c r="AD390" s="4">
        <f>VLOOKUP(U390+1,BG!$A$2:$F$55,5)</f>
        <v>0.60624340813146793</v>
      </c>
      <c r="AE390" s="4">
        <f>VLOOKUP(U390+1,BG!$A$2:$F$55,6)</f>
        <v>-73.353163037523871</v>
      </c>
      <c r="AF390" s="3">
        <f>COUNTIF($U$2:U390,U390)</f>
        <v>16</v>
      </c>
      <c r="AG390" s="3">
        <f t="shared" si="66"/>
        <v>18</v>
      </c>
      <c r="AH390" s="3">
        <f t="shared" si="69"/>
        <v>2</v>
      </c>
      <c r="AI390" s="3">
        <f t="shared" si="70"/>
        <v>15</v>
      </c>
      <c r="AJ390" s="81">
        <f t="shared" si="67"/>
        <v>21.284859587440252</v>
      </c>
      <c r="AK390" s="81">
        <f t="shared" si="68"/>
        <v>0.67859510704278958</v>
      </c>
      <c r="AL390" s="81">
        <f t="shared" si="71"/>
        <v>-65.540451569968482</v>
      </c>
      <c r="AM390" s="83">
        <v>1.60972</v>
      </c>
      <c r="AN390" s="83">
        <v>170.173</v>
      </c>
      <c r="AO390" s="84">
        <f t="shared" si="72"/>
        <v>273.93088155999999</v>
      </c>
      <c r="AP390" s="84">
        <f t="shared" si="73"/>
        <v>223.09060813911964</v>
      </c>
      <c r="AQ390" s="84">
        <f t="shared" si="74"/>
        <v>-51.096649999838718</v>
      </c>
      <c r="AR390" s="84">
        <f t="shared" si="75"/>
        <v>274.18725813895833</v>
      </c>
      <c r="AS390" s="85">
        <f t="shared" si="76"/>
        <v>9.3504191514401694E-4</v>
      </c>
    </row>
    <row r="391" spans="1:45" x14ac:dyDescent="0.25">
      <c r="A391">
        <v>21</v>
      </c>
      <c r="B391" s="36">
        <v>8</v>
      </c>
      <c r="C391" s="37" t="s">
        <v>811</v>
      </c>
      <c r="D391" s="37">
        <v>-169.96875</v>
      </c>
      <c r="E391" s="37">
        <v>103.99875</v>
      </c>
      <c r="F391" s="37">
        <v>50</v>
      </c>
      <c r="G391" s="37">
        <v>0.51397400000000004</v>
      </c>
      <c r="H391" s="37">
        <v>0.18314800000000001</v>
      </c>
      <c r="I391" s="37">
        <v>46.886752999999999</v>
      </c>
      <c r="J391" s="37">
        <v>1.2983290000000001</v>
      </c>
      <c r="K391" s="37">
        <v>8.9477980000000006</v>
      </c>
      <c r="L391" s="37">
        <v>0.12408</v>
      </c>
      <c r="M391" s="59">
        <v>0.51397400000000004</v>
      </c>
      <c r="N391" s="37">
        <v>0.29271000000000003</v>
      </c>
      <c r="O391" s="37">
        <v>99700</v>
      </c>
      <c r="P391" s="37">
        <v>21.7</v>
      </c>
      <c r="Q391" s="37">
        <v>60</v>
      </c>
      <c r="R391" s="37">
        <v>1.171</v>
      </c>
      <c r="S391" s="37" t="s">
        <v>826</v>
      </c>
      <c r="T391" s="37" t="s">
        <v>827</v>
      </c>
      <c r="U391" s="77">
        <v>1230</v>
      </c>
      <c r="V391" s="34">
        <v>337.54313251676285</v>
      </c>
      <c r="W391" s="2">
        <v>1.6271045553890529</v>
      </c>
      <c r="X391" s="2">
        <v>150.68433320009254</v>
      </c>
      <c r="Y391" s="2">
        <v>-55.392485895246651</v>
      </c>
      <c r="Z391" s="80">
        <f>VLOOKUP(U391,BG!$A$2:$F$55,4)</f>
        <v>9.6391308712592352</v>
      </c>
      <c r="AA391" s="80">
        <f>VLOOKUP(U391,BG!$A$2:$F$55,5)</f>
        <v>1.2212328488777018</v>
      </c>
      <c r="AB391" s="80">
        <f>VLOOKUP(U391,BG!$A$2:$F$55,6)</f>
        <v>-6.9451155633031929</v>
      </c>
      <c r="AC391" s="4">
        <f>VLOOKUP(U391+1,BG!$A$2:$F$55,4)</f>
        <v>22.837623416264385</v>
      </c>
      <c r="AD391" s="4">
        <f>VLOOKUP(U391+1,BG!$A$2:$F$55,5)</f>
        <v>0.60624340813146793</v>
      </c>
      <c r="AE391" s="4">
        <f>VLOOKUP(U391+1,BG!$A$2:$F$55,6)</f>
        <v>-73.353163037523871</v>
      </c>
      <c r="AF391" s="3">
        <f>COUNTIF($U$2:U391,U391)</f>
        <v>17</v>
      </c>
      <c r="AG391" s="3">
        <f t="shared" si="66"/>
        <v>18</v>
      </c>
      <c r="AH391" s="3">
        <f t="shared" si="69"/>
        <v>1</v>
      </c>
      <c r="AI391" s="3">
        <f t="shared" si="70"/>
        <v>16</v>
      </c>
      <c r="AJ391" s="81">
        <f t="shared" si="67"/>
        <v>22.061241501852319</v>
      </c>
      <c r="AK391" s="81">
        <f t="shared" si="68"/>
        <v>0.6424192575871287</v>
      </c>
      <c r="AL391" s="81">
        <f t="shared" si="71"/>
        <v>-69.446807303746183</v>
      </c>
      <c r="AM391" s="83">
        <v>1.5725800000000001</v>
      </c>
      <c r="AN391" s="83">
        <v>152.07300000000001</v>
      </c>
      <c r="AO391" s="84">
        <f t="shared" si="72"/>
        <v>239.14695834000003</v>
      </c>
      <c r="AP391" s="84">
        <f t="shared" si="73"/>
        <v>189.7866790803858</v>
      </c>
      <c r="AQ391" s="84">
        <f t="shared" si="74"/>
        <v>-55.274240916675865</v>
      </c>
      <c r="AR391" s="84">
        <f t="shared" si="75"/>
        <v>245.06091999706166</v>
      </c>
      <c r="AS391" s="85">
        <f t="shared" si="76"/>
        <v>2.4132618359273866E-2</v>
      </c>
    </row>
    <row r="392" spans="1:45" x14ac:dyDescent="0.25">
      <c r="A392">
        <v>21</v>
      </c>
      <c r="B392" s="36">
        <v>9</v>
      </c>
      <c r="C392" s="37" t="s">
        <v>811</v>
      </c>
      <c r="D392" s="37">
        <v>-160</v>
      </c>
      <c r="E392" s="37">
        <v>103.99875</v>
      </c>
      <c r="F392" s="37">
        <v>50</v>
      </c>
      <c r="G392" s="37">
        <v>0.52085300000000001</v>
      </c>
      <c r="H392" s="37">
        <v>0.183228</v>
      </c>
      <c r="I392" s="37">
        <v>46.907012000000002</v>
      </c>
      <c r="J392" s="37">
        <v>1.319774</v>
      </c>
      <c r="K392" s="37">
        <v>8.9497020000000003</v>
      </c>
      <c r="L392" s="37">
        <v>0.126169</v>
      </c>
      <c r="M392" s="59">
        <v>0.52085300000000001</v>
      </c>
      <c r="N392" s="37">
        <v>0.300512</v>
      </c>
      <c r="O392" s="37">
        <v>99700</v>
      </c>
      <c r="P392" s="37">
        <v>21.7</v>
      </c>
      <c r="Q392" s="37">
        <v>60</v>
      </c>
      <c r="R392" s="37">
        <v>1.171</v>
      </c>
      <c r="S392" s="37" t="s">
        <v>828</v>
      </c>
      <c r="T392" s="37" t="s">
        <v>829</v>
      </c>
      <c r="U392" s="77">
        <v>1230</v>
      </c>
      <c r="V392" s="34">
        <v>339.63308276370674</v>
      </c>
      <c r="W392" s="2">
        <v>1.5096113299166489</v>
      </c>
      <c r="X392" s="2">
        <v>164.76455665449504</v>
      </c>
      <c r="Y392" s="2">
        <v>-56.220752839439385</v>
      </c>
      <c r="Z392" s="80">
        <f>VLOOKUP(U392,BG!$A$2:$F$55,4)</f>
        <v>9.6391308712592352</v>
      </c>
      <c r="AA392" s="80">
        <f>VLOOKUP(U392,BG!$A$2:$F$55,5)</f>
        <v>1.2212328488777018</v>
      </c>
      <c r="AB392" s="80">
        <f>VLOOKUP(U392,BG!$A$2:$F$55,6)</f>
        <v>-6.9451155633031929</v>
      </c>
      <c r="AC392" s="4">
        <f>VLOOKUP(U392+1,BG!$A$2:$F$55,4)</f>
        <v>22.837623416264385</v>
      </c>
      <c r="AD392" s="4">
        <f>VLOOKUP(U392+1,BG!$A$2:$F$55,5)</f>
        <v>0.60624340813146793</v>
      </c>
      <c r="AE392" s="4">
        <f>VLOOKUP(U392+1,BG!$A$2:$F$55,6)</f>
        <v>-73.353163037523871</v>
      </c>
      <c r="AF392" s="3">
        <f>COUNTIF($U$2:U392,U392)</f>
        <v>18</v>
      </c>
      <c r="AG392" s="3">
        <f t="shared" si="66"/>
        <v>18</v>
      </c>
      <c r="AH392" s="3">
        <f t="shared" si="69"/>
        <v>0</v>
      </c>
      <c r="AI392" s="3">
        <f t="shared" si="70"/>
        <v>17</v>
      </c>
      <c r="AJ392" s="81">
        <f t="shared" si="67"/>
        <v>22.837623416264385</v>
      </c>
      <c r="AK392" s="81">
        <f t="shared" si="68"/>
        <v>0.60624340813146793</v>
      </c>
      <c r="AL392" s="81">
        <f t="shared" si="71"/>
        <v>-73.353163037523871</v>
      </c>
      <c r="AM392" s="83">
        <v>1.5094700000000001</v>
      </c>
      <c r="AN392" s="83">
        <v>165.63800000000001</v>
      </c>
      <c r="AO392" s="84">
        <f t="shared" si="72"/>
        <v>250.02559186000002</v>
      </c>
      <c r="AP392" s="84">
        <f t="shared" si="73"/>
        <v>192.50968865487994</v>
      </c>
      <c r="AQ392" s="84">
        <f t="shared" si="74"/>
        <v>-59.50800438402473</v>
      </c>
      <c r="AR392" s="84">
        <f t="shared" si="75"/>
        <v>252.01769303890467</v>
      </c>
      <c r="AS392" s="85">
        <f t="shared" si="76"/>
        <v>7.9046084220647204E-3</v>
      </c>
    </row>
    <row r="393" spans="1:45" x14ac:dyDescent="0.25">
      <c r="A393">
        <v>22</v>
      </c>
      <c r="B393" s="51">
        <v>1</v>
      </c>
      <c r="C393" s="9" t="s">
        <v>830</v>
      </c>
      <c r="D393" s="9">
        <v>-1200</v>
      </c>
      <c r="E393" s="9">
        <v>-103.97</v>
      </c>
      <c r="F393" s="9">
        <v>120</v>
      </c>
      <c r="G393" s="9">
        <v>0.31986300000000001</v>
      </c>
      <c r="H393" s="9">
        <v>0.181948</v>
      </c>
      <c r="I393" s="9">
        <v>46.585704999999997</v>
      </c>
      <c r="J393" s="9">
        <v>1.35747</v>
      </c>
      <c r="K393" s="9">
        <v>8.9189360000000004</v>
      </c>
      <c r="L393" s="9">
        <v>0.130021</v>
      </c>
      <c r="M393" s="6">
        <v>0.31986300000000001</v>
      </c>
      <c r="N393" s="9">
        <v>0.109163</v>
      </c>
      <c r="O393" s="9">
        <v>99700</v>
      </c>
      <c r="P393" s="9">
        <v>21.7</v>
      </c>
      <c r="Q393" s="9">
        <v>60</v>
      </c>
      <c r="R393" s="9">
        <v>1.171</v>
      </c>
      <c r="S393" s="9" t="s">
        <v>831</v>
      </c>
      <c r="T393" s="9" t="s">
        <v>832</v>
      </c>
      <c r="U393" s="77">
        <v>1240</v>
      </c>
      <c r="V393" s="34">
        <v>178.9597597589096</v>
      </c>
      <c r="W393" s="2">
        <v>3.9496499634166811</v>
      </c>
      <c r="X393" s="2">
        <v>32.08525820311548</v>
      </c>
      <c r="Y393" s="2">
        <v>-55.282367378712145</v>
      </c>
      <c r="Z393" s="80">
        <f>VLOOKUP(U393,BG!$A$2:$F$55,4)</f>
        <v>17.721809130259579</v>
      </c>
      <c r="AA393" s="80">
        <f>VLOOKUP(U393,BG!$A$2:$F$55,5)</f>
        <v>0.58792613683603734</v>
      </c>
      <c r="AB393" s="80">
        <f>VLOOKUP(U393,BG!$A$2:$F$55,6)</f>
        <v>-64.972415872445168</v>
      </c>
      <c r="AC393" s="4">
        <f>VLOOKUP(U393+1,BG!$A$2:$F$55,4)</f>
        <v>51.344147161747699</v>
      </c>
      <c r="AD393" s="4">
        <f>VLOOKUP(U393+1,BG!$A$2:$F$55,5)</f>
        <v>0.57039475928226968</v>
      </c>
      <c r="AE393" s="4">
        <f>VLOOKUP(U393+1,BG!$A$2:$F$55,6)</f>
        <v>-87.631368689606845</v>
      </c>
      <c r="AF393" s="3">
        <f>COUNTIF($U$2:U393,U393)</f>
        <v>1</v>
      </c>
      <c r="AG393" s="3">
        <f t="shared" si="66"/>
        <v>20</v>
      </c>
      <c r="AH393" s="3">
        <f t="shared" si="69"/>
        <v>19</v>
      </c>
      <c r="AI393" s="3">
        <f t="shared" si="70"/>
        <v>0</v>
      </c>
      <c r="AJ393" s="81">
        <f t="shared" si="67"/>
        <v>17.721809130259579</v>
      </c>
      <c r="AK393" s="81">
        <f t="shared" si="68"/>
        <v>0.58792613683603734</v>
      </c>
      <c r="AL393" s="81">
        <f t="shared" si="71"/>
        <v>-64.972415872445168</v>
      </c>
      <c r="AM393" s="83">
        <v>3.2429199999999998</v>
      </c>
      <c r="AN393" s="83">
        <v>32.068800000000003</v>
      </c>
      <c r="AO393" s="84">
        <f t="shared" si="72"/>
        <v>103.996552896</v>
      </c>
      <c r="AP393" s="84">
        <f t="shared" si="73"/>
        <v>71.443171509437661</v>
      </c>
      <c r="AQ393" s="84">
        <f t="shared" si="74"/>
        <v>-54.55330109274604</v>
      </c>
      <c r="AR393" s="84">
        <f t="shared" si="75"/>
        <v>125.9964726021837</v>
      </c>
      <c r="AS393" s="85">
        <f t="shared" si="76"/>
        <v>0.17460742552408895</v>
      </c>
    </row>
    <row r="394" spans="1:45" x14ac:dyDescent="0.25">
      <c r="A394">
        <v>22</v>
      </c>
      <c r="B394" s="51">
        <v>2</v>
      </c>
      <c r="C394" s="9" t="s">
        <v>830</v>
      </c>
      <c r="D394" s="9">
        <v>-1150</v>
      </c>
      <c r="E394" s="9">
        <v>-103.97</v>
      </c>
      <c r="F394" s="9">
        <v>120</v>
      </c>
      <c r="G394" s="9">
        <v>0.347132</v>
      </c>
      <c r="H394" s="9">
        <v>0.18146699999999999</v>
      </c>
      <c r="I394" s="9">
        <v>46.465172000000003</v>
      </c>
      <c r="J394" s="9">
        <v>1.4065700000000001</v>
      </c>
      <c r="K394" s="9">
        <v>8.9073170000000008</v>
      </c>
      <c r="L394" s="9">
        <v>0.13477500000000001</v>
      </c>
      <c r="M394" s="6">
        <v>0.347132</v>
      </c>
      <c r="N394" s="9">
        <v>0.12758900000000001</v>
      </c>
      <c r="O394" s="9">
        <v>99700</v>
      </c>
      <c r="P394" s="9">
        <v>21.7</v>
      </c>
      <c r="Q394" s="9">
        <v>60</v>
      </c>
      <c r="R394" s="9">
        <v>1.171</v>
      </c>
      <c r="S394" s="9" t="s">
        <v>833</v>
      </c>
      <c r="T394" s="9" t="s">
        <v>834</v>
      </c>
      <c r="U394" s="77">
        <v>1240</v>
      </c>
      <c r="V394" s="34">
        <v>200.16301670326999</v>
      </c>
      <c r="W394" s="2">
        <v>3.6758645803649865</v>
      </c>
      <c r="X394" s="2">
        <v>37.994224353844594</v>
      </c>
      <c r="Y394" s="2">
        <v>-59.020422534529388</v>
      </c>
      <c r="Z394" s="80">
        <f>VLOOKUP(U394,BG!$A$2:$F$55,4)</f>
        <v>17.721809130259579</v>
      </c>
      <c r="AA394" s="80">
        <f>VLOOKUP(U394,BG!$A$2:$F$55,5)</f>
        <v>0.58792613683603734</v>
      </c>
      <c r="AB394" s="80">
        <f>VLOOKUP(U394,BG!$A$2:$F$55,6)</f>
        <v>-64.972415872445168</v>
      </c>
      <c r="AC394" s="4">
        <f>VLOOKUP(U394+1,BG!$A$2:$F$55,4)</f>
        <v>51.344147161747699</v>
      </c>
      <c r="AD394" s="4">
        <f>VLOOKUP(U394+1,BG!$A$2:$F$55,5)</f>
        <v>0.57039475928226968</v>
      </c>
      <c r="AE394" s="4">
        <f>VLOOKUP(U394+1,BG!$A$2:$F$55,6)</f>
        <v>-87.631368689606845</v>
      </c>
      <c r="AF394" s="3">
        <f>COUNTIF($U$2:U394,U394)</f>
        <v>2</v>
      </c>
      <c r="AG394" s="3">
        <f t="shared" si="66"/>
        <v>20</v>
      </c>
      <c r="AH394" s="3">
        <f t="shared" si="69"/>
        <v>18</v>
      </c>
      <c r="AI394" s="3">
        <f t="shared" si="70"/>
        <v>1</v>
      </c>
      <c r="AJ394" s="81">
        <f t="shared" si="67"/>
        <v>19.491405868758953</v>
      </c>
      <c r="AK394" s="81">
        <f t="shared" si="68"/>
        <v>0.58700343275426003</v>
      </c>
      <c r="AL394" s="81">
        <f t="shared" si="71"/>
        <v>-66.164992336506316</v>
      </c>
      <c r="AM394" s="83">
        <v>3.0660500000000002</v>
      </c>
      <c r="AN394" s="83">
        <v>38.250799999999998</v>
      </c>
      <c r="AO394" s="84">
        <f t="shared" si="72"/>
        <v>117.27886534</v>
      </c>
      <c r="AP394" s="84">
        <f t="shared" si="73"/>
        <v>80.641201026208734</v>
      </c>
      <c r="AQ394" s="84">
        <f t="shared" si="74"/>
        <v>-54.723470182338282</v>
      </c>
      <c r="AR394" s="84">
        <f t="shared" si="75"/>
        <v>135.36467120854701</v>
      </c>
      <c r="AS394" s="85">
        <f t="shared" si="76"/>
        <v>0.13360802125898463</v>
      </c>
    </row>
    <row r="395" spans="1:45" x14ac:dyDescent="0.25">
      <c r="A395">
        <v>22</v>
      </c>
      <c r="B395" s="51">
        <v>3</v>
      </c>
      <c r="C395" s="9" t="s">
        <v>830</v>
      </c>
      <c r="D395" s="9">
        <v>-1100</v>
      </c>
      <c r="E395" s="9">
        <v>-103.97</v>
      </c>
      <c r="F395" s="9">
        <v>120</v>
      </c>
      <c r="G395" s="9">
        <v>0.35566500000000001</v>
      </c>
      <c r="H395" s="9">
        <v>0.1812</v>
      </c>
      <c r="I395" s="9">
        <v>46.398220999999999</v>
      </c>
      <c r="J395" s="9">
        <v>1.387724</v>
      </c>
      <c r="K395" s="9">
        <v>8.9009169999999997</v>
      </c>
      <c r="L395" s="9">
        <v>0.13339200000000001</v>
      </c>
      <c r="M395" s="6">
        <v>0.35566500000000001</v>
      </c>
      <c r="N395" s="9">
        <v>0.12649299999999999</v>
      </c>
      <c r="O395" s="9">
        <v>99700</v>
      </c>
      <c r="P395" s="9">
        <v>21.7</v>
      </c>
      <c r="Q395" s="9">
        <v>60</v>
      </c>
      <c r="R395" s="9">
        <v>1.171</v>
      </c>
      <c r="S395" s="9" t="s">
        <v>835</v>
      </c>
      <c r="T395" s="9" t="s">
        <v>836</v>
      </c>
      <c r="U395" s="77">
        <v>1240</v>
      </c>
      <c r="V395" s="34">
        <v>205.28700601978065</v>
      </c>
      <c r="W395" s="2">
        <v>3.7092025415102512</v>
      </c>
      <c r="X395" s="2">
        <v>38.90590332848361</v>
      </c>
      <c r="Y395" s="2">
        <v>-59.592345430482865</v>
      </c>
      <c r="Z395" s="80">
        <f>VLOOKUP(U395,BG!$A$2:$F$55,4)</f>
        <v>17.721809130259579</v>
      </c>
      <c r="AA395" s="80">
        <f>VLOOKUP(U395,BG!$A$2:$F$55,5)</f>
        <v>0.58792613683603734</v>
      </c>
      <c r="AB395" s="80">
        <f>VLOOKUP(U395,BG!$A$2:$F$55,6)</f>
        <v>-64.972415872445168</v>
      </c>
      <c r="AC395" s="4">
        <f>VLOOKUP(U395+1,BG!$A$2:$F$55,4)</f>
        <v>51.344147161747699</v>
      </c>
      <c r="AD395" s="4">
        <f>VLOOKUP(U395+1,BG!$A$2:$F$55,5)</f>
        <v>0.57039475928226968</v>
      </c>
      <c r="AE395" s="4">
        <f>VLOOKUP(U395+1,BG!$A$2:$F$55,6)</f>
        <v>-87.631368689606845</v>
      </c>
      <c r="AF395" s="3">
        <f>COUNTIF($U$2:U395,U395)</f>
        <v>3</v>
      </c>
      <c r="AG395" s="3">
        <f t="shared" si="66"/>
        <v>20</v>
      </c>
      <c r="AH395" s="3">
        <f t="shared" si="69"/>
        <v>17</v>
      </c>
      <c r="AI395" s="3">
        <f t="shared" si="70"/>
        <v>2</v>
      </c>
      <c r="AJ395" s="81">
        <f t="shared" si="67"/>
        <v>21.26100260725833</v>
      </c>
      <c r="AK395" s="81">
        <f t="shared" si="68"/>
        <v>0.58608072867248284</v>
      </c>
      <c r="AL395" s="81">
        <f t="shared" si="71"/>
        <v>-67.357568800567449</v>
      </c>
      <c r="AM395" s="83">
        <v>3.13049</v>
      </c>
      <c r="AN395" s="83">
        <v>39.479900000000001</v>
      </c>
      <c r="AO395" s="84">
        <f t="shared" si="72"/>
        <v>123.59143215100001</v>
      </c>
      <c r="AP395" s="84">
        <f t="shared" si="73"/>
        <v>84.717530075280692</v>
      </c>
      <c r="AQ395" s="84">
        <f t="shared" si="74"/>
        <v>-54.896904900197931</v>
      </c>
      <c r="AR395" s="84">
        <f t="shared" si="75"/>
        <v>139.61443497547862</v>
      </c>
      <c r="AS395" s="85">
        <f t="shared" si="76"/>
        <v>0.11476609010588935</v>
      </c>
    </row>
    <row r="396" spans="1:45" x14ac:dyDescent="0.25">
      <c r="A396">
        <v>22</v>
      </c>
      <c r="B396" s="51">
        <v>4</v>
      </c>
      <c r="C396" s="9" t="s">
        <v>830</v>
      </c>
      <c r="D396" s="9">
        <v>-1050</v>
      </c>
      <c r="E396" s="9">
        <v>-103.97</v>
      </c>
      <c r="F396" s="9">
        <v>120</v>
      </c>
      <c r="G396" s="9">
        <v>0.35599799999999998</v>
      </c>
      <c r="H396" s="9">
        <v>0.18124199999999999</v>
      </c>
      <c r="I396" s="9">
        <v>46.408638000000003</v>
      </c>
      <c r="J396" s="9">
        <v>1.3652059999999999</v>
      </c>
      <c r="K396" s="9">
        <v>8.9019490000000001</v>
      </c>
      <c r="L396" s="9">
        <v>0.13122400000000001</v>
      </c>
      <c r="M396" s="6">
        <v>0.35599799999999998</v>
      </c>
      <c r="N396" s="9">
        <v>0.13864899999999999</v>
      </c>
      <c r="O396" s="9">
        <v>99700</v>
      </c>
      <c r="P396" s="9">
        <v>21.7</v>
      </c>
      <c r="Q396" s="9">
        <v>60</v>
      </c>
      <c r="R396" s="9">
        <v>1.171</v>
      </c>
      <c r="S396" s="9" t="s">
        <v>837</v>
      </c>
      <c r="T396" s="9" t="s">
        <v>838</v>
      </c>
      <c r="U396" s="77">
        <v>1240</v>
      </c>
      <c r="V396" s="34">
        <v>203.37503655082406</v>
      </c>
      <c r="W396" s="2">
        <v>3.331644801871736</v>
      </c>
      <c r="X396" s="2">
        <v>42.644264767709402</v>
      </c>
      <c r="Y396" s="2">
        <v>-62.018267314422772</v>
      </c>
      <c r="Z396" s="80">
        <f>VLOOKUP(U396,BG!$A$2:$F$55,4)</f>
        <v>17.721809130259579</v>
      </c>
      <c r="AA396" s="80">
        <f>VLOOKUP(U396,BG!$A$2:$F$55,5)</f>
        <v>0.58792613683603734</v>
      </c>
      <c r="AB396" s="80">
        <f>VLOOKUP(U396,BG!$A$2:$F$55,6)</f>
        <v>-64.972415872445168</v>
      </c>
      <c r="AC396" s="4">
        <f>VLOOKUP(U396+1,BG!$A$2:$F$55,4)</f>
        <v>51.344147161747699</v>
      </c>
      <c r="AD396" s="4">
        <f>VLOOKUP(U396+1,BG!$A$2:$F$55,5)</f>
        <v>0.57039475928226968</v>
      </c>
      <c r="AE396" s="4">
        <f>VLOOKUP(U396+1,BG!$A$2:$F$55,6)</f>
        <v>-87.631368689606845</v>
      </c>
      <c r="AF396" s="3">
        <f>COUNTIF($U$2:U396,U396)</f>
        <v>4</v>
      </c>
      <c r="AG396" s="3">
        <f t="shared" si="66"/>
        <v>20</v>
      </c>
      <c r="AH396" s="3">
        <f t="shared" si="69"/>
        <v>16</v>
      </c>
      <c r="AI396" s="3">
        <f t="shared" si="70"/>
        <v>3</v>
      </c>
      <c r="AJ396" s="81">
        <f t="shared" si="67"/>
        <v>23.030599345757704</v>
      </c>
      <c r="AK396" s="81">
        <f t="shared" si="68"/>
        <v>0.58515802459070554</v>
      </c>
      <c r="AL396" s="81">
        <f t="shared" si="71"/>
        <v>-68.550145264628597</v>
      </c>
      <c r="AM396" s="83">
        <v>2.9396499999999999</v>
      </c>
      <c r="AN396" s="83">
        <v>43.007899999999999</v>
      </c>
      <c r="AO396" s="84">
        <f t="shared" si="72"/>
        <v>126.42817323499999</v>
      </c>
      <c r="AP396" s="84">
        <f t="shared" si="73"/>
        <v>80.057275728558281</v>
      </c>
      <c r="AQ396" s="84">
        <f t="shared" si="74"/>
        <v>-55.073605246325023</v>
      </c>
      <c r="AR396" s="84">
        <f t="shared" si="75"/>
        <v>135.1308809748833</v>
      </c>
      <c r="AS396" s="85">
        <f t="shared" si="76"/>
        <v>6.4402064702744566E-2</v>
      </c>
    </row>
    <row r="397" spans="1:45" x14ac:dyDescent="0.25">
      <c r="A397">
        <v>22</v>
      </c>
      <c r="B397" s="51">
        <v>5</v>
      </c>
      <c r="C397" s="9" t="s">
        <v>830</v>
      </c>
      <c r="D397" s="9">
        <v>-1000</v>
      </c>
      <c r="E397" s="9">
        <v>-103.97</v>
      </c>
      <c r="F397" s="9">
        <v>120</v>
      </c>
      <c r="G397" s="9">
        <v>0.37892100000000001</v>
      </c>
      <c r="H397" s="9">
        <v>0.18171799999999999</v>
      </c>
      <c r="I397" s="9">
        <v>46.528207000000002</v>
      </c>
      <c r="J397" s="9">
        <v>1.3382339999999999</v>
      </c>
      <c r="K397" s="9">
        <v>8.9134519999999995</v>
      </c>
      <c r="L397" s="9">
        <v>0.12841900000000001</v>
      </c>
      <c r="M397" s="6">
        <v>0.37892100000000001</v>
      </c>
      <c r="N397" s="9">
        <v>0.152672</v>
      </c>
      <c r="O397" s="9">
        <v>99700</v>
      </c>
      <c r="P397" s="9">
        <v>21.7</v>
      </c>
      <c r="Q397" s="9">
        <v>60</v>
      </c>
      <c r="R397" s="9">
        <v>1.171</v>
      </c>
      <c r="S397" s="9" t="s">
        <v>839</v>
      </c>
      <c r="T397" s="9" t="s">
        <v>840</v>
      </c>
      <c r="U397" s="77">
        <v>1240</v>
      </c>
      <c r="V397" s="34">
        <v>220.84257994518671</v>
      </c>
      <c r="W397" s="2">
        <v>3.2217709683773386</v>
      </c>
      <c r="X397" s="2">
        <v>48.444959069927293</v>
      </c>
      <c r="Y397" s="2">
        <v>-62.026354917100036</v>
      </c>
      <c r="Z397" s="80">
        <f>VLOOKUP(U397,BG!$A$2:$F$55,4)</f>
        <v>17.721809130259579</v>
      </c>
      <c r="AA397" s="80">
        <f>VLOOKUP(U397,BG!$A$2:$F$55,5)</f>
        <v>0.58792613683603734</v>
      </c>
      <c r="AB397" s="80">
        <f>VLOOKUP(U397,BG!$A$2:$F$55,6)</f>
        <v>-64.972415872445168</v>
      </c>
      <c r="AC397" s="4">
        <f>VLOOKUP(U397+1,BG!$A$2:$F$55,4)</f>
        <v>51.344147161747699</v>
      </c>
      <c r="AD397" s="4">
        <f>VLOOKUP(U397+1,BG!$A$2:$F$55,5)</f>
        <v>0.57039475928226968</v>
      </c>
      <c r="AE397" s="4">
        <f>VLOOKUP(U397+1,BG!$A$2:$F$55,6)</f>
        <v>-87.631368689606845</v>
      </c>
      <c r="AF397" s="3">
        <f>COUNTIF($U$2:U397,U397)</f>
        <v>5</v>
      </c>
      <c r="AG397" s="3">
        <f t="shared" si="66"/>
        <v>20</v>
      </c>
      <c r="AH397" s="3">
        <f t="shared" si="69"/>
        <v>15</v>
      </c>
      <c r="AI397" s="3">
        <f t="shared" si="70"/>
        <v>4</v>
      </c>
      <c r="AJ397" s="81">
        <f t="shared" si="67"/>
        <v>24.800196084257077</v>
      </c>
      <c r="AK397" s="81">
        <f t="shared" si="68"/>
        <v>0.58423532050892835</v>
      </c>
      <c r="AL397" s="81">
        <f t="shared" si="71"/>
        <v>-69.74272172868973</v>
      </c>
      <c r="AM397" s="83">
        <v>2.9514100000000001</v>
      </c>
      <c r="AN397" s="83">
        <v>47.956499999999998</v>
      </c>
      <c r="AO397" s="84">
        <f t="shared" si="72"/>
        <v>141.539293665</v>
      </c>
      <c r="AP397" s="84">
        <f t="shared" si="73"/>
        <v>94.052207778620158</v>
      </c>
      <c r="AQ397" s="84">
        <f t="shared" si="74"/>
        <v>-55.253571220719529</v>
      </c>
      <c r="AR397" s="84">
        <f t="shared" si="75"/>
        <v>149.30577899933968</v>
      </c>
      <c r="AS397" s="85">
        <f t="shared" si="76"/>
        <v>5.2017312299572981E-2</v>
      </c>
    </row>
    <row r="398" spans="1:45" x14ac:dyDescent="0.25">
      <c r="A398">
        <v>22</v>
      </c>
      <c r="B398" s="51">
        <v>6</v>
      </c>
      <c r="C398" s="9" t="s">
        <v>830</v>
      </c>
      <c r="D398" s="9">
        <v>-950</v>
      </c>
      <c r="E398" s="9">
        <v>-103.97</v>
      </c>
      <c r="F398" s="9">
        <v>120</v>
      </c>
      <c r="G398" s="9">
        <v>0.39655400000000002</v>
      </c>
      <c r="H398" s="9">
        <v>0.18178900000000001</v>
      </c>
      <c r="I398" s="9">
        <v>46.545983999999997</v>
      </c>
      <c r="J398" s="9">
        <v>1.360992</v>
      </c>
      <c r="K398" s="9">
        <v>8.9151249999999997</v>
      </c>
      <c r="L398" s="9">
        <v>0.13050100000000001</v>
      </c>
      <c r="M398" s="6">
        <v>0.39655400000000002</v>
      </c>
      <c r="N398" s="9">
        <v>0.16187699999999999</v>
      </c>
      <c r="O398" s="9">
        <v>99700</v>
      </c>
      <c r="P398" s="9">
        <v>21.7</v>
      </c>
      <c r="Q398" s="9">
        <v>60</v>
      </c>
      <c r="R398" s="9">
        <v>1.171</v>
      </c>
      <c r="S398" s="9" t="s">
        <v>841</v>
      </c>
      <c r="T398" s="9" t="s">
        <v>842</v>
      </c>
      <c r="U398" s="77">
        <v>1240</v>
      </c>
      <c r="V398" s="34">
        <v>233.7694478609055</v>
      </c>
      <c r="W398" s="2">
        <v>3.2164847450852427</v>
      </c>
      <c r="X398" s="2">
        <v>50.886153341191367</v>
      </c>
      <c r="Y398" s="2">
        <v>-65.199152508885732</v>
      </c>
      <c r="Z398" s="80">
        <f>VLOOKUP(U398,BG!$A$2:$F$55,4)</f>
        <v>17.721809130259579</v>
      </c>
      <c r="AA398" s="80">
        <f>VLOOKUP(U398,BG!$A$2:$F$55,5)</f>
        <v>0.58792613683603734</v>
      </c>
      <c r="AB398" s="80">
        <f>VLOOKUP(U398,BG!$A$2:$F$55,6)</f>
        <v>-64.972415872445168</v>
      </c>
      <c r="AC398" s="4">
        <f>VLOOKUP(U398+1,BG!$A$2:$F$55,4)</f>
        <v>51.344147161747699</v>
      </c>
      <c r="AD398" s="4">
        <f>VLOOKUP(U398+1,BG!$A$2:$F$55,5)</f>
        <v>0.57039475928226968</v>
      </c>
      <c r="AE398" s="4">
        <f>VLOOKUP(U398+1,BG!$A$2:$F$55,6)</f>
        <v>-87.631368689606845</v>
      </c>
      <c r="AF398" s="3">
        <f>COUNTIF($U$2:U398,U398)</f>
        <v>6</v>
      </c>
      <c r="AG398" s="3">
        <f t="shared" si="66"/>
        <v>20</v>
      </c>
      <c r="AH398" s="3">
        <f t="shared" si="69"/>
        <v>14</v>
      </c>
      <c r="AI398" s="3">
        <f t="shared" si="70"/>
        <v>5</v>
      </c>
      <c r="AJ398" s="81">
        <f t="shared" si="67"/>
        <v>26.569792822756455</v>
      </c>
      <c r="AK398" s="81">
        <f t="shared" si="68"/>
        <v>0.58331261642715115</v>
      </c>
      <c r="AL398" s="81">
        <f t="shared" si="71"/>
        <v>-70.935298192750878</v>
      </c>
      <c r="AM398" s="83">
        <v>2.9716200000000002</v>
      </c>
      <c r="AN398" s="83">
        <v>50.490600000000001</v>
      </c>
      <c r="AO398" s="84">
        <f t="shared" si="72"/>
        <v>150.03887677200001</v>
      </c>
      <c r="AP398" s="84">
        <f t="shared" si="73"/>
        <v>98.475383449124763</v>
      </c>
      <c r="AQ398" s="84">
        <f t="shared" si="74"/>
        <v>-55.43680282338147</v>
      </c>
      <c r="AR398" s="84">
        <f t="shared" si="75"/>
        <v>153.91218627250623</v>
      </c>
      <c r="AS398" s="85">
        <f t="shared" si="76"/>
        <v>2.5165710359337051E-2</v>
      </c>
    </row>
    <row r="399" spans="1:45" x14ac:dyDescent="0.25">
      <c r="A399">
        <v>22</v>
      </c>
      <c r="B399" s="51">
        <v>7</v>
      </c>
      <c r="C399" s="9" t="s">
        <v>830</v>
      </c>
      <c r="D399" s="9">
        <v>-900</v>
      </c>
      <c r="E399" s="9">
        <v>-103.97</v>
      </c>
      <c r="F399" s="9">
        <v>120</v>
      </c>
      <c r="G399" s="9">
        <v>0.40683200000000003</v>
      </c>
      <c r="H399" s="9">
        <v>0.18174799999999999</v>
      </c>
      <c r="I399" s="9">
        <v>46.535513999999999</v>
      </c>
      <c r="J399" s="9">
        <v>1.4083540000000001</v>
      </c>
      <c r="K399" s="9">
        <v>8.9140560000000004</v>
      </c>
      <c r="L399" s="9">
        <v>0.13491500000000001</v>
      </c>
      <c r="M399" s="6">
        <v>0.40683200000000003</v>
      </c>
      <c r="N399" s="9">
        <v>0.16458</v>
      </c>
      <c r="O399" s="9">
        <v>99700</v>
      </c>
      <c r="P399" s="9">
        <v>21.7</v>
      </c>
      <c r="Q399" s="9">
        <v>60</v>
      </c>
      <c r="R399" s="9">
        <v>1.171</v>
      </c>
      <c r="S399" s="9" t="s">
        <v>843</v>
      </c>
      <c r="T399" s="9" t="s">
        <v>844</v>
      </c>
      <c r="U399" s="77">
        <v>1240</v>
      </c>
      <c r="V399" s="34">
        <v>240.38559557594249</v>
      </c>
      <c r="W399" s="2">
        <v>3.1503924441277666</v>
      </c>
      <c r="X399" s="2">
        <v>53.647948437251635</v>
      </c>
      <c r="Y399" s="2">
        <v>-66.138499547016153</v>
      </c>
      <c r="Z399" s="80">
        <f>VLOOKUP(U399,BG!$A$2:$F$55,4)</f>
        <v>17.721809130259579</v>
      </c>
      <c r="AA399" s="80">
        <f>VLOOKUP(U399,BG!$A$2:$F$55,5)</f>
        <v>0.58792613683603734</v>
      </c>
      <c r="AB399" s="80">
        <f>VLOOKUP(U399,BG!$A$2:$F$55,6)</f>
        <v>-64.972415872445168</v>
      </c>
      <c r="AC399" s="4">
        <f>VLOOKUP(U399+1,BG!$A$2:$F$55,4)</f>
        <v>51.344147161747699</v>
      </c>
      <c r="AD399" s="4">
        <f>VLOOKUP(U399+1,BG!$A$2:$F$55,5)</f>
        <v>0.57039475928226968</v>
      </c>
      <c r="AE399" s="4">
        <f>VLOOKUP(U399+1,BG!$A$2:$F$55,6)</f>
        <v>-87.631368689606845</v>
      </c>
      <c r="AF399" s="3">
        <f>COUNTIF($U$2:U399,U399)</f>
        <v>7</v>
      </c>
      <c r="AG399" s="3">
        <f t="shared" si="66"/>
        <v>20</v>
      </c>
      <c r="AH399" s="3">
        <f t="shared" si="69"/>
        <v>13</v>
      </c>
      <c r="AI399" s="3">
        <f t="shared" si="70"/>
        <v>6</v>
      </c>
      <c r="AJ399" s="81">
        <f t="shared" si="67"/>
        <v>28.339389561255828</v>
      </c>
      <c r="AK399" s="81">
        <f t="shared" si="68"/>
        <v>0.58238991234537385</v>
      </c>
      <c r="AL399" s="81">
        <f t="shared" si="71"/>
        <v>-72.127874656812011</v>
      </c>
      <c r="AM399" s="83">
        <v>2.92624</v>
      </c>
      <c r="AN399" s="83">
        <v>53.473399999999998</v>
      </c>
      <c r="AO399" s="84">
        <f t="shared" si="72"/>
        <v>156.476002016</v>
      </c>
      <c r="AP399" s="84">
        <f t="shared" si="73"/>
        <v>102.87359185265743</v>
      </c>
      <c r="AQ399" s="84">
        <f t="shared" si="74"/>
        <v>-55.623300054310832</v>
      </c>
      <c r="AR399" s="84">
        <f t="shared" si="75"/>
        <v>158.49689190696824</v>
      </c>
      <c r="AS399" s="85">
        <f t="shared" si="76"/>
        <v>1.2750343976173589E-2</v>
      </c>
    </row>
    <row r="400" spans="1:45" x14ac:dyDescent="0.25">
      <c r="A400">
        <v>22</v>
      </c>
      <c r="B400" s="51">
        <v>8</v>
      </c>
      <c r="C400" s="9" t="s">
        <v>830</v>
      </c>
      <c r="D400" s="9">
        <v>-850</v>
      </c>
      <c r="E400" s="9">
        <v>-103.97</v>
      </c>
      <c r="F400" s="9">
        <v>120</v>
      </c>
      <c r="G400" s="9">
        <v>0.43270599999999998</v>
      </c>
      <c r="H400" s="9">
        <v>0.181288</v>
      </c>
      <c r="I400" s="9">
        <v>46.42024</v>
      </c>
      <c r="J400" s="9">
        <v>1.3611260000000001</v>
      </c>
      <c r="K400" s="9">
        <v>8.9030699999999996</v>
      </c>
      <c r="L400" s="9">
        <v>0.13067300000000001</v>
      </c>
      <c r="M400" s="6">
        <v>0.43270599999999998</v>
      </c>
      <c r="N400" s="9">
        <v>0.197187</v>
      </c>
      <c r="O400" s="9">
        <v>99700</v>
      </c>
      <c r="P400" s="9">
        <v>21.7</v>
      </c>
      <c r="Q400" s="9">
        <v>60</v>
      </c>
      <c r="R400" s="9">
        <v>1.171</v>
      </c>
      <c r="S400" s="9" t="s">
        <v>845</v>
      </c>
      <c r="T400" s="9" t="s">
        <v>846</v>
      </c>
      <c r="U400" s="77">
        <v>1240</v>
      </c>
      <c r="V400" s="34">
        <v>260.37651673412307</v>
      </c>
      <c r="W400" s="2">
        <v>2.8063217673986953</v>
      </c>
      <c r="X400" s="2">
        <v>65.192395193281413</v>
      </c>
      <c r="Y400" s="2">
        <v>-68.009844315430058</v>
      </c>
      <c r="Z400" s="80">
        <f>VLOOKUP(U400,BG!$A$2:$F$55,4)</f>
        <v>17.721809130259579</v>
      </c>
      <c r="AA400" s="80">
        <f>VLOOKUP(U400,BG!$A$2:$F$55,5)</f>
        <v>0.58792613683603734</v>
      </c>
      <c r="AB400" s="80">
        <f>VLOOKUP(U400,BG!$A$2:$F$55,6)</f>
        <v>-64.972415872445168</v>
      </c>
      <c r="AC400" s="4">
        <f>VLOOKUP(U400+1,BG!$A$2:$F$55,4)</f>
        <v>51.344147161747699</v>
      </c>
      <c r="AD400" s="4">
        <f>VLOOKUP(U400+1,BG!$A$2:$F$55,5)</f>
        <v>0.57039475928226968</v>
      </c>
      <c r="AE400" s="4">
        <f>VLOOKUP(U400+1,BG!$A$2:$F$55,6)</f>
        <v>-87.631368689606845</v>
      </c>
      <c r="AF400" s="3">
        <f>COUNTIF($U$2:U400,U400)</f>
        <v>8</v>
      </c>
      <c r="AG400" s="3">
        <f t="shared" si="66"/>
        <v>20</v>
      </c>
      <c r="AH400" s="3">
        <f t="shared" si="69"/>
        <v>12</v>
      </c>
      <c r="AI400" s="3">
        <f t="shared" si="70"/>
        <v>7</v>
      </c>
      <c r="AJ400" s="81">
        <f t="shared" si="67"/>
        <v>30.108986299755202</v>
      </c>
      <c r="AK400" s="81">
        <f t="shared" si="68"/>
        <v>0.58146720826359666</v>
      </c>
      <c r="AL400" s="81">
        <f t="shared" si="71"/>
        <v>-73.320451120873159</v>
      </c>
      <c r="AM400" s="83">
        <v>2.6172800000000001</v>
      </c>
      <c r="AN400" s="83">
        <v>65.293199999999999</v>
      </c>
      <c r="AO400" s="84">
        <f t="shared" si="72"/>
        <v>170.890586496</v>
      </c>
      <c r="AP400" s="84">
        <f t="shared" si="73"/>
        <v>114.94099338433364</v>
      </c>
      <c r="AQ400" s="84">
        <f t="shared" si="74"/>
        <v>-55.813062913507622</v>
      </c>
      <c r="AR400" s="84">
        <f t="shared" si="75"/>
        <v>170.75405629784126</v>
      </c>
      <c r="AS400" s="85">
        <f t="shared" si="76"/>
        <v>7.9957220998950855E-4</v>
      </c>
    </row>
    <row r="401" spans="1:45" x14ac:dyDescent="0.25">
      <c r="A401">
        <v>22</v>
      </c>
      <c r="B401" s="51">
        <v>9</v>
      </c>
      <c r="C401" s="9" t="s">
        <v>830</v>
      </c>
      <c r="D401" s="9">
        <v>-800</v>
      </c>
      <c r="E401" s="9">
        <v>-103.97</v>
      </c>
      <c r="F401" s="9">
        <v>120</v>
      </c>
      <c r="G401" s="9">
        <v>0.45450099999999999</v>
      </c>
      <c r="H401" s="9">
        <v>0.18154500000000001</v>
      </c>
      <c r="I401" s="9">
        <v>46.484717000000003</v>
      </c>
      <c r="J401" s="9">
        <v>1.364195</v>
      </c>
      <c r="K401" s="9">
        <v>8.9092470000000006</v>
      </c>
      <c r="L401" s="9">
        <v>0.13100000000000001</v>
      </c>
      <c r="M401" s="6">
        <v>0.45450099999999999</v>
      </c>
      <c r="N401" s="9">
        <v>0.227821</v>
      </c>
      <c r="O401" s="9">
        <v>99700</v>
      </c>
      <c r="P401" s="9">
        <v>21.7</v>
      </c>
      <c r="Q401" s="9">
        <v>60</v>
      </c>
      <c r="R401" s="9">
        <v>1.171</v>
      </c>
      <c r="S401" s="9" t="s">
        <v>847</v>
      </c>
      <c r="T401" s="9" t="s">
        <v>848</v>
      </c>
      <c r="U401" s="77">
        <v>1240</v>
      </c>
      <c r="V401" s="34">
        <v>276.86601084981635</v>
      </c>
      <c r="W401" s="2">
        <v>2.4478785215814325</v>
      </c>
      <c r="X401" s="2">
        <v>79.412239774476078</v>
      </c>
      <c r="Y401" s="2">
        <v>-69.87713342996318</v>
      </c>
      <c r="Z401" s="80">
        <f>VLOOKUP(U401,BG!$A$2:$F$55,4)</f>
        <v>17.721809130259579</v>
      </c>
      <c r="AA401" s="80">
        <f>VLOOKUP(U401,BG!$A$2:$F$55,5)</f>
        <v>0.58792613683603734</v>
      </c>
      <c r="AB401" s="80">
        <f>VLOOKUP(U401,BG!$A$2:$F$55,6)</f>
        <v>-64.972415872445168</v>
      </c>
      <c r="AC401" s="4">
        <f>VLOOKUP(U401+1,BG!$A$2:$F$55,4)</f>
        <v>51.344147161747699</v>
      </c>
      <c r="AD401" s="4">
        <f>VLOOKUP(U401+1,BG!$A$2:$F$55,5)</f>
        <v>0.57039475928226968</v>
      </c>
      <c r="AE401" s="4">
        <f>VLOOKUP(U401+1,BG!$A$2:$F$55,6)</f>
        <v>-87.631368689606845</v>
      </c>
      <c r="AF401" s="3">
        <f>COUNTIF($U$2:U401,U401)</f>
        <v>9</v>
      </c>
      <c r="AG401" s="3">
        <f t="shared" si="66"/>
        <v>20</v>
      </c>
      <c r="AH401" s="3">
        <f t="shared" si="69"/>
        <v>11</v>
      </c>
      <c r="AI401" s="3">
        <f t="shared" si="70"/>
        <v>8</v>
      </c>
      <c r="AJ401" s="81">
        <f t="shared" si="67"/>
        <v>31.878583038254575</v>
      </c>
      <c r="AK401" s="81">
        <f t="shared" si="68"/>
        <v>0.58054450418181935</v>
      </c>
      <c r="AL401" s="81">
        <f t="shared" si="71"/>
        <v>-74.513027584934306</v>
      </c>
      <c r="AM401" s="83">
        <v>2.2751600000000001</v>
      </c>
      <c r="AN401" s="83">
        <v>79.31</v>
      </c>
      <c r="AO401" s="84">
        <f t="shared" si="72"/>
        <v>180.44293960000002</v>
      </c>
      <c r="AP401" s="84">
        <f t="shared" si="73"/>
        <v>124.51438266465155</v>
      </c>
      <c r="AQ401" s="84">
        <f t="shared" si="74"/>
        <v>-56.006091400971847</v>
      </c>
      <c r="AR401" s="84">
        <f t="shared" si="75"/>
        <v>180.5204740656234</v>
      </c>
      <c r="AS401" s="85">
        <f t="shared" si="76"/>
        <v>4.2950510752149567E-4</v>
      </c>
    </row>
    <row r="402" spans="1:45" x14ac:dyDescent="0.25">
      <c r="A402">
        <v>22</v>
      </c>
      <c r="B402" s="51">
        <v>10</v>
      </c>
      <c r="C402" s="9" t="s">
        <v>830</v>
      </c>
      <c r="D402" s="9">
        <v>-750</v>
      </c>
      <c r="E402" s="9">
        <v>-103.97</v>
      </c>
      <c r="F402" s="9">
        <v>120</v>
      </c>
      <c r="G402" s="9">
        <v>0.47175400000000001</v>
      </c>
      <c r="H402" s="9">
        <v>0.181586</v>
      </c>
      <c r="I402" s="9">
        <v>46.495071000000003</v>
      </c>
      <c r="J402" s="9">
        <v>1.3728640000000001</v>
      </c>
      <c r="K402" s="9">
        <v>8.910228</v>
      </c>
      <c r="L402" s="9">
        <v>0.13178899999999999</v>
      </c>
      <c r="M402" s="6">
        <v>0.47175400000000001</v>
      </c>
      <c r="N402" s="9">
        <v>0.24102299999999999</v>
      </c>
      <c r="O402" s="9">
        <v>99700</v>
      </c>
      <c r="P402" s="9">
        <v>21.7</v>
      </c>
      <c r="Q402" s="9">
        <v>60</v>
      </c>
      <c r="R402" s="9">
        <v>1.171</v>
      </c>
      <c r="S402" s="9" t="s">
        <v>849</v>
      </c>
      <c r="T402" s="9" t="s">
        <v>850</v>
      </c>
      <c r="U402" s="77">
        <v>1240</v>
      </c>
      <c r="V402" s="34">
        <v>289.45793963095161</v>
      </c>
      <c r="W402" s="2">
        <v>2.4019253741776607</v>
      </c>
      <c r="X402" s="2">
        <v>85.082394206420119</v>
      </c>
      <c r="Y402" s="2">
        <v>-70.448746905027477</v>
      </c>
      <c r="Z402" s="80">
        <f>VLOOKUP(U402,BG!$A$2:$F$55,4)</f>
        <v>17.721809130259579</v>
      </c>
      <c r="AA402" s="80">
        <f>VLOOKUP(U402,BG!$A$2:$F$55,5)</f>
        <v>0.58792613683603734</v>
      </c>
      <c r="AB402" s="80">
        <f>VLOOKUP(U402,BG!$A$2:$F$55,6)</f>
        <v>-64.972415872445168</v>
      </c>
      <c r="AC402" s="4">
        <f>VLOOKUP(U402+1,BG!$A$2:$F$55,4)</f>
        <v>51.344147161747699</v>
      </c>
      <c r="AD402" s="4">
        <f>VLOOKUP(U402+1,BG!$A$2:$F$55,5)</f>
        <v>0.57039475928226968</v>
      </c>
      <c r="AE402" s="4">
        <f>VLOOKUP(U402+1,BG!$A$2:$F$55,6)</f>
        <v>-87.631368689606845</v>
      </c>
      <c r="AF402" s="3">
        <f>COUNTIF($U$2:U402,U402)</f>
        <v>10</v>
      </c>
      <c r="AG402" s="3">
        <f t="shared" si="66"/>
        <v>20</v>
      </c>
      <c r="AH402" s="3">
        <f t="shared" si="69"/>
        <v>10</v>
      </c>
      <c r="AI402" s="3">
        <f t="shared" si="70"/>
        <v>9</v>
      </c>
      <c r="AJ402" s="81">
        <f t="shared" si="67"/>
        <v>33.648179776753956</v>
      </c>
      <c r="AK402" s="81">
        <f t="shared" si="68"/>
        <v>0.57962180010004205</v>
      </c>
      <c r="AL402" s="81">
        <f t="shared" si="71"/>
        <v>-75.705604048995426</v>
      </c>
      <c r="AM402" s="83">
        <v>2.3044500000000001</v>
      </c>
      <c r="AN402" s="83">
        <v>85.215400000000002</v>
      </c>
      <c r="AO402" s="84">
        <f t="shared" si="72"/>
        <v>196.37462853000002</v>
      </c>
      <c r="AP402" s="84">
        <f t="shared" si="73"/>
        <v>133.91281463515941</v>
      </c>
      <c r="AQ402" s="84">
        <f t="shared" si="74"/>
        <v>-56.202385516703465</v>
      </c>
      <c r="AR402" s="84">
        <f t="shared" si="75"/>
        <v>190.11520015186287</v>
      </c>
      <c r="AS402" s="85">
        <f t="shared" si="76"/>
        <v>3.2924397276688902E-2</v>
      </c>
    </row>
    <row r="403" spans="1:45" x14ac:dyDescent="0.25">
      <c r="A403">
        <v>22</v>
      </c>
      <c r="B403" s="51">
        <v>11</v>
      </c>
      <c r="C403" s="9" t="s">
        <v>830</v>
      </c>
      <c r="D403" s="9">
        <v>-700</v>
      </c>
      <c r="E403" s="9">
        <v>-103.97</v>
      </c>
      <c r="F403" s="9">
        <v>120</v>
      </c>
      <c r="G403" s="9">
        <v>0.49328499999999997</v>
      </c>
      <c r="H403" s="9">
        <v>0.18152399999999999</v>
      </c>
      <c r="I403" s="9">
        <v>46.479301</v>
      </c>
      <c r="J403" s="9">
        <v>1.3961079999999999</v>
      </c>
      <c r="K403" s="9">
        <v>8.9086850000000002</v>
      </c>
      <c r="L403" s="9">
        <v>0.13391700000000001</v>
      </c>
      <c r="M403" s="6">
        <v>0.49328499999999997</v>
      </c>
      <c r="N403" s="9">
        <v>0.26327299999999998</v>
      </c>
      <c r="O403" s="9">
        <v>99700</v>
      </c>
      <c r="P403" s="9">
        <v>21.7</v>
      </c>
      <c r="Q403" s="9">
        <v>60</v>
      </c>
      <c r="R403" s="9">
        <v>1.171</v>
      </c>
      <c r="S403" s="9" t="s">
        <v>851</v>
      </c>
      <c r="T403" s="9" t="s">
        <v>852</v>
      </c>
      <c r="U403" s="77">
        <v>1240</v>
      </c>
      <c r="V403" s="34">
        <v>305.71583713334229</v>
      </c>
      <c r="W403" s="2">
        <v>2.2960857397719612</v>
      </c>
      <c r="X403" s="2">
        <v>94.80914106073304</v>
      </c>
      <c r="Y403" s="2">
        <v>-70.259415828034207</v>
      </c>
      <c r="Z403" s="80">
        <f>VLOOKUP(U403,BG!$A$2:$F$55,4)</f>
        <v>17.721809130259579</v>
      </c>
      <c r="AA403" s="80">
        <f>VLOOKUP(U403,BG!$A$2:$F$55,5)</f>
        <v>0.58792613683603734</v>
      </c>
      <c r="AB403" s="80">
        <f>VLOOKUP(U403,BG!$A$2:$F$55,6)</f>
        <v>-64.972415872445168</v>
      </c>
      <c r="AC403" s="4">
        <f>VLOOKUP(U403+1,BG!$A$2:$F$55,4)</f>
        <v>51.344147161747699</v>
      </c>
      <c r="AD403" s="4">
        <f>VLOOKUP(U403+1,BG!$A$2:$F$55,5)</f>
        <v>0.57039475928226968</v>
      </c>
      <c r="AE403" s="4">
        <f>VLOOKUP(U403+1,BG!$A$2:$F$55,6)</f>
        <v>-87.631368689606845</v>
      </c>
      <c r="AF403" s="3">
        <f>COUNTIF($U$2:U403,U403)</f>
        <v>11</v>
      </c>
      <c r="AG403" s="3">
        <f t="shared" si="66"/>
        <v>20</v>
      </c>
      <c r="AH403" s="3">
        <f t="shared" si="69"/>
        <v>9</v>
      </c>
      <c r="AI403" s="3">
        <f t="shared" si="70"/>
        <v>10</v>
      </c>
      <c r="AJ403" s="81">
        <f t="shared" si="67"/>
        <v>35.41777651525333</v>
      </c>
      <c r="AK403" s="81">
        <f t="shared" si="68"/>
        <v>0.57869909601826486</v>
      </c>
      <c r="AL403" s="81">
        <f t="shared" si="71"/>
        <v>-76.898180513056587</v>
      </c>
      <c r="AM403" s="83">
        <v>2.2534900000000002</v>
      </c>
      <c r="AN403" s="83">
        <v>95.106999999999999</v>
      </c>
      <c r="AO403" s="84">
        <f t="shared" si="72"/>
        <v>214.32267343000001</v>
      </c>
      <c r="AP403" s="84">
        <f t="shared" si="73"/>
        <v>147.43050096154323</v>
      </c>
      <c r="AQ403" s="84">
        <f t="shared" si="74"/>
        <v>-56.401945260702554</v>
      </c>
      <c r="AR403" s="84">
        <f t="shared" si="75"/>
        <v>203.83244622224578</v>
      </c>
      <c r="AS403" s="85">
        <f t="shared" si="76"/>
        <v>5.146495272061035E-2</v>
      </c>
    </row>
    <row r="404" spans="1:45" x14ac:dyDescent="0.25">
      <c r="A404">
        <v>22</v>
      </c>
      <c r="B404" s="51">
        <v>12</v>
      </c>
      <c r="C404" s="9" t="s">
        <v>830</v>
      </c>
      <c r="D404" s="9">
        <v>-650</v>
      </c>
      <c r="E404" s="9">
        <v>-103.97</v>
      </c>
      <c r="F404" s="9">
        <v>120</v>
      </c>
      <c r="G404" s="9">
        <v>0.51008299999999995</v>
      </c>
      <c r="H404" s="9">
        <v>0.18163099999999999</v>
      </c>
      <c r="I404" s="9">
        <v>46.506228999999998</v>
      </c>
      <c r="J404" s="9">
        <v>1.339793</v>
      </c>
      <c r="K404" s="9">
        <v>8.9113450000000007</v>
      </c>
      <c r="L404" s="9">
        <v>0.128549</v>
      </c>
      <c r="M404" s="6">
        <v>0.51008299999999995</v>
      </c>
      <c r="N404" s="9">
        <v>0.293157</v>
      </c>
      <c r="O404" s="9">
        <v>99700</v>
      </c>
      <c r="P404" s="9">
        <v>21.7</v>
      </c>
      <c r="Q404" s="9">
        <v>60</v>
      </c>
      <c r="R404" s="9">
        <v>1.171</v>
      </c>
      <c r="S404" s="9" t="s">
        <v>853</v>
      </c>
      <c r="T404" s="9" t="s">
        <v>854</v>
      </c>
      <c r="U404" s="77">
        <v>1240</v>
      </c>
      <c r="V404" s="34">
        <v>317.91311016415256</v>
      </c>
      <c r="W404" s="2">
        <v>1.9771670603441327</v>
      </c>
      <c r="X404" s="2">
        <v>114.7186376272473</v>
      </c>
      <c r="Y404" s="2">
        <v>-71.384320047003939</v>
      </c>
      <c r="Z404" s="80">
        <f>VLOOKUP(U404,BG!$A$2:$F$55,4)</f>
        <v>17.721809130259579</v>
      </c>
      <c r="AA404" s="80">
        <f>VLOOKUP(U404,BG!$A$2:$F$55,5)</f>
        <v>0.58792613683603734</v>
      </c>
      <c r="AB404" s="80">
        <f>VLOOKUP(U404,BG!$A$2:$F$55,6)</f>
        <v>-64.972415872445168</v>
      </c>
      <c r="AC404" s="4">
        <f>VLOOKUP(U404+1,BG!$A$2:$F$55,4)</f>
        <v>51.344147161747699</v>
      </c>
      <c r="AD404" s="4">
        <f>VLOOKUP(U404+1,BG!$A$2:$F$55,5)</f>
        <v>0.57039475928226968</v>
      </c>
      <c r="AE404" s="4">
        <f>VLOOKUP(U404+1,BG!$A$2:$F$55,6)</f>
        <v>-87.631368689606845</v>
      </c>
      <c r="AF404" s="3">
        <f>COUNTIF($U$2:U404,U404)</f>
        <v>12</v>
      </c>
      <c r="AG404" s="3">
        <f t="shared" si="66"/>
        <v>20</v>
      </c>
      <c r="AH404" s="3">
        <f t="shared" si="69"/>
        <v>8</v>
      </c>
      <c r="AI404" s="3">
        <f t="shared" si="70"/>
        <v>11</v>
      </c>
      <c r="AJ404" s="81">
        <f t="shared" si="67"/>
        <v>37.187373253752696</v>
      </c>
      <c r="AK404" s="81">
        <f t="shared" si="68"/>
        <v>0.57777639193648767</v>
      </c>
      <c r="AL404" s="81">
        <f t="shared" si="71"/>
        <v>-78.090756977117721</v>
      </c>
      <c r="AM404" s="83">
        <v>1.8789499999999999</v>
      </c>
      <c r="AN404" s="83">
        <v>114.965</v>
      </c>
      <c r="AO404" s="84">
        <f t="shared" si="72"/>
        <v>216.01348675</v>
      </c>
      <c r="AP404" s="84">
        <f t="shared" si="73"/>
        <v>155.43359147714443</v>
      </c>
      <c r="AQ404" s="84">
        <f t="shared" si="74"/>
        <v>-56.604770632969043</v>
      </c>
      <c r="AR404" s="84">
        <f t="shared" si="75"/>
        <v>212.03836211011347</v>
      </c>
      <c r="AS404" s="85">
        <f t="shared" si="76"/>
        <v>1.8747195556161729E-2</v>
      </c>
    </row>
    <row r="405" spans="1:45" x14ac:dyDescent="0.25">
      <c r="A405">
        <v>22</v>
      </c>
      <c r="B405" s="51">
        <v>13</v>
      </c>
      <c r="C405" s="9" t="s">
        <v>830</v>
      </c>
      <c r="D405" s="9">
        <v>-600</v>
      </c>
      <c r="E405" s="9">
        <v>-103.97</v>
      </c>
      <c r="F405" s="9">
        <v>120</v>
      </c>
      <c r="G405" s="9">
        <v>0.55020899999999995</v>
      </c>
      <c r="H405" s="9">
        <v>0.18145</v>
      </c>
      <c r="I405" s="9">
        <v>46.460948999999999</v>
      </c>
      <c r="J405" s="9">
        <v>1.4052979999999999</v>
      </c>
      <c r="K405" s="9">
        <v>8.9069149999999997</v>
      </c>
      <c r="L405" s="9">
        <v>0.134604</v>
      </c>
      <c r="M405" s="6">
        <v>0.55020899999999995</v>
      </c>
      <c r="N405" s="9">
        <v>0.329092</v>
      </c>
      <c r="O405" s="9">
        <v>99700</v>
      </c>
      <c r="P405" s="9">
        <v>21.7</v>
      </c>
      <c r="Q405" s="9">
        <v>60</v>
      </c>
      <c r="R405" s="9">
        <v>1.171</v>
      </c>
      <c r="S405" s="9" t="s">
        <v>855</v>
      </c>
      <c r="T405" s="9" t="s">
        <v>856</v>
      </c>
      <c r="U405" s="77">
        <v>1240</v>
      </c>
      <c r="V405" s="34">
        <v>350.10711948890912</v>
      </c>
      <c r="W405" s="2">
        <v>1.9044986104971058</v>
      </c>
      <c r="X405" s="2">
        <v>130.78589646630425</v>
      </c>
      <c r="Y405" s="2">
        <v>-73.624528605997341</v>
      </c>
      <c r="Z405" s="80">
        <f>VLOOKUP(U405,BG!$A$2:$F$55,4)</f>
        <v>17.721809130259579</v>
      </c>
      <c r="AA405" s="80">
        <f>VLOOKUP(U405,BG!$A$2:$F$55,5)</f>
        <v>0.58792613683603734</v>
      </c>
      <c r="AB405" s="80">
        <f>VLOOKUP(U405,BG!$A$2:$F$55,6)</f>
        <v>-64.972415872445168</v>
      </c>
      <c r="AC405" s="4">
        <f>VLOOKUP(U405+1,BG!$A$2:$F$55,4)</f>
        <v>51.344147161747699</v>
      </c>
      <c r="AD405" s="4">
        <f>VLOOKUP(U405+1,BG!$A$2:$F$55,5)</f>
        <v>0.57039475928226968</v>
      </c>
      <c r="AE405" s="4">
        <f>VLOOKUP(U405+1,BG!$A$2:$F$55,6)</f>
        <v>-87.631368689606845</v>
      </c>
      <c r="AF405" s="3">
        <f>COUNTIF($U$2:U405,U405)</f>
        <v>13</v>
      </c>
      <c r="AG405" s="3">
        <f t="shared" si="66"/>
        <v>20</v>
      </c>
      <c r="AH405" s="3">
        <f t="shared" si="69"/>
        <v>7</v>
      </c>
      <c r="AI405" s="3">
        <f t="shared" si="70"/>
        <v>12</v>
      </c>
      <c r="AJ405" s="81">
        <f t="shared" si="67"/>
        <v>38.956969992252077</v>
      </c>
      <c r="AK405" s="81">
        <f t="shared" si="68"/>
        <v>0.57685368785471036</v>
      </c>
      <c r="AL405" s="81">
        <f t="shared" si="71"/>
        <v>-79.283333441178868</v>
      </c>
      <c r="AM405" s="83">
        <v>1.83524</v>
      </c>
      <c r="AN405" s="83">
        <v>131.09200000000001</v>
      </c>
      <c r="AO405" s="84">
        <f t="shared" si="72"/>
        <v>240.58528208000001</v>
      </c>
      <c r="AP405" s="84">
        <f t="shared" si="73"/>
        <v>175.45702948669745</v>
      </c>
      <c r="AQ405" s="84">
        <f t="shared" si="74"/>
        <v>-56.810861633502967</v>
      </c>
      <c r="AR405" s="84">
        <f t="shared" si="75"/>
        <v>232.26789112020043</v>
      </c>
      <c r="AS405" s="85">
        <f t="shared" si="76"/>
        <v>3.5809473792032954E-2</v>
      </c>
    </row>
    <row r="406" spans="1:45" x14ac:dyDescent="0.25">
      <c r="A406">
        <v>22</v>
      </c>
      <c r="B406" s="51">
        <v>14</v>
      </c>
      <c r="C406" s="9" t="s">
        <v>830</v>
      </c>
      <c r="D406" s="9">
        <v>-550</v>
      </c>
      <c r="E406" s="9">
        <v>-103.97</v>
      </c>
      <c r="F406" s="9">
        <v>120</v>
      </c>
      <c r="G406" s="9">
        <v>0.62241500000000005</v>
      </c>
      <c r="H406" s="9">
        <v>0.18127799999999999</v>
      </c>
      <c r="I406" s="9">
        <v>46.417630000000003</v>
      </c>
      <c r="J406" s="9">
        <v>1.3121670000000001</v>
      </c>
      <c r="K406" s="9">
        <v>8.9028860000000005</v>
      </c>
      <c r="L406" s="9">
        <v>0.126025</v>
      </c>
      <c r="M406" s="6">
        <v>0.62241500000000005</v>
      </c>
      <c r="N406" s="9">
        <v>0.41415999999999997</v>
      </c>
      <c r="O406" s="9">
        <v>99700</v>
      </c>
      <c r="P406" s="9">
        <v>21.7</v>
      </c>
      <c r="Q406" s="9">
        <v>60</v>
      </c>
      <c r="R406" s="9">
        <v>1.171</v>
      </c>
      <c r="S406" s="9" t="s">
        <v>857</v>
      </c>
      <c r="T406" s="9" t="s">
        <v>858</v>
      </c>
      <c r="U406" s="77">
        <v>1240</v>
      </c>
      <c r="V406" s="34">
        <v>409.79515040417613</v>
      </c>
      <c r="W406" s="2">
        <v>1.7046531055856968</v>
      </c>
      <c r="X406" s="2">
        <v>172.75398612983619</v>
      </c>
      <c r="Y406" s="2">
        <v>-72.321822082991233</v>
      </c>
      <c r="Z406" s="80">
        <f>VLOOKUP(U406,BG!$A$2:$F$55,4)</f>
        <v>17.721809130259579</v>
      </c>
      <c r="AA406" s="80">
        <f>VLOOKUP(U406,BG!$A$2:$F$55,5)</f>
        <v>0.58792613683603734</v>
      </c>
      <c r="AB406" s="80">
        <f>VLOOKUP(U406,BG!$A$2:$F$55,6)</f>
        <v>-64.972415872445168</v>
      </c>
      <c r="AC406" s="4">
        <f>VLOOKUP(U406+1,BG!$A$2:$F$55,4)</f>
        <v>51.344147161747699</v>
      </c>
      <c r="AD406" s="4">
        <f>VLOOKUP(U406+1,BG!$A$2:$F$55,5)</f>
        <v>0.57039475928226968</v>
      </c>
      <c r="AE406" s="4">
        <f>VLOOKUP(U406+1,BG!$A$2:$F$55,6)</f>
        <v>-87.631368689606845</v>
      </c>
      <c r="AF406" s="3">
        <f>COUNTIF($U$2:U406,U406)</f>
        <v>14</v>
      </c>
      <c r="AG406" s="3">
        <f t="shared" si="66"/>
        <v>20</v>
      </c>
      <c r="AH406" s="3">
        <f t="shared" si="69"/>
        <v>6</v>
      </c>
      <c r="AI406" s="3">
        <f t="shared" si="70"/>
        <v>13</v>
      </c>
      <c r="AJ406" s="81">
        <f t="shared" si="67"/>
        <v>40.726566730751451</v>
      </c>
      <c r="AK406" s="81">
        <f t="shared" si="68"/>
        <v>0.57593098377293317</v>
      </c>
      <c r="AL406" s="81">
        <f t="shared" si="71"/>
        <v>-80.475909905240002</v>
      </c>
      <c r="AM406" s="83">
        <v>1.6854499999999999</v>
      </c>
      <c r="AN406" s="83">
        <v>173.94800000000001</v>
      </c>
      <c r="AO406" s="84">
        <f t="shared" si="72"/>
        <v>293.18065660000002</v>
      </c>
      <c r="AP406" s="84">
        <f t="shared" si="73"/>
        <v>222.16379687554246</v>
      </c>
      <c r="AQ406" s="84">
        <f t="shared" si="74"/>
        <v>-57.020218262304311</v>
      </c>
      <c r="AR406" s="84">
        <f t="shared" si="75"/>
        <v>279.18401513784676</v>
      </c>
      <c r="AS406" s="85">
        <f t="shared" si="76"/>
        <v>5.013410762518921E-2</v>
      </c>
    </row>
    <row r="407" spans="1:45" x14ac:dyDescent="0.25">
      <c r="A407">
        <v>22</v>
      </c>
      <c r="B407" s="51">
        <v>15</v>
      </c>
      <c r="C407" s="9" t="s">
        <v>830</v>
      </c>
      <c r="D407" s="9">
        <v>-500</v>
      </c>
      <c r="E407" s="9">
        <v>-103.97</v>
      </c>
      <c r="F407" s="9">
        <v>120</v>
      </c>
      <c r="G407" s="9">
        <v>0.64896399999999999</v>
      </c>
      <c r="H407" s="9">
        <v>0.181251</v>
      </c>
      <c r="I407" s="9">
        <v>46.410971000000004</v>
      </c>
      <c r="J407" s="9">
        <v>1.349885</v>
      </c>
      <c r="K407" s="9">
        <v>8.9021969999999992</v>
      </c>
      <c r="L407" s="9">
        <v>0.12953200000000001</v>
      </c>
      <c r="M407" s="6">
        <v>0.64896399999999999</v>
      </c>
      <c r="N407" s="9">
        <v>0.46301199999999998</v>
      </c>
      <c r="O407" s="9">
        <v>99700</v>
      </c>
      <c r="P407" s="9">
        <v>21.7</v>
      </c>
      <c r="Q407" s="9">
        <v>60</v>
      </c>
      <c r="R407" s="9">
        <v>1.171</v>
      </c>
      <c r="S407" s="9" t="s">
        <v>859</v>
      </c>
      <c r="T407" s="9" t="s">
        <v>860</v>
      </c>
      <c r="U407" s="77">
        <v>1240</v>
      </c>
      <c r="V407" s="34">
        <v>430.33855902238838</v>
      </c>
      <c r="W407" s="2">
        <v>1.6546798187324241</v>
      </c>
      <c r="X407" s="2">
        <v>190.12559684882035</v>
      </c>
      <c r="Y407" s="2">
        <v>-68.419873354140847</v>
      </c>
      <c r="Z407" s="80">
        <f>VLOOKUP(U407,BG!$A$2:$F$55,4)</f>
        <v>17.721809130259579</v>
      </c>
      <c r="AA407" s="80">
        <f>VLOOKUP(U407,BG!$A$2:$F$55,5)</f>
        <v>0.58792613683603734</v>
      </c>
      <c r="AB407" s="80">
        <f>VLOOKUP(U407,BG!$A$2:$F$55,6)</f>
        <v>-64.972415872445168</v>
      </c>
      <c r="AC407" s="4">
        <f>VLOOKUP(U407+1,BG!$A$2:$F$55,4)</f>
        <v>51.344147161747699</v>
      </c>
      <c r="AD407" s="4">
        <f>VLOOKUP(U407+1,BG!$A$2:$F$55,5)</f>
        <v>0.57039475928226968</v>
      </c>
      <c r="AE407" s="4">
        <f>VLOOKUP(U407+1,BG!$A$2:$F$55,6)</f>
        <v>-87.631368689606845</v>
      </c>
      <c r="AF407" s="3">
        <f>COUNTIF($U$2:U407,U407)</f>
        <v>15</v>
      </c>
      <c r="AG407" s="3">
        <f t="shared" si="66"/>
        <v>20</v>
      </c>
      <c r="AH407" s="3">
        <f t="shared" si="69"/>
        <v>5</v>
      </c>
      <c r="AI407" s="3">
        <f t="shared" si="70"/>
        <v>14</v>
      </c>
      <c r="AJ407" s="81">
        <f t="shared" si="67"/>
        <v>42.496163469250824</v>
      </c>
      <c r="AK407" s="81">
        <f t="shared" si="68"/>
        <v>0.57500827969115587</v>
      </c>
      <c r="AL407" s="81">
        <f t="shared" si="71"/>
        <v>-81.668486369301149</v>
      </c>
      <c r="AM407" s="83">
        <v>1.6533500000000001</v>
      </c>
      <c r="AN407" s="83">
        <v>191.09100000000001</v>
      </c>
      <c r="AO407" s="84">
        <f t="shared" si="72"/>
        <v>315.94030485000002</v>
      </c>
      <c r="AP407" s="84">
        <f t="shared" si="73"/>
        <v>246.17711477605911</v>
      </c>
      <c r="AQ407" s="84">
        <f t="shared" si="74"/>
        <v>-57.232840519373092</v>
      </c>
      <c r="AR407" s="84">
        <f t="shared" si="75"/>
        <v>303.40995529543221</v>
      </c>
      <c r="AS407" s="85">
        <f t="shared" si="76"/>
        <v>4.1298412711497631E-2</v>
      </c>
    </row>
    <row r="408" spans="1:45" x14ac:dyDescent="0.25">
      <c r="A408">
        <v>22</v>
      </c>
      <c r="B408" s="51">
        <v>16</v>
      </c>
      <c r="C408" s="9" t="s">
        <v>830</v>
      </c>
      <c r="D408" s="9">
        <v>-450</v>
      </c>
      <c r="E408" s="9">
        <v>-103.97</v>
      </c>
      <c r="F408" s="9">
        <v>120</v>
      </c>
      <c r="G408" s="9">
        <v>0.71475900000000003</v>
      </c>
      <c r="H408" s="9">
        <v>0.18172099999999999</v>
      </c>
      <c r="I408" s="9">
        <v>46.528792000000003</v>
      </c>
      <c r="J408" s="9">
        <v>1.354025</v>
      </c>
      <c r="K408" s="9">
        <v>8.9134860000000007</v>
      </c>
      <c r="L408" s="9">
        <v>0.12993199999999999</v>
      </c>
      <c r="M408" s="6">
        <v>0.71475900000000003</v>
      </c>
      <c r="N408" s="9">
        <v>0.56606000000000001</v>
      </c>
      <c r="O408" s="9">
        <v>99700</v>
      </c>
      <c r="P408" s="9">
        <v>21.7</v>
      </c>
      <c r="Q408" s="9">
        <v>60</v>
      </c>
      <c r="R408" s="9">
        <v>1.171</v>
      </c>
      <c r="S408" s="9" t="s">
        <v>861</v>
      </c>
      <c r="T408" s="9" t="s">
        <v>862</v>
      </c>
      <c r="U408" s="77">
        <v>1240</v>
      </c>
      <c r="V408" s="34">
        <v>484.51508317641384</v>
      </c>
      <c r="W408" s="2">
        <v>1.3936065694675623</v>
      </c>
      <c r="X408" s="2">
        <v>249.6152683233594</v>
      </c>
      <c r="Y408" s="2">
        <v>-75.320127037652711</v>
      </c>
      <c r="Z408" s="80">
        <f>VLOOKUP(U408,BG!$A$2:$F$55,4)</f>
        <v>17.721809130259579</v>
      </c>
      <c r="AA408" s="80">
        <f>VLOOKUP(U408,BG!$A$2:$F$55,5)</f>
        <v>0.58792613683603734</v>
      </c>
      <c r="AB408" s="80">
        <f>VLOOKUP(U408,BG!$A$2:$F$55,6)</f>
        <v>-64.972415872445168</v>
      </c>
      <c r="AC408" s="4">
        <f>VLOOKUP(U408+1,BG!$A$2:$F$55,4)</f>
        <v>51.344147161747699</v>
      </c>
      <c r="AD408" s="4">
        <f>VLOOKUP(U408+1,BG!$A$2:$F$55,5)</f>
        <v>0.57039475928226968</v>
      </c>
      <c r="AE408" s="4">
        <f>VLOOKUP(U408+1,BG!$A$2:$F$55,6)</f>
        <v>-87.631368689606845</v>
      </c>
      <c r="AF408" s="3">
        <f>COUNTIF($U$2:U408,U408)</f>
        <v>16</v>
      </c>
      <c r="AG408" s="3">
        <f t="shared" si="66"/>
        <v>20</v>
      </c>
      <c r="AH408" s="3">
        <f t="shared" si="69"/>
        <v>4</v>
      </c>
      <c r="AI408" s="3">
        <f t="shared" si="70"/>
        <v>15</v>
      </c>
      <c r="AJ408" s="81">
        <f t="shared" si="67"/>
        <v>44.265760207750198</v>
      </c>
      <c r="AK408" s="81">
        <f t="shared" si="68"/>
        <v>0.57408557560937867</v>
      </c>
      <c r="AL408" s="81">
        <f t="shared" si="71"/>
        <v>-82.861062833362283</v>
      </c>
      <c r="AM408" s="83">
        <v>1.3969199999999999</v>
      </c>
      <c r="AN408" s="83">
        <v>250.685</v>
      </c>
      <c r="AO408" s="84">
        <f t="shared" si="72"/>
        <v>350.18689019999999</v>
      </c>
      <c r="AP408" s="84">
        <f t="shared" si="73"/>
        <v>272.54535073718927</v>
      </c>
      <c r="AQ408" s="84">
        <f t="shared" si="74"/>
        <v>-57.448728404709286</v>
      </c>
      <c r="AR408" s="84">
        <f t="shared" si="75"/>
        <v>329.99407914189857</v>
      </c>
      <c r="AS408" s="85">
        <f t="shared" si="76"/>
        <v>6.1191434436065895E-2</v>
      </c>
    </row>
    <row r="409" spans="1:45" x14ac:dyDescent="0.25">
      <c r="A409">
        <v>22</v>
      </c>
      <c r="B409" s="51">
        <v>17</v>
      </c>
      <c r="C409" s="9" t="s">
        <v>830</v>
      </c>
      <c r="D409" s="9">
        <v>-400</v>
      </c>
      <c r="E409" s="9">
        <v>-103.97</v>
      </c>
      <c r="F409" s="9">
        <v>120</v>
      </c>
      <c r="G409" s="9">
        <v>0.76861400000000002</v>
      </c>
      <c r="H409" s="9">
        <v>0.182063</v>
      </c>
      <c r="I409" s="9">
        <v>46.614659000000003</v>
      </c>
      <c r="J409" s="9">
        <v>1.3151729999999999</v>
      </c>
      <c r="K409" s="9">
        <v>8.9217650000000006</v>
      </c>
      <c r="L409" s="9">
        <v>0.12606800000000001</v>
      </c>
      <c r="M409" s="6">
        <v>0.76861400000000002</v>
      </c>
      <c r="N409" s="9">
        <v>0.63224599999999997</v>
      </c>
      <c r="O409" s="9">
        <v>99700</v>
      </c>
      <c r="P409" s="9">
        <v>21.7</v>
      </c>
      <c r="Q409" s="9">
        <v>60</v>
      </c>
      <c r="R409" s="9">
        <v>1.171</v>
      </c>
      <c r="S409" s="9" t="s">
        <v>863</v>
      </c>
      <c r="T409" s="9" t="s">
        <v>864</v>
      </c>
      <c r="U409" s="77">
        <v>1240</v>
      </c>
      <c r="V409" s="34">
        <v>528.44991640386638</v>
      </c>
      <c r="W409" s="2">
        <v>1.2788024950799479</v>
      </c>
      <c r="X409" s="2">
        <v>301.80768066008631</v>
      </c>
      <c r="Y409" s="2">
        <v>-70.106100705459227</v>
      </c>
      <c r="Z409" s="80">
        <f>VLOOKUP(U409,BG!$A$2:$F$55,4)</f>
        <v>17.721809130259579</v>
      </c>
      <c r="AA409" s="80">
        <f>VLOOKUP(U409,BG!$A$2:$F$55,5)</f>
        <v>0.58792613683603734</v>
      </c>
      <c r="AB409" s="80">
        <f>VLOOKUP(U409,BG!$A$2:$F$55,6)</f>
        <v>-64.972415872445168</v>
      </c>
      <c r="AC409" s="4">
        <f>VLOOKUP(U409+1,BG!$A$2:$F$55,4)</f>
        <v>51.344147161747699</v>
      </c>
      <c r="AD409" s="4">
        <f>VLOOKUP(U409+1,BG!$A$2:$F$55,5)</f>
        <v>0.57039475928226968</v>
      </c>
      <c r="AE409" s="4">
        <f>VLOOKUP(U409+1,BG!$A$2:$F$55,6)</f>
        <v>-87.631368689606845</v>
      </c>
      <c r="AF409" s="3">
        <f>COUNTIF($U$2:U409,U409)</f>
        <v>17</v>
      </c>
      <c r="AG409" s="3">
        <f t="shared" si="66"/>
        <v>20</v>
      </c>
      <c r="AH409" s="3">
        <f t="shared" si="69"/>
        <v>3</v>
      </c>
      <c r="AI409" s="3">
        <f t="shared" si="70"/>
        <v>16</v>
      </c>
      <c r="AJ409" s="81">
        <f t="shared" si="67"/>
        <v>46.035356946249578</v>
      </c>
      <c r="AK409" s="81">
        <f t="shared" si="68"/>
        <v>0.57316287152760137</v>
      </c>
      <c r="AL409" s="81">
        <f t="shared" si="71"/>
        <v>-84.05363929742343</v>
      </c>
      <c r="AM409" s="83">
        <v>1.2884</v>
      </c>
      <c r="AN409" s="83">
        <v>302.85199999999998</v>
      </c>
      <c r="AO409" s="84">
        <f t="shared" si="72"/>
        <v>390.19451679999997</v>
      </c>
      <c r="AP409" s="84">
        <f t="shared" si="73"/>
        <v>315.84631435695132</v>
      </c>
      <c r="AQ409" s="84">
        <f t="shared" si="74"/>
        <v>-57.667881918312915</v>
      </c>
      <c r="AR409" s="84">
        <f t="shared" si="75"/>
        <v>373.51419627526423</v>
      </c>
      <c r="AS409" s="85">
        <f t="shared" si="76"/>
        <v>4.4657795315611121E-2</v>
      </c>
    </row>
    <row r="410" spans="1:45" x14ac:dyDescent="0.25">
      <c r="A410">
        <v>22</v>
      </c>
      <c r="B410" s="51">
        <v>18</v>
      </c>
      <c r="C410" s="9" t="s">
        <v>830</v>
      </c>
      <c r="D410" s="9">
        <v>-350</v>
      </c>
      <c r="E410" s="9">
        <v>-103.97</v>
      </c>
      <c r="F410" s="9">
        <v>120</v>
      </c>
      <c r="G410" s="9">
        <v>0.893594</v>
      </c>
      <c r="H410" s="9">
        <v>0.18210799999999999</v>
      </c>
      <c r="I410" s="9">
        <v>46.625987000000002</v>
      </c>
      <c r="J410" s="9">
        <v>1.363424</v>
      </c>
      <c r="K410" s="9">
        <v>8.922784</v>
      </c>
      <c r="L410" s="9">
        <v>0.13057299999999999</v>
      </c>
      <c r="M410" s="6">
        <v>0.893594</v>
      </c>
      <c r="N410" s="9">
        <v>0.79485399999999995</v>
      </c>
      <c r="O410" s="9">
        <v>99700</v>
      </c>
      <c r="P410" s="9">
        <v>21.7</v>
      </c>
      <c r="Q410" s="9">
        <v>60</v>
      </c>
      <c r="R410" s="9">
        <v>1.171</v>
      </c>
      <c r="S410" s="9" t="s">
        <v>865</v>
      </c>
      <c r="T410" s="9" t="s">
        <v>866</v>
      </c>
      <c r="U410" s="77">
        <v>1240</v>
      </c>
      <c r="V410" s="34">
        <v>633.32618763564642</v>
      </c>
      <c r="W410" s="2">
        <v>1.1232435920329413</v>
      </c>
      <c r="X410" s="2">
        <v>409.54786743224116</v>
      </c>
      <c r="Y410" s="2">
        <v>-72.349181441060253</v>
      </c>
      <c r="Z410" s="80">
        <f>VLOOKUP(U410,BG!$A$2:$F$55,4)</f>
        <v>17.721809130259579</v>
      </c>
      <c r="AA410" s="80">
        <f>VLOOKUP(U410,BG!$A$2:$F$55,5)</f>
        <v>0.58792613683603734</v>
      </c>
      <c r="AB410" s="80">
        <f>VLOOKUP(U410,BG!$A$2:$F$55,6)</f>
        <v>-64.972415872445168</v>
      </c>
      <c r="AC410" s="4">
        <f>VLOOKUP(U410+1,BG!$A$2:$F$55,4)</f>
        <v>51.344147161747699</v>
      </c>
      <c r="AD410" s="4">
        <f>VLOOKUP(U410+1,BG!$A$2:$F$55,5)</f>
        <v>0.57039475928226968</v>
      </c>
      <c r="AE410" s="4">
        <f>VLOOKUP(U410+1,BG!$A$2:$F$55,6)</f>
        <v>-87.631368689606845</v>
      </c>
      <c r="AF410" s="3">
        <f>COUNTIF($U$2:U410,U410)</f>
        <v>18</v>
      </c>
      <c r="AG410" s="3">
        <f t="shared" si="66"/>
        <v>20</v>
      </c>
      <c r="AH410" s="3">
        <f t="shared" si="69"/>
        <v>2</v>
      </c>
      <c r="AI410" s="3">
        <f t="shared" si="70"/>
        <v>17</v>
      </c>
      <c r="AJ410" s="81">
        <f t="shared" si="67"/>
        <v>47.804953684748952</v>
      </c>
      <c r="AK410" s="81">
        <f t="shared" si="68"/>
        <v>0.57224016744582418</v>
      </c>
      <c r="AL410" s="81">
        <f t="shared" si="71"/>
        <v>-85.246215761484564</v>
      </c>
      <c r="AM410" s="83">
        <v>1.10772</v>
      </c>
      <c r="AN410" s="83">
        <v>410.07600000000002</v>
      </c>
      <c r="AO410" s="84">
        <f t="shared" si="72"/>
        <v>454.24938672000002</v>
      </c>
      <c r="AP410" s="84">
        <f t="shared" si="73"/>
        <v>387.67283628296121</v>
      </c>
      <c r="AQ410" s="84">
        <f t="shared" si="74"/>
        <v>-57.890301060183958</v>
      </c>
      <c r="AR410" s="84">
        <f t="shared" si="75"/>
        <v>445.56313734314517</v>
      </c>
      <c r="AS410" s="85">
        <f t="shared" si="76"/>
        <v>1.9494991054803606E-2</v>
      </c>
    </row>
    <row r="411" spans="1:45" x14ac:dyDescent="0.25">
      <c r="A411">
        <v>22</v>
      </c>
      <c r="B411" s="51">
        <v>19</v>
      </c>
      <c r="C411" s="9" t="s">
        <v>830</v>
      </c>
      <c r="D411" s="9">
        <v>-300</v>
      </c>
      <c r="E411" s="9">
        <v>-103.97</v>
      </c>
      <c r="F411" s="9">
        <v>120</v>
      </c>
      <c r="G411" s="9">
        <v>1.042297</v>
      </c>
      <c r="H411" s="9">
        <v>0.182057</v>
      </c>
      <c r="I411" s="9">
        <v>46.613092999999999</v>
      </c>
      <c r="J411" s="9">
        <v>1.341764</v>
      </c>
      <c r="K411" s="9">
        <v>8.9215789999999995</v>
      </c>
      <c r="L411" s="9">
        <v>0.12859300000000001</v>
      </c>
      <c r="M411" s="6">
        <v>1.042297</v>
      </c>
      <c r="N411" s="9">
        <v>1.0150840000000001</v>
      </c>
      <c r="O411" s="9">
        <v>99700</v>
      </c>
      <c r="P411" s="9">
        <v>21.7</v>
      </c>
      <c r="Q411" s="9">
        <v>60</v>
      </c>
      <c r="R411" s="9">
        <v>1.171</v>
      </c>
      <c r="S411" s="9" t="s">
        <v>867</v>
      </c>
      <c r="T411" s="9" t="s">
        <v>868</v>
      </c>
      <c r="U411" s="77">
        <v>1240</v>
      </c>
      <c r="V411" s="34">
        <v>758.51191515515313</v>
      </c>
      <c r="W411" s="2">
        <v>0.92736462705716771</v>
      </c>
      <c r="X411" s="2">
        <v>590.93158983207877</v>
      </c>
      <c r="Y411" s="2">
        <v>-75.151181332057917</v>
      </c>
      <c r="Z411" s="80">
        <f>VLOOKUP(U411,BG!$A$2:$F$55,4)</f>
        <v>17.721809130259579</v>
      </c>
      <c r="AA411" s="80">
        <f>VLOOKUP(U411,BG!$A$2:$F$55,5)</f>
        <v>0.58792613683603734</v>
      </c>
      <c r="AB411" s="80">
        <f>VLOOKUP(U411,BG!$A$2:$F$55,6)</f>
        <v>-64.972415872445168</v>
      </c>
      <c r="AC411" s="4">
        <f>VLOOKUP(U411+1,BG!$A$2:$F$55,4)</f>
        <v>51.344147161747699</v>
      </c>
      <c r="AD411" s="4">
        <f>VLOOKUP(U411+1,BG!$A$2:$F$55,5)</f>
        <v>0.57039475928226968</v>
      </c>
      <c r="AE411" s="4">
        <f>VLOOKUP(U411+1,BG!$A$2:$F$55,6)</f>
        <v>-87.631368689606845</v>
      </c>
      <c r="AF411" s="3">
        <f>COUNTIF($U$2:U411,U411)</f>
        <v>19</v>
      </c>
      <c r="AG411" s="3">
        <f t="shared" si="66"/>
        <v>20</v>
      </c>
      <c r="AH411" s="3">
        <f t="shared" si="69"/>
        <v>1</v>
      </c>
      <c r="AI411" s="3">
        <f t="shared" si="70"/>
        <v>18</v>
      </c>
      <c r="AJ411" s="81">
        <f t="shared" si="67"/>
        <v>49.574550423248319</v>
      </c>
      <c r="AK411" s="81">
        <f t="shared" si="68"/>
        <v>0.57131746336404687</v>
      </c>
      <c r="AL411" s="81">
        <f t="shared" si="71"/>
        <v>-86.438792225545697</v>
      </c>
      <c r="AM411" s="83">
        <v>0.90725500000000003</v>
      </c>
      <c r="AN411" s="83">
        <v>592.66800000000001</v>
      </c>
      <c r="AO411" s="84">
        <f t="shared" si="72"/>
        <v>537.70100634000005</v>
      </c>
      <c r="AP411" s="84">
        <f t="shared" si="73"/>
        <v>472.857872088867</v>
      </c>
      <c r="AQ411" s="84">
        <f t="shared" si="74"/>
        <v>-58.11598583032243</v>
      </c>
      <c r="AR411" s="84">
        <f t="shared" si="75"/>
        <v>530.97385791918941</v>
      </c>
      <c r="AS411" s="85">
        <f t="shared" si="76"/>
        <v>1.2669453157587397E-2</v>
      </c>
    </row>
    <row r="412" spans="1:45" x14ac:dyDescent="0.25">
      <c r="A412">
        <v>22</v>
      </c>
      <c r="B412" s="51">
        <v>20</v>
      </c>
      <c r="C412" s="9"/>
      <c r="D412" s="9">
        <v>-250</v>
      </c>
      <c r="E412" s="9">
        <v>-103.97</v>
      </c>
      <c r="F412" s="9">
        <v>120</v>
      </c>
      <c r="G412" s="9">
        <v>1.1510579999999999</v>
      </c>
      <c r="H412" s="9">
        <v>0.18148700000000001</v>
      </c>
      <c r="I412" s="9">
        <v>46.470146</v>
      </c>
      <c r="J412" s="9">
        <v>1.3345389999999999</v>
      </c>
      <c r="K412" s="9">
        <v>8.9078920000000004</v>
      </c>
      <c r="L412" s="9">
        <v>0.12812699999999999</v>
      </c>
      <c r="M412" s="6">
        <v>1.1510579999999999</v>
      </c>
      <c r="N412" s="9">
        <v>1.2679199999999999</v>
      </c>
      <c r="O412" s="9">
        <v>99700</v>
      </c>
      <c r="P412" s="9">
        <v>21.7</v>
      </c>
      <c r="Q412" s="9">
        <v>60</v>
      </c>
      <c r="R412" s="9">
        <v>1.171</v>
      </c>
      <c r="S412" s="9" t="s">
        <v>869</v>
      </c>
      <c r="T412" s="9" t="s">
        <v>870</v>
      </c>
      <c r="U412" s="77">
        <v>1240</v>
      </c>
      <c r="V412" s="34">
        <v>849.45498108809807</v>
      </c>
      <c r="W412" s="2">
        <v>0.78188814695167919</v>
      </c>
      <c r="X412" s="2">
        <v>785.05759942070949</v>
      </c>
      <c r="Y412" s="2">
        <v>-75.707543842377461</v>
      </c>
      <c r="Z412" s="80">
        <f>VLOOKUP(U412,BG!$A$2:$F$55,4)</f>
        <v>17.721809130259579</v>
      </c>
      <c r="AA412" s="80">
        <f>VLOOKUP(U412,BG!$A$2:$F$55,5)</f>
        <v>0.58792613683603734</v>
      </c>
      <c r="AB412" s="80">
        <f>VLOOKUP(U412,BG!$A$2:$F$55,6)</f>
        <v>-64.972415872445168</v>
      </c>
      <c r="AC412" s="4">
        <f>VLOOKUP(U412+1,BG!$A$2:$F$55,4)</f>
        <v>51.344147161747699</v>
      </c>
      <c r="AD412" s="4">
        <f>VLOOKUP(U412+1,BG!$A$2:$F$55,5)</f>
        <v>0.57039475928226968</v>
      </c>
      <c r="AE412" s="4">
        <f>VLOOKUP(U412+1,BG!$A$2:$F$55,6)</f>
        <v>-87.631368689606845</v>
      </c>
      <c r="AF412" s="3">
        <f>COUNTIF($U$2:U412,U412)</f>
        <v>20</v>
      </c>
      <c r="AG412" s="3">
        <f t="shared" si="66"/>
        <v>20</v>
      </c>
      <c r="AH412" s="3">
        <f t="shared" si="69"/>
        <v>0</v>
      </c>
      <c r="AI412" s="3">
        <f t="shared" si="70"/>
        <v>19</v>
      </c>
      <c r="AJ412" s="81">
        <f t="shared" si="67"/>
        <v>51.344147161747699</v>
      </c>
      <c r="AK412" s="81">
        <f t="shared" si="68"/>
        <v>0.57039475928226968</v>
      </c>
      <c r="AL412" s="81">
        <f t="shared" si="71"/>
        <v>-87.631368689606845</v>
      </c>
      <c r="AM412" s="83">
        <v>0.75553800000000004</v>
      </c>
      <c r="AN412" s="83">
        <v>787.69600000000003</v>
      </c>
      <c r="AO412" s="84">
        <f t="shared" si="72"/>
        <v>595.13426044800008</v>
      </c>
      <c r="AP412" s="84">
        <f t="shared" si="73"/>
        <v>538.11968781901464</v>
      </c>
      <c r="AQ412" s="84">
        <f t="shared" si="74"/>
        <v>-58.344936228728336</v>
      </c>
      <c r="AR412" s="84">
        <f t="shared" si="75"/>
        <v>596.46462404774297</v>
      </c>
      <c r="AS412" s="85">
        <f t="shared" si="76"/>
        <v>2.2304149250541453E-3</v>
      </c>
    </row>
    <row r="413" spans="1:45" x14ac:dyDescent="0.25">
      <c r="A413">
        <v>22</v>
      </c>
      <c r="B413" s="7">
        <v>1</v>
      </c>
      <c r="C413" s="3" t="s">
        <v>871</v>
      </c>
      <c r="D413" s="3">
        <v>-250</v>
      </c>
      <c r="E413" s="3">
        <v>-103.97</v>
      </c>
      <c r="F413" s="3">
        <v>120</v>
      </c>
      <c r="G413" s="3">
        <v>7.4960000000000001E-3</v>
      </c>
      <c r="H413" s="3">
        <v>0.18943299999999999</v>
      </c>
      <c r="I413" s="3">
        <v>48.463740000000001</v>
      </c>
      <c r="J413" s="3">
        <v>1.510885</v>
      </c>
      <c r="K413" s="3">
        <v>9.0307960000000005</v>
      </c>
      <c r="L413" s="3">
        <v>0.14080400000000001</v>
      </c>
      <c r="M413" s="50">
        <v>7.4960000000000001E-3</v>
      </c>
      <c r="N413" s="3">
        <v>1.2489E-2</v>
      </c>
      <c r="O413" s="3">
        <v>101154</v>
      </c>
      <c r="P413" s="3">
        <v>21.7</v>
      </c>
      <c r="Q413" s="3">
        <v>60</v>
      </c>
      <c r="R413" s="3">
        <v>1.1881999999999999</v>
      </c>
      <c r="S413" s="3" t="s">
        <v>872</v>
      </c>
      <c r="T413" s="3" t="s">
        <v>873</v>
      </c>
      <c r="U413" s="77">
        <v>1250</v>
      </c>
      <c r="V413" s="34">
        <v>75.457669146946046</v>
      </c>
      <c r="W413" s="2">
        <v>3.8081411055237515</v>
      </c>
      <c r="X413" s="2">
        <v>29.69783857253011</v>
      </c>
      <c r="Y413" s="2">
        <v>66.420329492230337</v>
      </c>
      <c r="Z413" s="80">
        <f>VLOOKUP(U413,BG!$A$2:$F$55,4)</f>
        <v>74.931632135854244</v>
      </c>
      <c r="AA413" s="80">
        <f>VLOOKUP(U413,BG!$A$2:$F$55,5)</f>
        <v>2.3002976718679533</v>
      </c>
      <c r="AB413" s="80">
        <f>VLOOKUP(U413,BG!$A$2:$F$55,6)</f>
        <v>172.61390663201956</v>
      </c>
      <c r="AC413" s="4">
        <f>VLOOKUP(U413+1,BG!$A$2:$F$55,4)</f>
        <v>19.769615376111744</v>
      </c>
      <c r="AD413" s="4">
        <f>VLOOKUP(U413+1,BG!$A$2:$F$55,5)</f>
        <v>4.3211059157223577</v>
      </c>
      <c r="AE413" s="4">
        <f>VLOOKUP(U413+1,BG!$A$2:$F$55,6)</f>
        <v>80.890773636453403</v>
      </c>
      <c r="AF413" s="3">
        <f>COUNTIF($U$2:U413,U413)</f>
        <v>1</v>
      </c>
      <c r="AG413" s="3">
        <f t="shared" si="66"/>
        <v>6</v>
      </c>
      <c r="AH413" s="3">
        <f t="shared" si="69"/>
        <v>5</v>
      </c>
      <c r="AI413" s="3">
        <f t="shared" si="70"/>
        <v>0</v>
      </c>
      <c r="AJ413" s="81">
        <f t="shared" si="67"/>
        <v>74.931632135854244</v>
      </c>
      <c r="AK413" s="81">
        <f t="shared" si="68"/>
        <v>2.3002976718679533</v>
      </c>
      <c r="AL413" s="81">
        <f t="shared" si="71"/>
        <v>172.61390663201956</v>
      </c>
      <c r="AM413" s="83">
        <v>0.73067000000000004</v>
      </c>
      <c r="AN413" s="83">
        <v>58.447000000000003</v>
      </c>
      <c r="AO413" s="84">
        <f t="shared" si="72"/>
        <v>42.705469490000006</v>
      </c>
      <c r="AP413" s="84">
        <f t="shared" si="73"/>
        <v>179.51388930549106</v>
      </c>
      <c r="AQ413" s="84">
        <f t="shared" si="74"/>
        <v>344.97896558339096</v>
      </c>
      <c r="AR413" s="84">
        <f t="shared" si="75"/>
        <v>-165.4650762778999</v>
      </c>
      <c r="AS413" s="85">
        <f t="shared" si="76"/>
        <v>1.2580935533385658</v>
      </c>
    </row>
    <row r="414" spans="1:45" x14ac:dyDescent="0.25">
      <c r="A414">
        <v>22</v>
      </c>
      <c r="B414" s="7">
        <v>2</v>
      </c>
      <c r="C414" s="3" t="s">
        <v>871</v>
      </c>
      <c r="D414" s="3">
        <v>-200</v>
      </c>
      <c r="E414" s="3">
        <v>-103.97</v>
      </c>
      <c r="F414" s="3">
        <v>120</v>
      </c>
      <c r="G414" s="3">
        <v>1.1473000000000001E-2</v>
      </c>
      <c r="H414" s="3">
        <v>0.18992100000000001</v>
      </c>
      <c r="I414" s="3">
        <v>48.586284999999997</v>
      </c>
      <c r="J414" s="3">
        <v>1.4738610000000001</v>
      </c>
      <c r="K414" s="3">
        <v>9.0422619999999991</v>
      </c>
      <c r="L414" s="3">
        <v>0.13738900000000001</v>
      </c>
      <c r="M414" s="50">
        <v>1.1473000000000001E-2</v>
      </c>
      <c r="N414" s="3">
        <v>2.0118E-2</v>
      </c>
      <c r="O414" s="3">
        <v>101154</v>
      </c>
      <c r="P414" s="3">
        <v>21.7</v>
      </c>
      <c r="Q414" s="3">
        <v>60</v>
      </c>
      <c r="R414" s="3">
        <v>1.1881999999999999</v>
      </c>
      <c r="S414" s="3" t="s">
        <v>874</v>
      </c>
      <c r="T414" s="3" t="s">
        <v>875</v>
      </c>
      <c r="U414" s="77">
        <v>1250</v>
      </c>
      <c r="V414" s="34">
        <v>109.71343345156268</v>
      </c>
      <c r="W414" s="2">
        <v>2.336069462561841</v>
      </c>
      <c r="X414" s="2">
        <v>58.34902537030937</v>
      </c>
      <c r="Y414" s="2">
        <v>64.492369569300664</v>
      </c>
      <c r="Z414" s="80">
        <f>VLOOKUP(U414,BG!$A$2:$F$55,4)</f>
        <v>74.931632135854244</v>
      </c>
      <c r="AA414" s="80">
        <f>VLOOKUP(U414,BG!$A$2:$F$55,5)</f>
        <v>2.3002976718679533</v>
      </c>
      <c r="AB414" s="80">
        <f>VLOOKUP(U414,BG!$A$2:$F$55,6)</f>
        <v>172.61390663201956</v>
      </c>
      <c r="AC414" s="4">
        <f>VLOOKUP(U414+1,BG!$A$2:$F$55,4)</f>
        <v>19.769615376111744</v>
      </c>
      <c r="AD414" s="4">
        <f>VLOOKUP(U414+1,BG!$A$2:$F$55,5)</f>
        <v>4.3211059157223577</v>
      </c>
      <c r="AE414" s="4">
        <f>VLOOKUP(U414+1,BG!$A$2:$F$55,6)</f>
        <v>80.890773636453403</v>
      </c>
      <c r="AF414" s="3">
        <f>COUNTIF($U$2:U414,U414)</f>
        <v>2</v>
      </c>
      <c r="AG414" s="3">
        <f t="shared" si="66"/>
        <v>6</v>
      </c>
      <c r="AH414" s="3">
        <f t="shared" si="69"/>
        <v>4</v>
      </c>
      <c r="AI414" s="3">
        <f t="shared" si="70"/>
        <v>1</v>
      </c>
      <c r="AJ414" s="81">
        <f t="shared" si="67"/>
        <v>63.899228783905741</v>
      </c>
      <c r="AK414" s="81">
        <f t="shared" si="68"/>
        <v>2.7044593206388341</v>
      </c>
      <c r="AL414" s="81">
        <f t="shared" si="71"/>
        <v>154.26928003290635</v>
      </c>
      <c r="AM414" s="83">
        <v>0.50977899999999998</v>
      </c>
      <c r="AN414" s="83">
        <v>91.503</v>
      </c>
      <c r="AO414" s="84">
        <f t="shared" si="72"/>
        <v>46.646307837000002</v>
      </c>
      <c r="AP414" s="84">
        <f t="shared" si="73"/>
        <v>200.79974590712652</v>
      </c>
      <c r="AQ414" s="84">
        <f t="shared" si="74"/>
        <v>327.0821448991735</v>
      </c>
      <c r="AR414" s="84">
        <f t="shared" si="75"/>
        <v>-126.28239899204698</v>
      </c>
      <c r="AS414" s="85">
        <f t="shared" si="76"/>
        <v>1.3693809130117784</v>
      </c>
    </row>
    <row r="415" spans="1:45" x14ac:dyDescent="0.25">
      <c r="A415">
        <v>22</v>
      </c>
      <c r="B415" s="7">
        <v>3</v>
      </c>
      <c r="C415" s="3" t="s">
        <v>871</v>
      </c>
      <c r="D415" s="3">
        <v>-150</v>
      </c>
      <c r="E415" s="3">
        <v>-103.97</v>
      </c>
      <c r="F415" s="3">
        <v>120</v>
      </c>
      <c r="G415" s="3">
        <v>1.8419000000000001E-2</v>
      </c>
      <c r="H415" s="3">
        <v>0.190194</v>
      </c>
      <c r="I415" s="3">
        <v>48.654609999999998</v>
      </c>
      <c r="J415" s="3">
        <v>1.482159</v>
      </c>
      <c r="K415" s="3">
        <v>9.0486090000000008</v>
      </c>
      <c r="L415" s="3">
        <v>0.138075</v>
      </c>
      <c r="M415" s="50">
        <v>1.8419000000000001E-2</v>
      </c>
      <c r="N415" s="3">
        <v>3.3480999999999997E-2</v>
      </c>
      <c r="O415" s="3">
        <v>101154</v>
      </c>
      <c r="P415" s="3">
        <v>21.7</v>
      </c>
      <c r="Q415" s="3">
        <v>60</v>
      </c>
      <c r="R415" s="3">
        <v>1.1881999999999999</v>
      </c>
      <c r="S415" s="3" t="s">
        <v>876</v>
      </c>
      <c r="T415" s="3" t="s">
        <v>877</v>
      </c>
      <c r="U415" s="77">
        <v>1250</v>
      </c>
      <c r="V415" s="34">
        <v>170.30137885103429</v>
      </c>
      <c r="W415" s="2">
        <v>1.5005036631363768</v>
      </c>
      <c r="X415" s="2">
        <v>120.1080379149567</v>
      </c>
      <c r="Y415" s="2">
        <v>64.49226269786918</v>
      </c>
      <c r="Z415" s="80">
        <f>VLOOKUP(U415,BG!$A$2:$F$55,4)</f>
        <v>74.931632135854244</v>
      </c>
      <c r="AA415" s="80">
        <f>VLOOKUP(U415,BG!$A$2:$F$55,5)</f>
        <v>2.3002976718679533</v>
      </c>
      <c r="AB415" s="80">
        <f>VLOOKUP(U415,BG!$A$2:$F$55,6)</f>
        <v>172.61390663201956</v>
      </c>
      <c r="AC415" s="4">
        <f>VLOOKUP(U415+1,BG!$A$2:$F$55,4)</f>
        <v>19.769615376111744</v>
      </c>
      <c r="AD415" s="4">
        <f>VLOOKUP(U415+1,BG!$A$2:$F$55,5)</f>
        <v>4.3211059157223577</v>
      </c>
      <c r="AE415" s="4">
        <f>VLOOKUP(U415+1,BG!$A$2:$F$55,6)</f>
        <v>80.890773636453403</v>
      </c>
      <c r="AF415" s="3">
        <f>COUNTIF($U$2:U415,U415)</f>
        <v>3</v>
      </c>
      <c r="AG415" s="3">
        <f t="shared" si="66"/>
        <v>6</v>
      </c>
      <c r="AH415" s="3">
        <f t="shared" si="69"/>
        <v>3</v>
      </c>
      <c r="AI415" s="3">
        <f t="shared" si="70"/>
        <v>2</v>
      </c>
      <c r="AJ415" s="81">
        <f t="shared" si="67"/>
        <v>52.866825431957253</v>
      </c>
      <c r="AK415" s="81">
        <f t="shared" si="68"/>
        <v>3.1086209694097149</v>
      </c>
      <c r="AL415" s="81">
        <f t="shared" si="71"/>
        <v>135.92465343379311</v>
      </c>
      <c r="AM415" s="83">
        <v>0.78015699999999999</v>
      </c>
      <c r="AN415" s="83">
        <v>153.60400000000001</v>
      </c>
      <c r="AO415" s="84">
        <f t="shared" si="72"/>
        <v>119.83523582800001</v>
      </c>
      <c r="AP415" s="84">
        <f t="shared" si="73"/>
        <v>244.71481356138452</v>
      </c>
      <c r="AQ415" s="84">
        <f t="shared" si="74"/>
        <v>300.26757555769825</v>
      </c>
      <c r="AR415" s="84">
        <f t="shared" si="75"/>
        <v>-55.552761996313734</v>
      </c>
      <c r="AS415" s="85">
        <f t="shared" si="76"/>
        <v>3.1571427148114042</v>
      </c>
    </row>
    <row r="416" spans="1:45" x14ac:dyDescent="0.25">
      <c r="A416">
        <v>22</v>
      </c>
      <c r="B416" s="7">
        <v>4</v>
      </c>
      <c r="C416" s="3" t="s">
        <v>871</v>
      </c>
      <c r="D416" s="3">
        <v>-100</v>
      </c>
      <c r="E416" s="3">
        <v>-103.97</v>
      </c>
      <c r="F416" s="3">
        <v>120</v>
      </c>
      <c r="G416" s="3">
        <v>2.503E-2</v>
      </c>
      <c r="H416" s="3">
        <v>0.19090199999999999</v>
      </c>
      <c r="I416" s="3">
        <v>48.832372999999997</v>
      </c>
      <c r="J416" s="3">
        <v>1.4680260000000001</v>
      </c>
      <c r="K416" s="3">
        <v>9.0651510000000002</v>
      </c>
      <c r="L416" s="3">
        <v>0.136522</v>
      </c>
      <c r="M416" s="50">
        <v>2.503E-2</v>
      </c>
      <c r="N416" s="3">
        <v>4.7864999999999998E-2</v>
      </c>
      <c r="O416" s="3">
        <v>101154</v>
      </c>
      <c r="P416" s="3">
        <v>21.7</v>
      </c>
      <c r="Q416" s="3">
        <v>60</v>
      </c>
      <c r="R416" s="3">
        <v>1.1881999999999999</v>
      </c>
      <c r="S416" s="3" t="s">
        <v>878</v>
      </c>
      <c r="T416" s="3" t="s">
        <v>879</v>
      </c>
      <c r="U416" s="77">
        <v>1250</v>
      </c>
      <c r="V416" s="34">
        <v>227.91824175856325</v>
      </c>
      <c r="W416" s="2">
        <v>1.1936718833419642</v>
      </c>
      <c r="X416" s="2">
        <v>189.22339364596931</v>
      </c>
      <c r="Y416" s="2">
        <v>68.347802776625429</v>
      </c>
      <c r="Z416" s="80">
        <f>VLOOKUP(U416,BG!$A$2:$F$55,4)</f>
        <v>74.931632135854244</v>
      </c>
      <c r="AA416" s="80">
        <f>VLOOKUP(U416,BG!$A$2:$F$55,5)</f>
        <v>2.3002976718679533</v>
      </c>
      <c r="AB416" s="80">
        <f>VLOOKUP(U416,BG!$A$2:$F$55,6)</f>
        <v>172.61390663201956</v>
      </c>
      <c r="AC416" s="4">
        <f>VLOOKUP(U416+1,BG!$A$2:$F$55,4)</f>
        <v>19.769615376111744</v>
      </c>
      <c r="AD416" s="4">
        <f>VLOOKUP(U416+1,BG!$A$2:$F$55,5)</f>
        <v>4.3211059157223577</v>
      </c>
      <c r="AE416" s="4">
        <f>VLOOKUP(U416+1,BG!$A$2:$F$55,6)</f>
        <v>80.890773636453403</v>
      </c>
      <c r="AF416" s="3">
        <f>COUNTIF($U$2:U416,U416)</f>
        <v>4</v>
      </c>
      <c r="AG416" s="3">
        <f t="shared" si="66"/>
        <v>6</v>
      </c>
      <c r="AH416" s="3">
        <f t="shared" si="69"/>
        <v>2</v>
      </c>
      <c r="AI416" s="3">
        <f t="shared" si="70"/>
        <v>3</v>
      </c>
      <c r="AJ416" s="81">
        <f t="shared" si="67"/>
        <v>41.834422080008743</v>
      </c>
      <c r="AK416" s="81">
        <f t="shared" si="68"/>
        <v>3.5127826181805957</v>
      </c>
      <c r="AL416" s="81">
        <f t="shared" si="71"/>
        <v>117.58002683467987</v>
      </c>
      <c r="AM416" s="83">
        <v>0.937303</v>
      </c>
      <c r="AN416" s="83">
        <v>205.339</v>
      </c>
      <c r="AO416" s="84">
        <f t="shared" si="72"/>
        <v>192.46486071699999</v>
      </c>
      <c r="AP416" s="84">
        <f t="shared" si="73"/>
        <v>294.21844744236751</v>
      </c>
      <c r="AQ416" s="84">
        <f t="shared" si="74"/>
        <v>264.5352575589651</v>
      </c>
      <c r="AR416" s="84">
        <f t="shared" si="75"/>
        <v>29.683189883402406</v>
      </c>
      <c r="AS416" s="85">
        <f t="shared" si="76"/>
        <v>5.4839682484603269</v>
      </c>
    </row>
    <row r="417" spans="1:45" x14ac:dyDescent="0.25">
      <c r="A417">
        <v>22</v>
      </c>
      <c r="B417" s="7">
        <v>5</v>
      </c>
      <c r="C417" s="3" t="s">
        <v>871</v>
      </c>
      <c r="D417" s="3">
        <v>-50</v>
      </c>
      <c r="E417" s="3">
        <v>-103.97</v>
      </c>
      <c r="F417" s="3">
        <v>120</v>
      </c>
      <c r="G417" s="3">
        <v>2.8648E-2</v>
      </c>
      <c r="H417" s="3">
        <v>0.19117999999999999</v>
      </c>
      <c r="I417" s="3">
        <v>48.902158999999997</v>
      </c>
      <c r="J417" s="3">
        <v>1.4424809999999999</v>
      </c>
      <c r="K417" s="3">
        <v>9.0716649999999994</v>
      </c>
      <c r="L417" s="3">
        <v>0.133997</v>
      </c>
      <c r="M417" s="50">
        <v>2.8648E-2</v>
      </c>
      <c r="N417" s="3">
        <v>6.3370999999999997E-2</v>
      </c>
      <c r="O417" s="3">
        <v>101154</v>
      </c>
      <c r="P417" s="3">
        <v>21.7</v>
      </c>
      <c r="Q417" s="3">
        <v>60</v>
      </c>
      <c r="R417" s="3">
        <v>1.1881999999999999</v>
      </c>
      <c r="S417" s="3" t="s">
        <v>880</v>
      </c>
      <c r="T417" s="3" t="s">
        <v>881</v>
      </c>
      <c r="U417" s="77">
        <v>1250</v>
      </c>
      <c r="V417" s="34">
        <v>258.99011458797736</v>
      </c>
      <c r="W417" s="2">
        <v>0.91795607346198516</v>
      </c>
      <c r="X417" s="2">
        <v>264.67385290070445</v>
      </c>
      <c r="Y417" s="2">
        <v>62.563743285207664</v>
      </c>
      <c r="Z417" s="80">
        <f>VLOOKUP(U417,BG!$A$2:$F$55,4)</f>
        <v>74.931632135854244</v>
      </c>
      <c r="AA417" s="80">
        <f>VLOOKUP(U417,BG!$A$2:$F$55,5)</f>
        <v>2.3002976718679533</v>
      </c>
      <c r="AB417" s="80">
        <f>VLOOKUP(U417,BG!$A$2:$F$55,6)</f>
        <v>172.61390663201956</v>
      </c>
      <c r="AC417" s="4">
        <f>VLOOKUP(U417+1,BG!$A$2:$F$55,4)</f>
        <v>19.769615376111744</v>
      </c>
      <c r="AD417" s="4">
        <f>VLOOKUP(U417+1,BG!$A$2:$F$55,5)</f>
        <v>4.3211059157223577</v>
      </c>
      <c r="AE417" s="4">
        <f>VLOOKUP(U417+1,BG!$A$2:$F$55,6)</f>
        <v>80.890773636453403</v>
      </c>
      <c r="AF417" s="3">
        <f>COUNTIF($U$2:U417,U417)</f>
        <v>5</v>
      </c>
      <c r="AG417" s="3">
        <f t="shared" si="66"/>
        <v>6</v>
      </c>
      <c r="AH417" s="3">
        <f t="shared" si="69"/>
        <v>1</v>
      </c>
      <c r="AI417" s="3">
        <f t="shared" si="70"/>
        <v>4</v>
      </c>
      <c r="AJ417" s="81">
        <f t="shared" si="67"/>
        <v>30.802018728060244</v>
      </c>
      <c r="AK417" s="81">
        <f t="shared" si="68"/>
        <v>3.9169442669514765</v>
      </c>
      <c r="AL417" s="81">
        <f t="shared" si="71"/>
        <v>99.23540023556663</v>
      </c>
      <c r="AM417" s="83">
        <v>0.84072999999999998</v>
      </c>
      <c r="AN417" s="83">
        <v>274.10700000000003</v>
      </c>
      <c r="AO417" s="84">
        <f t="shared" si="72"/>
        <v>230.44997811000002</v>
      </c>
      <c r="AP417" s="84">
        <f t="shared" si="73"/>
        <v>305.52271404199337</v>
      </c>
      <c r="AQ417" s="84">
        <f t="shared" si="74"/>
        <v>219.88519090297422</v>
      </c>
      <c r="AR417" s="84">
        <f t="shared" si="75"/>
        <v>85.637523139019152</v>
      </c>
      <c r="AS417" s="85">
        <f t="shared" si="76"/>
        <v>1.6909930327608897</v>
      </c>
    </row>
    <row r="418" spans="1:45" x14ac:dyDescent="0.25">
      <c r="A418">
        <v>22</v>
      </c>
      <c r="B418" s="7">
        <v>6</v>
      </c>
      <c r="C418" s="3" t="s">
        <v>871</v>
      </c>
      <c r="D418" s="3">
        <v>0</v>
      </c>
      <c r="E418" s="3">
        <v>-103.97</v>
      </c>
      <c r="F418" s="3">
        <v>120</v>
      </c>
      <c r="G418" s="3">
        <v>1.4916E-2</v>
      </c>
      <c r="H418" s="3">
        <v>0.19133700000000001</v>
      </c>
      <c r="I418" s="3">
        <v>48.941518000000002</v>
      </c>
      <c r="J418" s="3">
        <v>1.468645</v>
      </c>
      <c r="K418" s="3">
        <v>9.0752790000000001</v>
      </c>
      <c r="L418" s="3">
        <v>0.136491</v>
      </c>
      <c r="M418" s="50">
        <v>1.4916E-2</v>
      </c>
      <c r="N418" s="3">
        <v>4.4956000000000003E-2</v>
      </c>
      <c r="O418" s="3">
        <v>101154</v>
      </c>
      <c r="P418" s="3">
        <v>21.7</v>
      </c>
      <c r="Q418" s="3">
        <v>60</v>
      </c>
      <c r="R418" s="3">
        <v>1.1881999999999999</v>
      </c>
      <c r="S418" s="3" t="s">
        <v>882</v>
      </c>
      <c r="T418" s="3" t="s">
        <v>883</v>
      </c>
      <c r="U418" s="77">
        <v>1250</v>
      </c>
      <c r="V418" s="34">
        <v>136.1841359358942</v>
      </c>
      <c r="W418" s="2">
        <v>1.176202795372786</v>
      </c>
      <c r="X418" s="2">
        <v>136.0327102341042</v>
      </c>
      <c r="Y418" s="2">
        <v>66.419874306597322</v>
      </c>
      <c r="Z418" s="80">
        <f>VLOOKUP(U418,BG!$A$2:$F$55,4)</f>
        <v>74.931632135854244</v>
      </c>
      <c r="AA418" s="80">
        <f>VLOOKUP(U418,BG!$A$2:$F$55,5)</f>
        <v>2.3002976718679533</v>
      </c>
      <c r="AB418" s="80">
        <f>VLOOKUP(U418,BG!$A$2:$F$55,6)</f>
        <v>172.61390663201956</v>
      </c>
      <c r="AC418" s="4">
        <f>VLOOKUP(U418+1,BG!$A$2:$F$55,4)</f>
        <v>19.769615376111744</v>
      </c>
      <c r="AD418" s="4">
        <f>VLOOKUP(U418+1,BG!$A$2:$F$55,5)</f>
        <v>4.3211059157223577</v>
      </c>
      <c r="AE418" s="4">
        <f>VLOOKUP(U418+1,BG!$A$2:$F$55,6)</f>
        <v>80.890773636453403</v>
      </c>
      <c r="AF418" s="3">
        <f>COUNTIF($U$2:U418,U418)</f>
        <v>6</v>
      </c>
      <c r="AG418" s="3">
        <f t="shared" si="66"/>
        <v>6</v>
      </c>
      <c r="AH418" s="3">
        <f t="shared" si="69"/>
        <v>0</v>
      </c>
      <c r="AI418" s="3">
        <f t="shared" si="70"/>
        <v>5</v>
      </c>
      <c r="AJ418" s="81">
        <f t="shared" si="67"/>
        <v>19.769615376111744</v>
      </c>
      <c r="AK418" s="81">
        <f t="shared" si="68"/>
        <v>4.3211059157223577</v>
      </c>
      <c r="AL418" s="81">
        <f t="shared" si="71"/>
        <v>80.890773636453403</v>
      </c>
      <c r="AM418" s="83">
        <v>1.1170100000000001</v>
      </c>
      <c r="AN418" s="83">
        <v>139.21100000000001</v>
      </c>
      <c r="AO418" s="84">
        <f t="shared" si="72"/>
        <v>155.50007911000003</v>
      </c>
      <c r="AP418" s="84">
        <f t="shared" si="73"/>
        <v>226.42192834608687</v>
      </c>
      <c r="AQ418" s="84">
        <f t="shared" si="74"/>
        <v>166.31737558972554</v>
      </c>
      <c r="AR418" s="84">
        <f t="shared" si="75"/>
        <v>60.104552756361329</v>
      </c>
      <c r="AS418" s="85">
        <f t="shared" si="76"/>
        <v>1.5871597404664533</v>
      </c>
    </row>
    <row r="419" spans="1:45" x14ac:dyDescent="0.25">
      <c r="A419">
        <v>23</v>
      </c>
      <c r="B419" s="52">
        <v>4</v>
      </c>
      <c r="C419" s="5" t="s">
        <v>884</v>
      </c>
      <c r="D419" s="5">
        <v>-800</v>
      </c>
      <c r="E419" s="5">
        <v>-364.00125000000003</v>
      </c>
      <c r="F419" s="5">
        <v>120</v>
      </c>
      <c r="G419" s="5">
        <v>8.6193000000000006E-2</v>
      </c>
      <c r="H419" s="5">
        <v>0.19439000000000001</v>
      </c>
      <c r="I419" s="5">
        <v>49.707405999999999</v>
      </c>
      <c r="J419" s="5">
        <v>1.4769779999999999</v>
      </c>
      <c r="K419" s="5">
        <v>9.1460329999999992</v>
      </c>
      <c r="L419" s="5">
        <v>0.13620399999999999</v>
      </c>
      <c r="M419" s="53">
        <v>8.6193000000000006E-2</v>
      </c>
      <c r="N419" s="5">
        <v>3.7035999999999999E-2</v>
      </c>
      <c r="O419" s="5">
        <v>101154</v>
      </c>
      <c r="P419" s="5">
        <v>21.7</v>
      </c>
      <c r="Q419" s="5">
        <v>60</v>
      </c>
      <c r="R419" s="5">
        <v>1.1881999999999999</v>
      </c>
      <c r="S419" s="5" t="s">
        <v>885</v>
      </c>
      <c r="T419" s="5" t="s">
        <v>886</v>
      </c>
      <c r="U419" s="77">
        <v>1260</v>
      </c>
      <c r="V419" s="34">
        <v>50.855524785073008</v>
      </c>
      <c r="W419" s="2">
        <v>2.515545614104969</v>
      </c>
      <c r="X419" s="2">
        <v>12.202924890462926</v>
      </c>
      <c r="Y419" s="2">
        <v>-22.516383531152762</v>
      </c>
      <c r="Z419" s="80">
        <f>VLOOKUP(U419,BG!$A$2:$F$55,4)</f>
        <v>17.060539381894493</v>
      </c>
      <c r="AA419" s="80">
        <f>VLOOKUP(U419,BG!$A$2:$F$55,5)</f>
        <v>0.62250848366137879</v>
      </c>
      <c r="AB419" s="80">
        <f>VLOOKUP(U419,BG!$A$2:$F$55,6)</f>
        <v>8.7303426953776544</v>
      </c>
      <c r="AC419" s="4">
        <f>VLOOKUP(U419+1,BG!$A$2:$F$55,4)</f>
        <v>17.126142966056918</v>
      </c>
      <c r="AD419" s="4">
        <f>VLOOKUP(U419+1,BG!$A$2:$F$55,5)</f>
        <v>0.6289107227806644</v>
      </c>
      <c r="AE419" s="4">
        <f>VLOOKUP(U419+1,BG!$A$2:$F$55,6)</f>
        <v>-74.972365487069055</v>
      </c>
      <c r="AF419" s="3">
        <f>COUNTIF($U$2:U419,U419)</f>
        <v>1</v>
      </c>
      <c r="AG419" s="3">
        <f t="shared" si="66"/>
        <v>19</v>
      </c>
      <c r="AH419" s="3">
        <f t="shared" si="69"/>
        <v>18</v>
      </c>
      <c r="AI419" s="3">
        <f t="shared" si="70"/>
        <v>0</v>
      </c>
      <c r="AJ419" s="81">
        <f t="shared" si="67"/>
        <v>17.060539381894493</v>
      </c>
      <c r="AK419" s="81">
        <f t="shared" si="68"/>
        <v>0.62250848366137879</v>
      </c>
      <c r="AL419" s="81">
        <f t="shared" si="71"/>
        <v>8.7303426953776544</v>
      </c>
      <c r="AM419" s="83">
        <v>1.48085</v>
      </c>
      <c r="AN419" s="83">
        <v>13.319800000000001</v>
      </c>
      <c r="AO419" s="84">
        <f t="shared" si="72"/>
        <v>19.724625830000001</v>
      </c>
      <c r="AP419" s="84">
        <f t="shared" si="73"/>
        <v>8.1806306563036095</v>
      </c>
      <c r="AQ419" s="84">
        <f t="shared" si="74"/>
        <v>19.350673196446031</v>
      </c>
      <c r="AR419" s="84">
        <f t="shared" si="75"/>
        <v>-11.170042540142422</v>
      </c>
      <c r="AS419" s="85">
        <f t="shared" si="76"/>
        <v>2.7658505559951525</v>
      </c>
    </row>
    <row r="420" spans="1:45" x14ac:dyDescent="0.25">
      <c r="A420">
        <v>23</v>
      </c>
      <c r="B420" s="52">
        <v>5</v>
      </c>
      <c r="C420" s="5" t="s">
        <v>884</v>
      </c>
      <c r="D420" s="5">
        <v>-800</v>
      </c>
      <c r="E420" s="5">
        <v>-312.00125000000003</v>
      </c>
      <c r="F420" s="5">
        <v>120</v>
      </c>
      <c r="G420" s="5">
        <v>0.111524</v>
      </c>
      <c r="H420" s="5">
        <v>0.19423299999999999</v>
      </c>
      <c r="I420" s="5">
        <v>49.668084999999998</v>
      </c>
      <c r="J420" s="5">
        <v>1.4938819999999999</v>
      </c>
      <c r="K420" s="5">
        <v>9.1423919999999992</v>
      </c>
      <c r="L420" s="5">
        <v>0.13766400000000001</v>
      </c>
      <c r="M420" s="53">
        <v>0.111524</v>
      </c>
      <c r="N420" s="5">
        <v>4.4881999999999998E-2</v>
      </c>
      <c r="O420" s="5">
        <v>101154</v>
      </c>
      <c r="P420" s="5">
        <v>21.7</v>
      </c>
      <c r="Q420" s="5">
        <v>60</v>
      </c>
      <c r="R420" s="5">
        <v>1.1881999999999999</v>
      </c>
      <c r="S420" s="5" t="s">
        <v>887</v>
      </c>
      <c r="T420" s="5" t="s">
        <v>888</v>
      </c>
      <c r="U420" s="77">
        <v>1260</v>
      </c>
      <c r="V420" s="34">
        <v>69.056765518877896</v>
      </c>
      <c r="W420" s="2">
        <v>2.6648929191257404</v>
      </c>
      <c r="X420" s="2">
        <v>15.886044497612215</v>
      </c>
      <c r="Y420" s="2">
        <v>-26.711049695976588</v>
      </c>
      <c r="Z420" s="80">
        <f>VLOOKUP(U420,BG!$A$2:$F$55,4)</f>
        <v>17.060539381894493</v>
      </c>
      <c r="AA420" s="80">
        <f>VLOOKUP(U420,BG!$A$2:$F$55,5)</f>
        <v>0.62250848366137879</v>
      </c>
      <c r="AB420" s="80">
        <f>VLOOKUP(U420,BG!$A$2:$F$55,6)</f>
        <v>8.7303426953776544</v>
      </c>
      <c r="AC420" s="4">
        <f>VLOOKUP(U420+1,BG!$A$2:$F$55,4)</f>
        <v>17.126142966056918</v>
      </c>
      <c r="AD420" s="4">
        <f>VLOOKUP(U420+1,BG!$A$2:$F$55,5)</f>
        <v>0.6289107227806644</v>
      </c>
      <c r="AE420" s="4">
        <f>VLOOKUP(U420+1,BG!$A$2:$F$55,6)</f>
        <v>-74.972365487069055</v>
      </c>
      <c r="AF420" s="3">
        <f>COUNTIF($U$2:U420,U420)</f>
        <v>2</v>
      </c>
      <c r="AG420" s="3">
        <f t="shared" si="66"/>
        <v>19</v>
      </c>
      <c r="AH420" s="3">
        <f t="shared" si="69"/>
        <v>17</v>
      </c>
      <c r="AI420" s="3">
        <f t="shared" si="70"/>
        <v>1</v>
      </c>
      <c r="AJ420" s="81">
        <f t="shared" si="67"/>
        <v>17.064184025459074</v>
      </c>
      <c r="AK420" s="81">
        <f t="shared" si="68"/>
        <v>0.62286416361245023</v>
      </c>
      <c r="AL420" s="81">
        <f t="shared" si="71"/>
        <v>4.0801922407972819</v>
      </c>
      <c r="AM420" s="83">
        <v>1.7089700000000001</v>
      </c>
      <c r="AN420" s="83">
        <v>16.052199999999999</v>
      </c>
      <c r="AO420" s="84">
        <f t="shared" si="72"/>
        <v>27.432728233999999</v>
      </c>
      <c r="AP420" s="84">
        <f t="shared" si="73"/>
        <v>15.623557798626631</v>
      </c>
      <c r="AQ420" s="84">
        <f t="shared" si="74"/>
        <v>14.708860951543784</v>
      </c>
      <c r="AR420" s="84">
        <f t="shared" si="75"/>
        <v>0.9146968470828476</v>
      </c>
      <c r="AS420" s="85">
        <f t="shared" si="76"/>
        <v>28.991060231035554</v>
      </c>
    </row>
    <row r="421" spans="1:45" x14ac:dyDescent="0.25">
      <c r="A421">
        <v>23</v>
      </c>
      <c r="B421" s="52">
        <v>6</v>
      </c>
      <c r="C421" s="5" t="s">
        <v>884</v>
      </c>
      <c r="D421" s="5">
        <v>-800</v>
      </c>
      <c r="E421" s="5">
        <v>-260.00125000000003</v>
      </c>
      <c r="F421" s="5">
        <v>120</v>
      </c>
      <c r="G421" s="5">
        <v>0.14702000000000001</v>
      </c>
      <c r="H421" s="5">
        <v>0.194018</v>
      </c>
      <c r="I421" s="5">
        <v>49.614147000000003</v>
      </c>
      <c r="J421" s="5">
        <v>1.476345</v>
      </c>
      <c r="K421" s="5">
        <v>9.1374469999999999</v>
      </c>
      <c r="L421" s="5">
        <v>0.136238</v>
      </c>
      <c r="M421" s="53">
        <v>0.14702000000000001</v>
      </c>
      <c r="N421" s="5">
        <v>5.8455E-2</v>
      </c>
      <c r="O421" s="5">
        <v>101154</v>
      </c>
      <c r="P421" s="5">
        <v>21.7</v>
      </c>
      <c r="Q421" s="5">
        <v>60</v>
      </c>
      <c r="R421" s="5">
        <v>1.1881999999999999</v>
      </c>
      <c r="S421" s="5" t="s">
        <v>889</v>
      </c>
      <c r="T421" s="5" t="s">
        <v>890</v>
      </c>
      <c r="U421" s="77">
        <v>1260</v>
      </c>
      <c r="V421" s="34">
        <v>96.1663670131381</v>
      </c>
      <c r="W421" s="2">
        <v>3.1512493740728313</v>
      </c>
      <c r="X421" s="2">
        <v>19.445253273944299</v>
      </c>
      <c r="Y421" s="2">
        <v>-29.945153892255071</v>
      </c>
      <c r="Z421" s="80">
        <f>VLOOKUP(U421,BG!$A$2:$F$55,4)</f>
        <v>17.060539381894493</v>
      </c>
      <c r="AA421" s="80">
        <f>VLOOKUP(U421,BG!$A$2:$F$55,5)</f>
        <v>0.62250848366137879</v>
      </c>
      <c r="AB421" s="80">
        <f>VLOOKUP(U421,BG!$A$2:$F$55,6)</f>
        <v>8.7303426953776544</v>
      </c>
      <c r="AC421" s="4">
        <f>VLOOKUP(U421+1,BG!$A$2:$F$55,4)</f>
        <v>17.126142966056918</v>
      </c>
      <c r="AD421" s="4">
        <f>VLOOKUP(U421+1,BG!$A$2:$F$55,5)</f>
        <v>0.6289107227806644</v>
      </c>
      <c r="AE421" s="4">
        <f>VLOOKUP(U421+1,BG!$A$2:$F$55,6)</f>
        <v>-74.972365487069055</v>
      </c>
      <c r="AF421" s="3">
        <f>COUNTIF($U$2:U421,U421)</f>
        <v>3</v>
      </c>
      <c r="AG421" s="3">
        <f t="shared" si="66"/>
        <v>19</v>
      </c>
      <c r="AH421" s="3">
        <f t="shared" si="69"/>
        <v>16</v>
      </c>
      <c r="AI421" s="3">
        <f t="shared" si="70"/>
        <v>2</v>
      </c>
      <c r="AJ421" s="81">
        <f t="shared" si="67"/>
        <v>17.067828669023655</v>
      </c>
      <c r="AK421" s="81">
        <f t="shared" si="68"/>
        <v>0.62321984356352156</v>
      </c>
      <c r="AL421" s="81">
        <f t="shared" si="71"/>
        <v>-0.56995821378309108</v>
      </c>
      <c r="AM421" s="83">
        <v>2.2217699999999998</v>
      </c>
      <c r="AN421" s="83">
        <v>19.392499999999998</v>
      </c>
      <c r="AO421" s="84">
        <f t="shared" si="72"/>
        <v>43.08567472499999</v>
      </c>
      <c r="AP421" s="84">
        <f t="shared" si="73"/>
        <v>31.331688315949577</v>
      </c>
      <c r="AQ421" s="84">
        <f t="shared" si="74"/>
        <v>10.067051299294819</v>
      </c>
      <c r="AR421" s="84">
        <f t="shared" si="75"/>
        <v>21.26463701665476</v>
      </c>
      <c r="AS421" s="85">
        <f t="shared" si="76"/>
        <v>1.0261655391180526</v>
      </c>
    </row>
    <row r="422" spans="1:45" x14ac:dyDescent="0.25">
      <c r="A422">
        <v>23</v>
      </c>
      <c r="B422" s="52">
        <v>7</v>
      </c>
      <c r="C422" s="5" t="s">
        <v>884</v>
      </c>
      <c r="D422" s="5">
        <v>-800</v>
      </c>
      <c r="E422" s="5">
        <v>-208.00125</v>
      </c>
      <c r="F422" s="5">
        <v>120</v>
      </c>
      <c r="G422" s="5">
        <v>0.20221500000000001</v>
      </c>
      <c r="H422" s="5">
        <v>0.19414899999999999</v>
      </c>
      <c r="I422" s="5">
        <v>49.646895999999998</v>
      </c>
      <c r="J422" s="5">
        <v>1.4629049999999999</v>
      </c>
      <c r="K422" s="5">
        <v>9.1404820000000004</v>
      </c>
      <c r="L422" s="5">
        <v>0.134966</v>
      </c>
      <c r="M422" s="53">
        <v>0.20221500000000001</v>
      </c>
      <c r="N422" s="5">
        <v>9.9860000000000004E-2</v>
      </c>
      <c r="O422" s="5">
        <v>101154</v>
      </c>
      <c r="P422" s="5">
        <v>21.7</v>
      </c>
      <c r="Q422" s="5">
        <v>60</v>
      </c>
      <c r="R422" s="5">
        <v>1.1881999999999999</v>
      </c>
      <c r="S422" s="5" t="s">
        <v>891</v>
      </c>
      <c r="T422" s="5" t="s">
        <v>892</v>
      </c>
      <c r="U422" s="77">
        <v>1260</v>
      </c>
      <c r="V422" s="34">
        <v>140.53945564308935</v>
      </c>
      <c r="W422" s="2">
        <v>2.6216680739446176</v>
      </c>
      <c r="X422" s="2">
        <v>35.000944610268334</v>
      </c>
      <c r="Y422" s="2">
        <v>-33.940285624807693</v>
      </c>
      <c r="Z422" s="80">
        <f>VLOOKUP(U422,BG!$A$2:$F$55,4)</f>
        <v>17.060539381894493</v>
      </c>
      <c r="AA422" s="80">
        <f>VLOOKUP(U422,BG!$A$2:$F$55,5)</f>
        <v>0.62250848366137879</v>
      </c>
      <c r="AB422" s="80">
        <f>VLOOKUP(U422,BG!$A$2:$F$55,6)</f>
        <v>8.7303426953776544</v>
      </c>
      <c r="AC422" s="4">
        <f>VLOOKUP(U422+1,BG!$A$2:$F$55,4)</f>
        <v>17.126142966056918</v>
      </c>
      <c r="AD422" s="4">
        <f>VLOOKUP(U422+1,BG!$A$2:$F$55,5)</f>
        <v>0.6289107227806644</v>
      </c>
      <c r="AE422" s="4">
        <f>VLOOKUP(U422+1,BG!$A$2:$F$55,6)</f>
        <v>-74.972365487069055</v>
      </c>
      <c r="AF422" s="3">
        <f>COUNTIF($U$2:U422,U422)</f>
        <v>4</v>
      </c>
      <c r="AG422" s="3">
        <f t="shared" si="66"/>
        <v>19</v>
      </c>
      <c r="AH422" s="3">
        <f t="shared" si="69"/>
        <v>15</v>
      </c>
      <c r="AI422" s="3">
        <f t="shared" si="70"/>
        <v>3</v>
      </c>
      <c r="AJ422" s="81">
        <f t="shared" si="67"/>
        <v>17.071473312588228</v>
      </c>
      <c r="AK422" s="81">
        <f t="shared" si="68"/>
        <v>0.623575523514593</v>
      </c>
      <c r="AL422" s="81">
        <f t="shared" si="71"/>
        <v>-5.2201086683634639</v>
      </c>
      <c r="AM422" s="83">
        <v>2.1560899999999998</v>
      </c>
      <c r="AN422" s="83">
        <v>34.948300000000003</v>
      </c>
      <c r="AO422" s="84">
        <f t="shared" si="72"/>
        <v>75.351680146999996</v>
      </c>
      <c r="AP422" s="84">
        <f t="shared" si="73"/>
        <v>57.820573417836734</v>
      </c>
      <c r="AQ422" s="84">
        <f t="shared" si="74"/>
        <v>5.4252442396991434</v>
      </c>
      <c r="AR422" s="84">
        <f t="shared" si="75"/>
        <v>52.395329178137587</v>
      </c>
      <c r="AS422" s="85">
        <f t="shared" si="76"/>
        <v>0.43813735554201172</v>
      </c>
    </row>
    <row r="423" spans="1:45" x14ac:dyDescent="0.25">
      <c r="A423">
        <v>23</v>
      </c>
      <c r="B423" s="52">
        <v>8</v>
      </c>
      <c r="C423" s="5" t="s">
        <v>884</v>
      </c>
      <c r="D423" s="5">
        <v>-800</v>
      </c>
      <c r="E423" s="5">
        <v>-156.00125</v>
      </c>
      <c r="F423" s="5">
        <v>120</v>
      </c>
      <c r="G423" s="5">
        <v>0.24654000000000001</v>
      </c>
      <c r="H423" s="5">
        <v>0.19425600000000001</v>
      </c>
      <c r="I423" s="5">
        <v>49.673833000000002</v>
      </c>
      <c r="J423" s="5">
        <v>1.4723569999999999</v>
      </c>
      <c r="K423" s="5">
        <v>9.1429500000000008</v>
      </c>
      <c r="L423" s="5">
        <v>0.135765</v>
      </c>
      <c r="M423" s="53">
        <v>0.24654000000000001</v>
      </c>
      <c r="N423" s="5">
        <v>0.13120399999999999</v>
      </c>
      <c r="O423" s="5">
        <v>101154</v>
      </c>
      <c r="P423" s="5">
        <v>21.7</v>
      </c>
      <c r="Q423" s="5">
        <v>60</v>
      </c>
      <c r="R423" s="5">
        <v>1.1881999999999999</v>
      </c>
      <c r="S423" s="5" t="s">
        <v>893</v>
      </c>
      <c r="T423" s="5" t="s">
        <v>894</v>
      </c>
      <c r="U423" s="77">
        <v>1260</v>
      </c>
      <c r="V423" s="34">
        <v>175.35840406056275</v>
      </c>
      <c r="W423" s="2">
        <v>2.2830392831928101</v>
      </c>
      <c r="X423" s="2">
        <v>51.731790565296997</v>
      </c>
      <c r="Y423" s="2">
        <v>-35.273852931624432</v>
      </c>
      <c r="Z423" s="80">
        <f>VLOOKUP(U423,BG!$A$2:$F$55,4)</f>
        <v>17.060539381894493</v>
      </c>
      <c r="AA423" s="80">
        <f>VLOOKUP(U423,BG!$A$2:$F$55,5)</f>
        <v>0.62250848366137879</v>
      </c>
      <c r="AB423" s="80">
        <f>VLOOKUP(U423,BG!$A$2:$F$55,6)</f>
        <v>8.7303426953776544</v>
      </c>
      <c r="AC423" s="4">
        <f>VLOOKUP(U423+1,BG!$A$2:$F$55,4)</f>
        <v>17.126142966056918</v>
      </c>
      <c r="AD423" s="4">
        <f>VLOOKUP(U423+1,BG!$A$2:$F$55,5)</f>
        <v>0.6289107227806644</v>
      </c>
      <c r="AE423" s="4">
        <f>VLOOKUP(U423+1,BG!$A$2:$F$55,6)</f>
        <v>-74.972365487069055</v>
      </c>
      <c r="AF423" s="3">
        <f>COUNTIF($U$2:U423,U423)</f>
        <v>5</v>
      </c>
      <c r="AG423" s="3">
        <f t="shared" si="66"/>
        <v>19</v>
      </c>
      <c r="AH423" s="3">
        <f t="shared" si="69"/>
        <v>14</v>
      </c>
      <c r="AI423" s="3">
        <f t="shared" si="70"/>
        <v>4</v>
      </c>
      <c r="AJ423" s="81">
        <f t="shared" si="67"/>
        <v>17.075117956152809</v>
      </c>
      <c r="AK423" s="81">
        <f t="shared" si="68"/>
        <v>0.62393120346566444</v>
      </c>
      <c r="AL423" s="81">
        <f t="shared" si="71"/>
        <v>-9.8702591229438372</v>
      </c>
      <c r="AM423" s="83">
        <v>2.0241099999999999</v>
      </c>
      <c r="AN423" s="83">
        <v>51.286700000000003</v>
      </c>
      <c r="AO423" s="84">
        <f t="shared" si="72"/>
        <v>103.809922337</v>
      </c>
      <c r="AP423" s="84">
        <f t="shared" si="73"/>
        <v>82.831857118851801</v>
      </c>
      <c r="AQ423" s="84">
        <f t="shared" si="74"/>
        <v>0.78343977275676124</v>
      </c>
      <c r="AR423" s="84">
        <f t="shared" si="75"/>
        <v>82.048417346095036</v>
      </c>
      <c r="AS423" s="85">
        <f t="shared" si="76"/>
        <v>0.26522760212559632</v>
      </c>
    </row>
    <row r="424" spans="1:45" x14ac:dyDescent="0.25">
      <c r="A424">
        <v>23</v>
      </c>
      <c r="B424" s="52">
        <v>9</v>
      </c>
      <c r="C424" s="5" t="s">
        <v>884</v>
      </c>
      <c r="D424" s="5">
        <v>-800</v>
      </c>
      <c r="E424" s="5">
        <v>-104.00125</v>
      </c>
      <c r="F424" s="5">
        <v>120</v>
      </c>
      <c r="G424" s="5">
        <v>0.29175200000000001</v>
      </c>
      <c r="H424" s="5">
        <v>0.19431300000000001</v>
      </c>
      <c r="I424" s="5">
        <v>49.688142999999997</v>
      </c>
      <c r="J424" s="5">
        <v>1.481633</v>
      </c>
      <c r="K424" s="5">
        <v>9.1442560000000004</v>
      </c>
      <c r="L424" s="5">
        <v>0.13650300000000001</v>
      </c>
      <c r="M424" s="53">
        <v>0.29175200000000001</v>
      </c>
      <c r="N424" s="5">
        <v>0.149863</v>
      </c>
      <c r="O424" s="5">
        <v>101154</v>
      </c>
      <c r="P424" s="5">
        <v>21.7</v>
      </c>
      <c r="Q424" s="5">
        <v>60</v>
      </c>
      <c r="R424" s="5">
        <v>1.1881999999999999</v>
      </c>
      <c r="S424" s="5" t="s">
        <v>895</v>
      </c>
      <c r="T424" s="5" t="s">
        <v>896</v>
      </c>
      <c r="U424" s="77">
        <v>1260</v>
      </c>
      <c r="V424" s="34">
        <v>210.93701055885052</v>
      </c>
      <c r="W424" s="2">
        <v>2.4742914410306551</v>
      </c>
      <c r="X424" s="2">
        <v>57.519911608041234</v>
      </c>
      <c r="Y424" s="2">
        <v>-39.272236789114899</v>
      </c>
      <c r="Z424" s="80">
        <f>VLOOKUP(U424,BG!$A$2:$F$55,4)</f>
        <v>17.060539381894493</v>
      </c>
      <c r="AA424" s="80">
        <f>VLOOKUP(U424,BG!$A$2:$F$55,5)</f>
        <v>0.62250848366137879</v>
      </c>
      <c r="AB424" s="80">
        <f>VLOOKUP(U424,BG!$A$2:$F$55,6)</f>
        <v>8.7303426953776544</v>
      </c>
      <c r="AC424" s="4">
        <f>VLOOKUP(U424+1,BG!$A$2:$F$55,4)</f>
        <v>17.126142966056918</v>
      </c>
      <c r="AD424" s="4">
        <f>VLOOKUP(U424+1,BG!$A$2:$F$55,5)</f>
        <v>0.6289107227806644</v>
      </c>
      <c r="AE424" s="4">
        <f>VLOOKUP(U424+1,BG!$A$2:$F$55,6)</f>
        <v>-74.972365487069055</v>
      </c>
      <c r="AF424" s="3">
        <f>COUNTIF($U$2:U424,U424)</f>
        <v>6</v>
      </c>
      <c r="AG424" s="3">
        <f t="shared" si="66"/>
        <v>19</v>
      </c>
      <c r="AH424" s="3">
        <f t="shared" si="69"/>
        <v>13</v>
      </c>
      <c r="AI424" s="3">
        <f t="shared" si="70"/>
        <v>5</v>
      </c>
      <c r="AJ424" s="81">
        <f t="shared" si="67"/>
        <v>17.07876259971739</v>
      </c>
      <c r="AK424" s="81">
        <f t="shared" si="68"/>
        <v>0.62428688341673599</v>
      </c>
      <c r="AL424" s="81">
        <f t="shared" si="71"/>
        <v>-14.520409577524211</v>
      </c>
      <c r="AM424" s="83">
        <v>2.2079900000000001</v>
      </c>
      <c r="AN424" s="83">
        <v>57.105699999999999</v>
      </c>
      <c r="AO424" s="84">
        <f t="shared" si="72"/>
        <v>126.088814543</v>
      </c>
      <c r="AP424" s="84">
        <f t="shared" si="73"/>
        <v>103.04878819150134</v>
      </c>
      <c r="AQ424" s="84">
        <f t="shared" si="74"/>
        <v>-3.8583621015323288</v>
      </c>
      <c r="AR424" s="84">
        <f t="shared" si="75"/>
        <v>106.90715029303368</v>
      </c>
      <c r="AS424" s="85">
        <f t="shared" si="76"/>
        <v>0.17942358576941919</v>
      </c>
    </row>
    <row r="425" spans="1:45" x14ac:dyDescent="0.25">
      <c r="A425">
        <v>23</v>
      </c>
      <c r="B425" s="52">
        <v>10</v>
      </c>
      <c r="C425" s="5" t="s">
        <v>884</v>
      </c>
      <c r="D425" s="5">
        <v>-800</v>
      </c>
      <c r="E425" s="5">
        <v>-52.001249999999999</v>
      </c>
      <c r="F425" s="5">
        <v>120</v>
      </c>
      <c r="G425" s="5">
        <v>0.32131599999999999</v>
      </c>
      <c r="H425" s="5">
        <v>0.194521</v>
      </c>
      <c r="I425" s="5">
        <v>49.740378999999997</v>
      </c>
      <c r="J425" s="5">
        <v>1.489368</v>
      </c>
      <c r="K425" s="5">
        <v>9.1490500000000008</v>
      </c>
      <c r="L425" s="5">
        <v>0.13733200000000001</v>
      </c>
      <c r="M425" s="53">
        <v>0.32131599999999999</v>
      </c>
      <c r="N425" s="5">
        <v>0.147783</v>
      </c>
      <c r="O425" s="5">
        <v>101154</v>
      </c>
      <c r="P425" s="5">
        <v>21.7</v>
      </c>
      <c r="Q425" s="5">
        <v>60</v>
      </c>
      <c r="R425" s="5">
        <v>1.1881999999999999</v>
      </c>
      <c r="S425" s="5" t="s">
        <v>897</v>
      </c>
      <c r="T425" s="5" t="s">
        <v>898</v>
      </c>
      <c r="U425" s="77">
        <v>1260</v>
      </c>
      <c r="V425" s="34">
        <v>232.78349271853594</v>
      </c>
      <c r="W425" s="2">
        <v>3.2319536683649481</v>
      </c>
      <c r="X425" s="2">
        <v>49.089587774371836</v>
      </c>
      <c r="Y425" s="2">
        <v>-41.355073602578734</v>
      </c>
      <c r="Z425" s="80">
        <f>VLOOKUP(U425,BG!$A$2:$F$55,4)</f>
        <v>17.060539381894493</v>
      </c>
      <c r="AA425" s="80">
        <f>VLOOKUP(U425,BG!$A$2:$F$55,5)</f>
        <v>0.62250848366137879</v>
      </c>
      <c r="AB425" s="80">
        <f>VLOOKUP(U425,BG!$A$2:$F$55,6)</f>
        <v>8.7303426953776544</v>
      </c>
      <c r="AC425" s="4">
        <f>VLOOKUP(U425+1,BG!$A$2:$F$55,4)</f>
        <v>17.126142966056918</v>
      </c>
      <c r="AD425" s="4">
        <f>VLOOKUP(U425+1,BG!$A$2:$F$55,5)</f>
        <v>0.6289107227806644</v>
      </c>
      <c r="AE425" s="4">
        <f>VLOOKUP(U425+1,BG!$A$2:$F$55,6)</f>
        <v>-74.972365487069055</v>
      </c>
      <c r="AF425" s="3">
        <f>COUNTIF($U$2:U425,U425)</f>
        <v>7</v>
      </c>
      <c r="AG425" s="3">
        <f t="shared" si="66"/>
        <v>19</v>
      </c>
      <c r="AH425" s="3">
        <f t="shared" si="69"/>
        <v>12</v>
      </c>
      <c r="AI425" s="3">
        <f t="shared" si="70"/>
        <v>6</v>
      </c>
      <c r="AJ425" s="81">
        <f t="shared" si="67"/>
        <v>17.082407243281967</v>
      </c>
      <c r="AK425" s="81">
        <f t="shared" si="68"/>
        <v>0.62464256336780732</v>
      </c>
      <c r="AL425" s="81">
        <f t="shared" si="71"/>
        <v>-19.170560032104582</v>
      </c>
      <c r="AM425" s="83">
        <v>2.8462900000000002</v>
      </c>
      <c r="AN425" s="83">
        <v>48.491700000000002</v>
      </c>
      <c r="AO425" s="84">
        <f t="shared" si="72"/>
        <v>138.02144079300001</v>
      </c>
      <c r="AP425" s="84">
        <f t="shared" si="73"/>
        <v>117.30019968332545</v>
      </c>
      <c r="AQ425" s="84">
        <f t="shared" si="74"/>
        <v>-8.5001613831681357</v>
      </c>
      <c r="AR425" s="84">
        <f t="shared" si="75"/>
        <v>125.80036106649358</v>
      </c>
      <c r="AS425" s="85">
        <f t="shared" si="76"/>
        <v>9.7146618840360924E-2</v>
      </c>
    </row>
    <row r="426" spans="1:45" x14ac:dyDescent="0.25">
      <c r="A426">
        <v>23</v>
      </c>
      <c r="B426" s="52">
        <v>11</v>
      </c>
      <c r="C426" s="5" t="s">
        <v>884</v>
      </c>
      <c r="D426" s="5">
        <v>-800</v>
      </c>
      <c r="E426" s="5">
        <v>-1.25E-3</v>
      </c>
      <c r="F426" s="5">
        <v>120</v>
      </c>
      <c r="G426" s="5">
        <v>0.309477</v>
      </c>
      <c r="H426" s="5">
        <v>0.19409499999999999</v>
      </c>
      <c r="I426" s="5">
        <v>49.633428000000002</v>
      </c>
      <c r="J426" s="5">
        <v>1.497889</v>
      </c>
      <c r="K426" s="5">
        <v>9.1391950000000008</v>
      </c>
      <c r="L426" s="5">
        <v>0.13806299999999999</v>
      </c>
      <c r="M426" s="53">
        <v>0.309477</v>
      </c>
      <c r="N426" s="5">
        <v>0.11736199999999999</v>
      </c>
      <c r="O426" s="5">
        <v>101154</v>
      </c>
      <c r="P426" s="5">
        <v>21.7</v>
      </c>
      <c r="Q426" s="5">
        <v>60</v>
      </c>
      <c r="R426" s="5">
        <v>1.1881999999999999</v>
      </c>
      <c r="S426" s="5" t="s">
        <v>899</v>
      </c>
      <c r="T426" s="5" t="s">
        <v>900</v>
      </c>
      <c r="U426" s="77">
        <v>1260</v>
      </c>
      <c r="V426" s="34">
        <v>218.34267585017963</v>
      </c>
      <c r="W426" s="2">
        <v>4.479772063626001</v>
      </c>
      <c r="X426" s="2">
        <v>32.905933253452048</v>
      </c>
      <c r="Y426" s="2">
        <v>-45.151172238754057</v>
      </c>
      <c r="Z426" s="80">
        <f>VLOOKUP(U426,BG!$A$2:$F$55,4)</f>
        <v>17.060539381894493</v>
      </c>
      <c r="AA426" s="80">
        <f>VLOOKUP(U426,BG!$A$2:$F$55,5)</f>
        <v>0.62250848366137879</v>
      </c>
      <c r="AB426" s="80">
        <f>VLOOKUP(U426,BG!$A$2:$F$55,6)</f>
        <v>8.7303426953776544</v>
      </c>
      <c r="AC426" s="4">
        <f>VLOOKUP(U426+1,BG!$A$2:$F$55,4)</f>
        <v>17.126142966056918</v>
      </c>
      <c r="AD426" s="4">
        <f>VLOOKUP(U426+1,BG!$A$2:$F$55,5)</f>
        <v>0.6289107227806644</v>
      </c>
      <c r="AE426" s="4">
        <f>VLOOKUP(U426+1,BG!$A$2:$F$55,6)</f>
        <v>-74.972365487069055</v>
      </c>
      <c r="AF426" s="3">
        <f>COUNTIF($U$2:U426,U426)</f>
        <v>8</v>
      </c>
      <c r="AG426" s="3">
        <f t="shared" si="66"/>
        <v>19</v>
      </c>
      <c r="AH426" s="3">
        <f t="shared" si="69"/>
        <v>11</v>
      </c>
      <c r="AI426" s="3">
        <f t="shared" si="70"/>
        <v>7</v>
      </c>
      <c r="AJ426" s="81">
        <f t="shared" si="67"/>
        <v>17.086051886846548</v>
      </c>
      <c r="AK426" s="81">
        <f t="shared" si="68"/>
        <v>0.62499824331887877</v>
      </c>
      <c r="AL426" s="81">
        <f t="shared" si="71"/>
        <v>-23.820710486684955</v>
      </c>
      <c r="AM426" s="83">
        <v>3.6723300000000001</v>
      </c>
      <c r="AN426" s="83">
        <v>32.979700000000001</v>
      </c>
      <c r="AO426" s="84">
        <f t="shared" si="72"/>
        <v>121.11234170100001</v>
      </c>
      <c r="AP426" s="84">
        <f t="shared" si="73"/>
        <v>102.25990827760226</v>
      </c>
      <c r="AQ426" s="84">
        <f t="shared" si="74"/>
        <v>-13.141958072150649</v>
      </c>
      <c r="AR426" s="84">
        <f t="shared" si="75"/>
        <v>115.40186634975291</v>
      </c>
      <c r="AS426" s="85">
        <f t="shared" si="76"/>
        <v>4.9483388197034343E-2</v>
      </c>
    </row>
    <row r="427" spans="1:45" x14ac:dyDescent="0.25">
      <c r="A427">
        <v>23</v>
      </c>
      <c r="B427" s="52">
        <v>12</v>
      </c>
      <c r="C427" s="5" t="s">
        <v>884</v>
      </c>
      <c r="D427" s="5">
        <v>-800</v>
      </c>
      <c r="E427" s="5">
        <v>51.998750000000001</v>
      </c>
      <c r="F427" s="5">
        <v>120</v>
      </c>
      <c r="G427" s="5">
        <v>0.27737899999999999</v>
      </c>
      <c r="H427" s="5">
        <v>0.19417899999999999</v>
      </c>
      <c r="I427" s="5">
        <v>49.654445000000003</v>
      </c>
      <c r="J427" s="5">
        <v>1.423918</v>
      </c>
      <c r="K427" s="5">
        <v>9.1412300000000002</v>
      </c>
      <c r="L427" s="5">
        <v>0.13128899999999999</v>
      </c>
      <c r="M427" s="53">
        <v>0.27737899999999999</v>
      </c>
      <c r="N427" s="5">
        <v>6.8266999999999994E-2</v>
      </c>
      <c r="O427" s="5">
        <v>101154</v>
      </c>
      <c r="P427" s="5">
        <v>21.7</v>
      </c>
      <c r="Q427" s="5">
        <v>60</v>
      </c>
      <c r="R427" s="5">
        <v>1.1881999999999999</v>
      </c>
      <c r="S427" s="5" t="s">
        <v>901</v>
      </c>
      <c r="T427" s="5" t="s">
        <v>902</v>
      </c>
      <c r="U427" s="77">
        <v>1260</v>
      </c>
      <c r="V427" s="34">
        <v>186.1635089443833</v>
      </c>
      <c r="W427" s="2">
        <v>7.5205450361421677</v>
      </c>
      <c r="X427" s="2">
        <v>15.639119920398921</v>
      </c>
      <c r="Y427" s="2">
        <v>-54.856564365230973</v>
      </c>
      <c r="Z427" s="80">
        <f>VLOOKUP(U427,BG!$A$2:$F$55,4)</f>
        <v>17.060539381894493</v>
      </c>
      <c r="AA427" s="80">
        <f>VLOOKUP(U427,BG!$A$2:$F$55,5)</f>
        <v>0.62250848366137879</v>
      </c>
      <c r="AB427" s="80">
        <f>VLOOKUP(U427,BG!$A$2:$F$55,6)</f>
        <v>8.7303426953776544</v>
      </c>
      <c r="AC427" s="4">
        <f>VLOOKUP(U427+1,BG!$A$2:$F$55,4)</f>
        <v>17.126142966056918</v>
      </c>
      <c r="AD427" s="4">
        <f>VLOOKUP(U427+1,BG!$A$2:$F$55,5)</f>
        <v>0.6289107227806644</v>
      </c>
      <c r="AE427" s="4">
        <f>VLOOKUP(U427+1,BG!$A$2:$F$55,6)</f>
        <v>-74.972365487069055</v>
      </c>
      <c r="AF427" s="3">
        <f>COUNTIF($U$2:U427,U427)</f>
        <v>9</v>
      </c>
      <c r="AG427" s="3">
        <f t="shared" si="66"/>
        <v>19</v>
      </c>
      <c r="AH427" s="3">
        <f t="shared" si="69"/>
        <v>10</v>
      </c>
      <c r="AI427" s="3">
        <f t="shared" si="70"/>
        <v>8</v>
      </c>
      <c r="AJ427" s="81">
        <f t="shared" si="67"/>
        <v>17.089696530411128</v>
      </c>
      <c r="AK427" s="81">
        <f t="shared" si="68"/>
        <v>0.62535392326995021</v>
      </c>
      <c r="AL427" s="81">
        <f t="shared" si="71"/>
        <v>-28.470860941265325</v>
      </c>
      <c r="AM427" s="83">
        <v>4.2752600000000003</v>
      </c>
      <c r="AN427" s="83">
        <v>14.841900000000001</v>
      </c>
      <c r="AO427" s="84">
        <f t="shared" si="72"/>
        <v>63.452981394000005</v>
      </c>
      <c r="AP427" s="84">
        <f t="shared" si="73"/>
        <v>62.758141321757229</v>
      </c>
      <c r="AQ427" s="84">
        <f t="shared" si="74"/>
        <v>-17.783752168479872</v>
      </c>
      <c r="AR427" s="84">
        <f t="shared" si="75"/>
        <v>80.541893490237101</v>
      </c>
      <c r="AS427" s="85">
        <f t="shared" si="76"/>
        <v>0.2121742034573415</v>
      </c>
    </row>
    <row r="428" spans="1:45" x14ac:dyDescent="0.25">
      <c r="A428">
        <v>23</v>
      </c>
      <c r="B428" s="52">
        <v>13</v>
      </c>
      <c r="C428" s="5" t="s">
        <v>884</v>
      </c>
      <c r="D428" s="5">
        <v>-800</v>
      </c>
      <c r="E428" s="5">
        <v>103.99875</v>
      </c>
      <c r="F428" s="5">
        <v>120</v>
      </c>
      <c r="G428" s="5">
        <v>0.27604600000000001</v>
      </c>
      <c r="H428" s="5">
        <v>0.194109</v>
      </c>
      <c r="I428" s="5">
        <v>49.636837999999997</v>
      </c>
      <c r="J428" s="5">
        <v>1.4487380000000001</v>
      </c>
      <c r="K428" s="5">
        <v>9.1395739999999996</v>
      </c>
      <c r="L428" s="5">
        <v>0.13367000000000001</v>
      </c>
      <c r="M428" s="53">
        <v>0.27604600000000001</v>
      </c>
      <c r="N428" s="5">
        <v>6.9186999999999999E-2</v>
      </c>
      <c r="O428" s="5">
        <v>101154</v>
      </c>
      <c r="P428" s="5">
        <v>21.7</v>
      </c>
      <c r="Q428" s="5">
        <v>60</v>
      </c>
      <c r="R428" s="5">
        <v>1.1881999999999999</v>
      </c>
      <c r="S428" s="5" t="s">
        <v>903</v>
      </c>
      <c r="T428" s="5" t="s">
        <v>904</v>
      </c>
      <c r="U428" s="77">
        <v>1260</v>
      </c>
      <c r="V428" s="34">
        <v>180.94239882493073</v>
      </c>
      <c r="W428" s="2">
        <v>7.4556867225740504</v>
      </c>
      <c r="X428" s="2">
        <v>15.123052872516014</v>
      </c>
      <c r="Y428" s="2">
        <v>-58.847774178119487</v>
      </c>
      <c r="Z428" s="80">
        <f>VLOOKUP(U428,BG!$A$2:$F$55,4)</f>
        <v>17.060539381894493</v>
      </c>
      <c r="AA428" s="80">
        <f>VLOOKUP(U428,BG!$A$2:$F$55,5)</f>
        <v>0.62250848366137879</v>
      </c>
      <c r="AB428" s="80">
        <f>VLOOKUP(U428,BG!$A$2:$F$55,6)</f>
        <v>8.7303426953776544</v>
      </c>
      <c r="AC428" s="4">
        <f>VLOOKUP(U428+1,BG!$A$2:$F$55,4)</f>
        <v>17.126142966056918</v>
      </c>
      <c r="AD428" s="4">
        <f>VLOOKUP(U428+1,BG!$A$2:$F$55,5)</f>
        <v>0.6289107227806644</v>
      </c>
      <c r="AE428" s="4">
        <f>VLOOKUP(U428+1,BG!$A$2:$F$55,6)</f>
        <v>-74.972365487069055</v>
      </c>
      <c r="AF428" s="3">
        <f>COUNTIF($U$2:U428,U428)</f>
        <v>10</v>
      </c>
      <c r="AG428" s="3">
        <f t="shared" si="66"/>
        <v>19</v>
      </c>
      <c r="AH428" s="3">
        <f t="shared" si="69"/>
        <v>9</v>
      </c>
      <c r="AI428" s="3">
        <f t="shared" si="70"/>
        <v>9</v>
      </c>
      <c r="AJ428" s="81">
        <f t="shared" si="67"/>
        <v>17.093341173975706</v>
      </c>
      <c r="AK428" s="81">
        <f t="shared" si="68"/>
        <v>0.62570960322102165</v>
      </c>
      <c r="AL428" s="81">
        <f t="shared" si="71"/>
        <v>-33.121011395845699</v>
      </c>
      <c r="AM428" s="83">
        <v>4.1697699999999998</v>
      </c>
      <c r="AN428" s="83">
        <v>14.2873</v>
      </c>
      <c r="AO428" s="84">
        <f t="shared" si="72"/>
        <v>59.574754921</v>
      </c>
      <c r="AP428" s="84">
        <f t="shared" si="73"/>
        <v>53.904970328283518</v>
      </c>
      <c r="AQ428" s="84">
        <f t="shared" si="74"/>
        <v>-22.425543672155808</v>
      </c>
      <c r="AR428" s="84">
        <f t="shared" si="75"/>
        <v>76.330514000439322</v>
      </c>
      <c r="AS428" s="85">
        <f t="shared" si="76"/>
        <v>0.21951586857312247</v>
      </c>
    </row>
    <row r="429" spans="1:45" x14ac:dyDescent="0.25">
      <c r="A429">
        <v>23</v>
      </c>
      <c r="B429" s="52">
        <v>14</v>
      </c>
      <c r="C429" s="5" t="s">
        <v>884</v>
      </c>
      <c r="D429" s="5">
        <v>-800</v>
      </c>
      <c r="E429" s="5">
        <v>155.99875</v>
      </c>
      <c r="F429" s="5">
        <v>120</v>
      </c>
      <c r="G429" s="5">
        <v>0.26031199999999999</v>
      </c>
      <c r="H429" s="5">
        <v>0.19413900000000001</v>
      </c>
      <c r="I429" s="5">
        <v>49.644483999999999</v>
      </c>
      <c r="J429" s="5">
        <v>1.452388</v>
      </c>
      <c r="K429" s="5">
        <v>9.1402739999999998</v>
      </c>
      <c r="L429" s="5">
        <v>0.13395599999999999</v>
      </c>
      <c r="M429" s="53">
        <v>0.26031199999999999</v>
      </c>
      <c r="N429" s="5">
        <v>6.7823999999999995E-2</v>
      </c>
      <c r="O429" s="5">
        <v>101154</v>
      </c>
      <c r="P429" s="5">
        <v>21.7</v>
      </c>
      <c r="Q429" s="5">
        <v>60</v>
      </c>
      <c r="R429" s="5">
        <v>1.1881999999999999</v>
      </c>
      <c r="S429" s="5" t="s">
        <v>905</v>
      </c>
      <c r="T429" s="5" t="s">
        <v>906</v>
      </c>
      <c r="U429" s="77">
        <v>1260</v>
      </c>
      <c r="V429" s="34">
        <v>163.11596414418787</v>
      </c>
      <c r="W429" s="2">
        <v>5.5069921654063752</v>
      </c>
      <c r="X429" s="2">
        <v>18.859162311283132</v>
      </c>
      <c r="Y429" s="2">
        <v>-57.875251458098369</v>
      </c>
      <c r="Z429" s="80">
        <f>VLOOKUP(U429,BG!$A$2:$F$55,4)</f>
        <v>17.060539381894493</v>
      </c>
      <c r="AA429" s="80">
        <f>VLOOKUP(U429,BG!$A$2:$F$55,5)</f>
        <v>0.62250848366137879</v>
      </c>
      <c r="AB429" s="80">
        <f>VLOOKUP(U429,BG!$A$2:$F$55,6)</f>
        <v>8.7303426953776544</v>
      </c>
      <c r="AC429" s="4">
        <f>VLOOKUP(U429+1,BG!$A$2:$F$55,4)</f>
        <v>17.126142966056918</v>
      </c>
      <c r="AD429" s="4">
        <f>VLOOKUP(U429+1,BG!$A$2:$F$55,5)</f>
        <v>0.6289107227806644</v>
      </c>
      <c r="AE429" s="4">
        <f>VLOOKUP(U429+1,BG!$A$2:$F$55,6)</f>
        <v>-74.972365487069055</v>
      </c>
      <c r="AF429" s="3">
        <f>COUNTIF($U$2:U429,U429)</f>
        <v>11</v>
      </c>
      <c r="AG429" s="3">
        <f t="shared" si="66"/>
        <v>19</v>
      </c>
      <c r="AH429" s="3">
        <f t="shared" si="69"/>
        <v>8</v>
      </c>
      <c r="AI429" s="3">
        <f t="shared" si="70"/>
        <v>10</v>
      </c>
      <c r="AJ429" s="81">
        <f t="shared" si="67"/>
        <v>17.096985817540283</v>
      </c>
      <c r="AK429" s="81">
        <f t="shared" si="68"/>
        <v>0.62606528317209298</v>
      </c>
      <c r="AL429" s="81">
        <f t="shared" si="71"/>
        <v>-37.771161850426068</v>
      </c>
      <c r="AM429" s="83">
        <v>4.3088600000000001</v>
      </c>
      <c r="AN429" s="83">
        <v>19.337</v>
      </c>
      <c r="AO429" s="84">
        <f t="shared" si="72"/>
        <v>83.320425819999997</v>
      </c>
      <c r="AP429" s="84">
        <f t="shared" si="73"/>
        <v>45.982007636265031</v>
      </c>
      <c r="AQ429" s="84">
        <f t="shared" si="74"/>
        <v>-27.067332583178455</v>
      </c>
      <c r="AR429" s="84">
        <f t="shared" si="75"/>
        <v>73.049340219443479</v>
      </c>
      <c r="AS429" s="85">
        <f t="shared" si="76"/>
        <v>0.14060476890963994</v>
      </c>
    </row>
    <row r="430" spans="1:45" x14ac:dyDescent="0.25">
      <c r="A430">
        <v>23</v>
      </c>
      <c r="B430" s="52">
        <v>15</v>
      </c>
      <c r="C430" s="5" t="s">
        <v>884</v>
      </c>
      <c r="D430" s="5">
        <v>-800</v>
      </c>
      <c r="E430" s="5">
        <v>207.99875</v>
      </c>
      <c r="F430" s="5">
        <v>120</v>
      </c>
      <c r="G430" s="5">
        <v>0.22129399999999999</v>
      </c>
      <c r="H430" s="5">
        <v>0.19445100000000001</v>
      </c>
      <c r="I430" s="5">
        <v>49.722765000000003</v>
      </c>
      <c r="J430" s="5">
        <v>1.48064</v>
      </c>
      <c r="K430" s="5">
        <v>9.1474430000000009</v>
      </c>
      <c r="L430" s="5">
        <v>0.13639399999999999</v>
      </c>
      <c r="M430" s="53">
        <v>0.22129399999999999</v>
      </c>
      <c r="N430" s="5">
        <v>9.0245000000000006E-2</v>
      </c>
      <c r="O430" s="5">
        <v>101154</v>
      </c>
      <c r="P430" s="5">
        <v>21.7</v>
      </c>
      <c r="Q430" s="5">
        <v>60</v>
      </c>
      <c r="R430" s="5">
        <v>1.1881999999999999</v>
      </c>
      <c r="S430" s="5" t="s">
        <v>907</v>
      </c>
      <c r="T430" s="5" t="s">
        <v>908</v>
      </c>
      <c r="U430" s="77">
        <v>1260</v>
      </c>
      <c r="V430" s="34">
        <v>124.91888559247144</v>
      </c>
      <c r="W430" s="2">
        <v>2.6183828873136847</v>
      </c>
      <c r="X430" s="2">
        <v>33.556823484587284</v>
      </c>
      <c r="Y430" s="2">
        <v>-49.487299777887408</v>
      </c>
      <c r="Z430" s="80">
        <f>VLOOKUP(U430,BG!$A$2:$F$55,4)</f>
        <v>17.060539381894493</v>
      </c>
      <c r="AA430" s="80">
        <f>VLOOKUP(U430,BG!$A$2:$F$55,5)</f>
        <v>0.62250848366137879</v>
      </c>
      <c r="AB430" s="80">
        <f>VLOOKUP(U430,BG!$A$2:$F$55,6)</f>
        <v>8.7303426953776544</v>
      </c>
      <c r="AC430" s="4">
        <f>VLOOKUP(U430+1,BG!$A$2:$F$55,4)</f>
        <v>17.126142966056918</v>
      </c>
      <c r="AD430" s="4">
        <f>VLOOKUP(U430+1,BG!$A$2:$F$55,5)</f>
        <v>0.6289107227806644</v>
      </c>
      <c r="AE430" s="4">
        <f>VLOOKUP(U430+1,BG!$A$2:$F$55,6)</f>
        <v>-74.972365487069055</v>
      </c>
      <c r="AF430" s="3">
        <f>COUNTIF($U$2:U430,U430)</f>
        <v>12</v>
      </c>
      <c r="AG430" s="3">
        <f t="shared" si="66"/>
        <v>19</v>
      </c>
      <c r="AH430" s="3">
        <f t="shared" si="69"/>
        <v>7</v>
      </c>
      <c r="AI430" s="3">
        <f t="shared" si="70"/>
        <v>11</v>
      </c>
      <c r="AJ430" s="81">
        <f t="shared" si="67"/>
        <v>17.100630461104863</v>
      </c>
      <c r="AK430" s="81">
        <f t="shared" si="68"/>
        <v>0.62642096312316431</v>
      </c>
      <c r="AL430" s="81">
        <f t="shared" si="71"/>
        <v>-42.421312305006445</v>
      </c>
      <c r="AM430" s="83">
        <v>2.1322000000000001</v>
      </c>
      <c r="AN430" s="83">
        <v>33.748699999999999</v>
      </c>
      <c r="AO430" s="84">
        <f t="shared" si="72"/>
        <v>71.958978139999999</v>
      </c>
      <c r="AP430" s="84">
        <f t="shared" si="73"/>
        <v>38.37731258676191</v>
      </c>
      <c r="AQ430" s="84">
        <f t="shared" si="74"/>
        <v>-31.709118901547818</v>
      </c>
      <c r="AR430" s="84">
        <f t="shared" si="75"/>
        <v>70.086431488309728</v>
      </c>
      <c r="AS430" s="85">
        <f t="shared" si="76"/>
        <v>2.6717677186954628E-2</v>
      </c>
    </row>
    <row r="431" spans="1:45" x14ac:dyDescent="0.25">
      <c r="A431">
        <v>23</v>
      </c>
      <c r="B431" s="52">
        <v>16</v>
      </c>
      <c r="C431" s="5" t="s">
        <v>884</v>
      </c>
      <c r="D431" s="5">
        <v>-800</v>
      </c>
      <c r="E431" s="5">
        <v>259.99874999999997</v>
      </c>
      <c r="F431" s="5">
        <v>120</v>
      </c>
      <c r="G431" s="5">
        <v>0.20147000000000001</v>
      </c>
      <c r="H431" s="5">
        <v>0.194274</v>
      </c>
      <c r="I431" s="5">
        <v>49.678334</v>
      </c>
      <c r="J431" s="5">
        <v>1.4728699999999999</v>
      </c>
      <c r="K431" s="5">
        <v>9.1433630000000008</v>
      </c>
      <c r="L431" s="5">
        <v>0.135824</v>
      </c>
      <c r="M431" s="53">
        <v>0.20147000000000001</v>
      </c>
      <c r="N431" s="5">
        <v>0.14771799999999999</v>
      </c>
      <c r="O431" s="5">
        <v>101154</v>
      </c>
      <c r="P431" s="5">
        <v>21.7</v>
      </c>
      <c r="Q431" s="5">
        <v>60</v>
      </c>
      <c r="R431" s="5">
        <v>1.1881999999999999</v>
      </c>
      <c r="S431" s="5" t="s">
        <v>909</v>
      </c>
      <c r="T431" s="5" t="s">
        <v>910</v>
      </c>
      <c r="U431" s="77">
        <v>1260</v>
      </c>
      <c r="V431" s="34">
        <v>103.53704201534255</v>
      </c>
      <c r="W431" s="2">
        <v>1.1311007458721096</v>
      </c>
      <c r="X431" s="2">
        <v>68.075887183655738</v>
      </c>
      <c r="Y431" s="2">
        <v>-47.948983946501912</v>
      </c>
      <c r="Z431" s="80">
        <f>VLOOKUP(U431,BG!$A$2:$F$55,4)</f>
        <v>17.060539381894493</v>
      </c>
      <c r="AA431" s="80">
        <f>VLOOKUP(U431,BG!$A$2:$F$55,5)</f>
        <v>0.62250848366137879</v>
      </c>
      <c r="AB431" s="80">
        <f>VLOOKUP(U431,BG!$A$2:$F$55,6)</f>
        <v>8.7303426953776544</v>
      </c>
      <c r="AC431" s="4">
        <f>VLOOKUP(U431+1,BG!$A$2:$F$55,4)</f>
        <v>17.126142966056918</v>
      </c>
      <c r="AD431" s="4">
        <f>VLOOKUP(U431+1,BG!$A$2:$F$55,5)</f>
        <v>0.6289107227806644</v>
      </c>
      <c r="AE431" s="4">
        <f>VLOOKUP(U431+1,BG!$A$2:$F$55,6)</f>
        <v>-74.972365487069055</v>
      </c>
      <c r="AF431" s="3">
        <f>COUNTIF($U$2:U431,U431)</f>
        <v>13</v>
      </c>
      <c r="AG431" s="3">
        <f t="shared" si="66"/>
        <v>19</v>
      </c>
      <c r="AH431" s="3">
        <f t="shared" si="69"/>
        <v>6</v>
      </c>
      <c r="AI431" s="3">
        <f t="shared" si="70"/>
        <v>12</v>
      </c>
      <c r="AJ431" s="81">
        <f t="shared" si="67"/>
        <v>17.104275104669441</v>
      </c>
      <c r="AK431" s="81">
        <f t="shared" si="68"/>
        <v>0.62677664307423575</v>
      </c>
      <c r="AL431" s="81">
        <f t="shared" si="71"/>
        <v>-47.071462759586815</v>
      </c>
      <c r="AM431" s="83">
        <v>0.968144</v>
      </c>
      <c r="AN431" s="83">
        <v>67.136200000000002</v>
      </c>
      <c r="AO431" s="84">
        <f t="shared" si="72"/>
        <v>64.997509212799997</v>
      </c>
      <c r="AP431" s="84">
        <f t="shared" si="73"/>
        <v>29.051702822836688</v>
      </c>
      <c r="AQ431" s="84">
        <f t="shared" si="74"/>
        <v>-36.350902627263878</v>
      </c>
      <c r="AR431" s="84">
        <f t="shared" si="75"/>
        <v>65.402605450100566</v>
      </c>
      <c r="AS431" s="85">
        <f t="shared" si="76"/>
        <v>6.1938853125605257E-3</v>
      </c>
    </row>
    <row r="432" spans="1:45" x14ac:dyDescent="0.25">
      <c r="A432">
        <v>23</v>
      </c>
      <c r="B432" s="52">
        <v>17</v>
      </c>
      <c r="C432" s="5" t="s">
        <v>884</v>
      </c>
      <c r="D432" s="5">
        <v>-800</v>
      </c>
      <c r="E432" s="5">
        <v>311.99874999999997</v>
      </c>
      <c r="F432" s="5">
        <v>120</v>
      </c>
      <c r="G432" s="5">
        <v>0.18024499999999999</v>
      </c>
      <c r="H432" s="5">
        <v>0.19375800000000001</v>
      </c>
      <c r="I432" s="5">
        <v>49.548959000000004</v>
      </c>
      <c r="J432" s="5">
        <v>1.4751019999999999</v>
      </c>
      <c r="K432" s="5">
        <v>9.1314410000000006</v>
      </c>
      <c r="L432" s="5">
        <v>0.136238</v>
      </c>
      <c r="M432" s="53">
        <v>0.18024499999999999</v>
      </c>
      <c r="N432" s="5">
        <v>0.139511</v>
      </c>
      <c r="O432" s="5">
        <v>101154</v>
      </c>
      <c r="P432" s="5">
        <v>21.7</v>
      </c>
      <c r="Q432" s="5">
        <v>60</v>
      </c>
      <c r="R432" s="5">
        <v>1.1881999999999999</v>
      </c>
      <c r="S432" s="5" t="s">
        <v>911</v>
      </c>
      <c r="T432" s="5" t="s">
        <v>912</v>
      </c>
      <c r="U432" s="77">
        <v>1260</v>
      </c>
      <c r="V432" s="34">
        <v>80.940546150613784</v>
      </c>
      <c r="W432" s="2">
        <v>0.94926423613991318</v>
      </c>
      <c r="X432" s="2">
        <v>64.549019390145375</v>
      </c>
      <c r="Y432" s="2">
        <v>-50.409743014548951</v>
      </c>
      <c r="Z432" s="80">
        <f>VLOOKUP(U432,BG!$A$2:$F$55,4)</f>
        <v>17.060539381894493</v>
      </c>
      <c r="AA432" s="80">
        <f>VLOOKUP(U432,BG!$A$2:$F$55,5)</f>
        <v>0.62250848366137879</v>
      </c>
      <c r="AB432" s="80">
        <f>VLOOKUP(U432,BG!$A$2:$F$55,6)</f>
        <v>8.7303426953776544</v>
      </c>
      <c r="AC432" s="4">
        <f>VLOOKUP(U432+1,BG!$A$2:$F$55,4)</f>
        <v>17.126142966056918</v>
      </c>
      <c r="AD432" s="4">
        <f>VLOOKUP(U432+1,BG!$A$2:$F$55,5)</f>
        <v>0.6289107227806644</v>
      </c>
      <c r="AE432" s="4">
        <f>VLOOKUP(U432+1,BG!$A$2:$F$55,6)</f>
        <v>-74.972365487069055</v>
      </c>
      <c r="AF432" s="3">
        <f>COUNTIF($U$2:U432,U432)</f>
        <v>14</v>
      </c>
      <c r="AG432" s="3">
        <f t="shared" si="66"/>
        <v>19</v>
      </c>
      <c r="AH432" s="3">
        <f t="shared" si="69"/>
        <v>5</v>
      </c>
      <c r="AI432" s="3">
        <f t="shared" si="70"/>
        <v>13</v>
      </c>
      <c r="AJ432" s="81">
        <f t="shared" si="67"/>
        <v>17.107919748234021</v>
      </c>
      <c r="AK432" s="81">
        <f t="shared" si="68"/>
        <v>0.6271323230253073</v>
      </c>
      <c r="AL432" s="81">
        <f t="shared" si="71"/>
        <v>-51.721613214167192</v>
      </c>
      <c r="AM432" s="83">
        <v>0.80760699999999996</v>
      </c>
      <c r="AN432" s="83">
        <v>64.219800000000006</v>
      </c>
      <c r="AO432" s="84">
        <f t="shared" si="72"/>
        <v>51.864360018600003</v>
      </c>
      <c r="AP432" s="84">
        <f t="shared" si="73"/>
        <v>10.864332570417844</v>
      </c>
      <c r="AQ432" s="84">
        <f t="shared" si="74"/>
        <v>-40.992683760326656</v>
      </c>
      <c r="AR432" s="84">
        <f t="shared" si="75"/>
        <v>51.8570163307445</v>
      </c>
      <c r="AS432" s="85">
        <f t="shared" si="76"/>
        <v>1.4161416092018818E-4</v>
      </c>
    </row>
    <row r="433" spans="1:45" x14ac:dyDescent="0.25">
      <c r="A433">
        <v>23</v>
      </c>
      <c r="B433" s="52">
        <v>18</v>
      </c>
      <c r="C433" s="5" t="s">
        <v>884</v>
      </c>
      <c r="D433" s="5">
        <v>-800</v>
      </c>
      <c r="E433" s="5">
        <v>363.99874999999997</v>
      </c>
      <c r="F433" s="5">
        <v>120</v>
      </c>
      <c r="G433" s="5">
        <v>0.15987100000000001</v>
      </c>
      <c r="H433" s="5">
        <v>0.19395699999999999</v>
      </c>
      <c r="I433" s="5">
        <v>49.598692999999997</v>
      </c>
      <c r="J433" s="5">
        <v>1.4818629999999999</v>
      </c>
      <c r="K433" s="5">
        <v>9.1360159999999997</v>
      </c>
      <c r="L433" s="5">
        <v>0.136744</v>
      </c>
      <c r="M433" s="53">
        <v>0.15987100000000001</v>
      </c>
      <c r="N433" s="5">
        <v>0.112744</v>
      </c>
      <c r="O433" s="5">
        <v>101154</v>
      </c>
      <c r="P433" s="5">
        <v>21.7</v>
      </c>
      <c r="Q433" s="5">
        <v>60</v>
      </c>
      <c r="R433" s="5">
        <v>1.1881999999999999</v>
      </c>
      <c r="S433" s="5" t="s">
        <v>913</v>
      </c>
      <c r="T433" s="5" t="s">
        <v>914</v>
      </c>
      <c r="U433" s="77">
        <v>1260</v>
      </c>
      <c r="V433" s="34">
        <v>59.09992485079087</v>
      </c>
      <c r="W433" s="2">
        <v>1.1824543025297702</v>
      </c>
      <c r="X433" s="2">
        <v>42.351212326934331</v>
      </c>
      <c r="Y433" s="2">
        <v>-48.871269759042939</v>
      </c>
      <c r="Z433" s="80">
        <f>VLOOKUP(U433,BG!$A$2:$F$55,4)</f>
        <v>17.060539381894493</v>
      </c>
      <c r="AA433" s="80">
        <f>VLOOKUP(U433,BG!$A$2:$F$55,5)</f>
        <v>0.62250848366137879</v>
      </c>
      <c r="AB433" s="80">
        <f>VLOOKUP(U433,BG!$A$2:$F$55,6)</f>
        <v>8.7303426953776544</v>
      </c>
      <c r="AC433" s="4">
        <f>VLOOKUP(U433+1,BG!$A$2:$F$55,4)</f>
        <v>17.126142966056918</v>
      </c>
      <c r="AD433" s="4">
        <f>VLOOKUP(U433+1,BG!$A$2:$F$55,5)</f>
        <v>0.6289107227806644</v>
      </c>
      <c r="AE433" s="4">
        <f>VLOOKUP(U433+1,BG!$A$2:$F$55,6)</f>
        <v>-74.972365487069055</v>
      </c>
      <c r="AF433" s="3">
        <f>COUNTIF($U$2:U433,U433)</f>
        <v>15</v>
      </c>
      <c r="AG433" s="3">
        <f t="shared" si="66"/>
        <v>19</v>
      </c>
      <c r="AH433" s="3">
        <f t="shared" si="69"/>
        <v>4</v>
      </c>
      <c r="AI433" s="3">
        <f t="shared" si="70"/>
        <v>14</v>
      </c>
      <c r="AJ433" s="81">
        <f t="shared" si="67"/>
        <v>17.111564391798602</v>
      </c>
      <c r="AK433" s="81">
        <f t="shared" si="68"/>
        <v>0.62748800297637874</v>
      </c>
      <c r="AL433" s="81">
        <f t="shared" si="71"/>
        <v>-56.371763668747562</v>
      </c>
      <c r="AM433" s="83">
        <v>0.954901</v>
      </c>
      <c r="AN433" s="83">
        <v>45.337200000000003</v>
      </c>
      <c r="AO433" s="84">
        <f t="shared" si="72"/>
        <v>43.292537617200004</v>
      </c>
      <c r="AP433" s="84">
        <f t="shared" si="73"/>
        <v>1.2071034742924027</v>
      </c>
      <c r="AQ433" s="84">
        <f t="shared" si="74"/>
        <v>-45.634462300736146</v>
      </c>
      <c r="AR433" s="84">
        <f t="shared" si="75"/>
        <v>46.841565775028549</v>
      </c>
      <c r="AS433" s="85">
        <f t="shared" si="76"/>
        <v>7.5766642278225202E-2</v>
      </c>
    </row>
    <row r="434" spans="1:45" x14ac:dyDescent="0.25">
      <c r="A434">
        <v>23</v>
      </c>
      <c r="B434" s="52">
        <v>19</v>
      </c>
      <c r="C434" s="5" t="s">
        <v>884</v>
      </c>
      <c r="D434" s="5">
        <v>-800</v>
      </c>
      <c r="E434" s="5">
        <v>415.99874999999997</v>
      </c>
      <c r="F434" s="5">
        <v>120</v>
      </c>
      <c r="G434" s="5">
        <v>0.148147</v>
      </c>
      <c r="H434" s="5">
        <v>0.194493</v>
      </c>
      <c r="I434" s="5">
        <v>49.733217000000003</v>
      </c>
      <c r="J434" s="5">
        <v>1.494556</v>
      </c>
      <c r="K434" s="5">
        <v>9.1483849999999993</v>
      </c>
      <c r="L434" s="5">
        <v>0.137739</v>
      </c>
      <c r="M434" s="53">
        <v>0.148147</v>
      </c>
      <c r="N434" s="5">
        <v>7.2697999999999999E-2</v>
      </c>
      <c r="O434" s="5">
        <v>101154</v>
      </c>
      <c r="P434" s="5">
        <v>21.7</v>
      </c>
      <c r="Q434" s="5">
        <v>60</v>
      </c>
      <c r="R434" s="5">
        <v>1.1881999999999999</v>
      </c>
      <c r="S434" s="5" t="s">
        <v>915</v>
      </c>
      <c r="T434" s="5" t="s">
        <v>916</v>
      </c>
      <c r="U434" s="77">
        <v>1260</v>
      </c>
      <c r="V434" s="34">
        <v>44.833828261689121</v>
      </c>
      <c r="W434" s="2">
        <v>1.5406701766934416</v>
      </c>
      <c r="X434" s="2">
        <v>24.049116098655674</v>
      </c>
      <c r="Y434" s="2">
        <v>-54.571871341204705</v>
      </c>
      <c r="Z434" s="80">
        <f>VLOOKUP(U434,BG!$A$2:$F$55,4)</f>
        <v>17.060539381894493</v>
      </c>
      <c r="AA434" s="80">
        <f>VLOOKUP(U434,BG!$A$2:$F$55,5)</f>
        <v>0.62250848366137879</v>
      </c>
      <c r="AB434" s="80">
        <f>VLOOKUP(U434,BG!$A$2:$F$55,6)</f>
        <v>8.7303426953776544</v>
      </c>
      <c r="AC434" s="4">
        <f>VLOOKUP(U434+1,BG!$A$2:$F$55,4)</f>
        <v>17.126142966056918</v>
      </c>
      <c r="AD434" s="4">
        <f>VLOOKUP(U434+1,BG!$A$2:$F$55,5)</f>
        <v>0.6289107227806644</v>
      </c>
      <c r="AE434" s="4">
        <f>VLOOKUP(U434+1,BG!$A$2:$F$55,6)</f>
        <v>-74.972365487069055</v>
      </c>
      <c r="AF434" s="3">
        <f>COUNTIF($U$2:U434,U434)</f>
        <v>16</v>
      </c>
      <c r="AG434" s="3">
        <f t="shared" si="66"/>
        <v>19</v>
      </c>
      <c r="AH434" s="3">
        <f t="shared" si="69"/>
        <v>3</v>
      </c>
      <c r="AI434" s="3">
        <f t="shared" si="70"/>
        <v>15</v>
      </c>
      <c r="AJ434" s="81">
        <f t="shared" si="67"/>
        <v>17.115209035363179</v>
      </c>
      <c r="AK434" s="81">
        <f t="shared" si="68"/>
        <v>0.62784368292745008</v>
      </c>
      <c r="AL434" s="81">
        <f t="shared" si="71"/>
        <v>-61.021914123327939</v>
      </c>
      <c r="AM434" s="83">
        <v>0.97390500000000002</v>
      </c>
      <c r="AN434" s="83">
        <v>25.296800000000001</v>
      </c>
      <c r="AO434" s="84">
        <f t="shared" si="72"/>
        <v>24.636680004000002</v>
      </c>
      <c r="AP434" s="84">
        <f t="shared" si="73"/>
        <v>-17.520115392167774</v>
      </c>
      <c r="AQ434" s="84">
        <f t="shared" si="74"/>
        <v>-50.276238248492348</v>
      </c>
      <c r="AR434" s="84">
        <f t="shared" si="75"/>
        <v>32.756122856324573</v>
      </c>
      <c r="AS434" s="85">
        <f t="shared" si="76"/>
        <v>0.24787557697039422</v>
      </c>
    </row>
    <row r="435" spans="1:45" x14ac:dyDescent="0.25">
      <c r="A435">
        <v>23</v>
      </c>
      <c r="B435" s="52">
        <v>20</v>
      </c>
      <c r="C435" s="5" t="s">
        <v>884</v>
      </c>
      <c r="D435" s="5">
        <v>-800</v>
      </c>
      <c r="E435" s="5">
        <v>467.99874999999997</v>
      </c>
      <c r="F435" s="5">
        <v>120</v>
      </c>
      <c r="G435" s="5">
        <v>0.149753</v>
      </c>
      <c r="H435" s="5">
        <v>0.194413</v>
      </c>
      <c r="I435" s="5">
        <v>49.713186</v>
      </c>
      <c r="J435" s="5">
        <v>1.4818560000000001</v>
      </c>
      <c r="K435" s="5">
        <v>9.1465610000000002</v>
      </c>
      <c r="L435" s="5">
        <v>0.13644800000000001</v>
      </c>
      <c r="M435" s="53">
        <v>0.149753</v>
      </c>
      <c r="N435" s="5">
        <v>4.0195000000000002E-2</v>
      </c>
      <c r="O435" s="5">
        <v>101154</v>
      </c>
      <c r="P435" s="5">
        <v>21.7</v>
      </c>
      <c r="Q435" s="5">
        <v>60</v>
      </c>
      <c r="R435" s="5">
        <v>1.1881999999999999</v>
      </c>
      <c r="S435" s="5" t="s">
        <v>917</v>
      </c>
      <c r="T435" s="5" t="s">
        <v>918</v>
      </c>
      <c r="U435" s="77">
        <v>1260</v>
      </c>
      <c r="V435" s="34">
        <v>42.227444950150705</v>
      </c>
      <c r="W435" s="2">
        <v>2.6791335932192428</v>
      </c>
      <c r="X435" s="2">
        <v>12.780241532404709</v>
      </c>
      <c r="Y435" s="2">
        <v>-58.355421113132167</v>
      </c>
      <c r="Z435" s="80">
        <f>VLOOKUP(U435,BG!$A$2:$F$55,4)</f>
        <v>17.060539381894493</v>
      </c>
      <c r="AA435" s="80">
        <f>VLOOKUP(U435,BG!$A$2:$F$55,5)</f>
        <v>0.62250848366137879</v>
      </c>
      <c r="AB435" s="80">
        <f>VLOOKUP(U435,BG!$A$2:$F$55,6)</f>
        <v>8.7303426953776544</v>
      </c>
      <c r="AC435" s="4">
        <f>VLOOKUP(U435+1,BG!$A$2:$F$55,4)</f>
        <v>17.126142966056918</v>
      </c>
      <c r="AD435" s="4">
        <f>VLOOKUP(U435+1,BG!$A$2:$F$55,5)</f>
        <v>0.6289107227806644</v>
      </c>
      <c r="AE435" s="4">
        <f>VLOOKUP(U435+1,BG!$A$2:$F$55,6)</f>
        <v>-74.972365487069055</v>
      </c>
      <c r="AF435" s="3">
        <f>COUNTIF($U$2:U435,U435)</f>
        <v>17</v>
      </c>
      <c r="AG435" s="3">
        <f t="shared" si="66"/>
        <v>19</v>
      </c>
      <c r="AH435" s="3">
        <f t="shared" si="69"/>
        <v>2</v>
      </c>
      <c r="AI435" s="3">
        <f t="shared" si="70"/>
        <v>16</v>
      </c>
      <c r="AJ435" s="81">
        <f t="shared" si="67"/>
        <v>17.11885367892776</v>
      </c>
      <c r="AK435" s="81">
        <f t="shared" si="68"/>
        <v>0.62819936287852152</v>
      </c>
      <c r="AL435" s="81">
        <f t="shared" si="71"/>
        <v>-65.672064577908316</v>
      </c>
      <c r="AM435" s="83">
        <v>1.62998</v>
      </c>
      <c r="AN435" s="83">
        <v>13.567399999999999</v>
      </c>
      <c r="AO435" s="84">
        <f t="shared" si="72"/>
        <v>22.114590651999997</v>
      </c>
      <c r="AP435" s="84">
        <f t="shared" si="73"/>
        <v>-24.115446694210938</v>
      </c>
      <c r="AQ435" s="84">
        <f t="shared" si="74"/>
        <v>-54.918011603595261</v>
      </c>
      <c r="AR435" s="84">
        <f t="shared" si="75"/>
        <v>30.802564909384323</v>
      </c>
      <c r="AS435" s="85">
        <f t="shared" si="76"/>
        <v>0.2820535979046811</v>
      </c>
    </row>
    <row r="436" spans="1:45" x14ac:dyDescent="0.25">
      <c r="A436">
        <v>23</v>
      </c>
      <c r="B436" s="52">
        <v>21</v>
      </c>
      <c r="C436" s="5" t="s">
        <v>884</v>
      </c>
      <c r="D436" s="5">
        <v>-800</v>
      </c>
      <c r="E436" s="5">
        <v>519.99874999999997</v>
      </c>
      <c r="F436" s="5">
        <v>120</v>
      </c>
      <c r="G436" s="5">
        <v>0.14584900000000001</v>
      </c>
      <c r="H436" s="5">
        <v>0.19445399999999999</v>
      </c>
      <c r="I436" s="5">
        <v>49.723503000000001</v>
      </c>
      <c r="J436" s="5">
        <v>1.5101960000000001</v>
      </c>
      <c r="K436" s="5">
        <v>9.1474689999999992</v>
      </c>
      <c r="L436" s="5">
        <v>0.13916500000000001</v>
      </c>
      <c r="M436" s="53">
        <v>0.14584900000000001</v>
      </c>
      <c r="N436" s="5">
        <v>4.1424999999999997E-2</v>
      </c>
      <c r="O436" s="5">
        <v>101154</v>
      </c>
      <c r="P436" s="5">
        <v>21.7</v>
      </c>
      <c r="Q436" s="5">
        <v>60</v>
      </c>
      <c r="R436" s="5">
        <v>1.1881999999999999</v>
      </c>
      <c r="S436" s="5" t="s">
        <v>919</v>
      </c>
      <c r="T436" s="5" t="s">
        <v>920</v>
      </c>
      <c r="U436" s="77">
        <v>1260</v>
      </c>
      <c r="V436" s="34">
        <v>34.807074659909581</v>
      </c>
      <c r="W436" s="2">
        <v>2.4249030391058519</v>
      </c>
      <c r="X436" s="2">
        <v>13.42733365269995</v>
      </c>
      <c r="Y436" s="2">
        <v>-57.575825000305173</v>
      </c>
      <c r="Z436" s="80">
        <f>VLOOKUP(U436,BG!$A$2:$F$55,4)</f>
        <v>17.060539381894493</v>
      </c>
      <c r="AA436" s="80">
        <f>VLOOKUP(U436,BG!$A$2:$F$55,5)</f>
        <v>0.62250848366137879</v>
      </c>
      <c r="AB436" s="80">
        <f>VLOOKUP(U436,BG!$A$2:$F$55,6)</f>
        <v>8.7303426953776544</v>
      </c>
      <c r="AC436" s="4">
        <f>VLOOKUP(U436+1,BG!$A$2:$F$55,4)</f>
        <v>17.126142966056918</v>
      </c>
      <c r="AD436" s="4">
        <f>VLOOKUP(U436+1,BG!$A$2:$F$55,5)</f>
        <v>0.6289107227806644</v>
      </c>
      <c r="AE436" s="4">
        <f>VLOOKUP(U436+1,BG!$A$2:$F$55,6)</f>
        <v>-74.972365487069055</v>
      </c>
      <c r="AF436" s="3">
        <f>COUNTIF($U$2:U436,U436)</f>
        <v>18</v>
      </c>
      <c r="AG436" s="3">
        <f t="shared" si="66"/>
        <v>19</v>
      </c>
      <c r="AH436" s="3">
        <f t="shared" si="69"/>
        <v>1</v>
      </c>
      <c r="AI436" s="3">
        <f t="shared" si="70"/>
        <v>17</v>
      </c>
      <c r="AJ436" s="81">
        <f t="shared" si="67"/>
        <v>17.122498322492341</v>
      </c>
      <c r="AK436" s="81">
        <f t="shared" si="68"/>
        <v>0.62855504282959307</v>
      </c>
      <c r="AL436" s="81">
        <f t="shared" si="71"/>
        <v>-70.322215032488685</v>
      </c>
      <c r="AM436" s="83">
        <v>1.4844599999999999</v>
      </c>
      <c r="AN436" s="83">
        <v>13.9733</v>
      </c>
      <c r="AO436" s="84">
        <f t="shared" si="72"/>
        <v>20.742804917999997</v>
      </c>
      <c r="AP436" s="84">
        <f t="shared" si="73"/>
        <v>-25.015842818784783</v>
      </c>
      <c r="AQ436" s="84">
        <f t="shared" si="74"/>
        <v>-59.559782366044878</v>
      </c>
      <c r="AR436" s="84">
        <f t="shared" si="75"/>
        <v>34.543939547260095</v>
      </c>
      <c r="AS436" s="85">
        <f t="shared" si="76"/>
        <v>0.39952404995320678</v>
      </c>
    </row>
    <row r="437" spans="1:45" x14ac:dyDescent="0.25">
      <c r="A437">
        <v>23</v>
      </c>
      <c r="B437" s="52">
        <v>22</v>
      </c>
      <c r="C437" s="5" t="s">
        <v>884</v>
      </c>
      <c r="D437" s="5">
        <v>-800</v>
      </c>
      <c r="E437" s="5">
        <v>571.99874999999997</v>
      </c>
      <c r="F437" s="5">
        <v>120</v>
      </c>
      <c r="G437" s="5">
        <v>0.13946900000000001</v>
      </c>
      <c r="H437" s="5">
        <v>0.19439500000000001</v>
      </c>
      <c r="I437" s="5">
        <v>49.708677999999999</v>
      </c>
      <c r="J437" s="5">
        <v>1.4804790000000001</v>
      </c>
      <c r="K437" s="5">
        <v>9.1461459999999999</v>
      </c>
      <c r="L437" s="5">
        <v>0.13648399999999999</v>
      </c>
      <c r="M437" s="53">
        <v>0.13946900000000001</v>
      </c>
      <c r="N437" s="5">
        <v>2.6977999999999999E-2</v>
      </c>
      <c r="O437" s="5">
        <v>101154</v>
      </c>
      <c r="P437" s="5">
        <v>21.7</v>
      </c>
      <c r="Q437" s="5">
        <v>60</v>
      </c>
      <c r="R437" s="5">
        <v>1.1881999999999999</v>
      </c>
      <c r="S437" s="5" t="s">
        <v>921</v>
      </c>
      <c r="T437" s="5" t="s">
        <v>922</v>
      </c>
      <c r="U437" s="77">
        <v>1260</v>
      </c>
      <c r="V437" s="34">
        <v>25.227225152771478</v>
      </c>
      <c r="W437" s="2">
        <v>3.2761047142299096</v>
      </c>
      <c r="X437" s="2">
        <v>8.085455134661089</v>
      </c>
      <c r="Y437" s="2">
        <v>-59.651958998929032</v>
      </c>
      <c r="Z437" s="80">
        <f>VLOOKUP(U437,BG!$A$2:$F$55,4)</f>
        <v>17.060539381894493</v>
      </c>
      <c r="AA437" s="80">
        <f>VLOOKUP(U437,BG!$A$2:$F$55,5)</f>
        <v>0.62250848366137879</v>
      </c>
      <c r="AB437" s="80">
        <f>VLOOKUP(U437,BG!$A$2:$F$55,6)</f>
        <v>8.7303426953776544</v>
      </c>
      <c r="AC437" s="4">
        <f>VLOOKUP(U437+1,BG!$A$2:$F$55,4)</f>
        <v>17.126142966056918</v>
      </c>
      <c r="AD437" s="4">
        <f>VLOOKUP(U437+1,BG!$A$2:$F$55,5)</f>
        <v>0.6289107227806644</v>
      </c>
      <c r="AE437" s="4">
        <f>VLOOKUP(U437+1,BG!$A$2:$F$55,6)</f>
        <v>-74.972365487069055</v>
      </c>
      <c r="AF437" s="3">
        <f>COUNTIF($U$2:U437,U437)</f>
        <v>19</v>
      </c>
      <c r="AG437" s="3">
        <f t="shared" si="66"/>
        <v>19</v>
      </c>
      <c r="AH437" s="3">
        <f t="shared" si="69"/>
        <v>0</v>
      </c>
      <c r="AI437" s="3">
        <f t="shared" si="70"/>
        <v>18</v>
      </c>
      <c r="AJ437" s="81">
        <f t="shared" si="67"/>
        <v>17.126142966056918</v>
      </c>
      <c r="AK437" s="81">
        <f t="shared" si="68"/>
        <v>0.6289107227806644</v>
      </c>
      <c r="AL437" s="81">
        <f t="shared" si="71"/>
        <v>-74.972365487069055</v>
      </c>
      <c r="AM437" s="83">
        <v>1.6138399999999999</v>
      </c>
      <c r="AN437" s="83">
        <v>11.6365</v>
      </c>
      <c r="AO437" s="84">
        <f t="shared" si="72"/>
        <v>18.779449159999999</v>
      </c>
      <c r="AP437" s="84">
        <f t="shared" si="73"/>
        <v>-33.163161315571415</v>
      </c>
      <c r="AQ437" s="84">
        <f t="shared" si="74"/>
        <v>-64.201550535841207</v>
      </c>
      <c r="AR437" s="84">
        <f t="shared" si="75"/>
        <v>31.038389220269792</v>
      </c>
      <c r="AS437" s="85">
        <f t="shared" si="76"/>
        <v>0.39496057521773792</v>
      </c>
    </row>
  </sheetData>
  <autoFilter ref="A1:AS437" xr:uid="{9E7472FB-22B8-4FF3-A5FF-7A6958B64E4B}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B298F0-8973-445E-A45F-59F335BE5145}">
  <dimension ref="A1:CC437"/>
  <sheetViews>
    <sheetView tabSelected="1" topLeftCell="BN27" workbookViewId="0">
      <selection activeCell="BY29" sqref="BY29"/>
    </sheetView>
  </sheetViews>
  <sheetFormatPr defaultRowHeight="15" x14ac:dyDescent="0.25"/>
  <cols>
    <col min="42" max="42" width="15" bestFit="1" customWidth="1"/>
    <col min="43" max="43" width="15" customWidth="1"/>
    <col min="44" max="44" width="15" style="86" customWidth="1"/>
    <col min="45" max="48" width="11" style="88" customWidth="1"/>
    <col min="51" max="51" width="14.28515625" bestFit="1" customWidth="1"/>
  </cols>
  <sheetData>
    <row r="1" spans="1:81" x14ac:dyDescent="0.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75" t="s">
        <v>19</v>
      </c>
      <c r="V1" s="1" t="s">
        <v>20</v>
      </c>
      <c r="W1" s="2" t="s">
        <v>22</v>
      </c>
      <c r="X1" s="2" t="s">
        <v>23</v>
      </c>
      <c r="Y1" s="2" t="s">
        <v>24</v>
      </c>
      <c r="Z1" s="80" t="s">
        <v>974</v>
      </c>
      <c r="AA1" s="80" t="s">
        <v>975</v>
      </c>
      <c r="AB1" s="4" t="s">
        <v>978</v>
      </c>
      <c r="AC1" s="4" t="s">
        <v>979</v>
      </c>
      <c r="AD1" s="3" t="s">
        <v>980</v>
      </c>
      <c r="AE1" s="3" t="s">
        <v>981</v>
      </c>
      <c r="AF1" s="3" t="s">
        <v>982</v>
      </c>
      <c r="AG1" s="3" t="s">
        <v>983</v>
      </c>
      <c r="AH1" s="81" t="s">
        <v>984</v>
      </c>
      <c r="AI1" s="81" t="s">
        <v>985</v>
      </c>
      <c r="AJ1" s="83" t="s">
        <v>986</v>
      </c>
      <c r="AK1" s="83" t="s">
        <v>987</v>
      </c>
      <c r="AL1" s="84" t="s">
        <v>989</v>
      </c>
      <c r="AM1" s="84" t="s">
        <v>990</v>
      </c>
      <c r="AN1" s="84" t="s">
        <v>991</v>
      </c>
      <c r="AO1" s="84" t="s">
        <v>992</v>
      </c>
      <c r="AP1" s="85" t="s">
        <v>988</v>
      </c>
      <c r="AQ1" s="85" t="s">
        <v>1003</v>
      </c>
      <c r="AR1" s="86" t="s">
        <v>1002</v>
      </c>
      <c r="AS1" s="88" t="s">
        <v>1005</v>
      </c>
      <c r="AT1" s="88" t="s">
        <v>1006</v>
      </c>
      <c r="AU1" s="88" t="s">
        <v>1007</v>
      </c>
      <c r="AV1" s="88" t="s">
        <v>1008</v>
      </c>
      <c r="BB1" t="s">
        <v>1000</v>
      </c>
      <c r="BC1" t="s">
        <v>1001</v>
      </c>
    </row>
    <row r="2" spans="1:81" x14ac:dyDescent="0.25">
      <c r="A2">
        <v>1</v>
      </c>
      <c r="B2" s="7">
        <v>6</v>
      </c>
      <c r="C2" s="3" t="s">
        <v>36</v>
      </c>
      <c r="D2" s="3">
        <v>0</v>
      </c>
      <c r="E2" s="3">
        <v>104</v>
      </c>
      <c r="F2" s="3">
        <v>60</v>
      </c>
      <c r="G2" s="3">
        <v>0.25048799999999999</v>
      </c>
      <c r="H2" s="3">
        <v>0.18154600000000001</v>
      </c>
      <c r="I2" s="3">
        <v>46.484822000000001</v>
      </c>
      <c r="J2" s="3">
        <v>1.671592</v>
      </c>
      <c r="K2" s="3">
        <v>8.804055</v>
      </c>
      <c r="L2" s="3">
        <v>0.158248</v>
      </c>
      <c r="M2" s="8">
        <v>0.25048799999999999</v>
      </c>
      <c r="N2" s="3">
        <v>0.31539499999999998</v>
      </c>
      <c r="O2" s="3">
        <v>101353</v>
      </c>
      <c r="P2" s="3">
        <v>19.8</v>
      </c>
      <c r="Q2" s="3">
        <v>60</v>
      </c>
      <c r="R2" s="3">
        <v>1.1990000000000001</v>
      </c>
      <c r="S2" s="3" t="s">
        <v>37</v>
      </c>
      <c r="T2" s="3" t="s">
        <v>38</v>
      </c>
      <c r="U2" s="77">
        <v>1000</v>
      </c>
      <c r="V2" s="34">
        <v>460.04356770166754</v>
      </c>
      <c r="W2" s="2">
        <v>1.2289988271088292</v>
      </c>
      <c r="X2" s="2">
        <v>272.93469429791367</v>
      </c>
      <c r="Y2" s="2">
        <v>5.4307978881293879</v>
      </c>
      <c r="Z2" s="80">
        <f>VLOOKUP(U2,BG!$A$2:$F$55,4)</f>
        <v>18.192118958634286</v>
      </c>
      <c r="AA2" s="80">
        <f>VLOOKUP(U2,BG!$A$2:$F$55,5)</f>
        <v>0.95958912820665299</v>
      </c>
      <c r="AB2" s="4">
        <f>VLOOKUP(U2+1,BG!$A$2:$F$55,4)</f>
        <v>16.857715311350958</v>
      </c>
      <c r="AC2" s="4">
        <f>VLOOKUP(U2+1,BG!$A$2:$F$55,5)</f>
        <v>1.0570756383162991</v>
      </c>
      <c r="AD2" s="3">
        <f>COUNTIF($U$2:U2,U2)</f>
        <v>1</v>
      </c>
      <c r="AE2" s="3">
        <f t="shared" ref="AE2:AE65" si="0">COUNTIF($U$2:$U$437,U2)</f>
        <v>12</v>
      </c>
      <c r="AF2" s="3">
        <f>AE2-AD2</f>
        <v>11</v>
      </c>
      <c r="AG2" s="3">
        <f>AD2-1</f>
        <v>0</v>
      </c>
      <c r="AH2" s="81">
        <f t="shared" ref="AH2:AH65" si="1">(AF2*Z2+AG2*AB2)/(AE2-1)</f>
        <v>18.192118958634286</v>
      </c>
      <c r="AI2" s="81">
        <f t="shared" ref="AI2:AI65" si="2">(AF2*AA2+AG2*AC2)/(AE2-1)</f>
        <v>0.9595891282066531</v>
      </c>
      <c r="AJ2" s="83">
        <v>1.23146</v>
      </c>
      <c r="AK2" s="83">
        <v>274.12400000000002</v>
      </c>
      <c r="AL2" s="84">
        <f>AJ2*AK2</f>
        <v>337.57274104000004</v>
      </c>
      <c r="AM2" s="84">
        <f t="shared" ref="AM2:AM43" si="3">W2*X2+IF(Y2&gt;0,Y2,0)</f>
        <v>340.86721705757219</v>
      </c>
      <c r="AN2" s="84">
        <f>AH2*AI2</f>
        <v>17.4569595717476</v>
      </c>
      <c r="AO2" s="84">
        <f>AM2-AN2</f>
        <v>323.41025748582462</v>
      </c>
      <c r="AP2" s="85">
        <f>ABS((AL2-AO2)/AO2)</f>
        <v>4.3791077204148911E-2</v>
      </c>
      <c r="AQ2" s="85">
        <f>IF(AP2&lt;&gt;"",ABS((AL2-AO2)),"")</f>
        <v>14.162483554175424</v>
      </c>
      <c r="AR2" s="86">
        <f>IF((AJ2&lt;$BB$2)+(AJ2&gt;$BC$2)+(AK2&lt;$BB$3)+(AK2&gt;$BC$3),1,0)</f>
        <v>0</v>
      </c>
      <c r="AS2" s="88">
        <f>IF(AR2=0,AJ2*AK2^2,"")</f>
        <v>92536.790064848974</v>
      </c>
      <c r="AT2" s="88">
        <f>W2*X2^2</f>
        <v>91552.236522398685</v>
      </c>
      <c r="AU2" s="88">
        <f>AH2*AI2^2</f>
        <v>16.751508616592069</v>
      </c>
      <c r="AV2" s="88">
        <f>IF(AR2=0,AT2-AU2,"")</f>
        <v>91535.48501378209</v>
      </c>
      <c r="AX2" t="s">
        <v>993</v>
      </c>
      <c r="AY2" s="82">
        <f>MIN(AP:AP)</f>
        <v>3.5397083705330428E-4</v>
      </c>
      <c r="BA2" t="s">
        <v>986</v>
      </c>
      <c r="BB2">
        <v>0.100361066917304</v>
      </c>
      <c r="BC2">
        <v>29.4968788875107</v>
      </c>
      <c r="BE2" t="s">
        <v>1004</v>
      </c>
      <c r="BF2">
        <f>SUM(AR2:AR437)</f>
        <v>15</v>
      </c>
      <c r="BJ2">
        <v>0</v>
      </c>
      <c r="BK2">
        <v>0</v>
      </c>
    </row>
    <row r="3" spans="1:81" x14ac:dyDescent="0.25">
      <c r="A3">
        <v>1</v>
      </c>
      <c r="B3" s="7">
        <v>7</v>
      </c>
      <c r="C3" s="3" t="s">
        <v>36</v>
      </c>
      <c r="D3" s="3">
        <v>0</v>
      </c>
      <c r="E3" s="3">
        <v>104</v>
      </c>
      <c r="F3" s="3">
        <v>70</v>
      </c>
      <c r="G3" s="3">
        <v>0.26374300000000001</v>
      </c>
      <c r="H3" s="3">
        <v>0.182203</v>
      </c>
      <c r="I3" s="3">
        <v>46.649799000000002</v>
      </c>
      <c r="J3" s="3">
        <v>1.6341460000000001</v>
      </c>
      <c r="K3" s="3">
        <v>8.8197340000000004</v>
      </c>
      <c r="L3" s="3">
        <v>0.15461</v>
      </c>
      <c r="M3" s="8">
        <v>0.26374300000000001</v>
      </c>
      <c r="N3" s="3">
        <v>0.33343800000000001</v>
      </c>
      <c r="O3" s="3">
        <v>101353</v>
      </c>
      <c r="P3" s="3">
        <v>19.8</v>
      </c>
      <c r="Q3" s="3">
        <v>60</v>
      </c>
      <c r="R3" s="3">
        <v>1.1990000000000001</v>
      </c>
      <c r="S3" s="3" t="s">
        <v>39</v>
      </c>
      <c r="T3" s="3" t="s">
        <v>40</v>
      </c>
      <c r="U3" s="77">
        <v>1000</v>
      </c>
      <c r="V3" s="34">
        <v>483.56973280810178</v>
      </c>
      <c r="W3" s="2">
        <v>1.1340643968812028</v>
      </c>
      <c r="X3" s="2">
        <v>310.47891805906784</v>
      </c>
      <c r="Y3" s="2">
        <v>4.9000341805168173</v>
      </c>
      <c r="Z3" s="80">
        <f>VLOOKUP(U3,BG!$A$2:$F$55,4)</f>
        <v>18.192118958634286</v>
      </c>
      <c r="AA3" s="80">
        <f>VLOOKUP(U3,BG!$A$2:$F$55,5)</f>
        <v>0.95958912820665299</v>
      </c>
      <c r="AB3" s="4">
        <f>VLOOKUP(U3+1,BG!$A$2:$F$55,4)</f>
        <v>16.857715311350958</v>
      </c>
      <c r="AC3" s="4">
        <f>VLOOKUP(U3+1,BG!$A$2:$F$55,5)</f>
        <v>1.0570756383162991</v>
      </c>
      <c r="AD3" s="3">
        <f>COUNTIF($U$2:U3,U3)</f>
        <v>2</v>
      </c>
      <c r="AE3" s="3">
        <f t="shared" si="0"/>
        <v>12</v>
      </c>
      <c r="AF3" s="3">
        <f t="shared" ref="AF3:AF66" si="4">AE3-AD3</f>
        <v>10</v>
      </c>
      <c r="AG3" s="3">
        <f t="shared" ref="AG3:AG66" si="5">AD3-1</f>
        <v>1</v>
      </c>
      <c r="AH3" s="81">
        <f t="shared" si="1"/>
        <v>18.07080953615398</v>
      </c>
      <c r="AI3" s="81">
        <f t="shared" si="2"/>
        <v>0.96845153821662078</v>
      </c>
      <c r="AJ3" s="83">
        <v>1.13652</v>
      </c>
      <c r="AK3" s="83">
        <v>311.69099999999997</v>
      </c>
      <c r="AL3" s="84">
        <f t="shared" ref="AL3:AL66" si="6">AJ3*AK3</f>
        <v>354.24305531999994</v>
      </c>
      <c r="AM3" s="84">
        <f t="shared" si="3"/>
        <v>357.00312113350191</v>
      </c>
      <c r="AN3" s="84">
        <f t="shared" ref="AN3:AN66" si="7">AH3*AI3</f>
        <v>17.5007032921079</v>
      </c>
      <c r="AO3" s="84">
        <f t="shared" ref="AO3:AO66" si="8">AM3-AN3</f>
        <v>339.50241784139399</v>
      </c>
      <c r="AP3" s="85">
        <f t="shared" ref="AP3:AP66" si="9">ABS((AL3-AO3)/AO3)</f>
        <v>4.3418357878948481E-2</v>
      </c>
      <c r="AQ3" s="85">
        <f t="shared" ref="AQ3:AQ66" si="10">IF(AP3&lt;&gt;"",ABS((AL3-AO3)),"")</f>
        <v>14.740637478605947</v>
      </c>
      <c r="AR3" s="86">
        <f t="shared" ref="AR3:AR66" si="11">IF((AJ3&lt;$BB$2)+(AJ3&gt;$BC$2)+(AK3&lt;$BB$3)+(AK3&gt;$BC$3),1,0)</f>
        <v>0</v>
      </c>
      <c r="AS3" s="88">
        <f t="shared" ref="AS3:AS66" si="12">IF(AR3=0,AJ3*AK3^2,"")</f>
        <v>110414.37215574611</v>
      </c>
      <c r="AT3" s="88">
        <f t="shared" ref="AT3:AT66" si="13">W3*X3^2</f>
        <v>109320.58548242071</v>
      </c>
      <c r="AU3" s="88">
        <f t="shared" ref="AU3:AU66" si="14">AH3*AI3^2</f>
        <v>16.948583023114576</v>
      </c>
      <c r="AV3" s="88">
        <f t="shared" ref="AV3:AV66" si="15">IF(AR3=0,AT3-AU3,"")</f>
        <v>109303.63689939759</v>
      </c>
      <c r="AX3" t="s">
        <v>994</v>
      </c>
      <c r="AY3" s="82">
        <f>MAX(AP:AP)</f>
        <v>81.646760993991705</v>
      </c>
      <c r="BA3" t="s">
        <v>987</v>
      </c>
      <c r="BB3">
        <v>2.8000545884668002E-3</v>
      </c>
      <c r="BC3">
        <v>1784.2534833068601</v>
      </c>
      <c r="BJ3">
        <v>10</v>
      </c>
      <c r="BK3">
        <v>20000</v>
      </c>
    </row>
    <row r="4" spans="1:81" x14ac:dyDescent="0.25">
      <c r="A4">
        <v>1</v>
      </c>
      <c r="B4" s="7">
        <v>8</v>
      </c>
      <c r="C4" s="3" t="s">
        <v>36</v>
      </c>
      <c r="D4" s="3">
        <v>0</v>
      </c>
      <c r="E4" s="3">
        <v>104</v>
      </c>
      <c r="F4" s="3">
        <v>80</v>
      </c>
      <c r="G4" s="3">
        <v>0.29555100000000001</v>
      </c>
      <c r="H4" s="3">
        <v>0.18263299999999999</v>
      </c>
      <c r="I4" s="3">
        <v>46.757696000000003</v>
      </c>
      <c r="J4" s="3">
        <v>1.633874</v>
      </c>
      <c r="K4" s="3">
        <v>8.8298919999999992</v>
      </c>
      <c r="L4" s="3">
        <v>0.154338</v>
      </c>
      <c r="M4" s="8">
        <v>0.29555100000000001</v>
      </c>
      <c r="N4" s="3">
        <v>0.347717</v>
      </c>
      <c r="O4" s="3">
        <v>101354</v>
      </c>
      <c r="P4" s="3">
        <v>19.8</v>
      </c>
      <c r="Q4" s="3">
        <v>60</v>
      </c>
      <c r="R4" s="3">
        <v>1.1991000000000001</v>
      </c>
      <c r="S4" s="3" t="s">
        <v>41</v>
      </c>
      <c r="T4" s="3" t="s">
        <v>42</v>
      </c>
      <c r="U4" s="77">
        <v>1000</v>
      </c>
      <c r="V4" s="34">
        <v>541.64850681697442</v>
      </c>
      <c r="W4" s="2">
        <v>1.2017127971295347</v>
      </c>
      <c r="X4" s="2">
        <v>327.3658082013655</v>
      </c>
      <c r="Y4" s="2">
        <v>4.3726976985980546</v>
      </c>
      <c r="Z4" s="80">
        <f>VLOOKUP(U4,BG!$A$2:$F$55,4)</f>
        <v>18.192118958634286</v>
      </c>
      <c r="AA4" s="80">
        <f>VLOOKUP(U4,BG!$A$2:$F$55,5)</f>
        <v>0.95958912820665299</v>
      </c>
      <c r="AB4" s="4">
        <f>VLOOKUP(U4+1,BG!$A$2:$F$55,4)</f>
        <v>16.857715311350958</v>
      </c>
      <c r="AC4" s="4">
        <f>VLOOKUP(U4+1,BG!$A$2:$F$55,5)</f>
        <v>1.0570756383162991</v>
      </c>
      <c r="AD4" s="3">
        <f>COUNTIF($U$2:U4,U4)</f>
        <v>3</v>
      </c>
      <c r="AE4" s="3">
        <f t="shared" si="0"/>
        <v>12</v>
      </c>
      <c r="AF4" s="3">
        <f t="shared" si="4"/>
        <v>9</v>
      </c>
      <c r="AG4" s="3">
        <f t="shared" si="5"/>
        <v>2</v>
      </c>
      <c r="AH4" s="81">
        <f t="shared" si="1"/>
        <v>17.949500113673682</v>
      </c>
      <c r="AI4" s="81">
        <f t="shared" si="2"/>
        <v>0.97731394822658857</v>
      </c>
      <c r="AJ4" s="83">
        <v>1.2049700000000001</v>
      </c>
      <c r="AK4" s="83">
        <v>328.66</v>
      </c>
      <c r="AL4" s="84">
        <f t="shared" si="6"/>
        <v>396.02544020000005</v>
      </c>
      <c r="AM4" s="84">
        <f t="shared" si="3"/>
        <v>397.77237875683176</v>
      </c>
      <c r="AN4" s="84">
        <f t="shared" si="7"/>
        <v>17.542296824788028</v>
      </c>
      <c r="AO4" s="84">
        <f t="shared" si="8"/>
        <v>380.23008193204373</v>
      </c>
      <c r="AP4" s="85">
        <f t="shared" si="9"/>
        <v>4.1541579739551825E-2</v>
      </c>
      <c r="AQ4" s="85">
        <f t="shared" si="10"/>
        <v>15.795358267956317</v>
      </c>
      <c r="AR4" s="86">
        <f t="shared" si="11"/>
        <v>0</v>
      </c>
      <c r="AS4" s="88">
        <f t="shared" si="12"/>
        <v>130157.72117613204</v>
      </c>
      <c r="AT4" s="88">
        <f t="shared" si="13"/>
        <v>128785.60453578809</v>
      </c>
      <c r="AU4" s="88">
        <f t="shared" si="14"/>
        <v>17.144331370796333</v>
      </c>
      <c r="AV4" s="88">
        <f t="shared" si="15"/>
        <v>128768.46020441729</v>
      </c>
      <c r="AX4" t="s">
        <v>995</v>
      </c>
      <c r="AY4" s="82">
        <f>AVERAGE(AP2:AP437)</f>
        <v>0.5604078962890876</v>
      </c>
      <c r="BJ4">
        <v>20</v>
      </c>
      <c r="BK4">
        <v>40000</v>
      </c>
    </row>
    <row r="5" spans="1:81" x14ac:dyDescent="0.25">
      <c r="A5">
        <v>1</v>
      </c>
      <c r="B5" s="7">
        <v>9</v>
      </c>
      <c r="C5" s="3" t="s">
        <v>36</v>
      </c>
      <c r="D5" s="3">
        <v>0</v>
      </c>
      <c r="E5" s="3">
        <v>104</v>
      </c>
      <c r="F5" s="3">
        <v>90</v>
      </c>
      <c r="G5" s="3">
        <v>0.29611599999999999</v>
      </c>
      <c r="H5" s="3">
        <v>0.183032</v>
      </c>
      <c r="I5" s="3">
        <v>46.857872999999998</v>
      </c>
      <c r="J5" s="3">
        <v>1.6119840000000001</v>
      </c>
      <c r="K5" s="3">
        <v>8.8395209999999995</v>
      </c>
      <c r="L5" s="3">
        <v>0.151979</v>
      </c>
      <c r="M5" s="8">
        <v>0.29611599999999999</v>
      </c>
      <c r="N5" s="3">
        <v>0.32604699999999998</v>
      </c>
      <c r="O5" s="3">
        <v>101351</v>
      </c>
      <c r="P5" s="3">
        <v>19.8</v>
      </c>
      <c r="Q5" s="3">
        <v>60</v>
      </c>
      <c r="R5" s="3">
        <v>1.1990000000000001</v>
      </c>
      <c r="S5" s="3" t="s">
        <v>43</v>
      </c>
      <c r="T5" s="3" t="s">
        <v>44</v>
      </c>
      <c r="U5" s="77">
        <v>1000</v>
      </c>
      <c r="V5" s="34">
        <v>541.29847814000107</v>
      </c>
      <c r="W5" s="2">
        <v>1.2402039362740869</v>
      </c>
      <c r="X5" s="2">
        <v>318.23127026994155</v>
      </c>
      <c r="Y5" s="2">
        <v>5.4675239567766374</v>
      </c>
      <c r="Z5" s="80">
        <f>VLOOKUP(U5,BG!$A$2:$F$55,4)</f>
        <v>18.192118958634286</v>
      </c>
      <c r="AA5" s="80">
        <f>VLOOKUP(U5,BG!$A$2:$F$55,5)</f>
        <v>0.95958912820665299</v>
      </c>
      <c r="AB5" s="4">
        <f>VLOOKUP(U5+1,BG!$A$2:$F$55,4)</f>
        <v>16.857715311350958</v>
      </c>
      <c r="AC5" s="4">
        <f>VLOOKUP(U5+1,BG!$A$2:$F$55,5)</f>
        <v>1.0570756383162991</v>
      </c>
      <c r="AD5" s="3">
        <f>COUNTIF($U$2:U5,U5)</f>
        <v>4</v>
      </c>
      <c r="AE5" s="3">
        <f t="shared" si="0"/>
        <v>12</v>
      </c>
      <c r="AF5" s="3">
        <f t="shared" si="4"/>
        <v>8</v>
      </c>
      <c r="AG5" s="3">
        <f t="shared" si="5"/>
        <v>3</v>
      </c>
      <c r="AH5" s="81">
        <f t="shared" si="1"/>
        <v>17.828190691193377</v>
      </c>
      <c r="AI5" s="81">
        <f t="shared" si="2"/>
        <v>0.98617635823655647</v>
      </c>
      <c r="AJ5" s="83">
        <v>1.2450699999999999</v>
      </c>
      <c r="AK5" s="83">
        <v>319.50599999999997</v>
      </c>
      <c r="AL5" s="84">
        <f t="shared" si="6"/>
        <v>397.80733541999996</v>
      </c>
      <c r="AM5" s="84">
        <f t="shared" si="3"/>
        <v>400.13919799106094</v>
      </c>
      <c r="AN5" s="84">
        <f t="shared" si="7"/>
        <v>17.581740169787963</v>
      </c>
      <c r="AO5" s="84">
        <f t="shared" si="8"/>
        <v>382.55745782127298</v>
      </c>
      <c r="AP5" s="85">
        <f t="shared" si="9"/>
        <v>3.986297296510051E-2</v>
      </c>
      <c r="AQ5" s="85">
        <f t="shared" si="10"/>
        <v>15.249877598726982</v>
      </c>
      <c r="AR5" s="86">
        <f t="shared" si="11"/>
        <v>0</v>
      </c>
      <c r="AS5" s="88">
        <f t="shared" si="12"/>
        <v>127101.83051070249</v>
      </c>
      <c r="AT5" s="88">
        <f t="shared" si="13"/>
        <v>125596.86816749461</v>
      </c>
      <c r="AU5" s="88">
        <f t="shared" si="14"/>
        <v>17.338696492102869</v>
      </c>
      <c r="AV5" s="88">
        <f t="shared" si="15"/>
        <v>125579.5294710025</v>
      </c>
      <c r="AX5" t="s">
        <v>996</v>
      </c>
      <c r="AY5" s="82">
        <f>_xlfn.STDEV.P(AP2:AP437)</f>
        <v>4.2973627275213726</v>
      </c>
      <c r="BA5" t="s">
        <v>1009</v>
      </c>
      <c r="BB5" s="87" cm="1">
        <f t="array" ref="BB5">1-SUM((AO2:AO437-AL2:AL437)^2)/SUM((AO2:AO437-AVERAGE(AO2:AO437))^2)</f>
        <v>0.98954483817192251</v>
      </c>
      <c r="BJ5">
        <v>30</v>
      </c>
      <c r="BK5">
        <v>60000</v>
      </c>
    </row>
    <row r="6" spans="1:81" x14ac:dyDescent="0.25">
      <c r="A6">
        <v>1</v>
      </c>
      <c r="B6" s="7">
        <v>10</v>
      </c>
      <c r="C6" s="3" t="s">
        <v>36</v>
      </c>
      <c r="D6" s="3">
        <v>0</v>
      </c>
      <c r="E6" s="3">
        <v>104</v>
      </c>
      <c r="F6" s="3">
        <v>100</v>
      </c>
      <c r="G6" s="3">
        <v>0.29613</v>
      </c>
      <c r="H6" s="3">
        <v>0.18273700000000001</v>
      </c>
      <c r="I6" s="3">
        <v>46.783679999999997</v>
      </c>
      <c r="J6" s="3">
        <v>1.638668</v>
      </c>
      <c r="K6" s="3">
        <v>8.8323820000000008</v>
      </c>
      <c r="L6" s="3">
        <v>0.15476000000000001</v>
      </c>
      <c r="M6" s="8">
        <v>0.29613</v>
      </c>
      <c r="N6" s="3">
        <v>0.30735200000000001</v>
      </c>
      <c r="O6" s="3">
        <v>101353</v>
      </c>
      <c r="P6" s="3">
        <v>19.8</v>
      </c>
      <c r="Q6" s="3">
        <v>60</v>
      </c>
      <c r="R6" s="3">
        <v>1.1990000000000001</v>
      </c>
      <c r="S6" s="3" t="s">
        <v>45</v>
      </c>
      <c r="T6" s="3" t="s">
        <v>46</v>
      </c>
      <c r="U6" s="77">
        <v>1000</v>
      </c>
      <c r="V6" s="34">
        <v>539.92467422542222</v>
      </c>
      <c r="W6" s="2">
        <v>1.3036641506587008</v>
      </c>
      <c r="X6" s="2">
        <v>299.73628433351172</v>
      </c>
      <c r="Y6" s="2">
        <v>2.1066680313609276</v>
      </c>
      <c r="Z6" s="80">
        <f>VLOOKUP(U6,BG!$A$2:$F$55,4)</f>
        <v>18.192118958634286</v>
      </c>
      <c r="AA6" s="80">
        <f>VLOOKUP(U6,BG!$A$2:$F$55,5)</f>
        <v>0.95958912820665299</v>
      </c>
      <c r="AB6" s="4">
        <f>VLOOKUP(U6+1,BG!$A$2:$F$55,4)</f>
        <v>16.857715311350958</v>
      </c>
      <c r="AC6" s="4">
        <f>VLOOKUP(U6+1,BG!$A$2:$F$55,5)</f>
        <v>1.0570756383162991</v>
      </c>
      <c r="AD6" s="3">
        <f>COUNTIF($U$2:U6,U6)</f>
        <v>5</v>
      </c>
      <c r="AE6" s="3">
        <f t="shared" si="0"/>
        <v>12</v>
      </c>
      <c r="AF6" s="3">
        <f t="shared" si="4"/>
        <v>7</v>
      </c>
      <c r="AG6" s="3">
        <f t="shared" si="5"/>
        <v>4</v>
      </c>
      <c r="AH6" s="81">
        <f t="shared" si="1"/>
        <v>17.706881268713076</v>
      </c>
      <c r="AI6" s="81">
        <f t="shared" si="2"/>
        <v>0.99503876824652437</v>
      </c>
      <c r="AJ6" s="83">
        <v>1.3054600000000001</v>
      </c>
      <c r="AK6" s="83">
        <v>301.21699999999998</v>
      </c>
      <c r="AL6" s="84">
        <f t="shared" si="6"/>
        <v>393.22674482000002</v>
      </c>
      <c r="AM6" s="84">
        <f t="shared" si="3"/>
        <v>392.86211656860331</v>
      </c>
      <c r="AN6" s="84">
        <f t="shared" si="7"/>
        <v>17.619033327107715</v>
      </c>
      <c r="AO6" s="84">
        <f t="shared" si="8"/>
        <v>375.24308324149558</v>
      </c>
      <c r="AP6" s="85">
        <f t="shared" si="9"/>
        <v>4.7925364601406055E-2</v>
      </c>
      <c r="AQ6" s="85">
        <f t="shared" si="10"/>
        <v>17.983661578504439</v>
      </c>
      <c r="AR6" s="86">
        <f t="shared" si="11"/>
        <v>0</v>
      </c>
      <c r="AS6" s="88">
        <f t="shared" si="12"/>
        <v>118446.58039444593</v>
      </c>
      <c r="AT6" s="88">
        <f t="shared" si="13"/>
        <v>117123.58622762779</v>
      </c>
      <c r="AU6" s="88">
        <f t="shared" si="14"/>
        <v>17.531621219499723</v>
      </c>
      <c r="AV6" s="88">
        <f t="shared" si="15"/>
        <v>117106.05460640829</v>
      </c>
      <c r="BA6" t="s">
        <v>1010</v>
      </c>
      <c r="BB6" s="87" cm="1">
        <f t="array" ref="BB6">1-SUM((AV2:AV437-AS2:AS437)^2)/SUM((AV2:AV437-AVERAGE(AV2:AV437))^2)</f>
        <v>0.99832089450000627</v>
      </c>
      <c r="BJ6">
        <v>40</v>
      </c>
      <c r="BK6">
        <v>80000</v>
      </c>
    </row>
    <row r="7" spans="1:81" x14ac:dyDescent="0.25">
      <c r="A7">
        <v>1</v>
      </c>
      <c r="B7" s="7">
        <v>11</v>
      </c>
      <c r="C7" s="3" t="s">
        <v>36</v>
      </c>
      <c r="D7" s="3">
        <v>0</v>
      </c>
      <c r="E7" s="3">
        <v>104</v>
      </c>
      <c r="F7" s="3">
        <v>110</v>
      </c>
      <c r="G7" s="3">
        <v>0.31469599999999998</v>
      </c>
      <c r="H7" s="3">
        <v>0.18298500000000001</v>
      </c>
      <c r="I7" s="3">
        <v>46.845897999999998</v>
      </c>
      <c r="J7" s="3">
        <v>1.6066130000000001</v>
      </c>
      <c r="K7" s="3">
        <v>8.8386169999999993</v>
      </c>
      <c r="L7" s="3">
        <v>0.15159900000000001</v>
      </c>
      <c r="M7" s="8">
        <v>0.31469599999999998</v>
      </c>
      <c r="N7" s="3">
        <v>0.34386499999999998</v>
      </c>
      <c r="O7" s="3">
        <v>101346</v>
      </c>
      <c r="P7" s="3">
        <v>19.8</v>
      </c>
      <c r="Q7" s="3">
        <v>60</v>
      </c>
      <c r="R7" s="3">
        <v>1.1990000000000001</v>
      </c>
      <c r="S7" s="3" t="s">
        <v>47</v>
      </c>
      <c r="T7" s="3" t="s">
        <v>48</v>
      </c>
      <c r="U7" s="77">
        <v>1000</v>
      </c>
      <c r="V7" s="34">
        <v>573.00669925598595</v>
      </c>
      <c r="W7" s="2">
        <v>1.156605771749998</v>
      </c>
      <c r="X7" s="2">
        <v>357.80108468902012</v>
      </c>
      <c r="Y7" s="2">
        <v>1.1820989178268142</v>
      </c>
      <c r="Z7" s="80">
        <f>VLOOKUP(U7,BG!$A$2:$F$55,4)</f>
        <v>18.192118958634286</v>
      </c>
      <c r="AA7" s="80">
        <f>VLOOKUP(U7,BG!$A$2:$F$55,5)</f>
        <v>0.95958912820665299</v>
      </c>
      <c r="AB7" s="4">
        <f>VLOOKUP(U7+1,BG!$A$2:$F$55,4)</f>
        <v>16.857715311350958</v>
      </c>
      <c r="AC7" s="4">
        <f>VLOOKUP(U7+1,BG!$A$2:$F$55,5)</f>
        <v>1.0570756383162991</v>
      </c>
      <c r="AD7" s="3">
        <f>COUNTIF($U$2:U7,U7)</f>
        <v>6</v>
      </c>
      <c r="AE7" s="3">
        <f t="shared" si="0"/>
        <v>12</v>
      </c>
      <c r="AF7" s="3">
        <f t="shared" si="4"/>
        <v>6</v>
      </c>
      <c r="AG7" s="3">
        <f t="shared" si="5"/>
        <v>5</v>
      </c>
      <c r="AH7" s="81">
        <f t="shared" si="1"/>
        <v>17.585571846232771</v>
      </c>
      <c r="AI7" s="81">
        <f t="shared" si="2"/>
        <v>1.0039011782564922</v>
      </c>
      <c r="AJ7" s="83">
        <v>1.1519200000000001</v>
      </c>
      <c r="AK7" s="83">
        <v>359.06099999999998</v>
      </c>
      <c r="AL7" s="84">
        <f t="shared" si="6"/>
        <v>413.60954712</v>
      </c>
      <c r="AM7" s="84">
        <f t="shared" si="3"/>
        <v>415.01689860755732</v>
      </c>
      <c r="AN7" s="84">
        <f t="shared" si="7"/>
        <v>17.654176296747274</v>
      </c>
      <c r="AO7" s="84">
        <f t="shared" si="8"/>
        <v>397.36272231081006</v>
      </c>
      <c r="AP7" s="85">
        <f t="shared" si="9"/>
        <v>4.0886635552295138E-2</v>
      </c>
      <c r="AQ7" s="85">
        <f t="shared" si="10"/>
        <v>16.246824809189945</v>
      </c>
      <c r="AR7" s="86">
        <f t="shared" si="11"/>
        <v>0</v>
      </c>
      <c r="AS7" s="88">
        <f t="shared" si="12"/>
        <v>148511.0575984543</v>
      </c>
      <c r="AT7" s="88">
        <f t="shared" si="13"/>
        <v>148070.54021104894</v>
      </c>
      <c r="AU7" s="88">
        <f t="shared" si="14"/>
        <v>17.723048385452422</v>
      </c>
      <c r="AV7" s="88">
        <f t="shared" si="15"/>
        <v>148052.81716266347</v>
      </c>
      <c r="BJ7">
        <v>50</v>
      </c>
      <c r="BK7">
        <v>100000</v>
      </c>
    </row>
    <row r="8" spans="1:81" x14ac:dyDescent="0.25">
      <c r="A8">
        <v>1</v>
      </c>
      <c r="B8" s="7">
        <v>12</v>
      </c>
      <c r="C8" s="3" t="s">
        <v>36</v>
      </c>
      <c r="D8" s="3">
        <v>0</v>
      </c>
      <c r="E8" s="3">
        <v>104</v>
      </c>
      <c r="F8" s="3">
        <v>120</v>
      </c>
      <c r="G8" s="3">
        <v>0.31846000000000002</v>
      </c>
      <c r="H8" s="3">
        <v>0.18274699999999999</v>
      </c>
      <c r="I8" s="3">
        <v>46.786199000000003</v>
      </c>
      <c r="J8" s="3">
        <v>1.5880179999999999</v>
      </c>
      <c r="K8" s="3">
        <v>8.8328349999999993</v>
      </c>
      <c r="L8" s="3">
        <v>0.149892</v>
      </c>
      <c r="M8" s="8">
        <v>0.31846000000000002</v>
      </c>
      <c r="N8" s="3">
        <v>0.32259399999999999</v>
      </c>
      <c r="O8" s="3">
        <v>101350</v>
      </c>
      <c r="P8" s="3">
        <v>19.8</v>
      </c>
      <c r="Q8" s="3">
        <v>60</v>
      </c>
      <c r="R8" s="3">
        <v>1.1990000000000001</v>
      </c>
      <c r="S8" s="3" t="s">
        <v>49</v>
      </c>
      <c r="T8" s="3" t="s">
        <v>50</v>
      </c>
      <c r="U8" s="77">
        <v>1000</v>
      </c>
      <c r="V8" s="34">
        <v>578.53342542733822</v>
      </c>
      <c r="W8" s="2">
        <v>1.315724339350584</v>
      </c>
      <c r="X8" s="2">
        <v>318.6752417489289</v>
      </c>
      <c r="Y8" s="2">
        <v>2.2762524347862287</v>
      </c>
      <c r="Z8" s="80">
        <f>VLOOKUP(U8,BG!$A$2:$F$55,4)</f>
        <v>18.192118958634286</v>
      </c>
      <c r="AA8" s="80">
        <f>VLOOKUP(U8,BG!$A$2:$F$55,5)</f>
        <v>0.95958912820665299</v>
      </c>
      <c r="AB8" s="4">
        <f>VLOOKUP(U8+1,BG!$A$2:$F$55,4)</f>
        <v>16.857715311350958</v>
      </c>
      <c r="AC8" s="4">
        <f>VLOOKUP(U8+1,BG!$A$2:$F$55,5)</f>
        <v>1.0570756383162991</v>
      </c>
      <c r="AD8" s="3">
        <f>COUNTIF($U$2:U8,U8)</f>
        <v>7</v>
      </c>
      <c r="AE8" s="3">
        <f t="shared" si="0"/>
        <v>12</v>
      </c>
      <c r="AF8" s="3">
        <f t="shared" si="4"/>
        <v>5</v>
      </c>
      <c r="AG8" s="3">
        <f t="shared" si="5"/>
        <v>6</v>
      </c>
      <c r="AH8" s="81">
        <f t="shared" si="1"/>
        <v>17.464262423752469</v>
      </c>
      <c r="AI8" s="81">
        <f t="shared" si="2"/>
        <v>1.0127635882664601</v>
      </c>
      <c r="AJ8" s="83">
        <v>1.31873</v>
      </c>
      <c r="AK8" s="83">
        <v>320.19099999999997</v>
      </c>
      <c r="AL8" s="84">
        <f t="shared" si="6"/>
        <v>422.24547742999994</v>
      </c>
      <c r="AM8" s="84">
        <f t="shared" si="3"/>
        <v>421.56502435228333</v>
      </c>
      <c r="AN8" s="84">
        <f t="shared" si="7"/>
        <v>17.687169078706656</v>
      </c>
      <c r="AO8" s="84">
        <f t="shared" si="8"/>
        <v>403.8778552735767</v>
      </c>
      <c r="AP8" s="85">
        <f t="shared" si="9"/>
        <v>4.5478161074172962E-2</v>
      </c>
      <c r="AQ8" s="85">
        <f t="shared" si="10"/>
        <v>18.367622156423238</v>
      </c>
      <c r="AR8" s="86">
        <f t="shared" si="11"/>
        <v>0</v>
      </c>
      <c r="AS8" s="88">
        <f t="shared" si="12"/>
        <v>135199.20166378911</v>
      </c>
      <c r="AT8" s="88">
        <f t="shared" si="13"/>
        <v>133616.95075341989</v>
      </c>
      <c r="AU8" s="88">
        <f t="shared" si="14"/>
        <v>17.912920822426532</v>
      </c>
      <c r="AV8" s="88">
        <f t="shared" si="15"/>
        <v>133599.03783259747</v>
      </c>
      <c r="BJ8">
        <v>60</v>
      </c>
      <c r="BK8">
        <v>120000</v>
      </c>
      <c r="CA8" s="89"/>
      <c r="CB8" s="89" t="s">
        <v>1015</v>
      </c>
      <c r="CC8" s="89" t="s">
        <v>1016</v>
      </c>
    </row>
    <row r="9" spans="1:81" x14ac:dyDescent="0.25">
      <c r="A9">
        <v>1</v>
      </c>
      <c r="B9" s="7">
        <v>13</v>
      </c>
      <c r="C9" s="3" t="s">
        <v>36</v>
      </c>
      <c r="D9" s="3">
        <v>0</v>
      </c>
      <c r="E9" s="3">
        <v>104</v>
      </c>
      <c r="F9" s="3">
        <v>130</v>
      </c>
      <c r="G9" s="3">
        <v>0.34350000000000003</v>
      </c>
      <c r="H9" s="3">
        <v>0.18299699999999999</v>
      </c>
      <c r="I9" s="3">
        <v>46.848917999999998</v>
      </c>
      <c r="J9" s="3">
        <v>1.583663</v>
      </c>
      <c r="K9" s="3">
        <v>8.8388050000000007</v>
      </c>
      <c r="L9" s="3">
        <v>0.149534</v>
      </c>
      <c r="M9" s="8">
        <v>0.34350000000000003</v>
      </c>
      <c r="N9" s="3">
        <v>0.35358000000000001</v>
      </c>
      <c r="O9" s="3">
        <v>101349</v>
      </c>
      <c r="P9" s="3">
        <v>19.8</v>
      </c>
      <c r="Q9" s="3">
        <v>60</v>
      </c>
      <c r="R9" s="3">
        <v>1.1990000000000001</v>
      </c>
      <c r="S9" s="3" t="s">
        <v>51</v>
      </c>
      <c r="T9" s="3" t="s">
        <v>52</v>
      </c>
      <c r="U9" s="77">
        <v>1000</v>
      </c>
      <c r="V9" s="34">
        <v>623.41140230942858</v>
      </c>
      <c r="W9" s="2">
        <v>1.276469154069529</v>
      </c>
      <c r="X9" s="2">
        <v>354.08834613886609</v>
      </c>
      <c r="Y9" s="2">
        <v>2.5622294196589275</v>
      </c>
      <c r="Z9" s="80">
        <f>VLOOKUP(U9,BG!$A$2:$F$55,4)</f>
        <v>18.192118958634286</v>
      </c>
      <c r="AA9" s="80">
        <f>VLOOKUP(U9,BG!$A$2:$F$55,5)</f>
        <v>0.95958912820665299</v>
      </c>
      <c r="AB9" s="4">
        <f>VLOOKUP(U9+1,BG!$A$2:$F$55,4)</f>
        <v>16.857715311350958</v>
      </c>
      <c r="AC9" s="4">
        <f>VLOOKUP(U9+1,BG!$A$2:$F$55,5)</f>
        <v>1.0570756383162991</v>
      </c>
      <c r="AD9" s="3">
        <f>COUNTIF($U$2:U9,U9)</f>
        <v>8</v>
      </c>
      <c r="AE9" s="3">
        <f t="shared" si="0"/>
        <v>12</v>
      </c>
      <c r="AF9" s="3">
        <f t="shared" si="4"/>
        <v>4</v>
      </c>
      <c r="AG9" s="3">
        <f t="shared" si="5"/>
        <v>7</v>
      </c>
      <c r="AH9" s="81">
        <f t="shared" si="1"/>
        <v>17.342953001272168</v>
      </c>
      <c r="AI9" s="81">
        <f t="shared" si="2"/>
        <v>1.021625998276428</v>
      </c>
      <c r="AJ9" s="83">
        <v>1.27857</v>
      </c>
      <c r="AK9" s="83">
        <v>355.53199999999998</v>
      </c>
      <c r="AL9" s="84">
        <f t="shared" si="6"/>
        <v>454.57254923999994</v>
      </c>
      <c r="AM9" s="84">
        <f t="shared" si="3"/>
        <v>454.5450810814159</v>
      </c>
      <c r="AN9" s="84">
        <f t="shared" si="7"/>
        <v>17.718011672985853</v>
      </c>
      <c r="AO9" s="84">
        <f t="shared" si="8"/>
        <v>436.82706940843002</v>
      </c>
      <c r="AP9" s="85">
        <f t="shared" si="9"/>
        <v>4.0623580987326664E-2</v>
      </c>
      <c r="AQ9" s="85">
        <f t="shared" si="10"/>
        <v>17.745479831569924</v>
      </c>
      <c r="AR9" s="86">
        <f t="shared" si="11"/>
        <v>0</v>
      </c>
      <c r="AS9" s="88">
        <f t="shared" si="12"/>
        <v>161615.08757639566</v>
      </c>
      <c r="AT9" s="88">
        <f t="shared" si="13"/>
        <v>160041.86042803997</v>
      </c>
      <c r="AU9" s="88">
        <f t="shared" si="14"/>
        <v>18.101181362887576</v>
      </c>
      <c r="AV9" s="88">
        <f t="shared" si="15"/>
        <v>160023.75924667707</v>
      </c>
      <c r="BJ9">
        <v>70</v>
      </c>
      <c r="BK9">
        <v>140000</v>
      </c>
      <c r="CA9" s="89" t="s">
        <v>1011</v>
      </c>
      <c r="CB9" s="89">
        <v>2.23E-2</v>
      </c>
      <c r="CC9" s="89">
        <v>3.2800000000000003E-2</v>
      </c>
    </row>
    <row r="10" spans="1:81" ht="25.5" x14ac:dyDescent="0.25">
      <c r="A10">
        <v>1</v>
      </c>
      <c r="B10" s="7">
        <v>14</v>
      </c>
      <c r="C10" s="3" t="s">
        <v>36</v>
      </c>
      <c r="D10" s="3">
        <v>0</v>
      </c>
      <c r="E10" s="3">
        <v>104</v>
      </c>
      <c r="F10" s="3">
        <v>140</v>
      </c>
      <c r="G10" s="3">
        <v>0.33589200000000002</v>
      </c>
      <c r="H10" s="3">
        <v>0.18390000000000001</v>
      </c>
      <c r="I10" s="3">
        <v>47.07544</v>
      </c>
      <c r="J10" s="3">
        <v>1.6432800000000001</v>
      </c>
      <c r="K10" s="3">
        <v>8.8618550000000003</v>
      </c>
      <c r="L10" s="3">
        <v>0.154586</v>
      </c>
      <c r="M10" s="8">
        <v>0.33589200000000002</v>
      </c>
      <c r="N10" s="3">
        <v>0.33984599999999998</v>
      </c>
      <c r="O10" s="3">
        <v>101346</v>
      </c>
      <c r="P10" s="3">
        <v>19.899999999999999</v>
      </c>
      <c r="Q10" s="3">
        <v>60</v>
      </c>
      <c r="R10" s="3">
        <v>1.1984999999999999</v>
      </c>
      <c r="S10" s="3" t="s">
        <v>53</v>
      </c>
      <c r="T10" s="3" t="s">
        <v>54</v>
      </c>
      <c r="U10" s="77">
        <v>1000</v>
      </c>
      <c r="V10" s="34">
        <v>607.82369458414917</v>
      </c>
      <c r="W10" s="2">
        <v>1.2961804704804871</v>
      </c>
      <c r="X10" s="2">
        <v>340.05419770483849</v>
      </c>
      <c r="Y10" s="2">
        <v>2.0433818701233903</v>
      </c>
      <c r="Z10" s="80">
        <f>VLOOKUP(U10,BG!$A$2:$F$55,4)</f>
        <v>18.192118958634286</v>
      </c>
      <c r="AA10" s="80">
        <f>VLOOKUP(U10,BG!$A$2:$F$55,5)</f>
        <v>0.95958912820665299</v>
      </c>
      <c r="AB10" s="4">
        <f>VLOOKUP(U10+1,BG!$A$2:$F$55,4)</f>
        <v>16.857715311350958</v>
      </c>
      <c r="AC10" s="4">
        <f>VLOOKUP(U10+1,BG!$A$2:$F$55,5)</f>
        <v>1.0570756383162991</v>
      </c>
      <c r="AD10" s="3">
        <f>COUNTIF($U$2:U10,U10)</f>
        <v>9</v>
      </c>
      <c r="AE10" s="3">
        <f t="shared" si="0"/>
        <v>12</v>
      </c>
      <c r="AF10" s="3">
        <f t="shared" si="4"/>
        <v>3</v>
      </c>
      <c r="AG10" s="3">
        <f t="shared" si="5"/>
        <v>8</v>
      </c>
      <c r="AH10" s="81">
        <f t="shared" si="1"/>
        <v>17.221643578791866</v>
      </c>
      <c r="AI10" s="81">
        <f t="shared" si="2"/>
        <v>1.0304884082863957</v>
      </c>
      <c r="AJ10" s="83">
        <v>1.29999</v>
      </c>
      <c r="AK10" s="83">
        <v>341.64100000000002</v>
      </c>
      <c r="AL10" s="84">
        <f t="shared" si="6"/>
        <v>444.12988359000002</v>
      </c>
      <c r="AM10" s="84">
        <f t="shared" si="3"/>
        <v>442.81499184004548</v>
      </c>
      <c r="AN10" s="84">
        <f t="shared" si="7"/>
        <v>17.746704079584855</v>
      </c>
      <c r="AO10" s="84">
        <f t="shared" si="8"/>
        <v>425.06828776046063</v>
      </c>
      <c r="AP10" s="85">
        <f t="shared" si="9"/>
        <v>4.4843608376358562E-2</v>
      </c>
      <c r="AQ10" s="85">
        <f t="shared" si="10"/>
        <v>19.061595829539385</v>
      </c>
      <c r="AR10" s="86">
        <f t="shared" si="11"/>
        <v>0</v>
      </c>
      <c r="AS10" s="88">
        <f t="shared" si="12"/>
        <v>151732.97755957121</v>
      </c>
      <c r="AT10" s="88">
        <f t="shared" si="13"/>
        <v>149886.23619939186</v>
      </c>
      <c r="AU10" s="88">
        <f t="shared" si="14"/>
        <v>18.287772839301084</v>
      </c>
      <c r="AV10" s="88">
        <f t="shared" si="15"/>
        <v>149867.94842655255</v>
      </c>
      <c r="BJ10">
        <v>80</v>
      </c>
      <c r="BK10">
        <v>160000</v>
      </c>
      <c r="CA10" s="89" t="s">
        <v>1012</v>
      </c>
      <c r="CB10" s="89">
        <v>3.4700000000000002E-2</v>
      </c>
      <c r="CC10" s="89">
        <v>5.21E-2</v>
      </c>
    </row>
    <row r="11" spans="1:81" x14ac:dyDescent="0.25">
      <c r="A11">
        <v>1</v>
      </c>
      <c r="B11" s="7">
        <v>15</v>
      </c>
      <c r="C11" s="3" t="s">
        <v>36</v>
      </c>
      <c r="D11" s="3">
        <v>0</v>
      </c>
      <c r="E11" s="3">
        <v>104</v>
      </c>
      <c r="F11" s="3">
        <v>150</v>
      </c>
      <c r="G11" s="3">
        <v>0.23852499999999999</v>
      </c>
      <c r="H11" s="3">
        <v>0.183751</v>
      </c>
      <c r="I11" s="3">
        <v>47.038060000000002</v>
      </c>
      <c r="J11" s="3">
        <v>1.6324350000000001</v>
      </c>
      <c r="K11" s="3">
        <v>8.8584379999999996</v>
      </c>
      <c r="L11" s="3">
        <v>0.15368299999999999</v>
      </c>
      <c r="M11" s="8">
        <v>0.23852499999999999</v>
      </c>
      <c r="N11" s="3">
        <v>0.284779</v>
      </c>
      <c r="O11" s="3">
        <v>101344</v>
      </c>
      <c r="P11" s="3">
        <v>19.899999999999999</v>
      </c>
      <c r="Q11" s="3">
        <v>60</v>
      </c>
      <c r="R11" s="3">
        <v>1.1984999999999999</v>
      </c>
      <c r="S11" s="3" t="s">
        <v>55</v>
      </c>
      <c r="T11" s="3" t="s">
        <v>56</v>
      </c>
      <c r="U11" s="77">
        <v>1000</v>
      </c>
      <c r="V11" s="34">
        <v>426.77532364741239</v>
      </c>
      <c r="W11" s="2">
        <v>0.91288468490140695</v>
      </c>
      <c r="X11" s="2">
        <v>345.31545633874117</v>
      </c>
      <c r="Y11" s="2">
        <v>5.1368218041180507</v>
      </c>
      <c r="Z11" s="80">
        <f>VLOOKUP(U11,BG!$A$2:$F$55,4)</f>
        <v>18.192118958634286</v>
      </c>
      <c r="AA11" s="80">
        <f>VLOOKUP(U11,BG!$A$2:$F$55,5)</f>
        <v>0.95958912820665299</v>
      </c>
      <c r="AB11" s="4">
        <f>VLOOKUP(U11+1,BG!$A$2:$F$55,4)</f>
        <v>16.857715311350958</v>
      </c>
      <c r="AC11" s="4">
        <f>VLOOKUP(U11+1,BG!$A$2:$F$55,5)</f>
        <v>1.0570756383162991</v>
      </c>
      <c r="AD11" s="3">
        <f>COUNTIF($U$2:U11,U11)</f>
        <v>10</v>
      </c>
      <c r="AE11" s="3">
        <f t="shared" si="0"/>
        <v>12</v>
      </c>
      <c r="AF11" s="3">
        <f t="shared" si="4"/>
        <v>2</v>
      </c>
      <c r="AG11" s="3">
        <f t="shared" si="5"/>
        <v>9</v>
      </c>
      <c r="AH11" s="81">
        <f t="shared" si="1"/>
        <v>17.100334156311561</v>
      </c>
      <c r="AI11" s="81">
        <f t="shared" si="2"/>
        <v>1.0393508182963633</v>
      </c>
      <c r="AJ11" s="83">
        <v>0.90712899999999996</v>
      </c>
      <c r="AK11" s="83">
        <v>346.18900000000002</v>
      </c>
      <c r="AL11" s="84">
        <f t="shared" si="6"/>
        <v>314.03808138099998</v>
      </c>
      <c r="AM11" s="84">
        <f t="shared" si="3"/>
        <v>320.3700133554953</v>
      </c>
      <c r="AN11" s="84">
        <f t="shared" si="7"/>
        <v>17.773246298503672</v>
      </c>
      <c r="AO11" s="84">
        <f t="shared" si="8"/>
        <v>302.59676705699161</v>
      </c>
      <c r="AP11" s="85">
        <f t="shared" si="9"/>
        <v>3.7810431470516992E-2</v>
      </c>
      <c r="AQ11" s="85">
        <f t="shared" si="10"/>
        <v>11.441314324008374</v>
      </c>
      <c r="AR11" s="86">
        <f t="shared" si="11"/>
        <v>0</v>
      </c>
      <c r="AS11" s="88">
        <f t="shared" si="12"/>
        <v>108716.52935520701</v>
      </c>
      <c r="AT11" s="88">
        <f t="shared" si="13"/>
        <v>108854.89339368166</v>
      </c>
      <c r="AU11" s="88">
        <f t="shared" si="14"/>
        <v>18.472638084132605</v>
      </c>
      <c r="AV11" s="88">
        <f t="shared" si="15"/>
        <v>108836.42075559753</v>
      </c>
      <c r="BJ11">
        <v>90</v>
      </c>
      <c r="BK11">
        <v>180000</v>
      </c>
      <c r="CA11" s="89" t="s">
        <v>1013</v>
      </c>
      <c r="CB11" s="89">
        <v>1.24E-2</v>
      </c>
      <c r="CC11" s="89">
        <v>3.5900000000000001E-2</v>
      </c>
    </row>
    <row r="12" spans="1:81" x14ac:dyDescent="0.25">
      <c r="A12">
        <v>1</v>
      </c>
      <c r="B12" s="7">
        <v>16</v>
      </c>
      <c r="C12" s="3" t="s">
        <v>36</v>
      </c>
      <c r="D12" s="3">
        <v>0</v>
      </c>
      <c r="E12" s="3">
        <v>104</v>
      </c>
      <c r="F12" s="3">
        <v>160</v>
      </c>
      <c r="G12" s="3">
        <v>0.106928</v>
      </c>
      <c r="H12" s="3">
        <v>0.183423</v>
      </c>
      <c r="I12" s="3">
        <v>46.955976</v>
      </c>
      <c r="J12" s="3">
        <v>1.600112</v>
      </c>
      <c r="K12" s="3">
        <v>8.8506660000000004</v>
      </c>
      <c r="L12" s="3">
        <v>0.150781</v>
      </c>
      <c r="M12" s="8">
        <v>0.106928</v>
      </c>
      <c r="N12" s="3">
        <v>0.20109399999999999</v>
      </c>
      <c r="O12" s="3">
        <v>101346</v>
      </c>
      <c r="P12" s="3">
        <v>19.899999999999999</v>
      </c>
      <c r="Q12" s="3">
        <v>60</v>
      </c>
      <c r="R12" s="3">
        <v>1.1984999999999999</v>
      </c>
      <c r="S12" s="3" t="s">
        <v>57</v>
      </c>
      <c r="T12" s="3" t="s">
        <v>58</v>
      </c>
      <c r="U12" s="77">
        <v>1000</v>
      </c>
      <c r="V12" s="34">
        <v>183.34985997543325</v>
      </c>
      <c r="W12" s="2">
        <v>0.56956369494901715</v>
      </c>
      <c r="X12" s="2">
        <v>250.74690016914559</v>
      </c>
      <c r="Y12" s="2">
        <v>5.8163538354614222</v>
      </c>
      <c r="Z12" s="80">
        <f>VLOOKUP(U12,BG!$A$2:$F$55,4)</f>
        <v>18.192118958634286</v>
      </c>
      <c r="AA12" s="80">
        <f>VLOOKUP(U12,BG!$A$2:$F$55,5)</f>
        <v>0.95958912820665299</v>
      </c>
      <c r="AB12" s="4">
        <f>VLOOKUP(U12+1,BG!$A$2:$F$55,4)</f>
        <v>16.857715311350958</v>
      </c>
      <c r="AC12" s="4">
        <f>VLOOKUP(U12+1,BG!$A$2:$F$55,5)</f>
        <v>1.0570756383162991</v>
      </c>
      <c r="AD12" s="3">
        <f>COUNTIF($U$2:U12,U12)</f>
        <v>11</v>
      </c>
      <c r="AE12" s="3">
        <f t="shared" si="0"/>
        <v>12</v>
      </c>
      <c r="AF12" s="3">
        <f t="shared" si="4"/>
        <v>1</v>
      </c>
      <c r="AG12" s="3">
        <f t="shared" si="5"/>
        <v>10</v>
      </c>
      <c r="AH12" s="81">
        <f t="shared" si="1"/>
        <v>16.979024733831263</v>
      </c>
      <c r="AI12" s="81">
        <f t="shared" si="2"/>
        <v>1.0482132283063312</v>
      </c>
      <c r="AJ12" s="83">
        <v>0.55996900000000005</v>
      </c>
      <c r="AK12" s="83">
        <v>252.18100000000001</v>
      </c>
      <c r="AL12" s="84">
        <f t="shared" si="6"/>
        <v>141.21354238900003</v>
      </c>
      <c r="AM12" s="84">
        <f t="shared" si="3"/>
        <v>148.63268479281231</v>
      </c>
      <c r="AN12" s="84">
        <f t="shared" si="7"/>
        <v>17.797638329742316</v>
      </c>
      <c r="AO12" s="84">
        <f t="shared" si="8"/>
        <v>130.83504646307</v>
      </c>
      <c r="AP12" s="85">
        <f t="shared" si="9"/>
        <v>7.9325044829326355E-2</v>
      </c>
      <c r="AQ12" s="85">
        <f t="shared" si="10"/>
        <v>10.378495925930025</v>
      </c>
      <c r="AR12" s="86">
        <f t="shared" si="11"/>
        <v>0</v>
      </c>
      <c r="AS12" s="88">
        <f t="shared" si="12"/>
        <v>35611.372333200416</v>
      </c>
      <c r="AT12" s="88">
        <f t="shared" si="13"/>
        <v>35810.752281086519</v>
      </c>
      <c r="AU12" s="88">
        <f t="shared" si="14"/>
        <v>18.655719929847692</v>
      </c>
      <c r="AV12" s="88">
        <f t="shared" si="15"/>
        <v>35792.096561156672</v>
      </c>
      <c r="BJ12">
        <v>100</v>
      </c>
      <c r="BK12">
        <v>200000</v>
      </c>
      <c r="CA12" s="89" t="s">
        <v>1014</v>
      </c>
      <c r="CB12" s="89">
        <v>2.3099999999999999E-2</v>
      </c>
      <c r="CC12" s="89">
        <v>4.0300000000000002E-2</v>
      </c>
    </row>
    <row r="13" spans="1:81" x14ac:dyDescent="0.25">
      <c r="A13">
        <v>1</v>
      </c>
      <c r="B13" s="7">
        <v>17</v>
      </c>
      <c r="C13" s="3" t="s">
        <v>36</v>
      </c>
      <c r="D13" s="3">
        <v>0</v>
      </c>
      <c r="E13" s="3">
        <v>104</v>
      </c>
      <c r="F13" s="3">
        <v>170</v>
      </c>
      <c r="G13" s="3">
        <v>4.2789000000000001E-2</v>
      </c>
      <c r="H13" s="3">
        <v>0.18307399999999999</v>
      </c>
      <c r="I13" s="3">
        <v>46.868411999999999</v>
      </c>
      <c r="J13" s="3">
        <v>1.5689390000000001</v>
      </c>
      <c r="K13" s="3">
        <v>8.8425410000000007</v>
      </c>
      <c r="L13" s="3">
        <v>0.14801300000000001</v>
      </c>
      <c r="M13" s="8">
        <v>4.2789000000000001E-2</v>
      </c>
      <c r="N13" s="3">
        <v>0.117853</v>
      </c>
      <c r="O13" s="3">
        <v>101344</v>
      </c>
      <c r="P13" s="3">
        <v>19.899999999999999</v>
      </c>
      <c r="Q13" s="3">
        <v>60</v>
      </c>
      <c r="R13" s="3">
        <v>1.1984999999999999</v>
      </c>
      <c r="S13" s="3" t="s">
        <v>59</v>
      </c>
      <c r="T13" s="3" t="s">
        <v>60</v>
      </c>
      <c r="U13" s="77">
        <v>1000</v>
      </c>
      <c r="V13" s="34">
        <v>64.73186343376662</v>
      </c>
      <c r="W13" s="2">
        <v>0.59448888018979151</v>
      </c>
      <c r="X13" s="2">
        <v>97.828670711960385</v>
      </c>
      <c r="Y13" s="2">
        <v>5.2949521882936263</v>
      </c>
      <c r="Z13" s="80">
        <f>VLOOKUP(U13,BG!$A$2:$F$55,4)</f>
        <v>18.192118958634286</v>
      </c>
      <c r="AA13" s="80">
        <f>VLOOKUP(U13,BG!$A$2:$F$55,5)</f>
        <v>0.95958912820665299</v>
      </c>
      <c r="AB13" s="4">
        <f>VLOOKUP(U13+1,BG!$A$2:$F$55,4)</f>
        <v>16.857715311350958</v>
      </c>
      <c r="AC13" s="4">
        <f>VLOOKUP(U13+1,BG!$A$2:$F$55,5)</f>
        <v>1.0570756383162991</v>
      </c>
      <c r="AD13" s="3">
        <f>COUNTIF($U$2:U13,U13)</f>
        <v>12</v>
      </c>
      <c r="AE13" s="3">
        <f t="shared" si="0"/>
        <v>12</v>
      </c>
      <c r="AF13" s="3">
        <f t="shared" si="4"/>
        <v>0</v>
      </c>
      <c r="AG13" s="3">
        <f t="shared" si="5"/>
        <v>11</v>
      </c>
      <c r="AH13" s="81">
        <f t="shared" si="1"/>
        <v>16.857715311350958</v>
      </c>
      <c r="AI13" s="81">
        <f t="shared" si="2"/>
        <v>1.0570756383162991</v>
      </c>
      <c r="AJ13" s="83">
        <v>0.55614300000000005</v>
      </c>
      <c r="AK13" s="83">
        <v>99.985600000000005</v>
      </c>
      <c r="AL13" s="84">
        <f t="shared" si="6"/>
        <v>55.606291540800008</v>
      </c>
      <c r="AM13" s="84">
        <f t="shared" si="3"/>
        <v>63.453009090302814</v>
      </c>
      <c r="AN13" s="84">
        <f t="shared" si="7"/>
        <v>17.819880173300763</v>
      </c>
      <c r="AO13" s="84">
        <f t="shared" si="8"/>
        <v>45.633128917002054</v>
      </c>
      <c r="AP13" s="85">
        <f t="shared" si="9"/>
        <v>0.21855092693593797</v>
      </c>
      <c r="AQ13" s="85">
        <f t="shared" si="10"/>
        <v>9.973162623797954</v>
      </c>
      <c r="AR13" s="86">
        <f t="shared" si="11"/>
        <v>0</v>
      </c>
      <c r="AS13" s="88">
        <f t="shared" si="12"/>
        <v>5559.8284234818138</v>
      </c>
      <c r="AT13" s="88">
        <f t="shared" si="13"/>
        <v>5689.5253979141107</v>
      </c>
      <c r="AU13" s="88">
        <f t="shared" si="14"/>
        <v>18.836961208911866</v>
      </c>
      <c r="AV13" s="88">
        <f t="shared" si="15"/>
        <v>5670.6884367051989</v>
      </c>
      <c r="BJ13">
        <v>110</v>
      </c>
      <c r="BK13">
        <v>220000</v>
      </c>
    </row>
    <row r="14" spans="1:81" x14ac:dyDescent="0.25">
      <c r="A14">
        <v>1</v>
      </c>
      <c r="B14" s="11">
        <v>17</v>
      </c>
      <c r="C14" s="12" t="s">
        <v>61</v>
      </c>
      <c r="D14" s="12">
        <v>0</v>
      </c>
      <c r="E14" s="12">
        <v>104</v>
      </c>
      <c r="F14" s="12">
        <v>170</v>
      </c>
      <c r="G14" s="12">
        <v>9.8518999999999995E-2</v>
      </c>
      <c r="H14" s="12">
        <v>0.18168400000000001</v>
      </c>
      <c r="I14" s="12">
        <v>46.519629999999999</v>
      </c>
      <c r="J14" s="12">
        <v>1.667551</v>
      </c>
      <c r="K14" s="12">
        <v>8.8094830000000002</v>
      </c>
      <c r="L14" s="12">
        <v>0.15801599999999999</v>
      </c>
      <c r="M14" s="13">
        <v>9.8518999999999995E-2</v>
      </c>
      <c r="N14" s="12">
        <v>0.276947</v>
      </c>
      <c r="O14" s="12">
        <v>101342</v>
      </c>
      <c r="P14" s="12">
        <v>19.899999999999999</v>
      </c>
      <c r="Q14" s="12">
        <v>60</v>
      </c>
      <c r="R14" s="12">
        <v>1.1984999999999999</v>
      </c>
      <c r="S14" s="12" t="s">
        <v>62</v>
      </c>
      <c r="T14" s="12" t="s">
        <v>63</v>
      </c>
      <c r="U14" s="77">
        <v>1010</v>
      </c>
      <c r="V14" s="34">
        <v>75.361875078986429</v>
      </c>
      <c r="W14" s="2">
        <v>0.47665531078710138</v>
      </c>
      <c r="X14" s="2">
        <v>129.65306868664058</v>
      </c>
      <c r="Y14" s="2">
        <v>2.394763612376249</v>
      </c>
      <c r="Z14" s="80">
        <f>VLOOKUP(U14,BG!$A$2:$F$55,4)</f>
        <v>17.667128630810641</v>
      </c>
      <c r="AA14" s="80">
        <f>VLOOKUP(U14,BG!$A$2:$F$55,5)</f>
        <v>0.66413276973346635</v>
      </c>
      <c r="AB14" s="4">
        <f>VLOOKUP(U14+1,BG!$A$2:$F$55,4)</f>
        <v>22.794086980680678</v>
      </c>
      <c r="AC14" s="4">
        <f>VLOOKUP(U14+1,BG!$A$2:$F$55,5)</f>
        <v>0.59159919067940292</v>
      </c>
      <c r="AD14" s="3">
        <f>COUNTIF($U$2:U14,U14)</f>
        <v>1</v>
      </c>
      <c r="AE14" s="3">
        <f t="shared" si="0"/>
        <v>18</v>
      </c>
      <c r="AF14" s="3">
        <f t="shared" si="4"/>
        <v>17</v>
      </c>
      <c r="AG14" s="3">
        <f t="shared" si="5"/>
        <v>0</v>
      </c>
      <c r="AH14" s="81">
        <f t="shared" si="1"/>
        <v>17.667128630810641</v>
      </c>
      <c r="AI14" s="81">
        <f t="shared" si="2"/>
        <v>0.66413276973346635</v>
      </c>
      <c r="AJ14" s="83">
        <v>0.46616200000000002</v>
      </c>
      <c r="AK14" s="83">
        <v>130.98400000000001</v>
      </c>
      <c r="AL14" s="84">
        <f t="shared" si="6"/>
        <v>61.059763408000009</v>
      </c>
      <c r="AM14" s="84">
        <f t="shared" si="3"/>
        <v>64.194587361708315</v>
      </c>
      <c r="AN14" s="84">
        <f t="shared" si="7"/>
        <v>11.733319070817695</v>
      </c>
      <c r="AO14" s="84">
        <f t="shared" si="8"/>
        <v>52.461268290890622</v>
      </c>
      <c r="AP14" s="85">
        <f t="shared" si="9"/>
        <v>0.16390177739188266</v>
      </c>
      <c r="AQ14" s="85">
        <f t="shared" si="10"/>
        <v>8.5984951171093869</v>
      </c>
      <c r="AR14" s="86">
        <f t="shared" si="11"/>
        <v>0</v>
      </c>
      <c r="AS14" s="88">
        <f t="shared" si="12"/>
        <v>7997.8520502334741</v>
      </c>
      <c r="AT14" s="88">
        <f t="shared" si="13"/>
        <v>8012.5367933944317</v>
      </c>
      <c r="AU14" s="88">
        <f t="shared" si="14"/>
        <v>7.7924816926686571</v>
      </c>
      <c r="AV14" s="88">
        <f t="shared" si="15"/>
        <v>8004.7443117017629</v>
      </c>
      <c r="BJ14">
        <v>120</v>
      </c>
      <c r="BK14">
        <v>240000</v>
      </c>
    </row>
    <row r="15" spans="1:81" ht="15" customHeight="1" x14ac:dyDescent="0.25">
      <c r="A15">
        <v>1</v>
      </c>
      <c r="B15" s="11">
        <v>18</v>
      </c>
      <c r="C15" s="12" t="s">
        <v>61</v>
      </c>
      <c r="D15" s="12">
        <v>0</v>
      </c>
      <c r="E15" s="12">
        <v>104</v>
      </c>
      <c r="F15" s="12">
        <v>180</v>
      </c>
      <c r="G15" s="12">
        <v>4.6379999999999998E-2</v>
      </c>
      <c r="H15" s="12">
        <v>0.18148400000000001</v>
      </c>
      <c r="I15" s="12">
        <v>46.469258000000004</v>
      </c>
      <c r="J15" s="12">
        <v>1.611186</v>
      </c>
      <c r="K15" s="12">
        <v>8.8066680000000002</v>
      </c>
      <c r="L15" s="12">
        <v>0.152702</v>
      </c>
      <c r="M15" s="13">
        <v>4.6379999999999998E-2</v>
      </c>
      <c r="N15" s="12">
        <v>0.14710699999999999</v>
      </c>
      <c r="O15" s="12">
        <v>101337</v>
      </c>
      <c r="P15" s="12">
        <v>20</v>
      </c>
      <c r="Q15" s="12">
        <v>60</v>
      </c>
      <c r="R15" s="12">
        <v>1.198</v>
      </c>
      <c r="S15" s="12" t="s">
        <v>64</v>
      </c>
      <c r="T15" s="12" t="s">
        <v>65</v>
      </c>
      <c r="U15" s="77">
        <v>1010</v>
      </c>
      <c r="V15" s="34">
        <v>27.583848424704293</v>
      </c>
      <c r="W15" s="2">
        <v>0.67447009185584117</v>
      </c>
      <c r="X15" s="2">
        <v>41.226762183225347</v>
      </c>
      <c r="Y15" s="2">
        <v>2.2653092312998053</v>
      </c>
      <c r="Z15" s="80">
        <f>VLOOKUP(U15,BG!$A$2:$F$55,4)</f>
        <v>17.667128630810641</v>
      </c>
      <c r="AA15" s="80">
        <f>VLOOKUP(U15,BG!$A$2:$F$55,5)</f>
        <v>0.66413276973346635</v>
      </c>
      <c r="AB15" s="4">
        <f>VLOOKUP(U15+1,BG!$A$2:$F$55,4)</f>
        <v>22.794086980680678</v>
      </c>
      <c r="AC15" s="4">
        <f>VLOOKUP(U15+1,BG!$A$2:$F$55,5)</f>
        <v>0.59159919067940292</v>
      </c>
      <c r="AD15" s="3">
        <f>COUNTIF($U$2:U15,U15)</f>
        <v>2</v>
      </c>
      <c r="AE15" s="3">
        <f t="shared" si="0"/>
        <v>18</v>
      </c>
      <c r="AF15" s="3">
        <f t="shared" si="4"/>
        <v>16</v>
      </c>
      <c r="AG15" s="3">
        <f t="shared" si="5"/>
        <v>1</v>
      </c>
      <c r="AH15" s="81">
        <f t="shared" si="1"/>
        <v>17.968714416097114</v>
      </c>
      <c r="AI15" s="81">
        <f t="shared" si="2"/>
        <v>0.65986608861263907</v>
      </c>
      <c r="AJ15" s="83">
        <v>0.54631099999999999</v>
      </c>
      <c r="AK15" s="83">
        <v>42.485999999999997</v>
      </c>
      <c r="AL15" s="84">
        <f t="shared" si="6"/>
        <v>23.210569145999997</v>
      </c>
      <c r="AM15" s="84">
        <f t="shared" si="3"/>
        <v>30.071527307938727</v>
      </c>
      <c r="AN15" s="84">
        <f t="shared" si="7"/>
        <v>11.856945299147544</v>
      </c>
      <c r="AO15" s="84">
        <f t="shared" si="8"/>
        <v>18.214582008791183</v>
      </c>
      <c r="AP15" s="85">
        <f t="shared" si="9"/>
        <v>0.27428502805046662</v>
      </c>
      <c r="AQ15" s="85">
        <f t="shared" si="10"/>
        <v>4.9959871372088145</v>
      </c>
      <c r="AR15" s="86">
        <f t="shared" si="11"/>
        <v>0</v>
      </c>
      <c r="AS15" s="88">
        <f t="shared" si="12"/>
        <v>986.12424073695581</v>
      </c>
      <c r="AT15" s="88">
        <f t="shared" si="13"/>
        <v>1146.3603398604944</v>
      </c>
      <c r="AU15" s="88">
        <f t="shared" si="14"/>
        <v>7.8239961174425074</v>
      </c>
      <c r="AV15" s="88">
        <f t="shared" si="15"/>
        <v>1138.5363437430519</v>
      </c>
      <c r="BJ15">
        <v>130</v>
      </c>
      <c r="BK15">
        <v>260000</v>
      </c>
      <c r="BT15" s="89"/>
      <c r="BU15" s="89"/>
    </row>
    <row r="16" spans="1:81" x14ac:dyDescent="0.25">
      <c r="A16">
        <v>1</v>
      </c>
      <c r="B16" s="11">
        <v>19</v>
      </c>
      <c r="C16" s="12" t="s">
        <v>61</v>
      </c>
      <c r="D16" s="12">
        <v>0</v>
      </c>
      <c r="E16" s="12">
        <v>104</v>
      </c>
      <c r="F16" s="12">
        <v>190</v>
      </c>
      <c r="G16" s="12">
        <v>3.1356000000000002E-2</v>
      </c>
      <c r="H16" s="12">
        <v>0.18124100000000001</v>
      </c>
      <c r="I16" s="12">
        <v>46.408405999999999</v>
      </c>
      <c r="J16" s="12">
        <v>1.6004849999999999</v>
      </c>
      <c r="K16" s="12">
        <v>8.8008699999999997</v>
      </c>
      <c r="L16" s="12">
        <v>0.151786</v>
      </c>
      <c r="M16" s="13">
        <v>3.1356000000000002E-2</v>
      </c>
      <c r="N16" s="12">
        <v>9.2365000000000003E-2</v>
      </c>
      <c r="O16" s="12">
        <v>101338</v>
      </c>
      <c r="P16" s="12">
        <v>20</v>
      </c>
      <c r="Q16" s="12">
        <v>60</v>
      </c>
      <c r="R16" s="12">
        <v>1.198</v>
      </c>
      <c r="S16" s="12" t="s">
        <v>66</v>
      </c>
      <c r="T16" s="12" t="s">
        <v>67</v>
      </c>
      <c r="U16" s="77">
        <v>1010</v>
      </c>
      <c r="V16" s="34">
        <v>13.557267098520045</v>
      </c>
      <c r="W16" s="2">
        <v>0.98368637861017461</v>
      </c>
      <c r="X16" s="2">
        <v>17.965236786172554</v>
      </c>
      <c r="Y16" s="2">
        <v>1.9375263936961229</v>
      </c>
      <c r="Z16" s="80">
        <f>VLOOKUP(U16,BG!$A$2:$F$55,4)</f>
        <v>17.667128630810641</v>
      </c>
      <c r="AA16" s="80">
        <f>VLOOKUP(U16,BG!$A$2:$F$55,5)</f>
        <v>0.66413276973346635</v>
      </c>
      <c r="AB16" s="4">
        <f>VLOOKUP(U16+1,BG!$A$2:$F$55,4)</f>
        <v>22.794086980680678</v>
      </c>
      <c r="AC16" s="4">
        <f>VLOOKUP(U16+1,BG!$A$2:$F$55,5)</f>
        <v>0.59159919067940292</v>
      </c>
      <c r="AD16" s="3">
        <f>COUNTIF($U$2:U16,U16)</f>
        <v>3</v>
      </c>
      <c r="AE16" s="3">
        <f t="shared" si="0"/>
        <v>18</v>
      </c>
      <c r="AF16" s="3">
        <f t="shared" si="4"/>
        <v>15</v>
      </c>
      <c r="AG16" s="3">
        <f t="shared" si="5"/>
        <v>2</v>
      </c>
      <c r="AH16" s="81">
        <f t="shared" si="1"/>
        <v>18.270300201383588</v>
      </c>
      <c r="AI16" s="81">
        <f t="shared" si="2"/>
        <v>0.65559940749181178</v>
      </c>
      <c r="AJ16" s="83">
        <v>0.56427799999999995</v>
      </c>
      <c r="AK16" s="83">
        <v>21.937200000000001</v>
      </c>
      <c r="AL16" s="84">
        <f t="shared" si="6"/>
        <v>12.3786793416</v>
      </c>
      <c r="AM16" s="84">
        <f t="shared" si="3"/>
        <v>19.609685108760495</v>
      </c>
      <c r="AN16" s="84">
        <f t="shared" si="7"/>
        <v>11.97799798672461</v>
      </c>
      <c r="AO16" s="84">
        <f t="shared" si="8"/>
        <v>7.6316871220358848</v>
      </c>
      <c r="AP16" s="85">
        <f t="shared" si="9"/>
        <v>0.6220108533875236</v>
      </c>
      <c r="AQ16" s="85">
        <f t="shared" si="10"/>
        <v>4.746992219564115</v>
      </c>
      <c r="AR16" s="86">
        <f t="shared" si="11"/>
        <v>0</v>
      </c>
      <c r="AS16" s="88">
        <f t="shared" si="12"/>
        <v>271.5535644525475</v>
      </c>
      <c r="AT16" s="88">
        <f t="shared" si="13"/>
        <v>317.48451583895434</v>
      </c>
      <c r="AU16" s="88">
        <f t="shared" si="14"/>
        <v>7.8527683830347685</v>
      </c>
      <c r="AV16" s="88">
        <f t="shared" si="15"/>
        <v>309.63174745591959</v>
      </c>
      <c r="BJ16">
        <v>140</v>
      </c>
      <c r="BK16">
        <v>280000</v>
      </c>
      <c r="BT16" s="89"/>
      <c r="BU16" s="89"/>
    </row>
    <row r="17" spans="1:78" x14ac:dyDescent="0.25">
      <c r="A17">
        <v>1</v>
      </c>
      <c r="B17" s="11">
        <v>20</v>
      </c>
      <c r="C17" s="12" t="s">
        <v>61</v>
      </c>
      <c r="D17" s="12">
        <v>0</v>
      </c>
      <c r="E17" s="12">
        <v>104</v>
      </c>
      <c r="F17" s="12">
        <v>200</v>
      </c>
      <c r="G17" s="12">
        <v>2.8132999999999998E-2</v>
      </c>
      <c r="H17" s="12">
        <v>0.18107200000000001</v>
      </c>
      <c r="I17" s="12">
        <v>46.366017999999997</v>
      </c>
      <c r="J17" s="12">
        <v>1.565375</v>
      </c>
      <c r="K17" s="12">
        <v>8.7969919999999995</v>
      </c>
      <c r="L17" s="12">
        <v>0.14854700000000001</v>
      </c>
      <c r="M17" s="13">
        <v>2.8132999999999998E-2</v>
      </c>
      <c r="N17" s="12">
        <v>8.8766999999999999E-2</v>
      </c>
      <c r="O17" s="12">
        <v>101336</v>
      </c>
      <c r="P17" s="12">
        <v>20</v>
      </c>
      <c r="Q17" s="12">
        <v>60</v>
      </c>
      <c r="R17" s="12">
        <v>1.1979</v>
      </c>
      <c r="S17" s="12" t="s">
        <v>68</v>
      </c>
      <c r="T17" s="12" t="s">
        <v>69</v>
      </c>
      <c r="U17" s="77">
        <v>1010</v>
      </c>
      <c r="V17" s="34">
        <v>10.262631881845937</v>
      </c>
      <c r="W17" s="2">
        <v>1.1867373721491401</v>
      </c>
      <c r="X17" s="2">
        <v>13.13144719620364</v>
      </c>
      <c r="Y17" s="2">
        <v>2.006372849505083</v>
      </c>
      <c r="Z17" s="80">
        <f>VLOOKUP(U17,BG!$A$2:$F$55,4)</f>
        <v>17.667128630810641</v>
      </c>
      <c r="AA17" s="80">
        <f>VLOOKUP(U17,BG!$A$2:$F$55,5)</f>
        <v>0.66413276973346635</v>
      </c>
      <c r="AB17" s="4">
        <f>VLOOKUP(U17+1,BG!$A$2:$F$55,4)</f>
        <v>22.794086980680678</v>
      </c>
      <c r="AC17" s="4">
        <f>VLOOKUP(U17+1,BG!$A$2:$F$55,5)</f>
        <v>0.59159919067940292</v>
      </c>
      <c r="AD17" s="3">
        <f>COUNTIF($U$2:U17,U17)</f>
        <v>4</v>
      </c>
      <c r="AE17" s="3">
        <f t="shared" si="0"/>
        <v>18</v>
      </c>
      <c r="AF17" s="3">
        <f t="shared" si="4"/>
        <v>14</v>
      </c>
      <c r="AG17" s="3">
        <f t="shared" si="5"/>
        <v>3</v>
      </c>
      <c r="AH17" s="81">
        <f t="shared" si="1"/>
        <v>18.571885986670061</v>
      </c>
      <c r="AI17" s="81">
        <f t="shared" si="2"/>
        <v>0.65133272637098449</v>
      </c>
      <c r="AJ17" s="83">
        <v>0.64531499999999997</v>
      </c>
      <c r="AK17" s="83">
        <v>14.640599999999999</v>
      </c>
      <c r="AL17" s="84">
        <f t="shared" si="6"/>
        <v>9.4477987889999984</v>
      </c>
      <c r="AM17" s="84">
        <f t="shared" si="3"/>
        <v>17.589951987642984</v>
      </c>
      <c r="AN17" s="84">
        <f t="shared" si="7"/>
        <v>12.096477133548893</v>
      </c>
      <c r="AO17" s="84">
        <f t="shared" si="8"/>
        <v>5.4934748540940905</v>
      </c>
      <c r="AP17" s="85">
        <f t="shared" si="9"/>
        <v>0.71982197787960955</v>
      </c>
      <c r="AQ17" s="85">
        <f t="shared" si="10"/>
        <v>3.9543239349059078</v>
      </c>
      <c r="AR17" s="86">
        <f t="shared" si="11"/>
        <v>0</v>
      </c>
      <c r="AS17" s="88">
        <f t="shared" si="12"/>
        <v>138.32144295023338</v>
      </c>
      <c r="AT17" s="88">
        <f t="shared" si="13"/>
        <v>204.63494658031846</v>
      </c>
      <c r="AU17" s="88">
        <f t="shared" si="14"/>
        <v>7.8788314308786713</v>
      </c>
      <c r="AV17" s="88">
        <f t="shared" si="15"/>
        <v>196.75611514943978</v>
      </c>
      <c r="BJ17">
        <v>150</v>
      </c>
      <c r="BK17">
        <v>300000</v>
      </c>
      <c r="BU17" s="89"/>
    </row>
    <row r="18" spans="1:78" x14ac:dyDescent="0.25">
      <c r="A18">
        <v>1</v>
      </c>
      <c r="B18" s="11">
        <v>21</v>
      </c>
      <c r="C18" s="12" t="s">
        <v>61</v>
      </c>
      <c r="D18" s="12">
        <v>0</v>
      </c>
      <c r="E18" s="12">
        <v>104</v>
      </c>
      <c r="F18" s="12">
        <v>210</v>
      </c>
      <c r="G18" s="12">
        <v>2.3272999999999999E-2</v>
      </c>
      <c r="H18" s="12">
        <v>0.18110499999999999</v>
      </c>
      <c r="I18" s="12">
        <v>46.374364</v>
      </c>
      <c r="J18" s="12">
        <v>1.6269990000000001</v>
      </c>
      <c r="K18" s="12">
        <v>8.7979450000000003</v>
      </c>
      <c r="L18" s="12">
        <v>0.15439700000000001</v>
      </c>
      <c r="M18" s="13">
        <v>2.3272999999999999E-2</v>
      </c>
      <c r="N18" s="12">
        <v>5.3872999999999997E-2</v>
      </c>
      <c r="O18" s="12">
        <v>101330</v>
      </c>
      <c r="P18" s="12">
        <v>20</v>
      </c>
      <c r="Q18" s="12">
        <v>60</v>
      </c>
      <c r="R18" s="12">
        <v>1.1979</v>
      </c>
      <c r="S18" s="12" t="s">
        <v>70</v>
      </c>
      <c r="T18" s="12" t="s">
        <v>71</v>
      </c>
      <c r="U18" s="77">
        <v>1010</v>
      </c>
      <c r="V18" s="34">
        <v>5.4789130722694281</v>
      </c>
      <c r="W18" s="2">
        <v>1.9033308463156304</v>
      </c>
      <c r="X18" s="2">
        <v>6.3244539650366587</v>
      </c>
      <c r="Y18" s="2">
        <v>1.6780376954541987</v>
      </c>
      <c r="Z18" s="80">
        <f>VLOOKUP(U18,BG!$A$2:$F$55,4)</f>
        <v>17.667128630810641</v>
      </c>
      <c r="AA18" s="80">
        <f>VLOOKUP(U18,BG!$A$2:$F$55,5)</f>
        <v>0.66413276973346635</v>
      </c>
      <c r="AB18" s="4">
        <f>VLOOKUP(U18+1,BG!$A$2:$F$55,4)</f>
        <v>22.794086980680678</v>
      </c>
      <c r="AC18" s="4">
        <f>VLOOKUP(U18+1,BG!$A$2:$F$55,5)</f>
        <v>0.59159919067940292</v>
      </c>
      <c r="AD18" s="3">
        <f>COUNTIF($U$2:U18,U18)</f>
        <v>5</v>
      </c>
      <c r="AE18" s="3">
        <f t="shared" si="0"/>
        <v>18</v>
      </c>
      <c r="AF18" s="3">
        <f t="shared" si="4"/>
        <v>13</v>
      </c>
      <c r="AG18" s="3">
        <f t="shared" si="5"/>
        <v>4</v>
      </c>
      <c r="AH18" s="81">
        <f t="shared" si="1"/>
        <v>18.873471771956531</v>
      </c>
      <c r="AI18" s="81">
        <f t="shared" si="2"/>
        <v>0.64706604525015732</v>
      </c>
      <c r="AJ18" s="83">
        <v>0.62175199999999997</v>
      </c>
      <c r="AK18" s="83">
        <v>10.804399999999999</v>
      </c>
      <c r="AL18" s="84">
        <f t="shared" si="6"/>
        <v>6.7176573087999989</v>
      </c>
      <c r="AM18" s="84">
        <f t="shared" si="3"/>
        <v>13.715566013211667</v>
      </c>
      <c r="AN18" s="84">
        <f t="shared" si="7"/>
        <v>12.212382739620391</v>
      </c>
      <c r="AO18" s="84">
        <f t="shared" si="8"/>
        <v>1.5031832735912758</v>
      </c>
      <c r="AP18" s="85">
        <f t="shared" si="9"/>
        <v>3.4689542697948945</v>
      </c>
      <c r="AQ18" s="85">
        <f t="shared" si="10"/>
        <v>5.2144740352087231</v>
      </c>
      <c r="AR18" s="86">
        <f t="shared" si="11"/>
        <v>0</v>
      </c>
      <c r="AS18" s="88">
        <f t="shared" si="12"/>
        <v>72.580256627198708</v>
      </c>
      <c r="AT18" s="88">
        <f t="shared" si="13"/>
        <v>76.130793698482279</v>
      </c>
      <c r="AU18" s="88">
        <f t="shared" si="14"/>
        <v>7.9022182024074485</v>
      </c>
      <c r="AV18" s="88">
        <f t="shared" si="15"/>
        <v>68.228575496074825</v>
      </c>
      <c r="BJ18">
        <v>160</v>
      </c>
      <c r="BK18">
        <v>320000</v>
      </c>
      <c r="BU18" s="89"/>
      <c r="BV18" s="89"/>
      <c r="BW18" s="89"/>
      <c r="BX18" s="89"/>
      <c r="BY18" s="89"/>
      <c r="BZ18" s="89"/>
    </row>
    <row r="19" spans="1:78" x14ac:dyDescent="0.25">
      <c r="A19">
        <v>1</v>
      </c>
      <c r="B19" s="11">
        <v>22</v>
      </c>
      <c r="C19" s="12" t="s">
        <v>61</v>
      </c>
      <c r="D19" s="12">
        <v>0</v>
      </c>
      <c r="E19" s="12">
        <v>104</v>
      </c>
      <c r="F19" s="12">
        <v>220</v>
      </c>
      <c r="G19" s="12">
        <v>2.1998E-2</v>
      </c>
      <c r="H19" s="12">
        <v>0.18098700000000001</v>
      </c>
      <c r="I19" s="12">
        <v>46.344695000000002</v>
      </c>
      <c r="J19" s="12">
        <v>1.5857330000000001</v>
      </c>
      <c r="K19" s="12">
        <v>8.7951099999999993</v>
      </c>
      <c r="L19" s="12">
        <v>0.15046699999999999</v>
      </c>
      <c r="M19" s="13">
        <v>2.1998E-2</v>
      </c>
      <c r="N19" s="12">
        <v>3.8606000000000001E-2</v>
      </c>
      <c r="O19" s="12">
        <v>101332</v>
      </c>
      <c r="P19" s="12">
        <v>20</v>
      </c>
      <c r="Q19" s="12">
        <v>60</v>
      </c>
      <c r="R19" s="12">
        <v>1.1979</v>
      </c>
      <c r="S19" s="12" t="s">
        <v>72</v>
      </c>
      <c r="T19" s="12" t="s">
        <v>73</v>
      </c>
      <c r="U19" s="77">
        <v>1010</v>
      </c>
      <c r="V19" s="34">
        <v>3.9556023671415605</v>
      </c>
      <c r="W19" s="2">
        <v>2.611471227035651</v>
      </c>
      <c r="X19" s="2">
        <v>4.2930021173062212</v>
      </c>
      <c r="Y19" s="2">
        <v>1.746516759530893</v>
      </c>
      <c r="Z19" s="80">
        <f>VLOOKUP(U19,BG!$A$2:$F$55,4)</f>
        <v>17.667128630810641</v>
      </c>
      <c r="AA19" s="80">
        <f>VLOOKUP(U19,BG!$A$2:$F$55,5)</f>
        <v>0.66413276973346635</v>
      </c>
      <c r="AB19" s="4">
        <f>VLOOKUP(U19+1,BG!$A$2:$F$55,4)</f>
        <v>22.794086980680678</v>
      </c>
      <c r="AC19" s="4">
        <f>VLOOKUP(U19+1,BG!$A$2:$F$55,5)</f>
        <v>0.59159919067940292</v>
      </c>
      <c r="AD19" s="3">
        <f>COUNTIF($U$2:U19,U19)</f>
        <v>6</v>
      </c>
      <c r="AE19" s="3">
        <f t="shared" si="0"/>
        <v>18</v>
      </c>
      <c r="AF19" s="3">
        <f t="shared" si="4"/>
        <v>12</v>
      </c>
      <c r="AG19" s="3">
        <f t="shared" si="5"/>
        <v>5</v>
      </c>
      <c r="AH19" s="81">
        <f t="shared" si="1"/>
        <v>19.175057557243004</v>
      </c>
      <c r="AI19" s="81">
        <f t="shared" si="2"/>
        <v>0.64279936412933014</v>
      </c>
      <c r="AJ19" s="83">
        <v>0.81982699999999997</v>
      </c>
      <c r="AK19" s="83">
        <v>9.5555699999999995</v>
      </c>
      <c r="AL19" s="84">
        <f t="shared" si="6"/>
        <v>7.8339142863899989</v>
      </c>
      <c r="AM19" s="84">
        <f t="shared" si="3"/>
        <v>12.957568266479218</v>
      </c>
      <c r="AN19" s="84">
        <f t="shared" si="7"/>
        <v>12.325714804939111</v>
      </c>
      <c r="AO19" s="84">
        <f t="shared" si="8"/>
        <v>0.63185346154010702</v>
      </c>
      <c r="AP19" s="85">
        <f t="shared" si="9"/>
        <v>11.398308726987546</v>
      </c>
      <c r="AQ19" s="85">
        <f t="shared" si="10"/>
        <v>7.2020608248498919</v>
      </c>
      <c r="AR19" s="86">
        <f t="shared" si="11"/>
        <v>0</v>
      </c>
      <c r="AS19" s="88">
        <f t="shared" si="12"/>
        <v>74.857516337599691</v>
      </c>
      <c r="AT19" s="88">
        <f t="shared" si="13"/>
        <v>48.129067856558258</v>
      </c>
      <c r="AU19" s="88">
        <f t="shared" si="14"/>
        <v>7.9229616390543303</v>
      </c>
      <c r="AV19" s="88">
        <f t="shared" si="15"/>
        <v>40.20610621750393</v>
      </c>
      <c r="BJ19">
        <v>170</v>
      </c>
      <c r="BK19">
        <v>340000</v>
      </c>
      <c r="BU19" s="89"/>
    </row>
    <row r="20" spans="1:78" x14ac:dyDescent="0.25">
      <c r="A20">
        <v>1</v>
      </c>
      <c r="B20" s="11">
        <v>23</v>
      </c>
      <c r="C20" s="12" t="s">
        <v>61</v>
      </c>
      <c r="D20" s="12">
        <v>0</v>
      </c>
      <c r="E20" s="12">
        <v>104</v>
      </c>
      <c r="F20" s="12">
        <v>230</v>
      </c>
      <c r="G20" s="12">
        <v>2.0323000000000001E-2</v>
      </c>
      <c r="H20" s="12">
        <v>0.18083399999999999</v>
      </c>
      <c r="I20" s="12">
        <v>46.306249999999999</v>
      </c>
      <c r="J20" s="12">
        <v>1.591388</v>
      </c>
      <c r="K20" s="12">
        <v>8.7915379999999992</v>
      </c>
      <c r="L20" s="12">
        <v>0.15101999999999999</v>
      </c>
      <c r="M20" s="13">
        <v>2.0323000000000001E-2</v>
      </c>
      <c r="N20" s="12">
        <v>2.2603999999999999E-2</v>
      </c>
      <c r="O20" s="12">
        <v>101330</v>
      </c>
      <c r="P20" s="12">
        <v>20</v>
      </c>
      <c r="Q20" s="12">
        <v>60</v>
      </c>
      <c r="R20" s="12">
        <v>1.1979</v>
      </c>
      <c r="S20" s="12" t="s">
        <v>74</v>
      </c>
      <c r="T20" s="12" t="s">
        <v>75</v>
      </c>
      <c r="U20" s="77">
        <v>1010</v>
      </c>
      <c r="V20" s="34">
        <v>2.0683663079684638</v>
      </c>
      <c r="W20" s="2">
        <v>5.5023225197984784</v>
      </c>
      <c r="X20" s="2">
        <v>1.9841158908458878</v>
      </c>
      <c r="Y20" s="2">
        <v>2.6059081745767059</v>
      </c>
      <c r="Z20" s="80">
        <f>VLOOKUP(U20,BG!$A$2:$F$55,4)</f>
        <v>17.667128630810641</v>
      </c>
      <c r="AA20" s="80">
        <f>VLOOKUP(U20,BG!$A$2:$F$55,5)</f>
        <v>0.66413276973346635</v>
      </c>
      <c r="AB20" s="4">
        <f>VLOOKUP(U20+1,BG!$A$2:$F$55,4)</f>
        <v>22.794086980680678</v>
      </c>
      <c r="AC20" s="4">
        <f>VLOOKUP(U20+1,BG!$A$2:$F$55,5)</f>
        <v>0.59159919067940292</v>
      </c>
      <c r="AD20" s="3">
        <f>COUNTIF($U$2:U20,U20)</f>
        <v>7</v>
      </c>
      <c r="AE20" s="3">
        <f t="shared" si="0"/>
        <v>18</v>
      </c>
      <c r="AF20" s="3">
        <f t="shared" si="4"/>
        <v>11</v>
      </c>
      <c r="AG20" s="3">
        <f t="shared" si="5"/>
        <v>6</v>
      </c>
      <c r="AH20" s="81">
        <f t="shared" si="1"/>
        <v>19.476643342529478</v>
      </c>
      <c r="AI20" s="81">
        <f t="shared" si="2"/>
        <v>0.63853268300850274</v>
      </c>
      <c r="AJ20" s="83">
        <v>0.81473899999999999</v>
      </c>
      <c r="AK20" s="83">
        <v>4.9332200000000004</v>
      </c>
      <c r="AL20" s="84">
        <f t="shared" si="6"/>
        <v>4.0192867295800001</v>
      </c>
      <c r="AM20" s="84">
        <f t="shared" si="3"/>
        <v>13.523153722668054</v>
      </c>
      <c r="AN20" s="84">
        <f t="shared" si="7"/>
        <v>12.43647332950504</v>
      </c>
      <c r="AO20" s="84">
        <f t="shared" si="8"/>
        <v>1.0866803931630145</v>
      </c>
      <c r="AP20" s="85">
        <f t="shared" si="9"/>
        <v>2.6986833984194849</v>
      </c>
      <c r="AQ20" s="85">
        <f t="shared" si="10"/>
        <v>2.9326063364169856</v>
      </c>
      <c r="AR20" s="86">
        <f t="shared" si="11"/>
        <v>0</v>
      </c>
      <c r="AS20" s="88">
        <f t="shared" si="12"/>
        <v>19.828025680098651</v>
      </c>
      <c r="AT20" s="88">
        <f t="shared" si="13"/>
        <v>21.661080376234569</v>
      </c>
      <c r="AU20" s="88">
        <f t="shared" si="14"/>
        <v>7.9410946822525412</v>
      </c>
      <c r="AV20" s="88">
        <f t="shared" si="15"/>
        <v>13.719985693982029</v>
      </c>
      <c r="BJ20">
        <v>180</v>
      </c>
      <c r="BK20">
        <v>360000</v>
      </c>
      <c r="BU20" s="89"/>
      <c r="BV20" s="89"/>
      <c r="BW20" s="89"/>
      <c r="BX20" s="89"/>
      <c r="BY20" s="89"/>
      <c r="BZ20" s="89"/>
    </row>
    <row r="21" spans="1:78" ht="25.5" x14ac:dyDescent="0.25">
      <c r="A21">
        <v>1</v>
      </c>
      <c r="B21" s="11">
        <v>24</v>
      </c>
      <c r="C21" s="12" t="s">
        <v>61</v>
      </c>
      <c r="D21" s="12">
        <v>0</v>
      </c>
      <c r="E21" s="12">
        <v>104</v>
      </c>
      <c r="F21" s="12">
        <v>240</v>
      </c>
      <c r="G21" s="12">
        <v>2.0275000000000001E-2</v>
      </c>
      <c r="H21" s="12">
        <v>0.18099100000000001</v>
      </c>
      <c r="I21" s="12">
        <v>46.345638000000001</v>
      </c>
      <c r="J21" s="12">
        <v>1.6197589999999999</v>
      </c>
      <c r="K21" s="12">
        <v>8.7955360000000002</v>
      </c>
      <c r="L21" s="12">
        <v>0.15373700000000001</v>
      </c>
      <c r="M21" s="13">
        <v>2.0275000000000001E-2</v>
      </c>
      <c r="N21" s="12">
        <v>1.9057000000000001E-2</v>
      </c>
      <c r="O21" s="12">
        <v>101323</v>
      </c>
      <c r="P21" s="12">
        <v>20</v>
      </c>
      <c r="Q21" s="12">
        <v>60</v>
      </c>
      <c r="R21" s="12">
        <v>1.1978</v>
      </c>
      <c r="S21" s="12" t="s">
        <v>76</v>
      </c>
      <c r="T21" s="12" t="s">
        <v>77</v>
      </c>
      <c r="U21" s="77">
        <v>1010</v>
      </c>
      <c r="V21" s="34">
        <v>1.6609308135008314</v>
      </c>
      <c r="W21" s="2">
        <v>4.8678449575474234</v>
      </c>
      <c r="X21" s="2">
        <v>1.8298310408430392</v>
      </c>
      <c r="Y21" s="2">
        <v>0.69586987251005228</v>
      </c>
      <c r="Z21" s="80">
        <f>VLOOKUP(U21,BG!$A$2:$F$55,4)</f>
        <v>17.667128630810641</v>
      </c>
      <c r="AA21" s="80">
        <f>VLOOKUP(U21,BG!$A$2:$F$55,5)</f>
        <v>0.66413276973346635</v>
      </c>
      <c r="AB21" s="4">
        <f>VLOOKUP(U21+1,BG!$A$2:$F$55,4)</f>
        <v>22.794086980680678</v>
      </c>
      <c r="AC21" s="4">
        <f>VLOOKUP(U21+1,BG!$A$2:$F$55,5)</f>
        <v>0.59159919067940292</v>
      </c>
      <c r="AD21" s="3">
        <f>COUNTIF($U$2:U21,U21)</f>
        <v>8</v>
      </c>
      <c r="AE21" s="3">
        <f t="shared" si="0"/>
        <v>18</v>
      </c>
      <c r="AF21" s="3">
        <f t="shared" si="4"/>
        <v>10</v>
      </c>
      <c r="AG21" s="3">
        <f t="shared" si="5"/>
        <v>7</v>
      </c>
      <c r="AH21" s="81">
        <f t="shared" si="1"/>
        <v>19.778229127815948</v>
      </c>
      <c r="AI21" s="81">
        <f t="shared" si="2"/>
        <v>0.63426600188767546</v>
      </c>
      <c r="AJ21" s="83">
        <v>0.55234000000000005</v>
      </c>
      <c r="AK21" s="83">
        <v>4.7771600000000003</v>
      </c>
      <c r="AL21" s="84">
        <f t="shared" si="6"/>
        <v>2.6386165544000004</v>
      </c>
      <c r="AM21" s="84">
        <f t="shared" si="3"/>
        <v>9.6032036778415932</v>
      </c>
      <c r="AN21" s="84">
        <f t="shared" si="7"/>
        <v>12.544658313318187</v>
      </c>
      <c r="AO21" s="84">
        <f t="shared" si="8"/>
        <v>-2.9414546354765942</v>
      </c>
      <c r="AP21" s="85">
        <f t="shared" si="9"/>
        <v>1.8970447895323308</v>
      </c>
      <c r="AQ21" s="85">
        <f t="shared" si="10"/>
        <v>5.5800711898765947</v>
      </c>
      <c r="AR21" s="86">
        <f t="shared" si="11"/>
        <v>0</v>
      </c>
      <c r="AS21" s="88">
        <f t="shared" si="12"/>
        <v>12.605093459017509</v>
      </c>
      <c r="AT21" s="88">
        <f t="shared" si="13"/>
        <v>16.298915888146205</v>
      </c>
      <c r="AU21" s="88">
        <f t="shared" si="14"/>
        <v>7.9566502734353177</v>
      </c>
      <c r="AV21" s="88">
        <f t="shared" si="15"/>
        <v>8.342265614710886</v>
      </c>
      <c r="BJ21">
        <v>190</v>
      </c>
      <c r="BK21">
        <v>380000</v>
      </c>
      <c r="BT21" s="89"/>
      <c r="BU21" s="89" t="s">
        <v>1011</v>
      </c>
      <c r="BV21" s="89" t="s">
        <v>1012</v>
      </c>
      <c r="BW21" s="89" t="s">
        <v>1013</v>
      </c>
      <c r="BX21" s="89" t="s">
        <v>1014</v>
      </c>
    </row>
    <row r="22" spans="1:78" ht="15.75" thickBot="1" x14ac:dyDescent="0.3">
      <c r="A22">
        <v>1</v>
      </c>
      <c r="B22" s="14">
        <v>25</v>
      </c>
      <c r="C22" s="15" t="s">
        <v>61</v>
      </c>
      <c r="D22" s="15">
        <v>0</v>
      </c>
      <c r="E22" s="15">
        <v>104</v>
      </c>
      <c r="F22" s="15">
        <v>250</v>
      </c>
      <c r="G22" s="15">
        <v>1.9855999999999999E-2</v>
      </c>
      <c r="H22" s="15">
        <v>0.18154899999999999</v>
      </c>
      <c r="I22" s="15">
        <v>46.485753000000003</v>
      </c>
      <c r="J22" s="15">
        <v>1.580082</v>
      </c>
      <c r="K22" s="15">
        <v>8.8088949999999997</v>
      </c>
      <c r="L22" s="15">
        <v>0.14969199999999999</v>
      </c>
      <c r="M22" s="16">
        <v>1.9855999999999999E-2</v>
      </c>
      <c r="N22" s="15">
        <v>1.3058999999999999E-2</v>
      </c>
      <c r="O22" s="15">
        <v>101323</v>
      </c>
      <c r="P22" s="15">
        <v>20</v>
      </c>
      <c r="Q22" s="15">
        <v>60</v>
      </c>
      <c r="R22" s="15">
        <v>1.1978</v>
      </c>
      <c r="S22" s="15" t="s">
        <v>78</v>
      </c>
      <c r="T22" s="15" t="s">
        <v>79</v>
      </c>
      <c r="U22" s="77">
        <v>1010</v>
      </c>
      <c r="V22" s="42">
        <v>0.91599692228590746</v>
      </c>
      <c r="W22" s="2">
        <v>7.9470338397883724</v>
      </c>
      <c r="X22" s="2">
        <v>1.0866661946993734</v>
      </c>
      <c r="Y22" s="2">
        <v>0.76383587533827246</v>
      </c>
      <c r="Z22" s="80">
        <f>VLOOKUP(U22,BG!$A$2:$F$55,4)</f>
        <v>17.667128630810641</v>
      </c>
      <c r="AA22" s="80">
        <f>VLOOKUP(U22,BG!$A$2:$F$55,5)</f>
        <v>0.66413276973346635</v>
      </c>
      <c r="AB22" s="4">
        <f>VLOOKUP(U22+1,BG!$A$2:$F$55,4)</f>
        <v>22.794086980680678</v>
      </c>
      <c r="AC22" s="4">
        <f>VLOOKUP(U22+1,BG!$A$2:$F$55,5)</f>
        <v>0.59159919067940292</v>
      </c>
      <c r="AD22" s="3">
        <f>COUNTIF($U$2:U22,U22)</f>
        <v>9</v>
      </c>
      <c r="AE22" s="3">
        <f t="shared" si="0"/>
        <v>18</v>
      </c>
      <c r="AF22" s="3">
        <f t="shared" si="4"/>
        <v>9</v>
      </c>
      <c r="AG22" s="3">
        <f t="shared" si="5"/>
        <v>8</v>
      </c>
      <c r="AH22" s="81">
        <f t="shared" si="1"/>
        <v>20.079814913102421</v>
      </c>
      <c r="AI22" s="81">
        <f t="shared" si="2"/>
        <v>0.62999932076684828</v>
      </c>
      <c r="AJ22" s="83">
        <v>0.74905900000000003</v>
      </c>
      <c r="AK22" s="83">
        <v>0.43814500000000001</v>
      </c>
      <c r="AL22" s="84">
        <f t="shared" si="6"/>
        <v>0.32819645555500004</v>
      </c>
      <c r="AM22" s="84">
        <f t="shared" si="3"/>
        <v>9.3996088971682532</v>
      </c>
      <c r="AN22" s="84">
        <f t="shared" si="7"/>
        <v>12.650269756378556</v>
      </c>
      <c r="AO22" s="84">
        <f t="shared" si="8"/>
        <v>-3.2506608592103028</v>
      </c>
      <c r="AP22" s="85">
        <f t="shared" si="9"/>
        <v>1.1009629948399877</v>
      </c>
      <c r="AQ22" s="85">
        <f t="shared" si="10"/>
        <v>3.5788573147653029</v>
      </c>
      <c r="AR22" s="86">
        <f t="shared" si="11"/>
        <v>0</v>
      </c>
      <c r="AS22" s="88">
        <f t="shared" si="12"/>
        <v>0.1437976360191455</v>
      </c>
      <c r="AT22" s="88">
        <f t="shared" si="13"/>
        <v>9.3842026079194945</v>
      </c>
      <c r="AU22" s="88">
        <f t="shared" si="14"/>
        <v>7.9696613540358934</v>
      </c>
      <c r="AV22" s="88">
        <f t="shared" si="15"/>
        <v>1.4145412538836011</v>
      </c>
      <c r="BJ22">
        <v>200</v>
      </c>
      <c r="BK22">
        <v>400000</v>
      </c>
      <c r="BT22" s="89" t="s">
        <v>1015</v>
      </c>
      <c r="BU22" s="89">
        <v>2.23E-2</v>
      </c>
      <c r="BV22" s="89">
        <v>3.4700000000000002E-2</v>
      </c>
      <c r="BW22" s="89">
        <v>1.24E-2</v>
      </c>
      <c r="BX22" s="89">
        <v>2.3099999999999999E-2</v>
      </c>
    </row>
    <row r="23" spans="1:78" x14ac:dyDescent="0.25">
      <c r="A23">
        <v>2</v>
      </c>
      <c r="B23" s="17">
        <v>1</v>
      </c>
      <c r="C23" s="18" t="s">
        <v>80</v>
      </c>
      <c r="D23" s="18">
        <v>0</v>
      </c>
      <c r="E23" s="18">
        <v>-104.03125</v>
      </c>
      <c r="F23" s="18">
        <v>250</v>
      </c>
      <c r="G23" s="18">
        <v>2.5824E-2</v>
      </c>
      <c r="H23" s="18">
        <v>0.181866</v>
      </c>
      <c r="I23" s="18">
        <v>46.565192000000003</v>
      </c>
      <c r="J23" s="18">
        <v>1.6115299999999999</v>
      </c>
      <c r="K23" s="18">
        <v>8.8179739999999995</v>
      </c>
      <c r="L23" s="18">
        <v>0.152673</v>
      </c>
      <c r="M23" s="19">
        <v>2.5824E-2</v>
      </c>
      <c r="N23" s="18">
        <v>5.1665999999999997E-2</v>
      </c>
      <c r="O23" s="18">
        <v>101324</v>
      </c>
      <c r="P23" s="18">
        <v>20.100000000000001</v>
      </c>
      <c r="Q23" s="18">
        <v>60</v>
      </c>
      <c r="R23" s="18">
        <v>1.1974</v>
      </c>
      <c r="S23" s="18" t="s">
        <v>81</v>
      </c>
      <c r="T23" s="18" t="s">
        <v>82</v>
      </c>
      <c r="U23" s="77">
        <v>1010</v>
      </c>
      <c r="V23" s="34">
        <v>5.9810037736424446</v>
      </c>
      <c r="W23" s="2">
        <v>1.745632386526919</v>
      </c>
      <c r="X23" s="2">
        <v>7.164025072217016</v>
      </c>
      <c r="Y23" s="2">
        <v>0.83112572636150506</v>
      </c>
      <c r="Z23" s="80">
        <f>VLOOKUP(U23,BG!$A$2:$F$55,4)</f>
        <v>17.667128630810641</v>
      </c>
      <c r="AA23" s="80">
        <f>VLOOKUP(U23,BG!$A$2:$F$55,5)</f>
        <v>0.66413276973346635</v>
      </c>
      <c r="AB23" s="4">
        <f>VLOOKUP(U23+1,BG!$A$2:$F$55,4)</f>
        <v>22.794086980680678</v>
      </c>
      <c r="AC23" s="4">
        <f>VLOOKUP(U23+1,BG!$A$2:$F$55,5)</f>
        <v>0.59159919067940292</v>
      </c>
      <c r="AD23" s="3">
        <f>COUNTIF($U$2:U23,U23)</f>
        <v>10</v>
      </c>
      <c r="AE23" s="3">
        <f t="shared" si="0"/>
        <v>18</v>
      </c>
      <c r="AF23" s="3">
        <f t="shared" si="4"/>
        <v>8</v>
      </c>
      <c r="AG23" s="3">
        <f t="shared" si="5"/>
        <v>9</v>
      </c>
      <c r="AH23" s="81">
        <f t="shared" si="1"/>
        <v>20.381400698388894</v>
      </c>
      <c r="AI23" s="81">
        <f t="shared" si="2"/>
        <v>0.62573263964602099</v>
      </c>
      <c r="AJ23" s="83">
        <v>0.59459899999999999</v>
      </c>
      <c r="AK23" s="83">
        <v>11.514099999999999</v>
      </c>
      <c r="AL23" s="84">
        <f t="shared" si="6"/>
        <v>6.8462723458999992</v>
      </c>
      <c r="AM23" s="84">
        <f t="shared" si="3"/>
        <v>13.336879910314376</v>
      </c>
      <c r="AN23" s="84">
        <f t="shared" si="7"/>
        <v>12.753307658686138</v>
      </c>
      <c r="AO23" s="84">
        <f t="shared" si="8"/>
        <v>0.58357225162823845</v>
      </c>
      <c r="AP23" s="85">
        <f t="shared" si="9"/>
        <v>10.73166189241873</v>
      </c>
      <c r="AQ23" s="85">
        <f t="shared" si="10"/>
        <v>6.2627000942717608</v>
      </c>
      <c r="AR23" s="86">
        <f t="shared" si="11"/>
        <v>0</v>
      </c>
      <c r="AS23" s="88">
        <f t="shared" si="12"/>
        <v>78.828664417927172</v>
      </c>
      <c r="AT23" s="88">
        <f t="shared" si="13"/>
        <v>89.591536520821222</v>
      </c>
      <c r="AU23" s="88">
        <f t="shared" si="14"/>
        <v>7.9801608654874938</v>
      </c>
      <c r="AV23" s="88">
        <f t="shared" si="15"/>
        <v>81.611375655333731</v>
      </c>
      <c r="BJ23">
        <v>210</v>
      </c>
      <c r="BK23">
        <v>420000</v>
      </c>
      <c r="BT23" s="89" t="s">
        <v>1016</v>
      </c>
      <c r="BU23" s="89">
        <v>3.2800000000000003E-2</v>
      </c>
      <c r="BV23" s="89">
        <v>5.21E-2</v>
      </c>
      <c r="BW23" s="89">
        <v>3.5900000000000001E-2</v>
      </c>
      <c r="BX23" s="89">
        <v>4.0300000000000002E-2</v>
      </c>
    </row>
    <row r="24" spans="1:78" x14ac:dyDescent="0.25">
      <c r="A24">
        <v>2</v>
      </c>
      <c r="B24" s="11">
        <v>2</v>
      </c>
      <c r="C24" s="12" t="s">
        <v>80</v>
      </c>
      <c r="D24" s="12">
        <v>0</v>
      </c>
      <c r="E24" s="12">
        <v>-104</v>
      </c>
      <c r="F24" s="12">
        <v>240</v>
      </c>
      <c r="G24" s="12">
        <v>2.7476E-2</v>
      </c>
      <c r="H24" s="12">
        <v>0.18145</v>
      </c>
      <c r="I24" s="12">
        <v>46.460800999999996</v>
      </c>
      <c r="J24" s="12">
        <v>1.6132329999999999</v>
      </c>
      <c r="K24" s="12">
        <v>8.8082100000000008</v>
      </c>
      <c r="L24" s="12">
        <v>0.15281700000000001</v>
      </c>
      <c r="M24" s="13">
        <v>2.7476E-2</v>
      </c>
      <c r="N24" s="12">
        <v>6.0144000000000003E-2</v>
      </c>
      <c r="O24" s="12">
        <v>101321</v>
      </c>
      <c r="P24" s="12">
        <v>20.100000000000001</v>
      </c>
      <c r="Q24" s="12">
        <v>60</v>
      </c>
      <c r="R24" s="12">
        <v>1.1973</v>
      </c>
      <c r="S24" s="12" t="s">
        <v>83</v>
      </c>
      <c r="T24" s="12" t="s">
        <v>84</v>
      </c>
      <c r="U24" s="77">
        <v>1010</v>
      </c>
      <c r="V24" s="34">
        <v>7.1201218974259426</v>
      </c>
      <c r="W24" s="2">
        <v>1.5797074117182259</v>
      </c>
      <c r="X24" s="2">
        <v>8.7200480566332352</v>
      </c>
      <c r="Y24" s="2">
        <v>1.0979203008728982</v>
      </c>
      <c r="Z24" s="80">
        <f>VLOOKUP(U24,BG!$A$2:$F$55,4)</f>
        <v>17.667128630810641</v>
      </c>
      <c r="AA24" s="80">
        <f>VLOOKUP(U24,BG!$A$2:$F$55,5)</f>
        <v>0.66413276973346635</v>
      </c>
      <c r="AB24" s="4">
        <f>VLOOKUP(U24+1,BG!$A$2:$F$55,4)</f>
        <v>22.794086980680678</v>
      </c>
      <c r="AC24" s="4">
        <f>VLOOKUP(U24+1,BG!$A$2:$F$55,5)</f>
        <v>0.59159919067940292</v>
      </c>
      <c r="AD24" s="3">
        <f>COUNTIF($U$2:U24,U24)</f>
        <v>11</v>
      </c>
      <c r="AE24" s="3">
        <f t="shared" si="0"/>
        <v>18</v>
      </c>
      <c r="AF24" s="3">
        <f t="shared" si="4"/>
        <v>7</v>
      </c>
      <c r="AG24" s="3">
        <f t="shared" si="5"/>
        <v>10</v>
      </c>
      <c r="AH24" s="81">
        <f t="shared" si="1"/>
        <v>20.682986483675368</v>
      </c>
      <c r="AI24" s="81">
        <f t="shared" si="2"/>
        <v>0.62146595852519371</v>
      </c>
      <c r="AJ24" s="83">
        <v>0.68815599999999999</v>
      </c>
      <c r="AK24" s="83">
        <v>11.903499999999999</v>
      </c>
      <c r="AL24" s="84">
        <f t="shared" si="6"/>
        <v>8.191464946</v>
      </c>
      <c r="AM24" s="84">
        <f t="shared" si="3"/>
        <v>14.873044846475532</v>
      </c>
      <c r="AN24" s="84">
        <f t="shared" si="7"/>
        <v>12.853772020240939</v>
      </c>
      <c r="AO24" s="84">
        <f t="shared" si="8"/>
        <v>2.0192728262345927</v>
      </c>
      <c r="AP24" s="85">
        <f t="shared" si="9"/>
        <v>3.0566410044129131</v>
      </c>
      <c r="AQ24" s="85">
        <f t="shared" si="10"/>
        <v>6.1721921197654073</v>
      </c>
      <c r="AR24" s="86">
        <f t="shared" si="11"/>
        <v>0</v>
      </c>
      <c r="AS24" s="88">
        <f t="shared" si="12"/>
        <v>97.507102984710997</v>
      </c>
      <c r="AT24" s="88">
        <f t="shared" si="13"/>
        <v>120.11974802376302</v>
      </c>
      <c r="AU24" s="88">
        <f t="shared" si="14"/>
        <v>7.98818174922335</v>
      </c>
      <c r="AV24" s="88">
        <f t="shared" si="15"/>
        <v>112.13156627453968</v>
      </c>
      <c r="BJ24">
        <v>220</v>
      </c>
      <c r="BK24">
        <v>440000</v>
      </c>
    </row>
    <row r="25" spans="1:78" x14ac:dyDescent="0.25">
      <c r="A25">
        <v>2</v>
      </c>
      <c r="B25" s="11">
        <v>3</v>
      </c>
      <c r="C25" s="12" t="s">
        <v>80</v>
      </c>
      <c r="D25" s="12">
        <v>0</v>
      </c>
      <c r="E25" s="12">
        <v>-104</v>
      </c>
      <c r="F25" s="12">
        <v>230</v>
      </c>
      <c r="G25" s="12">
        <v>3.2348000000000002E-2</v>
      </c>
      <c r="H25" s="12">
        <v>0.181224</v>
      </c>
      <c r="I25" s="12">
        <v>46.404269999999997</v>
      </c>
      <c r="J25" s="12">
        <v>1.6044620000000001</v>
      </c>
      <c r="K25" s="12">
        <v>8.8031629999999996</v>
      </c>
      <c r="L25" s="12">
        <v>0.152256</v>
      </c>
      <c r="M25" s="13">
        <v>3.2348000000000002E-2</v>
      </c>
      <c r="N25" s="12">
        <v>8.4372000000000003E-2</v>
      </c>
      <c r="O25" s="12">
        <v>101314</v>
      </c>
      <c r="P25" s="12">
        <v>20.100000000000001</v>
      </c>
      <c r="Q25" s="12">
        <v>60</v>
      </c>
      <c r="R25" s="12">
        <v>1.1972</v>
      </c>
      <c r="S25" s="12" t="s">
        <v>85</v>
      </c>
      <c r="T25" s="12" t="s">
        <v>86</v>
      </c>
      <c r="U25" s="77">
        <v>1010</v>
      </c>
      <c r="V25" s="34">
        <v>11.188598067718912</v>
      </c>
      <c r="W25" s="2">
        <v>1.1599271245352758</v>
      </c>
      <c r="X25" s="2">
        <v>14.599788523655086</v>
      </c>
      <c r="Y25" s="2">
        <v>1.1654184129033629</v>
      </c>
      <c r="Z25" s="80">
        <f>VLOOKUP(U25,BG!$A$2:$F$55,4)</f>
        <v>17.667128630810641</v>
      </c>
      <c r="AA25" s="80">
        <f>VLOOKUP(U25,BG!$A$2:$F$55,5)</f>
        <v>0.66413276973346635</v>
      </c>
      <c r="AB25" s="4">
        <f>VLOOKUP(U25+1,BG!$A$2:$F$55,4)</f>
        <v>22.794086980680678</v>
      </c>
      <c r="AC25" s="4">
        <f>VLOOKUP(U25+1,BG!$A$2:$F$55,5)</f>
        <v>0.59159919067940292</v>
      </c>
      <c r="AD25" s="3">
        <f>COUNTIF($U$2:U25,U25)</f>
        <v>12</v>
      </c>
      <c r="AE25" s="3">
        <f t="shared" si="0"/>
        <v>18</v>
      </c>
      <c r="AF25" s="3">
        <f t="shared" si="4"/>
        <v>6</v>
      </c>
      <c r="AG25" s="3">
        <f t="shared" si="5"/>
        <v>11</v>
      </c>
      <c r="AH25" s="81">
        <f t="shared" si="1"/>
        <v>20.984572268961841</v>
      </c>
      <c r="AI25" s="81">
        <f t="shared" si="2"/>
        <v>0.61719927740436642</v>
      </c>
      <c r="AJ25" s="83">
        <v>0.63271500000000003</v>
      </c>
      <c r="AK25" s="83">
        <v>16.619399999999999</v>
      </c>
      <c r="AL25" s="84">
        <f t="shared" si="6"/>
        <v>10.515343671</v>
      </c>
      <c r="AM25" s="84">
        <f t="shared" si="3"/>
        <v>18.100109133969728</v>
      </c>
      <c r="AN25" s="84">
        <f t="shared" si="7"/>
        <v>12.951662841042955</v>
      </c>
      <c r="AO25" s="84">
        <f t="shared" si="8"/>
        <v>5.1484462929267725</v>
      </c>
      <c r="AP25" s="85">
        <f t="shared" si="9"/>
        <v>1.0424304873193639</v>
      </c>
      <c r="AQ25" s="85">
        <f t="shared" si="10"/>
        <v>5.3668973780732276</v>
      </c>
      <c r="AR25" s="86">
        <f t="shared" si="11"/>
        <v>0</v>
      </c>
      <c r="AS25" s="88">
        <f t="shared" si="12"/>
        <v>174.75870260581738</v>
      </c>
      <c r="AT25" s="88">
        <f t="shared" si="13"/>
        <v>247.24290324107298</v>
      </c>
      <c r="AU25" s="88">
        <f t="shared" si="14"/>
        <v>7.9937569466766947</v>
      </c>
      <c r="AV25" s="88">
        <f t="shared" si="15"/>
        <v>239.2491462943963</v>
      </c>
      <c r="BJ25">
        <v>230</v>
      </c>
      <c r="BK25">
        <v>460000</v>
      </c>
    </row>
    <row r="26" spans="1:78" x14ac:dyDescent="0.25">
      <c r="A26">
        <v>2</v>
      </c>
      <c r="B26" s="11">
        <v>4</v>
      </c>
      <c r="C26" s="12"/>
      <c r="D26" s="12">
        <v>0</v>
      </c>
      <c r="E26" s="12">
        <v>-104</v>
      </c>
      <c r="F26" s="12">
        <v>220</v>
      </c>
      <c r="G26" s="12">
        <v>3.6858000000000002E-2</v>
      </c>
      <c r="H26" s="12">
        <v>0.181562</v>
      </c>
      <c r="I26" s="12">
        <v>46.488912999999997</v>
      </c>
      <c r="J26" s="12">
        <v>1.6377619999999999</v>
      </c>
      <c r="K26" s="12">
        <v>8.8113150000000005</v>
      </c>
      <c r="L26" s="12">
        <v>0.15515200000000001</v>
      </c>
      <c r="M26" s="13">
        <v>3.6858000000000002E-2</v>
      </c>
      <c r="N26" s="12">
        <v>8.9901999999999996E-2</v>
      </c>
      <c r="O26" s="12">
        <v>101310</v>
      </c>
      <c r="P26" s="12">
        <v>20.100000000000001</v>
      </c>
      <c r="Q26" s="12">
        <v>60</v>
      </c>
      <c r="R26" s="12">
        <v>1.1972</v>
      </c>
      <c r="S26" s="12" t="s">
        <v>87</v>
      </c>
      <c r="T26" s="12" t="s">
        <v>88</v>
      </c>
      <c r="U26" s="77">
        <v>1010</v>
      </c>
      <c r="V26" s="34">
        <v>14.928004694438355</v>
      </c>
      <c r="W26" s="2">
        <v>0.96577481801299203</v>
      </c>
      <c r="X26" s="2">
        <v>19.949336789288559</v>
      </c>
      <c r="Y26" s="2">
        <v>0.64087262486361496</v>
      </c>
      <c r="Z26" s="80">
        <f>VLOOKUP(U26,BG!$A$2:$F$55,4)</f>
        <v>17.667128630810641</v>
      </c>
      <c r="AA26" s="80">
        <f>VLOOKUP(U26,BG!$A$2:$F$55,5)</f>
        <v>0.66413276973346635</v>
      </c>
      <c r="AB26" s="4">
        <f>VLOOKUP(U26+1,BG!$A$2:$F$55,4)</f>
        <v>22.794086980680678</v>
      </c>
      <c r="AC26" s="4">
        <f>VLOOKUP(U26+1,BG!$A$2:$F$55,5)</f>
        <v>0.59159919067940292</v>
      </c>
      <c r="AD26" s="3">
        <f>COUNTIF($U$2:U26,U26)</f>
        <v>13</v>
      </c>
      <c r="AE26" s="3">
        <f t="shared" si="0"/>
        <v>18</v>
      </c>
      <c r="AF26" s="3">
        <f t="shared" si="4"/>
        <v>5</v>
      </c>
      <c r="AG26" s="3">
        <f t="shared" si="5"/>
        <v>12</v>
      </c>
      <c r="AH26" s="81">
        <f t="shared" si="1"/>
        <v>21.286158054248318</v>
      </c>
      <c r="AI26" s="81">
        <f t="shared" si="2"/>
        <v>0.61293259628353924</v>
      </c>
      <c r="AJ26" s="83">
        <v>0.55610099999999996</v>
      </c>
      <c r="AK26" s="83">
        <v>24.4255</v>
      </c>
      <c r="AL26" s="84">
        <f t="shared" si="6"/>
        <v>13.583044975499998</v>
      </c>
      <c r="AM26" s="84">
        <f t="shared" si="3"/>
        <v>19.907439732018659</v>
      </c>
      <c r="AN26" s="84">
        <f t="shared" si="7"/>
        <v>13.046980121092192</v>
      </c>
      <c r="AO26" s="84">
        <f t="shared" si="8"/>
        <v>6.8604596109264673</v>
      </c>
      <c r="AP26" s="85">
        <f t="shared" si="9"/>
        <v>0.97990305982804016</v>
      </c>
      <c r="AQ26" s="85">
        <f t="shared" si="10"/>
        <v>6.722585364573531</v>
      </c>
      <c r="AR26" s="86">
        <f t="shared" si="11"/>
        <v>0</v>
      </c>
      <c r="AS26" s="88">
        <f t="shared" si="12"/>
        <v>331.77266504907521</v>
      </c>
      <c r="AT26" s="88">
        <f t="shared" si="13"/>
        <v>384.35523599406497</v>
      </c>
      <c r="AU26" s="88">
        <f t="shared" si="14"/>
        <v>7.9969193992807623</v>
      </c>
      <c r="AV26" s="88">
        <f t="shared" si="15"/>
        <v>376.35831659478418</v>
      </c>
      <c r="BJ26">
        <v>240</v>
      </c>
      <c r="BK26">
        <v>480000</v>
      </c>
    </row>
    <row r="27" spans="1:78" x14ac:dyDescent="0.25">
      <c r="A27">
        <v>2</v>
      </c>
      <c r="B27" s="11">
        <v>5</v>
      </c>
      <c r="C27" s="12"/>
      <c r="D27" s="12">
        <v>0</v>
      </c>
      <c r="E27" s="12">
        <v>-104</v>
      </c>
      <c r="F27" s="12">
        <v>210</v>
      </c>
      <c r="G27" s="12">
        <v>3.9446000000000002E-2</v>
      </c>
      <c r="H27" s="12">
        <v>0.18152399999999999</v>
      </c>
      <c r="I27" s="12">
        <v>46.479407999999999</v>
      </c>
      <c r="J27" s="12">
        <v>1.627421</v>
      </c>
      <c r="K27" s="12">
        <v>8.8105170000000008</v>
      </c>
      <c r="L27" s="12">
        <v>0.15425900000000001</v>
      </c>
      <c r="M27" s="13">
        <v>3.9446000000000002E-2</v>
      </c>
      <c r="N27" s="12">
        <v>9.7127000000000005E-2</v>
      </c>
      <c r="O27" s="12">
        <v>101308</v>
      </c>
      <c r="P27" s="12">
        <v>20.100000000000001</v>
      </c>
      <c r="Q27" s="12">
        <v>60</v>
      </c>
      <c r="R27" s="12">
        <v>1.1972</v>
      </c>
      <c r="S27" s="12" t="s">
        <v>89</v>
      </c>
      <c r="T27" s="12" t="s">
        <v>90</v>
      </c>
      <c r="U27" s="77">
        <v>1010</v>
      </c>
      <c r="V27" s="34">
        <v>16.919063333971959</v>
      </c>
      <c r="W27" s="2">
        <v>0.86643431551047501</v>
      </c>
      <c r="X27" s="2">
        <v>23.488554078874643</v>
      </c>
      <c r="Y27" s="2">
        <v>0.11507061473922418</v>
      </c>
      <c r="Z27" s="80">
        <f>VLOOKUP(U27,BG!$A$2:$F$55,4)</f>
        <v>17.667128630810641</v>
      </c>
      <c r="AA27" s="80">
        <f>VLOOKUP(U27,BG!$A$2:$F$55,5)</f>
        <v>0.66413276973346635</v>
      </c>
      <c r="AB27" s="4">
        <f>VLOOKUP(U27+1,BG!$A$2:$F$55,4)</f>
        <v>22.794086980680678</v>
      </c>
      <c r="AC27" s="4">
        <f>VLOOKUP(U27+1,BG!$A$2:$F$55,5)</f>
        <v>0.59159919067940292</v>
      </c>
      <c r="AD27" s="3">
        <f>COUNTIF($U$2:U27,U27)</f>
        <v>14</v>
      </c>
      <c r="AE27" s="3">
        <f t="shared" si="0"/>
        <v>18</v>
      </c>
      <c r="AF27" s="3">
        <f t="shared" si="4"/>
        <v>4</v>
      </c>
      <c r="AG27" s="3">
        <f t="shared" si="5"/>
        <v>13</v>
      </c>
      <c r="AH27" s="81">
        <f t="shared" si="1"/>
        <v>21.587743839534788</v>
      </c>
      <c r="AI27" s="81">
        <f t="shared" si="2"/>
        <v>0.60866591516271196</v>
      </c>
      <c r="AJ27" s="83">
        <v>0.38436100000000001</v>
      </c>
      <c r="AK27" s="83">
        <v>30.106100000000001</v>
      </c>
      <c r="AL27" s="84">
        <f t="shared" si="6"/>
        <v>11.571610702100001</v>
      </c>
      <c r="AM27" s="84">
        <f t="shared" si="3"/>
        <v>20.466359890399751</v>
      </c>
      <c r="AN27" s="84">
        <f t="shared" si="7"/>
        <v>13.139723860388639</v>
      </c>
      <c r="AO27" s="84">
        <f t="shared" si="8"/>
        <v>7.3266360300111124</v>
      </c>
      <c r="AP27" s="85">
        <f t="shared" si="9"/>
        <v>0.57938932065149285</v>
      </c>
      <c r="AQ27" s="85">
        <f t="shared" si="10"/>
        <v>4.2449746720888886</v>
      </c>
      <c r="AR27" s="86">
        <f t="shared" si="11"/>
        <v>0</v>
      </c>
      <c r="AS27" s="88">
        <f t="shared" si="12"/>
        <v>348.37606895849285</v>
      </c>
      <c r="AT27" s="88">
        <f t="shared" si="13"/>
        <v>478.02235872617382</v>
      </c>
      <c r="AU27" s="88">
        <f t="shared" si="14"/>
        <v>7.9977020484687724</v>
      </c>
      <c r="AV27" s="88">
        <f t="shared" si="15"/>
        <v>470.02465667770502</v>
      </c>
      <c r="BJ27">
        <v>250</v>
      </c>
      <c r="BK27">
        <v>500000</v>
      </c>
    </row>
    <row r="28" spans="1:78" x14ac:dyDescent="0.25">
      <c r="A28">
        <v>2</v>
      </c>
      <c r="B28" s="11">
        <v>6</v>
      </c>
      <c r="C28" s="12"/>
      <c r="D28" s="12">
        <v>0</v>
      </c>
      <c r="E28" s="12">
        <v>-104</v>
      </c>
      <c r="F28" s="12">
        <v>200</v>
      </c>
      <c r="G28" s="12">
        <v>4.6602999999999999E-2</v>
      </c>
      <c r="H28" s="12">
        <v>0.18156800000000001</v>
      </c>
      <c r="I28" s="12">
        <v>46.490360000000003</v>
      </c>
      <c r="J28" s="12">
        <v>1.611999</v>
      </c>
      <c r="K28" s="12">
        <v>8.8116249999999994</v>
      </c>
      <c r="L28" s="12">
        <v>0.152807</v>
      </c>
      <c r="M28" s="13">
        <v>4.6602999999999999E-2</v>
      </c>
      <c r="N28" s="12">
        <v>0.120333</v>
      </c>
      <c r="O28" s="12">
        <v>101307</v>
      </c>
      <c r="P28" s="12">
        <v>20.100000000000001</v>
      </c>
      <c r="Q28" s="12">
        <v>60</v>
      </c>
      <c r="R28" s="12">
        <v>1.1972</v>
      </c>
      <c r="S28" s="12" t="s">
        <v>91</v>
      </c>
      <c r="T28" s="12" t="s">
        <v>92</v>
      </c>
      <c r="U28" s="77">
        <v>1010</v>
      </c>
      <c r="V28" s="34">
        <v>23.067136661121115</v>
      </c>
      <c r="W28" s="2">
        <v>0.85039922810520863</v>
      </c>
      <c r="X28" s="2">
        <v>31.019082578169588</v>
      </c>
      <c r="Y28" s="2">
        <v>1.56823074186542</v>
      </c>
      <c r="Z28" s="80">
        <f>VLOOKUP(U28,BG!$A$2:$F$55,4)</f>
        <v>17.667128630810641</v>
      </c>
      <c r="AA28" s="80">
        <f>VLOOKUP(U28,BG!$A$2:$F$55,5)</f>
        <v>0.66413276973346635</v>
      </c>
      <c r="AB28" s="4">
        <f>VLOOKUP(U28+1,BG!$A$2:$F$55,4)</f>
        <v>22.794086980680678</v>
      </c>
      <c r="AC28" s="4">
        <f>VLOOKUP(U28+1,BG!$A$2:$F$55,5)</f>
        <v>0.59159919067940292</v>
      </c>
      <c r="AD28" s="3">
        <f>COUNTIF($U$2:U28,U28)</f>
        <v>15</v>
      </c>
      <c r="AE28" s="3">
        <f t="shared" si="0"/>
        <v>18</v>
      </c>
      <c r="AF28" s="3">
        <f t="shared" si="4"/>
        <v>3</v>
      </c>
      <c r="AG28" s="3">
        <f t="shared" si="5"/>
        <v>14</v>
      </c>
      <c r="AH28" s="81">
        <f t="shared" si="1"/>
        <v>21.889329624821261</v>
      </c>
      <c r="AI28" s="81">
        <f t="shared" si="2"/>
        <v>0.60439923404188467</v>
      </c>
      <c r="AJ28" s="83">
        <v>0.62448199999999998</v>
      </c>
      <c r="AK28" s="83">
        <v>34.388800000000003</v>
      </c>
      <c r="AL28" s="84">
        <f t="shared" si="6"/>
        <v>21.475186601600001</v>
      </c>
      <c r="AM28" s="84">
        <f t="shared" si="3"/>
        <v>27.946834622872561</v>
      </c>
      <c r="AN28" s="84">
        <f t="shared" si="7"/>
        <v>13.229894058932306</v>
      </c>
      <c r="AO28" s="84">
        <f t="shared" si="8"/>
        <v>14.716940563940256</v>
      </c>
      <c r="AP28" s="85">
        <f t="shared" si="9"/>
        <v>0.45921541969252333</v>
      </c>
      <c r="AQ28" s="85">
        <f t="shared" si="10"/>
        <v>6.7582460376597453</v>
      </c>
      <c r="AR28" s="86">
        <f t="shared" si="11"/>
        <v>0</v>
      </c>
      <c r="AS28" s="88">
        <f t="shared" si="12"/>
        <v>738.50589700510227</v>
      </c>
      <c r="AT28" s="88">
        <f t="shared" si="13"/>
        <v>818.24009208178529</v>
      </c>
      <c r="AU28" s="88">
        <f t="shared" si="14"/>
        <v>7.9961378356739665</v>
      </c>
      <c r="AV28" s="88">
        <f t="shared" si="15"/>
        <v>810.24395424611134</v>
      </c>
      <c r="BJ28">
        <v>260</v>
      </c>
      <c r="BK28">
        <v>520000</v>
      </c>
    </row>
    <row r="29" spans="1:78" x14ac:dyDescent="0.25">
      <c r="A29">
        <v>2</v>
      </c>
      <c r="B29" s="11">
        <v>7</v>
      </c>
      <c r="C29" s="12"/>
      <c r="D29" s="12">
        <v>0</v>
      </c>
      <c r="E29" s="12">
        <v>-104</v>
      </c>
      <c r="F29" s="12">
        <v>190</v>
      </c>
      <c r="G29" s="12">
        <v>5.4739999999999997E-2</v>
      </c>
      <c r="H29" s="12">
        <v>0.18179300000000001</v>
      </c>
      <c r="I29" s="12">
        <v>46.546844</v>
      </c>
      <c r="J29" s="12">
        <v>1.643313</v>
      </c>
      <c r="K29" s="12">
        <v>8.816929</v>
      </c>
      <c r="L29" s="12">
        <v>0.15559600000000001</v>
      </c>
      <c r="M29" s="13">
        <v>5.4739999999999997E-2</v>
      </c>
      <c r="N29" s="12">
        <v>0.14744299999999999</v>
      </c>
      <c r="O29" s="12">
        <v>101307</v>
      </c>
      <c r="P29" s="12">
        <v>20.100000000000001</v>
      </c>
      <c r="Q29" s="12">
        <v>60</v>
      </c>
      <c r="R29" s="12">
        <v>1.1972</v>
      </c>
      <c r="S29" s="12" t="s">
        <v>93</v>
      </c>
      <c r="T29" s="12" t="s">
        <v>94</v>
      </c>
      <c r="U29" s="77">
        <v>1010</v>
      </c>
      <c r="V29" s="34">
        <v>30.107234983594836</v>
      </c>
      <c r="W29" s="2">
        <v>0.76151562589143984</v>
      </c>
      <c r="X29" s="2">
        <v>41.050819967221628</v>
      </c>
      <c r="Y29" s="2">
        <v>1.2407212334970361</v>
      </c>
      <c r="Z29" s="80">
        <f>VLOOKUP(U29,BG!$A$2:$F$55,4)</f>
        <v>17.667128630810641</v>
      </c>
      <c r="AA29" s="80">
        <f>VLOOKUP(U29,BG!$A$2:$F$55,5)</f>
        <v>0.66413276973346635</v>
      </c>
      <c r="AB29" s="4">
        <f>VLOOKUP(U29+1,BG!$A$2:$F$55,4)</f>
        <v>22.794086980680678</v>
      </c>
      <c r="AC29" s="4">
        <f>VLOOKUP(U29+1,BG!$A$2:$F$55,5)</f>
        <v>0.59159919067940292</v>
      </c>
      <c r="AD29" s="3">
        <f>COUNTIF($U$2:U29,U29)</f>
        <v>16</v>
      </c>
      <c r="AE29" s="3">
        <f t="shared" si="0"/>
        <v>18</v>
      </c>
      <c r="AF29" s="3">
        <f t="shared" si="4"/>
        <v>2</v>
      </c>
      <c r="AG29" s="3">
        <f t="shared" si="5"/>
        <v>15</v>
      </c>
      <c r="AH29" s="81">
        <f t="shared" si="1"/>
        <v>22.190915410107735</v>
      </c>
      <c r="AI29" s="81">
        <f t="shared" si="2"/>
        <v>0.60013255292105749</v>
      </c>
      <c r="AJ29" s="83">
        <v>0.61593399999999998</v>
      </c>
      <c r="AK29" s="83">
        <v>41.568199999999997</v>
      </c>
      <c r="AL29" s="84">
        <f t="shared" si="6"/>
        <v>25.603267698799996</v>
      </c>
      <c r="AM29" s="84">
        <f t="shared" si="3"/>
        <v>32.501562094192629</v>
      </c>
      <c r="AN29" s="84">
        <f t="shared" si="7"/>
        <v>13.31749071672319</v>
      </c>
      <c r="AO29" s="84">
        <f t="shared" si="8"/>
        <v>19.184071377469436</v>
      </c>
      <c r="AP29" s="85">
        <f t="shared" si="9"/>
        <v>0.33461074007833019</v>
      </c>
      <c r="AQ29" s="85">
        <f t="shared" si="10"/>
        <v>6.4191963213305598</v>
      </c>
      <c r="AR29" s="86">
        <f t="shared" si="11"/>
        <v>0</v>
      </c>
      <c r="AS29" s="88">
        <f t="shared" si="12"/>
        <v>1064.281752357258</v>
      </c>
      <c r="AT29" s="88">
        <f t="shared" si="13"/>
        <v>1283.2831501963806</v>
      </c>
      <c r="AU29" s="88">
        <f t="shared" si="14"/>
        <v>7.9922597023295721</v>
      </c>
      <c r="AV29" s="88">
        <f t="shared" si="15"/>
        <v>1275.2908904940509</v>
      </c>
      <c r="BJ29">
        <v>270</v>
      </c>
      <c r="BK29">
        <v>540000</v>
      </c>
    </row>
    <row r="30" spans="1:78" x14ac:dyDescent="0.25">
      <c r="A30">
        <v>2</v>
      </c>
      <c r="B30" s="11">
        <v>8</v>
      </c>
      <c r="C30" s="12"/>
      <c r="D30" s="12">
        <v>0</v>
      </c>
      <c r="E30" s="12">
        <v>-104</v>
      </c>
      <c r="F30" s="12">
        <v>180</v>
      </c>
      <c r="G30" s="12">
        <v>6.3241000000000006E-2</v>
      </c>
      <c r="H30" s="12">
        <v>0.18205099999999999</v>
      </c>
      <c r="I30" s="12">
        <v>46.611646</v>
      </c>
      <c r="J30" s="12">
        <v>1.575393</v>
      </c>
      <c r="K30" s="12">
        <v>8.8250010000000003</v>
      </c>
      <c r="L30" s="12">
        <v>0.149177</v>
      </c>
      <c r="M30" s="13">
        <v>6.3241000000000006E-2</v>
      </c>
      <c r="N30" s="12">
        <v>0.16635</v>
      </c>
      <c r="O30" s="12">
        <v>101303</v>
      </c>
      <c r="P30" s="12">
        <v>20.2</v>
      </c>
      <c r="Q30" s="12">
        <v>60</v>
      </c>
      <c r="R30" s="12">
        <v>1.1967000000000001</v>
      </c>
      <c r="S30" s="12" t="s">
        <v>95</v>
      </c>
      <c r="T30" s="12" t="s">
        <v>96</v>
      </c>
      <c r="U30" s="77">
        <v>1010</v>
      </c>
      <c r="V30" s="34">
        <v>37.478969203328013</v>
      </c>
      <c r="W30" s="2">
        <v>0.63347824158426613</v>
      </c>
      <c r="X30" s="2">
        <v>55.553240421012895</v>
      </c>
      <c r="Y30" s="2">
        <v>-0.27467458122840721</v>
      </c>
      <c r="Z30" s="80">
        <f>VLOOKUP(U30,BG!$A$2:$F$55,4)</f>
        <v>17.667128630810641</v>
      </c>
      <c r="AA30" s="80">
        <f>VLOOKUP(U30,BG!$A$2:$F$55,5)</f>
        <v>0.66413276973346635</v>
      </c>
      <c r="AB30" s="4">
        <f>VLOOKUP(U30+1,BG!$A$2:$F$55,4)</f>
        <v>22.794086980680678</v>
      </c>
      <c r="AC30" s="4">
        <f>VLOOKUP(U30+1,BG!$A$2:$F$55,5)</f>
        <v>0.59159919067940292</v>
      </c>
      <c r="AD30" s="3">
        <f>COUNTIF($U$2:U30,U30)</f>
        <v>17</v>
      </c>
      <c r="AE30" s="3">
        <f t="shared" si="0"/>
        <v>18</v>
      </c>
      <c r="AF30" s="3">
        <f t="shared" si="4"/>
        <v>1</v>
      </c>
      <c r="AG30" s="3">
        <f t="shared" si="5"/>
        <v>16</v>
      </c>
      <c r="AH30" s="81">
        <f t="shared" si="1"/>
        <v>22.492501195394205</v>
      </c>
      <c r="AI30" s="81">
        <f t="shared" si="2"/>
        <v>0.59586587180023021</v>
      </c>
      <c r="AJ30" s="83">
        <v>0.50586200000000003</v>
      </c>
      <c r="AK30" s="83">
        <v>57.334200000000003</v>
      </c>
      <c r="AL30" s="84">
        <f t="shared" si="6"/>
        <v>29.003193080400003</v>
      </c>
      <c r="AM30" s="84">
        <f t="shared" si="3"/>
        <v>35.191769056211221</v>
      </c>
      <c r="AN30" s="84">
        <f t="shared" si="7"/>
        <v>13.402513833761288</v>
      </c>
      <c r="AO30" s="84">
        <f t="shared" si="8"/>
        <v>21.789255222449931</v>
      </c>
      <c r="AP30" s="85">
        <f t="shared" si="9"/>
        <v>0.33107776214936424</v>
      </c>
      <c r="AQ30" s="85">
        <f t="shared" si="10"/>
        <v>7.2139378579500715</v>
      </c>
      <c r="AR30" s="86">
        <f t="shared" si="11"/>
        <v>0</v>
      </c>
      <c r="AS30" s="88">
        <f t="shared" si="12"/>
        <v>1662.8748727102698</v>
      </c>
      <c r="AT30" s="88">
        <f t="shared" si="13"/>
        <v>1955.0168072204642</v>
      </c>
      <c r="AU30" s="88">
        <f t="shared" si="14"/>
        <v>7.9861005898688155</v>
      </c>
      <c r="AV30" s="88">
        <f t="shared" si="15"/>
        <v>1947.0307066305954</v>
      </c>
      <c r="BJ30">
        <v>280</v>
      </c>
      <c r="BK30">
        <v>560000</v>
      </c>
    </row>
    <row r="31" spans="1:78" x14ac:dyDescent="0.25">
      <c r="A31">
        <v>2</v>
      </c>
      <c r="B31" s="11">
        <v>9</v>
      </c>
      <c r="C31" s="12"/>
      <c r="D31" s="12">
        <v>0</v>
      </c>
      <c r="E31" s="12">
        <v>-104</v>
      </c>
      <c r="F31" s="12">
        <v>170</v>
      </c>
      <c r="G31" s="12">
        <v>6.9917999999999994E-2</v>
      </c>
      <c r="H31" s="12">
        <v>0.182753</v>
      </c>
      <c r="I31" s="12">
        <v>46.787837000000003</v>
      </c>
      <c r="J31" s="12">
        <v>1.602635</v>
      </c>
      <c r="K31" s="12">
        <v>8.8415870000000005</v>
      </c>
      <c r="L31" s="12">
        <v>0.151446</v>
      </c>
      <c r="M31" s="13">
        <v>6.9917999999999994E-2</v>
      </c>
      <c r="N31" s="12">
        <v>0.195657</v>
      </c>
      <c r="O31" s="12">
        <v>101304</v>
      </c>
      <c r="P31" s="12">
        <v>20.2</v>
      </c>
      <c r="Q31" s="12">
        <v>60</v>
      </c>
      <c r="R31" s="12">
        <v>1.1967000000000001</v>
      </c>
      <c r="S31" s="12" t="s">
        <v>97</v>
      </c>
      <c r="T31" s="12" t="s">
        <v>98</v>
      </c>
      <c r="U31" s="77">
        <v>1010</v>
      </c>
      <c r="V31" s="34">
        <v>43.191533189664632</v>
      </c>
      <c r="W31" s="2">
        <v>0.6428816986683229</v>
      </c>
      <c r="X31" s="2">
        <v>62.708993227260713</v>
      </c>
      <c r="Y31" s="2">
        <v>0.58502038287593061</v>
      </c>
      <c r="Z31" s="80">
        <f>VLOOKUP(U31,BG!$A$2:$F$55,4)</f>
        <v>17.667128630810641</v>
      </c>
      <c r="AA31" s="80">
        <f>VLOOKUP(U31,BG!$A$2:$F$55,5)</f>
        <v>0.66413276973346635</v>
      </c>
      <c r="AB31" s="4">
        <f>VLOOKUP(U31+1,BG!$A$2:$F$55,4)</f>
        <v>22.794086980680678</v>
      </c>
      <c r="AC31" s="4">
        <f>VLOOKUP(U31+1,BG!$A$2:$F$55,5)</f>
        <v>0.59159919067940292</v>
      </c>
      <c r="AD31" s="3">
        <f>COUNTIF($U$2:U31,U31)</f>
        <v>18</v>
      </c>
      <c r="AE31" s="3">
        <f t="shared" si="0"/>
        <v>18</v>
      </c>
      <c r="AF31" s="3">
        <f t="shared" si="4"/>
        <v>0</v>
      </c>
      <c r="AG31" s="3">
        <f t="shared" si="5"/>
        <v>17</v>
      </c>
      <c r="AH31" s="81">
        <f t="shared" si="1"/>
        <v>22.794086980680678</v>
      </c>
      <c r="AI31" s="81">
        <f t="shared" si="2"/>
        <v>0.59159919067940292</v>
      </c>
      <c r="AJ31" s="83">
        <v>0.54434000000000005</v>
      </c>
      <c r="AK31" s="83">
        <v>64.452600000000004</v>
      </c>
      <c r="AL31" s="84">
        <f t="shared" si="6"/>
        <v>35.084128284000002</v>
      </c>
      <c r="AM31" s="84">
        <f t="shared" si="3"/>
        <v>40.899484470597656</v>
      </c>
      <c r="AN31" s="84">
        <f t="shared" si="7"/>
        <v>13.484963410046603</v>
      </c>
      <c r="AO31" s="84">
        <f t="shared" si="8"/>
        <v>27.414521060551053</v>
      </c>
      <c r="AP31" s="85">
        <f t="shared" si="9"/>
        <v>0.27976440684515042</v>
      </c>
      <c r="AQ31" s="85">
        <f t="shared" si="10"/>
        <v>7.6696072234489492</v>
      </c>
      <c r="AR31" s="86">
        <f t="shared" si="11"/>
        <v>0</v>
      </c>
      <c r="AS31" s="88">
        <f t="shared" si="12"/>
        <v>2261.2632866373388</v>
      </c>
      <c r="AT31" s="88">
        <f t="shared" si="13"/>
        <v>2528.0794554375866</v>
      </c>
      <c r="AU31" s="88">
        <f t="shared" si="14"/>
        <v>7.9776934397249324</v>
      </c>
      <c r="AV31" s="88">
        <f t="shared" si="15"/>
        <v>2520.1017619978616</v>
      </c>
      <c r="BJ31">
        <v>290</v>
      </c>
      <c r="BK31">
        <v>580000</v>
      </c>
    </row>
    <row r="32" spans="1:78" x14ac:dyDescent="0.25">
      <c r="A32">
        <v>2</v>
      </c>
      <c r="B32" s="20">
        <v>17</v>
      </c>
      <c r="C32" s="21" t="s">
        <v>99</v>
      </c>
      <c r="D32" s="21">
        <v>0</v>
      </c>
      <c r="E32" s="21">
        <v>-103.96875</v>
      </c>
      <c r="F32" s="21">
        <v>170</v>
      </c>
      <c r="G32" s="21">
        <v>3.9019999999999999E-2</v>
      </c>
      <c r="H32" s="21">
        <v>0.183388</v>
      </c>
      <c r="I32" s="21">
        <v>46.947110000000002</v>
      </c>
      <c r="J32" s="21">
        <v>1.6307510000000001</v>
      </c>
      <c r="K32" s="21">
        <v>8.8568519999999999</v>
      </c>
      <c r="L32" s="21">
        <v>0.15376600000000001</v>
      </c>
      <c r="M32" s="22">
        <v>3.9019999999999999E-2</v>
      </c>
      <c r="N32" s="21">
        <v>0.10946</v>
      </c>
      <c r="O32" s="21">
        <v>101298</v>
      </c>
      <c r="P32" s="21">
        <v>20.2</v>
      </c>
      <c r="Q32" s="21">
        <v>60</v>
      </c>
      <c r="R32" s="21">
        <v>1.1966000000000001</v>
      </c>
      <c r="S32" s="21" t="s">
        <v>100</v>
      </c>
      <c r="T32" s="21" t="s">
        <v>101</v>
      </c>
      <c r="U32" s="77">
        <v>1020</v>
      </c>
      <c r="V32" s="34">
        <v>53.416328630590854</v>
      </c>
      <c r="W32" s="2">
        <v>0.65504337678316871</v>
      </c>
      <c r="X32" s="2">
        <v>75.198103859504528</v>
      </c>
      <c r="Y32" s="2">
        <v>2.9225237677837397</v>
      </c>
      <c r="Z32" s="80">
        <f>VLOOKUP(U32,BG!$A$2:$F$55,4)</f>
        <v>15.890105072884921</v>
      </c>
      <c r="AA32" s="80">
        <f>VLOOKUP(U32,BG!$A$2:$F$55,5)</f>
        <v>1.0125530342922053</v>
      </c>
      <c r="AB32" s="4">
        <f>VLOOKUP(U32+1,BG!$A$2:$F$55,4)</f>
        <v>14.731618018412622</v>
      </c>
      <c r="AC32" s="4">
        <f>VLOOKUP(U32+1,BG!$A$2:$F$55,5)</f>
        <v>1.2516985998598114</v>
      </c>
      <c r="AD32" s="3">
        <f>COUNTIF($U$2:U32,U32)</f>
        <v>1</v>
      </c>
      <c r="AE32" s="3">
        <f t="shared" si="0"/>
        <v>14</v>
      </c>
      <c r="AF32" s="3">
        <f t="shared" si="4"/>
        <v>13</v>
      </c>
      <c r="AG32" s="3">
        <f t="shared" si="5"/>
        <v>0</v>
      </c>
      <c r="AH32" s="81">
        <f t="shared" si="1"/>
        <v>15.890105072884921</v>
      </c>
      <c r="AI32" s="81">
        <f t="shared" si="2"/>
        <v>1.0125530342922053</v>
      </c>
      <c r="AJ32" s="83">
        <v>0.537601</v>
      </c>
      <c r="AK32" s="83">
        <v>77.994399999999999</v>
      </c>
      <c r="AL32" s="84">
        <f t="shared" si="6"/>
        <v>41.929867434400002</v>
      </c>
      <c r="AM32" s="84">
        <f t="shared" si="3"/>
        <v>52.180543647605013</v>
      </c>
      <c r="AN32" s="84">
        <f t="shared" si="7"/>
        <v>16.089574106771593</v>
      </c>
      <c r="AO32" s="84">
        <f t="shared" si="8"/>
        <v>36.09096954083342</v>
      </c>
      <c r="AP32" s="85">
        <f t="shared" si="9"/>
        <v>0.16178279408538573</v>
      </c>
      <c r="AQ32" s="85">
        <f t="shared" si="10"/>
        <v>5.8388978935665818</v>
      </c>
      <c r="AR32" s="86">
        <f t="shared" si="11"/>
        <v>0</v>
      </c>
      <c r="AS32" s="88">
        <f t="shared" si="12"/>
        <v>3270.2948526255673</v>
      </c>
      <c r="AT32" s="88">
        <f t="shared" si="13"/>
        <v>3704.1096948363388</v>
      </c>
      <c r="AU32" s="88">
        <f t="shared" si="14"/>
        <v>16.291547082280875</v>
      </c>
      <c r="AV32" s="88">
        <f t="shared" si="15"/>
        <v>3687.8181477540579</v>
      </c>
      <c r="BJ32">
        <v>300</v>
      </c>
      <c r="BK32">
        <v>600000</v>
      </c>
    </row>
    <row r="33" spans="1:63" x14ac:dyDescent="0.25">
      <c r="A33">
        <v>2</v>
      </c>
      <c r="B33" s="20">
        <v>16</v>
      </c>
      <c r="C33" s="21" t="s">
        <v>99</v>
      </c>
      <c r="D33" s="21">
        <v>0</v>
      </c>
      <c r="E33" s="21">
        <v>-103.96875</v>
      </c>
      <c r="F33" s="21">
        <v>160</v>
      </c>
      <c r="G33" s="21">
        <v>4.1673000000000002E-2</v>
      </c>
      <c r="H33" s="21">
        <v>0.18303800000000001</v>
      </c>
      <c r="I33" s="21">
        <v>46.859333999999997</v>
      </c>
      <c r="J33" s="21">
        <v>1.59619</v>
      </c>
      <c r="K33" s="21">
        <v>8.848706</v>
      </c>
      <c r="L33" s="21">
        <v>0.15071300000000001</v>
      </c>
      <c r="M33" s="22">
        <v>4.1673000000000002E-2</v>
      </c>
      <c r="N33" s="21">
        <v>0.11715299999999999</v>
      </c>
      <c r="O33" s="21">
        <v>101296</v>
      </c>
      <c r="P33" s="21">
        <v>20.2</v>
      </c>
      <c r="Q33" s="21">
        <v>60</v>
      </c>
      <c r="R33" s="21">
        <v>1.1966000000000001</v>
      </c>
      <c r="S33" s="21" t="s">
        <v>102</v>
      </c>
      <c r="T33" s="21" t="s">
        <v>103</v>
      </c>
      <c r="U33" s="77">
        <v>1020</v>
      </c>
      <c r="V33" s="34">
        <v>56.770424395579575</v>
      </c>
      <c r="W33" s="2">
        <v>0.67392922832962887</v>
      </c>
      <c r="X33" s="2">
        <v>79.385438696932482</v>
      </c>
      <c r="Y33" s="2">
        <v>4.588504566904672</v>
      </c>
      <c r="Z33" s="80">
        <f>VLOOKUP(U33,BG!$A$2:$F$55,4)</f>
        <v>15.890105072884921</v>
      </c>
      <c r="AA33" s="80">
        <f>VLOOKUP(U33,BG!$A$2:$F$55,5)</f>
        <v>1.0125530342922053</v>
      </c>
      <c r="AB33" s="4">
        <f>VLOOKUP(U33+1,BG!$A$2:$F$55,4)</f>
        <v>14.731618018412622</v>
      </c>
      <c r="AC33" s="4">
        <f>VLOOKUP(U33+1,BG!$A$2:$F$55,5)</f>
        <v>1.2516985998598114</v>
      </c>
      <c r="AD33" s="3">
        <f>COUNTIF($U$2:U33,U33)</f>
        <v>2</v>
      </c>
      <c r="AE33" s="3">
        <f t="shared" si="0"/>
        <v>14</v>
      </c>
      <c r="AF33" s="3">
        <f t="shared" si="4"/>
        <v>12</v>
      </c>
      <c r="AG33" s="3">
        <f t="shared" si="5"/>
        <v>1</v>
      </c>
      <c r="AH33" s="81">
        <f t="shared" si="1"/>
        <v>15.800990684079361</v>
      </c>
      <c r="AI33" s="81">
        <f t="shared" si="2"/>
        <v>1.0309488470281751</v>
      </c>
      <c r="AJ33" s="83">
        <v>0.60372099999999995</v>
      </c>
      <c r="AK33" s="83">
        <v>81.436899999999994</v>
      </c>
      <c r="AL33" s="84">
        <f t="shared" si="6"/>
        <v>49.165166704899995</v>
      </c>
      <c r="AM33" s="84">
        <f t="shared" si="3"/>
        <v>58.088672008537444</v>
      </c>
      <c r="AN33" s="84">
        <f t="shared" si="7"/>
        <v>16.290013127654554</v>
      </c>
      <c r="AO33" s="84">
        <f t="shared" si="8"/>
        <v>41.79865888088289</v>
      </c>
      <c r="AP33" s="85">
        <f t="shared" si="9"/>
        <v>0.17623789904384385</v>
      </c>
      <c r="AQ33" s="85">
        <f t="shared" si="10"/>
        <v>7.3665078240171056</v>
      </c>
      <c r="AR33" s="86">
        <f t="shared" si="11"/>
        <v>0</v>
      </c>
      <c r="AS33" s="88">
        <f t="shared" si="12"/>
        <v>4003.8587644302702</v>
      </c>
      <c r="AT33" s="88">
        <f t="shared" si="13"/>
        <v>4247.1342627133608</v>
      </c>
      <c r="AU33" s="88">
        <f t="shared" si="14"/>
        <v>16.7941702520293</v>
      </c>
      <c r="AV33" s="88">
        <f t="shared" si="15"/>
        <v>4230.3400924613316</v>
      </c>
      <c r="BJ33">
        <v>310</v>
      </c>
      <c r="BK33">
        <v>620000</v>
      </c>
    </row>
    <row r="34" spans="1:63" x14ac:dyDescent="0.25">
      <c r="A34">
        <v>2</v>
      </c>
      <c r="B34" s="20">
        <v>15</v>
      </c>
      <c r="C34" s="21" t="s">
        <v>99</v>
      </c>
      <c r="D34" s="21">
        <v>0</v>
      </c>
      <c r="E34" s="21">
        <v>-103.96875</v>
      </c>
      <c r="F34" s="21">
        <v>150</v>
      </c>
      <c r="G34" s="21">
        <v>5.4303999999999998E-2</v>
      </c>
      <c r="H34" s="21">
        <v>0.18281900000000001</v>
      </c>
      <c r="I34" s="21">
        <v>46.804439000000002</v>
      </c>
      <c r="J34" s="21">
        <v>1.653392</v>
      </c>
      <c r="K34" s="21">
        <v>8.8436009999999996</v>
      </c>
      <c r="L34" s="21">
        <v>0.15615799999999999</v>
      </c>
      <c r="M34" s="22">
        <v>5.4303999999999998E-2</v>
      </c>
      <c r="N34" s="21">
        <v>0.15048300000000001</v>
      </c>
      <c r="O34" s="21">
        <v>101292</v>
      </c>
      <c r="P34" s="21">
        <v>20.2</v>
      </c>
      <c r="Q34" s="21">
        <v>60</v>
      </c>
      <c r="R34" s="21">
        <v>1.1964999999999999</v>
      </c>
      <c r="S34" s="21" t="s">
        <v>104</v>
      </c>
      <c r="T34" s="21" t="s">
        <v>105</v>
      </c>
      <c r="U34" s="77">
        <v>1020</v>
      </c>
      <c r="V34" s="34">
        <v>78.444383911982257</v>
      </c>
      <c r="W34" s="2">
        <v>0.56408025060803535</v>
      </c>
      <c r="X34" s="2">
        <v>120.55849448008031</v>
      </c>
      <c r="Y34" s="2">
        <v>3.4569778885169682</v>
      </c>
      <c r="Z34" s="80">
        <f>VLOOKUP(U34,BG!$A$2:$F$55,4)</f>
        <v>15.890105072884921</v>
      </c>
      <c r="AA34" s="80">
        <f>VLOOKUP(U34,BG!$A$2:$F$55,5)</f>
        <v>1.0125530342922053</v>
      </c>
      <c r="AB34" s="4">
        <f>VLOOKUP(U34+1,BG!$A$2:$F$55,4)</f>
        <v>14.731618018412622</v>
      </c>
      <c r="AC34" s="4">
        <f>VLOOKUP(U34+1,BG!$A$2:$F$55,5)</f>
        <v>1.2516985998598114</v>
      </c>
      <c r="AD34" s="3">
        <f>COUNTIF($U$2:U34,U34)</f>
        <v>3</v>
      </c>
      <c r="AE34" s="3">
        <f t="shared" si="0"/>
        <v>14</v>
      </c>
      <c r="AF34" s="3">
        <f t="shared" si="4"/>
        <v>11</v>
      </c>
      <c r="AG34" s="3">
        <f t="shared" si="5"/>
        <v>2</v>
      </c>
      <c r="AH34" s="81">
        <f t="shared" si="1"/>
        <v>15.711876295273798</v>
      </c>
      <c r="AI34" s="81">
        <f t="shared" si="2"/>
        <v>1.0493446597641447</v>
      </c>
      <c r="AJ34" s="83">
        <v>0.51896900000000001</v>
      </c>
      <c r="AK34" s="83">
        <v>122.76300000000001</v>
      </c>
      <c r="AL34" s="84">
        <f t="shared" si="6"/>
        <v>63.710191347000006</v>
      </c>
      <c r="AM34" s="84">
        <f t="shared" si="3"/>
        <v>71.461643667768129</v>
      </c>
      <c r="AN34" s="84">
        <f t="shared" si="7"/>
        <v>16.487173485320415</v>
      </c>
      <c r="AO34" s="84">
        <f t="shared" si="8"/>
        <v>54.974470182447718</v>
      </c>
      <c r="AP34" s="85">
        <f t="shared" si="9"/>
        <v>0.15890505421080775</v>
      </c>
      <c r="AQ34" s="85">
        <f t="shared" si="10"/>
        <v>8.7357211645522881</v>
      </c>
      <c r="AR34" s="86">
        <f t="shared" si="11"/>
        <v>0</v>
      </c>
      <c r="AS34" s="88">
        <f t="shared" si="12"/>
        <v>7821.2542203317616</v>
      </c>
      <c r="AT34" s="88">
        <f t="shared" si="13"/>
        <v>8198.5401239675557</v>
      </c>
      <c r="AU34" s="88">
        <f t="shared" si="14"/>
        <v>17.300727451425981</v>
      </c>
      <c r="AV34" s="88">
        <f t="shared" si="15"/>
        <v>8181.23939651613</v>
      </c>
      <c r="BJ34">
        <v>320</v>
      </c>
      <c r="BK34">
        <v>640000</v>
      </c>
    </row>
    <row r="35" spans="1:63" x14ac:dyDescent="0.25">
      <c r="A35">
        <v>2</v>
      </c>
      <c r="B35" s="20">
        <v>14</v>
      </c>
      <c r="C35" s="21" t="s">
        <v>99</v>
      </c>
      <c r="D35" s="21">
        <v>0</v>
      </c>
      <c r="E35" s="21">
        <v>-103.96875</v>
      </c>
      <c r="F35" s="21">
        <v>140</v>
      </c>
      <c r="G35" s="21">
        <v>6.4296000000000006E-2</v>
      </c>
      <c r="H35" s="21">
        <v>0.18315000000000001</v>
      </c>
      <c r="I35" s="21">
        <v>46.887309000000002</v>
      </c>
      <c r="J35" s="21">
        <v>1.6501600000000001</v>
      </c>
      <c r="K35" s="21">
        <v>8.8515680000000003</v>
      </c>
      <c r="L35" s="21">
        <v>0.15576300000000001</v>
      </c>
      <c r="M35" s="22">
        <v>6.4296000000000006E-2</v>
      </c>
      <c r="N35" s="21">
        <v>0.163989</v>
      </c>
      <c r="O35" s="21">
        <v>101289</v>
      </c>
      <c r="P35" s="21">
        <v>20.2</v>
      </c>
      <c r="Q35" s="21">
        <v>60</v>
      </c>
      <c r="R35" s="21">
        <v>1.1964999999999999</v>
      </c>
      <c r="S35" s="21" t="s">
        <v>106</v>
      </c>
      <c r="T35" s="21" t="s">
        <v>107</v>
      </c>
      <c r="U35" s="77">
        <v>1020</v>
      </c>
      <c r="V35" s="34">
        <v>95.24707291191686</v>
      </c>
      <c r="W35" s="2">
        <v>0.55695301487654081</v>
      </c>
      <c r="X35" s="2">
        <v>146.92219986597803</v>
      </c>
      <c r="Y35" s="2">
        <v>5.1190703632966619</v>
      </c>
      <c r="Z35" s="80">
        <f>VLOOKUP(U35,BG!$A$2:$F$55,4)</f>
        <v>15.890105072884921</v>
      </c>
      <c r="AA35" s="80">
        <f>VLOOKUP(U35,BG!$A$2:$F$55,5)</f>
        <v>1.0125530342922053</v>
      </c>
      <c r="AB35" s="4">
        <f>VLOOKUP(U35+1,BG!$A$2:$F$55,4)</f>
        <v>14.731618018412622</v>
      </c>
      <c r="AC35" s="4">
        <f>VLOOKUP(U35+1,BG!$A$2:$F$55,5)</f>
        <v>1.2516985998598114</v>
      </c>
      <c r="AD35" s="3">
        <f>COUNTIF($U$2:U35,U35)</f>
        <v>4</v>
      </c>
      <c r="AE35" s="3">
        <f t="shared" si="0"/>
        <v>14</v>
      </c>
      <c r="AF35" s="3">
        <f t="shared" si="4"/>
        <v>10</v>
      </c>
      <c r="AG35" s="3">
        <f t="shared" si="5"/>
        <v>3</v>
      </c>
      <c r="AH35" s="81">
        <f t="shared" si="1"/>
        <v>15.622761906468238</v>
      </c>
      <c r="AI35" s="81">
        <f t="shared" si="2"/>
        <v>1.0677404725001145</v>
      </c>
      <c r="AJ35" s="83">
        <v>0.54750900000000002</v>
      </c>
      <c r="AK35" s="83">
        <v>148.286</v>
      </c>
      <c r="AL35" s="84">
        <f t="shared" si="6"/>
        <v>81.187919574000006</v>
      </c>
      <c r="AM35" s="84">
        <f t="shared" si="3"/>
        <v>86.947832530946826</v>
      </c>
      <c r="AN35" s="84">
        <f t="shared" si="7"/>
        <v>16.681055179769185</v>
      </c>
      <c r="AO35" s="84">
        <f t="shared" si="8"/>
        <v>70.266777351177637</v>
      </c>
      <c r="AP35" s="85">
        <f t="shared" si="9"/>
        <v>0.1554239803576154</v>
      </c>
      <c r="AQ35" s="85">
        <f t="shared" si="10"/>
        <v>10.921142222822368</v>
      </c>
      <c r="AR35" s="86">
        <f t="shared" si="11"/>
        <v>0</v>
      </c>
      <c r="AS35" s="88">
        <f t="shared" si="12"/>
        <v>12039.031841950165</v>
      </c>
      <c r="AT35" s="88">
        <f t="shared" si="13"/>
        <v>12022.461749981077</v>
      </c>
      <c r="AU35" s="88">
        <f t="shared" si="14"/>
        <v>17.811037739447233</v>
      </c>
      <c r="AV35" s="88">
        <f t="shared" si="15"/>
        <v>12004.65071224163</v>
      </c>
      <c r="BJ35">
        <v>330</v>
      </c>
      <c r="BK35">
        <v>660000</v>
      </c>
    </row>
    <row r="36" spans="1:63" x14ac:dyDescent="0.25">
      <c r="A36">
        <v>2</v>
      </c>
      <c r="B36" s="20">
        <v>13</v>
      </c>
      <c r="C36" s="21" t="s">
        <v>99</v>
      </c>
      <c r="D36" s="21">
        <v>0</v>
      </c>
      <c r="E36" s="21">
        <v>-103.96875</v>
      </c>
      <c r="F36" s="21">
        <v>130</v>
      </c>
      <c r="G36" s="21">
        <v>7.3322999999999999E-2</v>
      </c>
      <c r="H36" s="21">
        <v>0.18329400000000001</v>
      </c>
      <c r="I36" s="21">
        <v>46.923380000000002</v>
      </c>
      <c r="J36" s="21">
        <v>1.633254</v>
      </c>
      <c r="K36" s="21">
        <v>8.8551780000000004</v>
      </c>
      <c r="L36" s="21">
        <v>0.15410099999999999</v>
      </c>
      <c r="M36" s="22">
        <v>7.3322999999999999E-2</v>
      </c>
      <c r="N36" s="21">
        <v>0.19692200000000001</v>
      </c>
      <c r="O36" s="21">
        <v>101285</v>
      </c>
      <c r="P36" s="21">
        <v>20.2</v>
      </c>
      <c r="Q36" s="21">
        <v>60</v>
      </c>
      <c r="R36" s="21">
        <v>1.1963999999999999</v>
      </c>
      <c r="S36" s="21" t="s">
        <v>108</v>
      </c>
      <c r="T36" s="21" t="s">
        <v>109</v>
      </c>
      <c r="U36" s="77">
        <v>1020</v>
      </c>
      <c r="V36" s="34">
        <v>110.25818613072087</v>
      </c>
      <c r="W36" s="2">
        <v>0.52959813612502771</v>
      </c>
      <c r="X36" s="2">
        <v>175.94375149021442</v>
      </c>
      <c r="Y36" s="2">
        <v>5.5834256470624846</v>
      </c>
      <c r="Z36" s="80">
        <f>VLOOKUP(U36,BG!$A$2:$F$55,4)</f>
        <v>15.890105072884921</v>
      </c>
      <c r="AA36" s="80">
        <f>VLOOKUP(U36,BG!$A$2:$F$55,5)</f>
        <v>1.0125530342922053</v>
      </c>
      <c r="AB36" s="4">
        <f>VLOOKUP(U36+1,BG!$A$2:$F$55,4)</f>
        <v>14.731618018412622</v>
      </c>
      <c r="AC36" s="4">
        <f>VLOOKUP(U36+1,BG!$A$2:$F$55,5)</f>
        <v>1.2516985998598114</v>
      </c>
      <c r="AD36" s="3">
        <f>COUNTIF($U$2:U36,U36)</f>
        <v>5</v>
      </c>
      <c r="AE36" s="3">
        <f t="shared" si="0"/>
        <v>14</v>
      </c>
      <c r="AF36" s="3">
        <f t="shared" si="4"/>
        <v>9</v>
      </c>
      <c r="AG36" s="3">
        <f t="shared" si="5"/>
        <v>4</v>
      </c>
      <c r="AH36" s="81">
        <f t="shared" si="1"/>
        <v>15.533647517662674</v>
      </c>
      <c r="AI36" s="81">
        <f t="shared" si="2"/>
        <v>1.0861362852360841</v>
      </c>
      <c r="AJ36" s="83">
        <v>0.51857500000000001</v>
      </c>
      <c r="AK36" s="83">
        <v>177.52699999999999</v>
      </c>
      <c r="AL36" s="84">
        <f t="shared" si="6"/>
        <v>92.061064024999993</v>
      </c>
      <c r="AM36" s="84">
        <f t="shared" si="3"/>
        <v>98.762908499125103</v>
      </c>
      <c r="AN36" s="84">
        <f t="shared" si="7"/>
        <v>16.871658211000856</v>
      </c>
      <c r="AO36" s="84">
        <f t="shared" si="8"/>
        <v>81.89125028812424</v>
      </c>
      <c r="AP36" s="85">
        <f t="shared" si="9"/>
        <v>0.1241868172862732</v>
      </c>
      <c r="AQ36" s="85">
        <f t="shared" si="10"/>
        <v>10.169813736875753</v>
      </c>
      <c r="AR36" s="86">
        <f t="shared" si="11"/>
        <v>0</v>
      </c>
      <c r="AS36" s="88">
        <f t="shared" si="12"/>
        <v>16343.324513166173</v>
      </c>
      <c r="AT36" s="88">
        <f t="shared" si="13"/>
        <v>16394.347774910006</v>
      </c>
      <c r="AU36" s="88">
        <f t="shared" si="14"/>
        <v>18.324920175069344</v>
      </c>
      <c r="AV36" s="88">
        <f t="shared" si="15"/>
        <v>16376.022854734936</v>
      </c>
      <c r="BJ36">
        <v>340</v>
      </c>
      <c r="BK36">
        <v>680000</v>
      </c>
    </row>
    <row r="37" spans="1:63" x14ac:dyDescent="0.25">
      <c r="A37">
        <v>2</v>
      </c>
      <c r="B37" s="20">
        <v>12</v>
      </c>
      <c r="C37" s="21" t="s">
        <v>99</v>
      </c>
      <c r="D37" s="21">
        <v>0</v>
      </c>
      <c r="E37" s="21">
        <v>-103.96875</v>
      </c>
      <c r="F37" s="21">
        <v>120</v>
      </c>
      <c r="G37" s="21">
        <v>9.8147999999999999E-2</v>
      </c>
      <c r="H37" s="21">
        <v>0.18320400000000001</v>
      </c>
      <c r="I37" s="21">
        <v>46.900917999999997</v>
      </c>
      <c r="J37" s="21">
        <v>1.6020460000000001</v>
      </c>
      <c r="K37" s="21">
        <v>8.8532820000000001</v>
      </c>
      <c r="L37" s="21">
        <v>0.151255</v>
      </c>
      <c r="M37" s="22">
        <v>9.8147999999999999E-2</v>
      </c>
      <c r="N37" s="21">
        <v>0.234488</v>
      </c>
      <c r="O37" s="21">
        <v>101281</v>
      </c>
      <c r="P37" s="21">
        <v>20.2</v>
      </c>
      <c r="Q37" s="21">
        <v>60</v>
      </c>
      <c r="R37" s="21">
        <v>1.1963999999999999</v>
      </c>
      <c r="S37" s="21" t="s">
        <v>110</v>
      </c>
      <c r="T37" s="21" t="s">
        <v>111</v>
      </c>
      <c r="U37" s="77">
        <v>1020</v>
      </c>
      <c r="V37" s="34">
        <v>154.20622766079609</v>
      </c>
      <c r="W37" s="2">
        <v>0.49873340004637384</v>
      </c>
      <c r="X37" s="2">
        <v>250.14288655670916</v>
      </c>
      <c r="Y37" s="2">
        <v>5.646717498084846</v>
      </c>
      <c r="Z37" s="80">
        <f>VLOOKUP(U37,BG!$A$2:$F$55,4)</f>
        <v>15.890105072884921</v>
      </c>
      <c r="AA37" s="80">
        <f>VLOOKUP(U37,BG!$A$2:$F$55,5)</f>
        <v>1.0125530342922053</v>
      </c>
      <c r="AB37" s="4">
        <f>VLOOKUP(U37+1,BG!$A$2:$F$55,4)</f>
        <v>14.731618018412622</v>
      </c>
      <c r="AC37" s="4">
        <f>VLOOKUP(U37+1,BG!$A$2:$F$55,5)</f>
        <v>1.2516985998598114</v>
      </c>
      <c r="AD37" s="3">
        <f>COUNTIF($U$2:U37,U37)</f>
        <v>6</v>
      </c>
      <c r="AE37" s="3">
        <f t="shared" si="0"/>
        <v>14</v>
      </c>
      <c r="AF37" s="3">
        <f t="shared" si="4"/>
        <v>8</v>
      </c>
      <c r="AG37" s="3">
        <f t="shared" si="5"/>
        <v>5</v>
      </c>
      <c r="AH37" s="81">
        <f t="shared" si="1"/>
        <v>15.444533128857113</v>
      </c>
      <c r="AI37" s="81">
        <f t="shared" si="2"/>
        <v>1.1045320979720539</v>
      </c>
      <c r="AJ37" s="83">
        <v>0.48798599999999998</v>
      </c>
      <c r="AK37" s="83">
        <v>251.91499999999999</v>
      </c>
      <c r="AL37" s="84">
        <f t="shared" si="6"/>
        <v>122.93099319</v>
      </c>
      <c r="AM37" s="84">
        <f t="shared" si="3"/>
        <v>130.40132980792677</v>
      </c>
      <c r="AN37" s="84">
        <f t="shared" si="7"/>
        <v>17.058982579015435</v>
      </c>
      <c r="AO37" s="84">
        <f t="shared" si="8"/>
        <v>113.34234722891134</v>
      </c>
      <c r="AP37" s="85">
        <f t="shared" si="9"/>
        <v>8.4598971130560724E-2</v>
      </c>
      <c r="AQ37" s="85">
        <f t="shared" si="10"/>
        <v>9.588645961088659</v>
      </c>
      <c r="AR37" s="86">
        <f t="shared" si="11"/>
        <v>0</v>
      </c>
      <c r="AS37" s="88">
        <f t="shared" si="12"/>
        <v>30968.161149458847</v>
      </c>
      <c r="AT37" s="88">
        <f t="shared" si="13"/>
        <v>31206.478834447025</v>
      </c>
      <c r="AU37" s="88">
        <f t="shared" si="14"/>
        <v>18.842193817268637</v>
      </c>
      <c r="AV37" s="88">
        <f t="shared" si="15"/>
        <v>31187.636640629757</v>
      </c>
      <c r="BJ37">
        <v>350</v>
      </c>
      <c r="BK37">
        <v>700000</v>
      </c>
    </row>
    <row r="38" spans="1:63" x14ac:dyDescent="0.25">
      <c r="A38">
        <v>2</v>
      </c>
      <c r="B38" s="20">
        <v>11</v>
      </c>
      <c r="C38" s="21" t="s">
        <v>99</v>
      </c>
      <c r="D38" s="21">
        <v>0</v>
      </c>
      <c r="E38" s="21">
        <v>-103.96875</v>
      </c>
      <c r="F38" s="21">
        <v>110</v>
      </c>
      <c r="G38" s="21">
        <v>0.12085799999999999</v>
      </c>
      <c r="H38" s="21">
        <v>0.18307000000000001</v>
      </c>
      <c r="I38" s="21">
        <v>46.867364000000002</v>
      </c>
      <c r="J38" s="21">
        <v>1.6002050000000001</v>
      </c>
      <c r="K38" s="21">
        <v>8.8517720000000004</v>
      </c>
      <c r="L38" s="21">
        <v>0.15107200000000001</v>
      </c>
      <c r="M38" s="22">
        <v>0.12085799999999999</v>
      </c>
      <c r="N38" s="21">
        <v>0.30001699999999998</v>
      </c>
      <c r="O38" s="21">
        <v>101281</v>
      </c>
      <c r="P38" s="21">
        <v>20.3</v>
      </c>
      <c r="Q38" s="21">
        <v>60</v>
      </c>
      <c r="R38" s="21">
        <v>1.196</v>
      </c>
      <c r="S38" s="21" t="s">
        <v>112</v>
      </c>
      <c r="T38" s="21" t="s">
        <v>113</v>
      </c>
      <c r="U38" s="77">
        <v>1020</v>
      </c>
      <c r="V38" s="34">
        <v>194.22353836079958</v>
      </c>
      <c r="W38" s="2">
        <v>0.47050019738926502</v>
      </c>
      <c r="X38" s="2">
        <v>327.15524634930841</v>
      </c>
      <c r="Y38" s="2">
        <v>6.1104707673464693</v>
      </c>
      <c r="Z38" s="80">
        <f>VLOOKUP(U38,BG!$A$2:$F$55,4)</f>
        <v>15.890105072884921</v>
      </c>
      <c r="AA38" s="80">
        <f>VLOOKUP(U38,BG!$A$2:$F$55,5)</f>
        <v>1.0125530342922053</v>
      </c>
      <c r="AB38" s="4">
        <f>VLOOKUP(U38+1,BG!$A$2:$F$55,4)</f>
        <v>14.731618018412622</v>
      </c>
      <c r="AC38" s="4">
        <f>VLOOKUP(U38+1,BG!$A$2:$F$55,5)</f>
        <v>1.2516985998598114</v>
      </c>
      <c r="AD38" s="3">
        <f>COUNTIF($U$2:U38,U38)</f>
        <v>7</v>
      </c>
      <c r="AE38" s="3">
        <f t="shared" si="0"/>
        <v>14</v>
      </c>
      <c r="AF38" s="3">
        <f t="shared" si="4"/>
        <v>7</v>
      </c>
      <c r="AG38" s="3">
        <f t="shared" si="5"/>
        <v>6</v>
      </c>
      <c r="AH38" s="81">
        <f t="shared" si="1"/>
        <v>15.355418740051553</v>
      </c>
      <c r="AI38" s="81">
        <f t="shared" si="2"/>
        <v>1.1229279107080237</v>
      </c>
      <c r="AJ38" s="83">
        <v>0.45971200000000001</v>
      </c>
      <c r="AK38" s="83">
        <v>329.06099999999998</v>
      </c>
      <c r="AL38" s="84">
        <f t="shared" si="6"/>
        <v>151.27329043199998</v>
      </c>
      <c r="AM38" s="84">
        <f t="shared" si="3"/>
        <v>160.03707875162971</v>
      </c>
      <c r="AN38" s="84">
        <f t="shared" si="7"/>
        <v>17.243028283812922</v>
      </c>
      <c r="AO38" s="84">
        <f t="shared" si="8"/>
        <v>142.79405046781679</v>
      </c>
      <c r="AP38" s="85">
        <f t="shared" si="9"/>
        <v>5.9380905131578024E-2</v>
      </c>
      <c r="AQ38" s="85">
        <f t="shared" si="10"/>
        <v>8.4792399641831935</v>
      </c>
      <c r="AR38" s="86">
        <f t="shared" si="11"/>
        <v>0</v>
      </c>
      <c r="AS38" s="88">
        <f t="shared" si="12"/>
        <v>49778.140222844348</v>
      </c>
      <c r="AT38" s="88">
        <f t="shared" si="13"/>
        <v>50357.897354811605</v>
      </c>
      <c r="AU38" s="88">
        <f t="shared" si="14"/>
        <v>19.362677725021406</v>
      </c>
      <c r="AV38" s="88">
        <f t="shared" si="15"/>
        <v>50338.53467708658</v>
      </c>
      <c r="BJ38">
        <v>360</v>
      </c>
      <c r="BK38">
        <v>720000</v>
      </c>
    </row>
    <row r="39" spans="1:63" x14ac:dyDescent="0.25">
      <c r="A39">
        <v>2</v>
      </c>
      <c r="B39" s="20">
        <v>10</v>
      </c>
      <c r="C39" s="21" t="s">
        <v>99</v>
      </c>
      <c r="D39" s="21">
        <v>0</v>
      </c>
      <c r="E39" s="21">
        <v>-103.96875</v>
      </c>
      <c r="F39" s="21">
        <v>100</v>
      </c>
      <c r="G39" s="21">
        <v>0.14305200000000001</v>
      </c>
      <c r="H39" s="21">
        <v>0.18335399999999999</v>
      </c>
      <c r="I39" s="21">
        <v>46.938671999999997</v>
      </c>
      <c r="J39" s="21">
        <v>1.6389339999999999</v>
      </c>
      <c r="K39" s="21">
        <v>8.8568320000000007</v>
      </c>
      <c r="L39" s="21">
        <v>0.15464600000000001</v>
      </c>
      <c r="M39" s="22">
        <v>0.14305200000000001</v>
      </c>
      <c r="N39" s="21">
        <v>0.34185900000000002</v>
      </c>
      <c r="O39" s="21">
        <v>101280</v>
      </c>
      <c r="P39" s="21">
        <v>20.2</v>
      </c>
      <c r="Q39" s="21">
        <v>60</v>
      </c>
      <c r="R39" s="21">
        <v>1.1963999999999999</v>
      </c>
      <c r="S39" s="21" t="s">
        <v>114</v>
      </c>
      <c r="T39" s="21" t="s">
        <v>115</v>
      </c>
      <c r="U39" s="77">
        <v>1020</v>
      </c>
      <c r="V39" s="34">
        <v>233.24475668504925</v>
      </c>
      <c r="W39" s="2">
        <v>0.45265839508807332</v>
      </c>
      <c r="X39" s="2">
        <v>400.28892125622093</v>
      </c>
      <c r="Y39" s="2">
        <v>5.378778111363272</v>
      </c>
      <c r="Z39" s="80">
        <f>VLOOKUP(U39,BG!$A$2:$F$55,4)</f>
        <v>15.890105072884921</v>
      </c>
      <c r="AA39" s="80">
        <f>VLOOKUP(U39,BG!$A$2:$F$55,5)</f>
        <v>1.0125530342922053</v>
      </c>
      <c r="AB39" s="4">
        <f>VLOOKUP(U39+1,BG!$A$2:$F$55,4)</f>
        <v>14.731618018412622</v>
      </c>
      <c r="AC39" s="4">
        <f>VLOOKUP(U39+1,BG!$A$2:$F$55,5)</f>
        <v>1.2516985998598114</v>
      </c>
      <c r="AD39" s="3">
        <f>COUNTIF($U$2:U39,U39)</f>
        <v>8</v>
      </c>
      <c r="AE39" s="3">
        <f t="shared" si="0"/>
        <v>14</v>
      </c>
      <c r="AF39" s="3">
        <f t="shared" si="4"/>
        <v>6</v>
      </c>
      <c r="AG39" s="3">
        <f t="shared" si="5"/>
        <v>7</v>
      </c>
      <c r="AH39" s="81">
        <f t="shared" si="1"/>
        <v>15.266304351245992</v>
      </c>
      <c r="AI39" s="81">
        <f t="shared" si="2"/>
        <v>1.1413237234439932</v>
      </c>
      <c r="AJ39" s="83">
        <v>0.43985600000000002</v>
      </c>
      <c r="AK39" s="83">
        <v>402.245</v>
      </c>
      <c r="AL39" s="84">
        <f t="shared" si="6"/>
        <v>176.92987672000001</v>
      </c>
      <c r="AM39" s="84">
        <f t="shared" si="3"/>
        <v>186.57291877874039</v>
      </c>
      <c r="AN39" s="84">
        <f t="shared" si="7"/>
        <v>17.423795325393311</v>
      </c>
      <c r="AO39" s="84">
        <f t="shared" si="8"/>
        <v>169.14912345334707</v>
      </c>
      <c r="AP39" s="85">
        <f t="shared" si="9"/>
        <v>4.5999370897118141E-2</v>
      </c>
      <c r="AQ39" s="85">
        <f t="shared" si="10"/>
        <v>7.7807532666529369</v>
      </c>
      <c r="AR39" s="86">
        <f t="shared" si="11"/>
        <v>0</v>
      </c>
      <c r="AS39" s="88">
        <f t="shared" si="12"/>
        <v>71169.1582612364</v>
      </c>
      <c r="AT39" s="88">
        <f t="shared" si="13"/>
        <v>72530.007105692348</v>
      </c>
      <c r="AU39" s="88">
        <f t="shared" si="14"/>
        <v>19.886190957303938</v>
      </c>
      <c r="AV39" s="88">
        <f t="shared" si="15"/>
        <v>72510.120914735046</v>
      </c>
      <c r="BJ39">
        <v>370</v>
      </c>
      <c r="BK39">
        <v>740000</v>
      </c>
    </row>
    <row r="40" spans="1:63" x14ac:dyDescent="0.25">
      <c r="A40">
        <v>2</v>
      </c>
      <c r="B40" s="20">
        <v>9</v>
      </c>
      <c r="C40" s="21" t="s">
        <v>99</v>
      </c>
      <c r="D40" s="21">
        <v>0</v>
      </c>
      <c r="E40" s="21">
        <v>-103.96875</v>
      </c>
      <c r="F40" s="21">
        <v>90</v>
      </c>
      <c r="G40" s="21">
        <v>0.194823</v>
      </c>
      <c r="H40" s="21">
        <v>0.183115</v>
      </c>
      <c r="I40" s="21">
        <v>46.878521999999997</v>
      </c>
      <c r="J40" s="21">
        <v>1.6328260000000001</v>
      </c>
      <c r="K40" s="21">
        <v>8.8528160000000007</v>
      </c>
      <c r="L40" s="21">
        <v>0.15420200000000001</v>
      </c>
      <c r="M40" s="22">
        <v>0.194823</v>
      </c>
      <c r="N40" s="21">
        <v>0.44403199999999998</v>
      </c>
      <c r="O40" s="21">
        <v>101280</v>
      </c>
      <c r="P40" s="21">
        <v>20.3</v>
      </c>
      <c r="Q40" s="21">
        <v>60</v>
      </c>
      <c r="R40" s="21">
        <v>1.1959</v>
      </c>
      <c r="S40" s="21" t="s">
        <v>116</v>
      </c>
      <c r="T40" s="21" t="s">
        <v>117</v>
      </c>
      <c r="U40" s="77">
        <v>1020</v>
      </c>
      <c r="V40" s="34">
        <v>326.32304006784767</v>
      </c>
      <c r="W40" s="2">
        <v>0.4298597904891307</v>
      </c>
      <c r="X40" s="2">
        <v>576.43938899792772</v>
      </c>
      <c r="Y40" s="2">
        <v>5.4438067605818752</v>
      </c>
      <c r="Z40" s="80">
        <f>VLOOKUP(U40,BG!$A$2:$F$55,4)</f>
        <v>15.890105072884921</v>
      </c>
      <c r="AA40" s="80">
        <f>VLOOKUP(U40,BG!$A$2:$F$55,5)</f>
        <v>1.0125530342922053</v>
      </c>
      <c r="AB40" s="4">
        <f>VLOOKUP(U40+1,BG!$A$2:$F$55,4)</f>
        <v>14.731618018412622</v>
      </c>
      <c r="AC40" s="4">
        <f>VLOOKUP(U40+1,BG!$A$2:$F$55,5)</f>
        <v>1.2516985998598114</v>
      </c>
      <c r="AD40" s="3">
        <f>COUNTIF($U$2:U40,U40)</f>
        <v>9</v>
      </c>
      <c r="AE40" s="3">
        <f t="shared" si="0"/>
        <v>14</v>
      </c>
      <c r="AF40" s="3">
        <f t="shared" si="4"/>
        <v>5</v>
      </c>
      <c r="AG40" s="3">
        <f t="shared" si="5"/>
        <v>8</v>
      </c>
      <c r="AH40" s="81">
        <f t="shared" si="1"/>
        <v>15.17718996244043</v>
      </c>
      <c r="AI40" s="81">
        <f t="shared" si="2"/>
        <v>1.159719536179963</v>
      </c>
      <c r="AJ40" s="83">
        <v>0.41547600000000001</v>
      </c>
      <c r="AK40" s="83">
        <v>578.399</v>
      </c>
      <c r="AL40" s="84">
        <f t="shared" si="6"/>
        <v>240.310902924</v>
      </c>
      <c r="AM40" s="84">
        <f t="shared" si="3"/>
        <v>253.23192174491359</v>
      </c>
      <c r="AN40" s="84">
        <f t="shared" si="7"/>
        <v>17.601283703756607</v>
      </c>
      <c r="AO40" s="84">
        <f t="shared" si="8"/>
        <v>235.630638041157</v>
      </c>
      <c r="AP40" s="85">
        <f t="shared" si="9"/>
        <v>1.9862717861102237E-2</v>
      </c>
      <c r="AQ40" s="85">
        <f t="shared" si="10"/>
        <v>4.6802648828430051</v>
      </c>
      <c r="AR40" s="86">
        <f t="shared" si="11"/>
        <v>0</v>
      </c>
      <c r="AS40" s="88">
        <f t="shared" si="12"/>
        <v>138995.58594033867</v>
      </c>
      <c r="AT40" s="88">
        <f t="shared" si="13"/>
        <v>142834.82960251643</v>
      </c>
      <c r="AU40" s="88">
        <f t="shared" si="14"/>
        <v>20.412552573092555</v>
      </c>
      <c r="AV40" s="88">
        <f t="shared" si="15"/>
        <v>142814.41704994332</v>
      </c>
      <c r="BJ40">
        <v>380</v>
      </c>
      <c r="BK40">
        <v>760000</v>
      </c>
    </row>
    <row r="41" spans="1:63" x14ac:dyDescent="0.25">
      <c r="A41">
        <v>2</v>
      </c>
      <c r="B41" s="20">
        <v>8</v>
      </c>
      <c r="C41" s="21" t="s">
        <v>99</v>
      </c>
      <c r="D41" s="21">
        <v>0</v>
      </c>
      <c r="E41" s="21">
        <v>-103.96875</v>
      </c>
      <c r="F41" s="21">
        <v>80</v>
      </c>
      <c r="G41" s="21">
        <v>0.23491100000000001</v>
      </c>
      <c r="H41" s="21">
        <v>0.182114</v>
      </c>
      <c r="I41" s="21">
        <v>46.627327999999999</v>
      </c>
      <c r="J41" s="21">
        <v>1.6256740000000001</v>
      </c>
      <c r="K41" s="21">
        <v>8.8289760000000008</v>
      </c>
      <c r="L41" s="21">
        <v>0.15388199999999999</v>
      </c>
      <c r="M41" s="22">
        <v>0.23491100000000001</v>
      </c>
      <c r="N41" s="21">
        <v>0.52081599999999995</v>
      </c>
      <c r="O41" s="21">
        <v>101282</v>
      </c>
      <c r="P41" s="21">
        <v>20.3</v>
      </c>
      <c r="Q41" s="21">
        <v>60</v>
      </c>
      <c r="R41" s="21">
        <v>1.196</v>
      </c>
      <c r="S41" s="21" t="s">
        <v>118</v>
      </c>
      <c r="T41" s="21" t="s">
        <v>119</v>
      </c>
      <c r="U41" s="77">
        <v>1020</v>
      </c>
      <c r="V41" s="34">
        <v>397.92283404196019</v>
      </c>
      <c r="W41" s="2">
        <v>0.43148969524272224</v>
      </c>
      <c r="X41" s="2">
        <v>689.43375273852519</v>
      </c>
      <c r="Y41" s="2">
        <v>3.9170818147633644</v>
      </c>
      <c r="Z41" s="80">
        <f>VLOOKUP(U41,BG!$A$2:$F$55,4)</f>
        <v>15.890105072884921</v>
      </c>
      <c r="AA41" s="80">
        <f>VLOOKUP(U41,BG!$A$2:$F$55,5)</f>
        <v>1.0125530342922053</v>
      </c>
      <c r="AB41" s="4">
        <f>VLOOKUP(U41+1,BG!$A$2:$F$55,4)</f>
        <v>14.731618018412622</v>
      </c>
      <c r="AC41" s="4">
        <f>VLOOKUP(U41+1,BG!$A$2:$F$55,5)</f>
        <v>1.2516985998598114</v>
      </c>
      <c r="AD41" s="3">
        <f>COUNTIF($U$2:U41,U41)</f>
        <v>10</v>
      </c>
      <c r="AE41" s="3">
        <f t="shared" si="0"/>
        <v>14</v>
      </c>
      <c r="AF41" s="3">
        <f t="shared" si="4"/>
        <v>4</v>
      </c>
      <c r="AG41" s="3">
        <f t="shared" si="5"/>
        <v>9</v>
      </c>
      <c r="AH41" s="81">
        <f t="shared" si="1"/>
        <v>15.088075573634869</v>
      </c>
      <c r="AI41" s="81">
        <f t="shared" si="2"/>
        <v>1.1781153489159324</v>
      </c>
      <c r="AJ41" s="83">
        <v>0.41400999999999999</v>
      </c>
      <c r="AK41" s="83">
        <v>691.37300000000005</v>
      </c>
      <c r="AL41" s="84">
        <f t="shared" si="6"/>
        <v>286.23533573000003</v>
      </c>
      <c r="AM41" s="84">
        <f t="shared" si="3"/>
        <v>301.40064167395593</v>
      </c>
      <c r="AN41" s="84">
        <f t="shared" si="7"/>
        <v>17.775493418902801</v>
      </c>
      <c r="AO41" s="84">
        <f t="shared" si="8"/>
        <v>283.62514825505315</v>
      </c>
      <c r="AP41" s="85">
        <f t="shared" si="9"/>
        <v>9.2029479438108311E-3</v>
      </c>
      <c r="AQ41" s="85">
        <f t="shared" si="10"/>
        <v>2.6101874749468834</v>
      </c>
      <c r="AR41" s="86">
        <f t="shared" si="11"/>
        <v>0</v>
      </c>
      <c r="AS41" s="88">
        <f t="shared" si="12"/>
        <v>197895.3827696573</v>
      </c>
      <c r="AT41" s="88">
        <f t="shared" si="13"/>
        <v>205095.20705173881</v>
      </c>
      <c r="AU41" s="88">
        <f t="shared" si="14"/>
        <v>20.941581631363533</v>
      </c>
      <c r="AV41" s="88">
        <f t="shared" si="15"/>
        <v>205074.26547010744</v>
      </c>
      <c r="BJ41">
        <v>390</v>
      </c>
      <c r="BK41">
        <v>780000</v>
      </c>
    </row>
    <row r="42" spans="1:63" x14ac:dyDescent="0.25">
      <c r="A42">
        <v>2</v>
      </c>
      <c r="B42" s="20">
        <v>7</v>
      </c>
      <c r="C42" s="21" t="s">
        <v>99</v>
      </c>
      <c r="D42" s="21">
        <v>0</v>
      </c>
      <c r="E42" s="21">
        <v>-103.96875</v>
      </c>
      <c r="F42" s="21">
        <v>70</v>
      </c>
      <c r="G42" s="21">
        <v>0.34601100000000001</v>
      </c>
      <c r="H42" s="21">
        <v>0.182285</v>
      </c>
      <c r="I42" s="21">
        <v>46.670316999999997</v>
      </c>
      <c r="J42" s="21">
        <v>1.6319969999999999</v>
      </c>
      <c r="K42" s="21">
        <v>8.8314730000000008</v>
      </c>
      <c r="L42" s="21">
        <v>0.15443399999999999</v>
      </c>
      <c r="M42" s="22">
        <v>0.34601100000000001</v>
      </c>
      <c r="N42" s="21">
        <v>0.71347000000000005</v>
      </c>
      <c r="O42" s="21">
        <v>101280</v>
      </c>
      <c r="P42" s="21">
        <v>20.2</v>
      </c>
      <c r="Q42" s="21">
        <v>60</v>
      </c>
      <c r="R42" s="21">
        <v>1.1963999999999999</v>
      </c>
      <c r="S42" s="21" t="s">
        <v>120</v>
      </c>
      <c r="T42" s="21" t="s">
        <v>121</v>
      </c>
      <c r="U42" s="77">
        <v>1020</v>
      </c>
      <c r="V42" s="34">
        <v>599.1708811015734</v>
      </c>
      <c r="W42" s="2">
        <v>0.42283500014617026</v>
      </c>
      <c r="X42" s="2">
        <v>1046.2064201344954</v>
      </c>
      <c r="Y42" s="2">
        <v>5.1748241624083189</v>
      </c>
      <c r="Z42" s="80">
        <f>VLOOKUP(U42,BG!$A$2:$F$55,4)</f>
        <v>15.890105072884921</v>
      </c>
      <c r="AA42" s="80">
        <f>VLOOKUP(U42,BG!$A$2:$F$55,5)</f>
        <v>1.0125530342922053</v>
      </c>
      <c r="AB42" s="4">
        <f>VLOOKUP(U42+1,BG!$A$2:$F$55,4)</f>
        <v>14.731618018412622</v>
      </c>
      <c r="AC42" s="4">
        <f>VLOOKUP(U42+1,BG!$A$2:$F$55,5)</f>
        <v>1.2516985998598114</v>
      </c>
      <c r="AD42" s="3">
        <f>COUNTIF($U$2:U42,U42)</f>
        <v>11</v>
      </c>
      <c r="AE42" s="3">
        <f t="shared" si="0"/>
        <v>14</v>
      </c>
      <c r="AF42" s="3">
        <f t="shared" si="4"/>
        <v>3</v>
      </c>
      <c r="AG42" s="3">
        <f t="shared" si="5"/>
        <v>10</v>
      </c>
      <c r="AH42" s="81">
        <f t="shared" si="1"/>
        <v>14.998961184829305</v>
      </c>
      <c r="AI42" s="81">
        <f t="shared" si="2"/>
        <v>1.1965111616519022</v>
      </c>
      <c r="AJ42" s="83">
        <v>0.40304800000000002</v>
      </c>
      <c r="AK42" s="83">
        <v>1048.2</v>
      </c>
      <c r="AL42" s="84">
        <f t="shared" si="6"/>
        <v>422.47491360000004</v>
      </c>
      <c r="AM42" s="84">
        <f t="shared" si="3"/>
        <v>447.54751597290192</v>
      </c>
      <c r="AN42" s="84">
        <f t="shared" si="7"/>
        <v>17.946424470831904</v>
      </c>
      <c r="AO42" s="84">
        <f t="shared" si="8"/>
        <v>429.60109150207001</v>
      </c>
      <c r="AP42" s="85">
        <f t="shared" si="9"/>
        <v>1.6587895242895657E-2</v>
      </c>
      <c r="AQ42" s="85">
        <f t="shared" si="10"/>
        <v>7.1261779020699692</v>
      </c>
      <c r="AR42" s="86">
        <f t="shared" si="11"/>
        <v>0</v>
      </c>
      <c r="AS42" s="88">
        <f t="shared" si="12"/>
        <v>442838.20443551999</v>
      </c>
      <c r="AT42" s="88">
        <f t="shared" si="13"/>
        <v>462813.15026431694</v>
      </c>
      <c r="AU42" s="88">
        <f t="shared" si="14"/>
        <v>21.473097191093206</v>
      </c>
      <c r="AV42" s="88">
        <f t="shared" si="15"/>
        <v>462791.67716712586</v>
      </c>
      <c r="BJ42">
        <v>400</v>
      </c>
      <c r="BK42">
        <v>800000</v>
      </c>
    </row>
    <row r="43" spans="1:63" x14ac:dyDescent="0.25">
      <c r="A43">
        <v>2</v>
      </c>
      <c r="B43" s="20">
        <v>6</v>
      </c>
      <c r="C43" s="21" t="s">
        <v>99</v>
      </c>
      <c r="D43" s="21">
        <v>0</v>
      </c>
      <c r="E43" s="21">
        <v>-103.96875</v>
      </c>
      <c r="F43" s="21">
        <v>60</v>
      </c>
      <c r="G43" s="21">
        <v>0.46546500000000002</v>
      </c>
      <c r="H43" s="21">
        <v>0.18177199999999999</v>
      </c>
      <c r="I43" s="21">
        <v>46.541744999999999</v>
      </c>
      <c r="J43" s="21">
        <v>1.6162559999999999</v>
      </c>
      <c r="K43" s="21">
        <v>8.819407</v>
      </c>
      <c r="L43" s="21">
        <v>0.153089</v>
      </c>
      <c r="M43" s="22">
        <v>0.46546500000000002</v>
      </c>
      <c r="N43" s="21">
        <v>0.87399099999999996</v>
      </c>
      <c r="O43" s="21">
        <v>101278</v>
      </c>
      <c r="P43" s="21">
        <v>20.2</v>
      </c>
      <c r="Q43" s="21">
        <v>60</v>
      </c>
      <c r="R43" s="21">
        <v>1.1963999999999999</v>
      </c>
      <c r="S43" s="21" t="s">
        <v>122</v>
      </c>
      <c r="T43" s="21" t="s">
        <v>123</v>
      </c>
      <c r="U43" s="77">
        <v>1020</v>
      </c>
      <c r="V43" s="34">
        <v>815.41356505772058</v>
      </c>
      <c r="W43" s="2">
        <v>0.42593163906428616</v>
      </c>
      <c r="X43" s="2">
        <v>1389.8760391641622</v>
      </c>
      <c r="Y43" s="2">
        <v>0.47506516960814205</v>
      </c>
      <c r="Z43" s="80">
        <f>VLOOKUP(U43,BG!$A$2:$F$55,4)</f>
        <v>15.890105072884921</v>
      </c>
      <c r="AA43" s="80">
        <f>VLOOKUP(U43,BG!$A$2:$F$55,5)</f>
        <v>1.0125530342922053</v>
      </c>
      <c r="AB43" s="4">
        <f>VLOOKUP(U43+1,BG!$A$2:$F$55,4)</f>
        <v>14.731618018412622</v>
      </c>
      <c r="AC43" s="4">
        <f>VLOOKUP(U43+1,BG!$A$2:$F$55,5)</f>
        <v>1.2516985998598114</v>
      </c>
      <c r="AD43" s="3">
        <f>COUNTIF($U$2:U43,U43)</f>
        <v>12</v>
      </c>
      <c r="AE43" s="3">
        <f t="shared" si="0"/>
        <v>14</v>
      </c>
      <c r="AF43" s="3">
        <f t="shared" si="4"/>
        <v>2</v>
      </c>
      <c r="AG43" s="3">
        <f t="shared" si="5"/>
        <v>11</v>
      </c>
      <c r="AH43" s="81">
        <f t="shared" si="1"/>
        <v>14.909846796023745</v>
      </c>
      <c r="AI43" s="81">
        <f t="shared" si="2"/>
        <v>1.214906974387872</v>
      </c>
      <c r="AJ43" s="83">
        <v>0.393152</v>
      </c>
      <c r="AK43" s="83">
        <v>1392.9</v>
      </c>
      <c r="AL43" s="84">
        <f t="shared" si="6"/>
        <v>547.62142080000001</v>
      </c>
      <c r="AM43" s="84">
        <f t="shared" si="3"/>
        <v>592.46724462697773</v>
      </c>
      <c r="AN43" s="84">
        <f t="shared" si="7"/>
        <v>18.114076859543914</v>
      </c>
      <c r="AO43" s="84">
        <f t="shared" si="8"/>
        <v>574.35316776743377</v>
      </c>
      <c r="AP43" s="85">
        <f t="shared" si="9"/>
        <v>4.6542351409573739E-2</v>
      </c>
      <c r="AQ43" s="85">
        <f t="shared" si="10"/>
        <v>26.731746967433764</v>
      </c>
      <c r="AR43" s="86">
        <f t="shared" si="11"/>
        <v>0</v>
      </c>
      <c r="AS43" s="88">
        <f t="shared" si="12"/>
        <v>762781.87703232002</v>
      </c>
      <c r="AT43" s="88">
        <f t="shared" si="13"/>
        <v>822795.74560036871</v>
      </c>
      <c r="AU43" s="88">
        <f t="shared" si="14"/>
        <v>22.006918311257863</v>
      </c>
      <c r="AV43" s="88">
        <f t="shared" si="15"/>
        <v>822773.73868205748</v>
      </c>
      <c r="BJ43">
        <v>410</v>
      </c>
      <c r="BK43">
        <v>820000</v>
      </c>
    </row>
    <row r="44" spans="1:63" x14ac:dyDescent="0.25">
      <c r="A44">
        <v>2</v>
      </c>
      <c r="B44" s="20">
        <v>5</v>
      </c>
      <c r="C44" s="21" t="s">
        <v>99</v>
      </c>
      <c r="D44" s="21">
        <v>0</v>
      </c>
      <c r="E44" s="21">
        <v>-103.96875</v>
      </c>
      <c r="F44" s="21">
        <v>50</v>
      </c>
      <c r="G44" s="21">
        <v>0.65727599999999997</v>
      </c>
      <c r="H44" s="21">
        <v>0.182171</v>
      </c>
      <c r="I44" s="21">
        <v>46.641666999999998</v>
      </c>
      <c r="J44" s="21">
        <v>1.6104860000000001</v>
      </c>
      <c r="K44" s="21">
        <v>8.8306660000000008</v>
      </c>
      <c r="L44" s="21">
        <v>0.152446</v>
      </c>
      <c r="M44" s="22">
        <v>0.65727599999999997</v>
      </c>
      <c r="N44" s="21">
        <v>1.14666</v>
      </c>
      <c r="O44" s="21">
        <v>101275</v>
      </c>
      <c r="P44" s="21">
        <v>20.3</v>
      </c>
      <c r="Q44" s="21">
        <v>60</v>
      </c>
      <c r="R44" s="21">
        <v>1.1959</v>
      </c>
      <c r="S44" s="21" t="s">
        <v>124</v>
      </c>
      <c r="T44" s="21" t="s">
        <v>125</v>
      </c>
      <c r="U44" s="77">
        <v>1020</v>
      </c>
      <c r="V44" s="34">
        <v>1163.4066216534127</v>
      </c>
      <c r="W44" s="2">
        <v>0.45817719319321348</v>
      </c>
      <c r="X44" s="2">
        <v>1833.1176381621465</v>
      </c>
      <c r="Y44" s="2">
        <v>0.14480397902617492</v>
      </c>
      <c r="Z44" s="80">
        <f>VLOOKUP(U44,BG!$A$2:$F$55,4)</f>
        <v>15.890105072884921</v>
      </c>
      <c r="AA44" s="80">
        <f>VLOOKUP(U44,BG!$A$2:$F$55,5)</f>
        <v>1.0125530342922053</v>
      </c>
      <c r="AB44" s="4">
        <f>VLOOKUP(U44+1,BG!$A$2:$F$55,4)</f>
        <v>14.731618018412622</v>
      </c>
      <c r="AC44" s="4">
        <f>VLOOKUP(U44+1,BG!$A$2:$F$55,5)</f>
        <v>1.2516985998598114</v>
      </c>
      <c r="AD44" s="3">
        <f>COUNTIF($U$2:U44,U44)</f>
        <v>13</v>
      </c>
      <c r="AE44" s="3">
        <f t="shared" si="0"/>
        <v>14</v>
      </c>
      <c r="AF44" s="3">
        <f t="shared" si="4"/>
        <v>1</v>
      </c>
      <c r="AG44" s="3">
        <f t="shared" si="5"/>
        <v>12</v>
      </c>
      <c r="AH44" s="81">
        <f t="shared" si="1"/>
        <v>14.820732407218184</v>
      </c>
      <c r="AI44" s="81">
        <f t="shared" si="2"/>
        <v>1.2333027871238416</v>
      </c>
      <c r="AJ44" s="83">
        <v>0.41767599999999999</v>
      </c>
      <c r="AK44" s="83">
        <v>1837.15</v>
      </c>
      <c r="AL44" s="84"/>
      <c r="AM44" s="84"/>
      <c r="AN44" s="84"/>
      <c r="AO44" s="84"/>
      <c r="AP44" s="85"/>
      <c r="AQ44" s="85" t="str">
        <f t="shared" si="10"/>
        <v/>
      </c>
      <c r="AR44" s="86">
        <f t="shared" si="11"/>
        <v>1</v>
      </c>
      <c r="BJ44">
        <v>420</v>
      </c>
      <c r="BK44">
        <v>840000</v>
      </c>
    </row>
    <row r="45" spans="1:63" x14ac:dyDescent="0.25">
      <c r="A45">
        <v>2</v>
      </c>
      <c r="B45" s="20">
        <v>4</v>
      </c>
      <c r="C45" s="21" t="s">
        <v>99</v>
      </c>
      <c r="D45" s="21">
        <v>0</v>
      </c>
      <c r="E45" s="21">
        <v>-103.96875</v>
      </c>
      <c r="F45" s="21">
        <v>40</v>
      </c>
      <c r="G45" s="21">
        <v>0.812612</v>
      </c>
      <c r="H45" s="21">
        <v>0.182142</v>
      </c>
      <c r="I45" s="21">
        <v>46.634549999999997</v>
      </c>
      <c r="J45" s="21">
        <v>1.5939209999999999</v>
      </c>
      <c r="K45" s="21">
        <v>8.8301060000000007</v>
      </c>
      <c r="L45" s="21">
        <v>0.15090799999999999</v>
      </c>
      <c r="M45" s="22">
        <v>0.812612</v>
      </c>
      <c r="N45" s="21">
        <v>1.4248460000000001</v>
      </c>
      <c r="O45" s="21">
        <v>101273</v>
      </c>
      <c r="P45" s="21">
        <v>20.3</v>
      </c>
      <c r="Q45" s="21">
        <v>60</v>
      </c>
      <c r="R45" s="21">
        <v>1.1959</v>
      </c>
      <c r="S45" s="21" t="s">
        <v>126</v>
      </c>
      <c r="T45" s="21" t="s">
        <v>127</v>
      </c>
      <c r="U45" s="77">
        <v>1020</v>
      </c>
      <c r="V45" s="34">
        <v>1444.4410021374472</v>
      </c>
      <c r="W45" s="2">
        <v>0.44099037163031901</v>
      </c>
      <c r="X45" s="2">
        <v>2362.0743104514927</v>
      </c>
      <c r="Y45" s="2">
        <v>1.4021868822436347</v>
      </c>
      <c r="Z45" s="80">
        <f>VLOOKUP(U45,BG!$A$2:$F$55,4)</f>
        <v>15.890105072884921</v>
      </c>
      <c r="AA45" s="80">
        <f>VLOOKUP(U45,BG!$A$2:$F$55,5)</f>
        <v>1.0125530342922053</v>
      </c>
      <c r="AB45" s="4">
        <f>VLOOKUP(U45+1,BG!$A$2:$F$55,4)</f>
        <v>14.731618018412622</v>
      </c>
      <c r="AC45" s="4">
        <f>VLOOKUP(U45+1,BG!$A$2:$F$55,5)</f>
        <v>1.2516985998598114</v>
      </c>
      <c r="AD45" s="3">
        <f>COUNTIF($U$2:U45,U45)</f>
        <v>14</v>
      </c>
      <c r="AE45" s="3">
        <f t="shared" si="0"/>
        <v>14</v>
      </c>
      <c r="AF45" s="3">
        <f t="shared" si="4"/>
        <v>0</v>
      </c>
      <c r="AG45" s="3">
        <f t="shared" si="5"/>
        <v>13</v>
      </c>
      <c r="AH45" s="81">
        <f t="shared" si="1"/>
        <v>14.731618018412622</v>
      </c>
      <c r="AI45" s="81">
        <f t="shared" si="2"/>
        <v>1.2516985998598114</v>
      </c>
      <c r="AJ45" s="83">
        <v>0.310612</v>
      </c>
      <c r="AK45" s="83">
        <v>2336.25</v>
      </c>
      <c r="AL45" s="84"/>
      <c r="AM45" s="84"/>
      <c r="AN45" s="84"/>
      <c r="AO45" s="84"/>
      <c r="AP45" s="85"/>
      <c r="AQ45" s="85" t="str">
        <f t="shared" si="10"/>
        <v/>
      </c>
      <c r="AR45" s="86">
        <f t="shared" si="11"/>
        <v>1</v>
      </c>
      <c r="BJ45">
        <v>430</v>
      </c>
      <c r="BK45">
        <v>860000</v>
      </c>
    </row>
    <row r="46" spans="1:63" x14ac:dyDescent="0.25">
      <c r="A46">
        <v>2</v>
      </c>
      <c r="B46" s="24">
        <v>4</v>
      </c>
      <c r="C46" s="25" t="s">
        <v>128</v>
      </c>
      <c r="D46" s="25">
        <v>0</v>
      </c>
      <c r="E46" s="25">
        <v>-103.96875</v>
      </c>
      <c r="F46" s="25">
        <v>40</v>
      </c>
      <c r="G46" s="25">
        <v>0.16666300000000001</v>
      </c>
      <c r="H46" s="25">
        <v>0.18184900000000001</v>
      </c>
      <c r="I46" s="25">
        <v>46.560921</v>
      </c>
      <c r="J46" s="25">
        <v>1.5808340000000001</v>
      </c>
      <c r="K46" s="25">
        <v>8.8240259999999999</v>
      </c>
      <c r="L46" s="25">
        <v>0.14981800000000001</v>
      </c>
      <c r="M46" s="26">
        <v>0.16666300000000001</v>
      </c>
      <c r="N46" s="25">
        <v>0.29135499999999998</v>
      </c>
      <c r="O46" s="25">
        <v>101253</v>
      </c>
      <c r="P46" s="25">
        <v>20.3</v>
      </c>
      <c r="Q46" s="25">
        <v>60</v>
      </c>
      <c r="R46" s="25">
        <v>1.1956</v>
      </c>
      <c r="S46" s="25" t="s">
        <v>129</v>
      </c>
      <c r="T46" s="25" t="s">
        <v>130</v>
      </c>
      <c r="U46" s="77">
        <v>1030</v>
      </c>
      <c r="V46" s="34">
        <v>1492.9994151488881</v>
      </c>
      <c r="W46" s="2">
        <v>0.54889941438485124</v>
      </c>
      <c r="X46" s="2">
        <v>2009.6823293105238</v>
      </c>
      <c r="Y46" s="2">
        <v>35.720749289704322</v>
      </c>
      <c r="Z46" s="80">
        <f>VLOOKUP(U46,BG!$A$2:$F$55,4)</f>
        <v>18.550709894629914</v>
      </c>
      <c r="AA46" s="80">
        <f>VLOOKUP(U46,BG!$A$2:$F$55,5)</f>
        <v>3.3450589446946735</v>
      </c>
      <c r="AB46" s="4">
        <f>VLOOKUP(U46+1,BG!$A$2:$F$55,4)</f>
        <v>12.458712011489252</v>
      </c>
      <c r="AC46" s="4">
        <f>VLOOKUP(U46+1,BG!$A$2:$F$55,5)</f>
        <v>4.1336951361896048</v>
      </c>
      <c r="AD46" s="3">
        <f>COUNTIF($U$2:U46,U46)</f>
        <v>1</v>
      </c>
      <c r="AE46" s="3">
        <f t="shared" si="0"/>
        <v>9</v>
      </c>
      <c r="AF46" s="3">
        <f t="shared" si="4"/>
        <v>8</v>
      </c>
      <c r="AG46" s="3">
        <f t="shared" si="5"/>
        <v>0</v>
      </c>
      <c r="AH46" s="81">
        <f t="shared" si="1"/>
        <v>18.550709894629914</v>
      </c>
      <c r="AI46" s="81">
        <f t="shared" si="2"/>
        <v>3.3450589446946735</v>
      </c>
      <c r="AJ46" s="83">
        <v>0.53192200000000001</v>
      </c>
      <c r="AK46" s="83">
        <v>2012.03</v>
      </c>
      <c r="AL46" s="84"/>
      <c r="AM46" s="84"/>
      <c r="AN46" s="84"/>
      <c r="AO46" s="84"/>
      <c r="AP46" s="85"/>
      <c r="AQ46" s="85" t="str">
        <f t="shared" si="10"/>
        <v/>
      </c>
      <c r="AR46" s="86">
        <f t="shared" si="11"/>
        <v>1</v>
      </c>
      <c r="BJ46">
        <v>440</v>
      </c>
      <c r="BK46">
        <v>880000</v>
      </c>
    </row>
    <row r="47" spans="1:63" x14ac:dyDescent="0.25">
      <c r="A47">
        <v>2</v>
      </c>
      <c r="B47" s="24">
        <v>3</v>
      </c>
      <c r="C47" s="25" t="s">
        <v>128</v>
      </c>
      <c r="D47" s="25">
        <v>0</v>
      </c>
      <c r="E47" s="25">
        <v>-103.96875</v>
      </c>
      <c r="F47" s="25">
        <v>30</v>
      </c>
      <c r="G47" s="25">
        <v>0.21292</v>
      </c>
      <c r="H47" s="25">
        <v>0.182118</v>
      </c>
      <c r="I47" s="25">
        <v>46.628472000000002</v>
      </c>
      <c r="J47" s="25">
        <v>1.563774</v>
      </c>
      <c r="K47" s="25">
        <v>8.8306310000000003</v>
      </c>
      <c r="L47" s="25">
        <v>0.14807999999999999</v>
      </c>
      <c r="M47" s="26">
        <v>0.21292</v>
      </c>
      <c r="N47" s="25">
        <v>0.40662399999999999</v>
      </c>
      <c r="O47" s="25">
        <v>101249</v>
      </c>
      <c r="P47" s="25">
        <v>20.3</v>
      </c>
      <c r="Q47" s="25">
        <v>60</v>
      </c>
      <c r="R47" s="25">
        <v>1.1956</v>
      </c>
      <c r="S47" s="25" t="s">
        <v>131</v>
      </c>
      <c r="T47" s="25" t="s">
        <v>132</v>
      </c>
      <c r="U47" s="77">
        <v>1030</v>
      </c>
      <c r="V47" s="34">
        <v>1910.7762683009523</v>
      </c>
      <c r="W47" s="2">
        <v>0.52828690134570511</v>
      </c>
      <c r="X47" s="2">
        <v>2660.1428989150795</v>
      </c>
      <c r="Y47" s="2">
        <v>38.660099052199229</v>
      </c>
      <c r="Z47" s="80">
        <f>VLOOKUP(U47,BG!$A$2:$F$55,4)</f>
        <v>18.550709894629914</v>
      </c>
      <c r="AA47" s="80">
        <f>VLOOKUP(U47,BG!$A$2:$F$55,5)</f>
        <v>3.3450589446946735</v>
      </c>
      <c r="AB47" s="4">
        <f>VLOOKUP(U47+1,BG!$A$2:$F$55,4)</f>
        <v>12.458712011489252</v>
      </c>
      <c r="AC47" s="4">
        <f>VLOOKUP(U47+1,BG!$A$2:$F$55,5)</f>
        <v>4.1336951361896048</v>
      </c>
      <c r="AD47" s="3">
        <f>COUNTIF($U$2:U47,U47)</f>
        <v>2</v>
      </c>
      <c r="AE47" s="3">
        <f t="shared" si="0"/>
        <v>9</v>
      </c>
      <c r="AF47" s="3">
        <f t="shared" si="4"/>
        <v>7</v>
      </c>
      <c r="AG47" s="3">
        <f t="shared" si="5"/>
        <v>1</v>
      </c>
      <c r="AH47" s="81">
        <f t="shared" si="1"/>
        <v>17.789210159237332</v>
      </c>
      <c r="AI47" s="81">
        <f t="shared" si="2"/>
        <v>3.4436384686315398</v>
      </c>
      <c r="AJ47" s="83">
        <v>0.40865400000000002</v>
      </c>
      <c r="AK47" s="83">
        <v>2628.07</v>
      </c>
      <c r="AL47" s="84"/>
      <c r="AM47" s="84"/>
      <c r="AN47" s="84"/>
      <c r="AO47" s="84"/>
      <c r="AP47" s="85"/>
      <c r="AQ47" s="85" t="str">
        <f t="shared" si="10"/>
        <v/>
      </c>
      <c r="AR47" s="86">
        <f t="shared" si="11"/>
        <v>1</v>
      </c>
      <c r="BJ47">
        <v>450</v>
      </c>
      <c r="BK47">
        <v>900000</v>
      </c>
    </row>
    <row r="48" spans="1:63" x14ac:dyDescent="0.25">
      <c r="A48">
        <v>2</v>
      </c>
      <c r="B48" s="24">
        <v>2</v>
      </c>
      <c r="C48" s="25" t="s">
        <v>128</v>
      </c>
      <c r="D48" s="25">
        <v>0</v>
      </c>
      <c r="E48" s="25">
        <v>-103.96875</v>
      </c>
      <c r="F48" s="25">
        <v>20</v>
      </c>
      <c r="G48" s="25">
        <v>0.31368099999999999</v>
      </c>
      <c r="H48" s="25">
        <v>0.18251400000000001</v>
      </c>
      <c r="I48" s="25">
        <v>46.727896999999999</v>
      </c>
      <c r="J48" s="25">
        <v>1.608395</v>
      </c>
      <c r="K48" s="25">
        <v>8.8400189999999998</v>
      </c>
      <c r="L48" s="25">
        <v>0.152089</v>
      </c>
      <c r="M48" s="26">
        <v>0.31368099999999999</v>
      </c>
      <c r="N48" s="25">
        <v>0.64870700000000003</v>
      </c>
      <c r="O48" s="25">
        <v>101248</v>
      </c>
      <c r="P48" s="25">
        <v>20.3</v>
      </c>
      <c r="Q48" s="25">
        <v>60</v>
      </c>
      <c r="R48" s="25">
        <v>1.1956</v>
      </c>
      <c r="S48" s="25" t="s">
        <v>133</v>
      </c>
      <c r="T48" s="25" t="s">
        <v>134</v>
      </c>
      <c r="U48" s="77">
        <v>1030</v>
      </c>
      <c r="V48" s="34">
        <v>2821.6788679832066</v>
      </c>
      <c r="W48" s="2">
        <v>0.46443843289821285</v>
      </c>
      <c r="X48" s="2">
        <v>4416.3790810180408</v>
      </c>
      <c r="Y48" s="2">
        <v>33.714914381544922</v>
      </c>
      <c r="Z48" s="80">
        <f>VLOOKUP(U48,BG!$A$2:$F$55,4)</f>
        <v>18.550709894629914</v>
      </c>
      <c r="AA48" s="80">
        <f>VLOOKUP(U48,BG!$A$2:$F$55,5)</f>
        <v>3.3450589446946735</v>
      </c>
      <c r="AB48" s="4">
        <f>VLOOKUP(U48+1,BG!$A$2:$F$55,4)</f>
        <v>12.458712011489252</v>
      </c>
      <c r="AC48" s="4">
        <f>VLOOKUP(U48+1,BG!$A$2:$F$55,5)</f>
        <v>4.1336951361896048</v>
      </c>
      <c r="AD48" s="3">
        <f>COUNTIF($U$2:U48,U48)</f>
        <v>3</v>
      </c>
      <c r="AE48" s="3">
        <f t="shared" si="0"/>
        <v>9</v>
      </c>
      <c r="AF48" s="3">
        <f t="shared" si="4"/>
        <v>6</v>
      </c>
      <c r="AG48" s="3">
        <f t="shared" si="5"/>
        <v>2</v>
      </c>
      <c r="AH48" s="81">
        <f t="shared" si="1"/>
        <v>17.027710423844749</v>
      </c>
      <c r="AI48" s="81">
        <f t="shared" si="2"/>
        <v>3.5422179925684061</v>
      </c>
      <c r="AJ48" s="83">
        <v>0.109762</v>
      </c>
      <c r="AK48" s="83">
        <v>4265.2</v>
      </c>
      <c r="AL48" s="84"/>
      <c r="AM48" s="84"/>
      <c r="AN48" s="84"/>
      <c r="AO48" s="84"/>
      <c r="AP48" s="85"/>
      <c r="AQ48" s="85" t="str">
        <f t="shared" si="10"/>
        <v/>
      </c>
      <c r="AR48" s="86">
        <f t="shared" si="11"/>
        <v>1</v>
      </c>
      <c r="BJ48">
        <v>460</v>
      </c>
      <c r="BK48">
        <v>920000</v>
      </c>
    </row>
    <row r="49" spans="1:63" ht="15.75" thickBot="1" x14ac:dyDescent="0.3">
      <c r="A49">
        <v>2</v>
      </c>
      <c r="B49" s="39">
        <v>1</v>
      </c>
      <c r="C49" s="40" t="s">
        <v>128</v>
      </c>
      <c r="D49" s="40">
        <v>0</v>
      </c>
      <c r="E49" s="40">
        <v>-103.96875</v>
      </c>
      <c r="F49" s="40">
        <v>10</v>
      </c>
      <c r="G49" s="40">
        <v>0.65555699999999995</v>
      </c>
      <c r="H49" s="40">
        <v>0.182393</v>
      </c>
      <c r="I49" s="40">
        <v>46.697504000000002</v>
      </c>
      <c r="J49" s="40">
        <v>1.6751910000000001</v>
      </c>
      <c r="K49" s="40">
        <v>8.8369859999999996</v>
      </c>
      <c r="L49" s="40">
        <v>0.158526</v>
      </c>
      <c r="M49" s="41">
        <v>0.65555699999999995</v>
      </c>
      <c r="N49" s="40">
        <v>1.381205</v>
      </c>
      <c r="O49" s="40">
        <v>101249</v>
      </c>
      <c r="P49" s="40">
        <v>20.3</v>
      </c>
      <c r="Q49" s="40">
        <v>60</v>
      </c>
      <c r="R49" s="40">
        <v>1.1956</v>
      </c>
      <c r="S49" s="40" t="s">
        <v>135</v>
      </c>
      <c r="T49" s="40" t="s">
        <v>136</v>
      </c>
      <c r="U49" s="77">
        <v>1030</v>
      </c>
      <c r="V49" s="42">
        <v>5914.0249543688287</v>
      </c>
      <c r="W49" s="2">
        <v>0.36887620658302733</v>
      </c>
      <c r="X49" s="2">
        <v>11515.883304075473</v>
      </c>
      <c r="Y49" s="2">
        <v>24.845468623595895</v>
      </c>
      <c r="Z49" s="80">
        <f>VLOOKUP(U49,BG!$A$2:$F$55,4)</f>
        <v>18.550709894629914</v>
      </c>
      <c r="AA49" s="80">
        <f>VLOOKUP(U49,BG!$A$2:$F$55,5)</f>
        <v>3.3450589446946735</v>
      </c>
      <c r="AB49" s="4">
        <f>VLOOKUP(U49+1,BG!$A$2:$F$55,4)</f>
        <v>12.458712011489252</v>
      </c>
      <c r="AC49" s="4">
        <f>VLOOKUP(U49+1,BG!$A$2:$F$55,5)</f>
        <v>4.1336951361896048</v>
      </c>
      <c r="AD49" s="3">
        <f>COUNTIF($U$2:U49,U49)</f>
        <v>4</v>
      </c>
      <c r="AE49" s="3">
        <f t="shared" si="0"/>
        <v>9</v>
      </c>
      <c r="AF49" s="3">
        <f t="shared" si="4"/>
        <v>5</v>
      </c>
      <c r="AG49" s="3">
        <f t="shared" si="5"/>
        <v>3</v>
      </c>
      <c r="AH49" s="81">
        <f t="shared" si="1"/>
        <v>16.266210688452166</v>
      </c>
      <c r="AI49" s="81">
        <f t="shared" si="2"/>
        <v>3.6407975165052728</v>
      </c>
      <c r="AJ49" s="83">
        <v>-0.335096</v>
      </c>
      <c r="AK49" s="83">
        <v>11090.6</v>
      </c>
      <c r="AL49" s="84"/>
      <c r="AM49" s="84"/>
      <c r="AN49" s="84"/>
      <c r="AO49" s="84"/>
      <c r="AP49" s="85"/>
      <c r="AQ49" s="85" t="str">
        <f t="shared" si="10"/>
        <v/>
      </c>
      <c r="AR49" s="86">
        <f t="shared" si="11"/>
        <v>1</v>
      </c>
      <c r="BJ49">
        <v>470</v>
      </c>
      <c r="BK49">
        <v>940000</v>
      </c>
    </row>
    <row r="50" spans="1:63" x14ac:dyDescent="0.25">
      <c r="A50">
        <v>1</v>
      </c>
      <c r="B50" s="43">
        <v>1</v>
      </c>
      <c r="C50" s="44" t="s">
        <v>25</v>
      </c>
      <c r="D50" s="44">
        <v>0</v>
      </c>
      <c r="E50" s="44">
        <v>104</v>
      </c>
      <c r="F50" s="44">
        <v>10</v>
      </c>
      <c r="G50" s="44">
        <v>8.8197999999999999E-2</v>
      </c>
      <c r="H50" s="44">
        <v>0.18208099999999999</v>
      </c>
      <c r="I50" s="44">
        <v>46.619264000000001</v>
      </c>
      <c r="J50" s="44">
        <v>1.587259</v>
      </c>
      <c r="K50" s="44">
        <v>8.831766</v>
      </c>
      <c r="L50" s="44">
        <v>0.150369</v>
      </c>
      <c r="M50" s="45">
        <v>8.8197999999999999E-2</v>
      </c>
      <c r="N50" s="44">
        <v>0.370089</v>
      </c>
      <c r="O50" s="44">
        <v>101240</v>
      </c>
      <c r="P50" s="44">
        <v>20.399999999999999</v>
      </c>
      <c r="Q50" s="44">
        <v>60</v>
      </c>
      <c r="R50" s="44">
        <v>1.1950000000000001</v>
      </c>
      <c r="S50" s="44" t="s">
        <v>26</v>
      </c>
      <c r="T50" s="44" t="s">
        <v>27</v>
      </c>
      <c r="U50" s="77">
        <v>1030</v>
      </c>
      <c r="V50" s="46">
        <v>779.47950778898849</v>
      </c>
      <c r="W50" s="2">
        <v>0.54506971192281262</v>
      </c>
      <c r="X50" s="2">
        <v>1076.1693197356897</v>
      </c>
      <c r="Y50" s="2">
        <v>21.877688501745393</v>
      </c>
      <c r="Z50" s="80">
        <f>VLOOKUP(U50,BG!$A$2:$F$55,4)</f>
        <v>18.550709894629914</v>
      </c>
      <c r="AA50" s="80">
        <f>VLOOKUP(U50,BG!$A$2:$F$55,5)</f>
        <v>3.3450589446946735</v>
      </c>
      <c r="AB50" s="4">
        <f>VLOOKUP(U50+1,BG!$A$2:$F$55,4)</f>
        <v>12.458712011489252</v>
      </c>
      <c r="AC50" s="4">
        <f>VLOOKUP(U50+1,BG!$A$2:$F$55,5)</f>
        <v>4.1336951361896048</v>
      </c>
      <c r="AD50" s="3">
        <f>COUNTIF($U$2:U50,U50)</f>
        <v>5</v>
      </c>
      <c r="AE50" s="3">
        <f t="shared" si="0"/>
        <v>9</v>
      </c>
      <c r="AF50" s="3">
        <f t="shared" si="4"/>
        <v>4</v>
      </c>
      <c r="AG50" s="3">
        <f t="shared" si="5"/>
        <v>4</v>
      </c>
      <c r="AH50" s="81">
        <f t="shared" si="1"/>
        <v>15.504710953059583</v>
      </c>
      <c r="AI50" s="81">
        <f t="shared" si="2"/>
        <v>3.7393770404421391</v>
      </c>
      <c r="AJ50" s="83">
        <v>0.50823099999999999</v>
      </c>
      <c r="AK50" s="83">
        <v>1080.18</v>
      </c>
      <c r="AL50" s="84">
        <f t="shared" si="6"/>
        <v>548.98096157999998</v>
      </c>
      <c r="AM50" s="84">
        <f t="shared" ref="AM50:AM113" si="16">W50*X50+IF(Y50&gt;0,Y50,0)</f>
        <v>608.464989590247</v>
      </c>
      <c r="AN50" s="84">
        <f t="shared" si="7"/>
        <v>57.977960156562759</v>
      </c>
      <c r="AO50" s="84">
        <f t="shared" si="8"/>
        <v>550.48702943368426</v>
      </c>
      <c r="AP50" s="85">
        <f t="shared" si="9"/>
        <v>2.7358825424708823E-3</v>
      </c>
      <c r="AQ50" s="85">
        <f t="shared" si="10"/>
        <v>1.5060678536842715</v>
      </c>
      <c r="AR50" s="86">
        <f t="shared" si="11"/>
        <v>0</v>
      </c>
      <c r="AS50" s="88">
        <f t="shared" si="12"/>
        <v>592998.25507948443</v>
      </c>
      <c r="AT50" s="88">
        <f t="shared" si="13"/>
        <v>631267.25677800691</v>
      </c>
      <c r="AU50" s="88">
        <f t="shared" si="14"/>
        <v>216.80145306111993</v>
      </c>
      <c r="AV50" s="88">
        <f t="shared" si="15"/>
        <v>631050.45532494574</v>
      </c>
      <c r="BJ50">
        <v>480</v>
      </c>
      <c r="BK50">
        <v>960000</v>
      </c>
    </row>
    <row r="51" spans="1:63" x14ac:dyDescent="0.25">
      <c r="A51">
        <v>1</v>
      </c>
      <c r="B51" s="24">
        <v>2</v>
      </c>
      <c r="C51" s="25" t="s">
        <v>25</v>
      </c>
      <c r="D51" s="25">
        <v>0</v>
      </c>
      <c r="E51" s="25">
        <v>104</v>
      </c>
      <c r="F51" s="25">
        <v>20</v>
      </c>
      <c r="G51" s="25">
        <v>4.3012000000000002E-2</v>
      </c>
      <c r="H51" s="25">
        <v>0.18184900000000001</v>
      </c>
      <c r="I51" s="25">
        <v>46.560842999999998</v>
      </c>
      <c r="J51" s="25">
        <v>1.572017</v>
      </c>
      <c r="K51" s="25">
        <v>8.8247750000000007</v>
      </c>
      <c r="L51" s="25">
        <v>0.14910699999999999</v>
      </c>
      <c r="M51" s="26">
        <v>4.3012000000000002E-2</v>
      </c>
      <c r="N51" s="25">
        <v>0.113082</v>
      </c>
      <c r="O51" s="25">
        <v>101236</v>
      </c>
      <c r="P51" s="25">
        <v>20.3</v>
      </c>
      <c r="Q51" s="25">
        <v>60</v>
      </c>
      <c r="R51" s="25">
        <v>1.1954</v>
      </c>
      <c r="S51" s="25" t="s">
        <v>28</v>
      </c>
      <c r="T51" s="25" t="s">
        <v>29</v>
      </c>
      <c r="U51" s="77">
        <v>1030</v>
      </c>
      <c r="V51" s="34">
        <v>369.94364332097194</v>
      </c>
      <c r="W51" s="2">
        <v>1.1648172143410285</v>
      </c>
      <c r="X51" s="2">
        <v>251.69967579550854</v>
      </c>
      <c r="Y51" s="2">
        <v>18.905314145583247</v>
      </c>
      <c r="Z51" s="80">
        <f>VLOOKUP(U51,BG!$A$2:$F$55,4)</f>
        <v>18.550709894629914</v>
      </c>
      <c r="AA51" s="80">
        <f>VLOOKUP(U51,BG!$A$2:$F$55,5)</f>
        <v>3.3450589446946735</v>
      </c>
      <c r="AB51" s="4">
        <f>VLOOKUP(U51+1,BG!$A$2:$F$55,4)</f>
        <v>12.458712011489252</v>
      </c>
      <c r="AC51" s="4">
        <f>VLOOKUP(U51+1,BG!$A$2:$F$55,5)</f>
        <v>4.1336951361896048</v>
      </c>
      <c r="AD51" s="3">
        <f>COUNTIF($U$2:U51,U51)</f>
        <v>6</v>
      </c>
      <c r="AE51" s="3">
        <f t="shared" si="0"/>
        <v>9</v>
      </c>
      <c r="AF51" s="3">
        <f t="shared" si="4"/>
        <v>3</v>
      </c>
      <c r="AG51" s="3">
        <f t="shared" si="5"/>
        <v>5</v>
      </c>
      <c r="AH51" s="81">
        <f t="shared" si="1"/>
        <v>14.743211217667</v>
      </c>
      <c r="AI51" s="81">
        <f t="shared" si="2"/>
        <v>3.8379565643790055</v>
      </c>
      <c r="AJ51" s="83">
        <v>1.1384099999999999</v>
      </c>
      <c r="AK51" s="83">
        <v>253.58500000000001</v>
      </c>
      <c r="AL51" s="84">
        <f t="shared" si="6"/>
        <v>288.68369984999998</v>
      </c>
      <c r="AM51" s="84">
        <f t="shared" si="16"/>
        <v>312.08942935624748</v>
      </c>
      <c r="AN51" s="84">
        <f t="shared" si="7"/>
        <v>56.583804272871248</v>
      </c>
      <c r="AO51" s="84">
        <f t="shared" si="8"/>
        <v>255.50562508337623</v>
      </c>
      <c r="AP51" s="85">
        <f t="shared" si="9"/>
        <v>0.12985261970571932</v>
      </c>
      <c r="AQ51" s="85">
        <f t="shared" si="10"/>
        <v>33.178074766623752</v>
      </c>
      <c r="AR51" s="86">
        <f t="shared" si="11"/>
        <v>0</v>
      </c>
      <c r="AS51" s="88">
        <f t="shared" si="12"/>
        <v>73205.85602646225</v>
      </c>
      <c r="AT51" s="88">
        <f t="shared" si="13"/>
        <v>73794.346746917217</v>
      </c>
      <c r="AU51" s="88">
        <f t="shared" si="14"/>
        <v>217.16618304660304</v>
      </c>
      <c r="AV51" s="88">
        <f t="shared" si="15"/>
        <v>73577.180563870614</v>
      </c>
      <c r="BJ51">
        <v>490</v>
      </c>
      <c r="BK51">
        <v>980000</v>
      </c>
    </row>
    <row r="52" spans="1:63" x14ac:dyDescent="0.25">
      <c r="A52">
        <v>1</v>
      </c>
      <c r="B52" s="24">
        <v>3</v>
      </c>
      <c r="C52" s="25" t="s">
        <v>25</v>
      </c>
      <c r="D52" s="25">
        <v>0</v>
      </c>
      <c r="E52" s="25">
        <v>104</v>
      </c>
      <c r="F52" s="25">
        <v>30</v>
      </c>
      <c r="G52" s="25">
        <v>4.4253000000000001E-2</v>
      </c>
      <c r="H52" s="25">
        <v>0.182201</v>
      </c>
      <c r="I52" s="25">
        <v>46.649371000000002</v>
      </c>
      <c r="J52" s="25">
        <v>1.576095</v>
      </c>
      <c r="K52" s="25">
        <v>8.8333790000000008</v>
      </c>
      <c r="L52" s="25">
        <v>0.14930099999999999</v>
      </c>
      <c r="M52" s="26">
        <v>4.4253000000000001E-2</v>
      </c>
      <c r="N52" s="25">
        <v>7.6065999999999995E-2</v>
      </c>
      <c r="O52" s="25">
        <v>101231</v>
      </c>
      <c r="P52" s="25">
        <v>20.3</v>
      </c>
      <c r="Q52" s="25">
        <v>60</v>
      </c>
      <c r="R52" s="25">
        <v>1.1954</v>
      </c>
      <c r="S52" s="25" t="s">
        <v>30</v>
      </c>
      <c r="T52" s="25" t="s">
        <v>31</v>
      </c>
      <c r="U52" s="77">
        <v>1030</v>
      </c>
      <c r="V52" s="34">
        <v>380.43337815745912</v>
      </c>
      <c r="W52" s="2">
        <v>1.4167237114670994</v>
      </c>
      <c r="X52" s="2">
        <v>207.00783230690061</v>
      </c>
      <c r="Y52" s="2">
        <v>10.041021463271379</v>
      </c>
      <c r="Z52" s="80">
        <f>VLOOKUP(U52,BG!$A$2:$F$55,4)</f>
        <v>18.550709894629914</v>
      </c>
      <c r="AA52" s="80">
        <f>VLOOKUP(U52,BG!$A$2:$F$55,5)</f>
        <v>3.3450589446946735</v>
      </c>
      <c r="AB52" s="4">
        <f>VLOOKUP(U52+1,BG!$A$2:$F$55,4)</f>
        <v>12.458712011489252</v>
      </c>
      <c r="AC52" s="4">
        <f>VLOOKUP(U52+1,BG!$A$2:$F$55,5)</f>
        <v>4.1336951361896048</v>
      </c>
      <c r="AD52" s="3">
        <f>COUNTIF($U$2:U52,U52)</f>
        <v>7</v>
      </c>
      <c r="AE52" s="3">
        <f t="shared" si="0"/>
        <v>9</v>
      </c>
      <c r="AF52" s="3">
        <f t="shared" si="4"/>
        <v>2</v>
      </c>
      <c r="AG52" s="3">
        <f t="shared" si="5"/>
        <v>6</v>
      </c>
      <c r="AH52" s="81">
        <f t="shared" si="1"/>
        <v>13.981711482274417</v>
      </c>
      <c r="AI52" s="81">
        <f t="shared" si="2"/>
        <v>3.9365360883158722</v>
      </c>
      <c r="AJ52" s="83">
        <v>1.2162900000000001</v>
      </c>
      <c r="AK52" s="83">
        <v>211.559</v>
      </c>
      <c r="AL52" s="84">
        <f t="shared" si="6"/>
        <v>257.31709611000002</v>
      </c>
      <c r="AM52" s="84">
        <f t="shared" si="16"/>
        <v>303.31392595186253</v>
      </c>
      <c r="AN52" s="84">
        <f t="shared" si="7"/>
        <v>55.03951182639365</v>
      </c>
      <c r="AO52" s="84">
        <f t="shared" si="8"/>
        <v>248.27441412546887</v>
      </c>
      <c r="AP52" s="85">
        <f t="shared" si="9"/>
        <v>3.6422125962449411E-2</v>
      </c>
      <c r="AQ52" s="85">
        <f t="shared" si="10"/>
        <v>9.042681984531157</v>
      </c>
      <c r="AR52" s="86">
        <f t="shared" si="11"/>
        <v>0</v>
      </c>
      <c r="AS52" s="88">
        <f t="shared" si="12"/>
        <v>54437.747535935494</v>
      </c>
      <c r="AT52" s="88">
        <f t="shared" si="13"/>
        <v>60709.788232531959</v>
      </c>
      <c r="AU52" s="88">
        <f t="shared" si="14"/>
        <v>216.66502458788682</v>
      </c>
      <c r="AV52" s="88">
        <f t="shared" si="15"/>
        <v>60493.123207944074</v>
      </c>
      <c r="BJ52">
        <v>500</v>
      </c>
      <c r="BK52">
        <v>1000000</v>
      </c>
    </row>
    <row r="53" spans="1:63" x14ac:dyDescent="0.25">
      <c r="A53">
        <v>1</v>
      </c>
      <c r="B53" s="24">
        <v>4</v>
      </c>
      <c r="C53" s="25" t="s">
        <v>25</v>
      </c>
      <c r="D53" s="25">
        <v>0</v>
      </c>
      <c r="E53" s="25">
        <v>104</v>
      </c>
      <c r="F53" s="25">
        <v>40</v>
      </c>
      <c r="G53" s="25">
        <v>4.6367999999999999E-2</v>
      </c>
      <c r="H53" s="25">
        <v>0.18210399999999999</v>
      </c>
      <c r="I53" s="25">
        <v>46.625036999999999</v>
      </c>
      <c r="J53" s="25">
        <v>1.575364</v>
      </c>
      <c r="K53" s="25">
        <v>8.8329459999999997</v>
      </c>
      <c r="L53" s="25">
        <v>0.14927000000000001</v>
      </c>
      <c r="M53" s="26">
        <v>4.6367999999999999E-2</v>
      </c>
      <c r="N53" s="25">
        <v>6.5536999999999998E-2</v>
      </c>
      <c r="O53" s="25">
        <v>101226</v>
      </c>
      <c r="P53" s="25">
        <v>20.399999999999999</v>
      </c>
      <c r="Q53" s="25">
        <v>60</v>
      </c>
      <c r="R53" s="25">
        <v>1.1949000000000001</v>
      </c>
      <c r="S53" s="25" t="s">
        <v>32</v>
      </c>
      <c r="T53" s="25" t="s">
        <v>33</v>
      </c>
      <c r="U53" s="77">
        <v>1030</v>
      </c>
      <c r="V53" s="34">
        <v>398.82327106240388</v>
      </c>
      <c r="W53" s="2">
        <v>1.5586766081696566</v>
      </c>
      <c r="X53" s="2">
        <v>201.91710715353918</v>
      </c>
      <c r="Y53" s="2">
        <v>16.907970257005875</v>
      </c>
      <c r="Z53" s="80">
        <f>VLOOKUP(U53,BG!$A$2:$F$55,4)</f>
        <v>18.550709894629914</v>
      </c>
      <c r="AA53" s="80">
        <f>VLOOKUP(U53,BG!$A$2:$F$55,5)</f>
        <v>3.3450589446946735</v>
      </c>
      <c r="AB53" s="4">
        <f>VLOOKUP(U53+1,BG!$A$2:$F$55,4)</f>
        <v>12.458712011489252</v>
      </c>
      <c r="AC53" s="4">
        <f>VLOOKUP(U53+1,BG!$A$2:$F$55,5)</f>
        <v>4.1336951361896048</v>
      </c>
      <c r="AD53" s="3">
        <f>COUNTIF($U$2:U53,U53)</f>
        <v>8</v>
      </c>
      <c r="AE53" s="3">
        <f t="shared" si="0"/>
        <v>9</v>
      </c>
      <c r="AF53" s="3">
        <f t="shared" si="4"/>
        <v>1</v>
      </c>
      <c r="AG53" s="3">
        <f t="shared" si="5"/>
        <v>7</v>
      </c>
      <c r="AH53" s="81">
        <f t="shared" si="1"/>
        <v>13.220211746881835</v>
      </c>
      <c r="AI53" s="81">
        <f t="shared" si="2"/>
        <v>4.0351156122527385</v>
      </c>
      <c r="AJ53" s="83">
        <v>1.48491</v>
      </c>
      <c r="AK53" s="83">
        <v>204.53100000000001</v>
      </c>
      <c r="AL53" s="84">
        <f t="shared" si="6"/>
        <v>303.71012721</v>
      </c>
      <c r="AM53" s="84">
        <f t="shared" si="16"/>
        <v>331.63144196651342</v>
      </c>
      <c r="AN53" s="84">
        <f t="shared" si="7"/>
        <v>53.345082817129942</v>
      </c>
      <c r="AO53" s="84">
        <f t="shared" si="8"/>
        <v>278.28635914938349</v>
      </c>
      <c r="AP53" s="85">
        <f t="shared" si="9"/>
        <v>9.1358297756050227E-2</v>
      </c>
      <c r="AQ53" s="85">
        <f t="shared" si="10"/>
        <v>25.42376806061651</v>
      </c>
      <c r="AR53" s="86">
        <f t="shared" si="11"/>
        <v>0</v>
      </c>
      <c r="AS53" s="88">
        <f t="shared" si="12"/>
        <v>62118.136028388508</v>
      </c>
      <c r="AT53" s="88">
        <f t="shared" si="13"/>
        <v>63548.052960902489</v>
      </c>
      <c r="AU53" s="88">
        <f t="shared" si="14"/>
        <v>215.25357651231636</v>
      </c>
      <c r="AV53" s="88">
        <f t="shared" si="15"/>
        <v>63332.799384390171</v>
      </c>
      <c r="BJ53">
        <v>510</v>
      </c>
      <c r="BK53">
        <v>1020000</v>
      </c>
    </row>
    <row r="54" spans="1:63" x14ac:dyDescent="0.25">
      <c r="A54">
        <v>1</v>
      </c>
      <c r="B54" s="25">
        <v>5</v>
      </c>
      <c r="C54" s="25" t="s">
        <v>25</v>
      </c>
      <c r="D54" s="25">
        <v>0</v>
      </c>
      <c r="E54" s="25">
        <v>104</v>
      </c>
      <c r="F54" s="25">
        <v>50</v>
      </c>
      <c r="G54" s="25">
        <v>5.1714999999999997E-2</v>
      </c>
      <c r="H54" s="25">
        <v>0.181479</v>
      </c>
      <c r="I54" s="25">
        <v>46.468018000000001</v>
      </c>
      <c r="J54" s="25">
        <v>1.5300860000000001</v>
      </c>
      <c r="K54" s="25">
        <v>8.8167369999999998</v>
      </c>
      <c r="L54" s="25">
        <v>0.14522199999999999</v>
      </c>
      <c r="M54" s="26">
        <v>5.1714999999999997E-2</v>
      </c>
      <c r="N54" s="25">
        <v>6.4024999999999999E-2</v>
      </c>
      <c r="O54" s="25">
        <v>101220</v>
      </c>
      <c r="P54" s="25">
        <v>20.3</v>
      </c>
      <c r="Q54" s="25">
        <v>60</v>
      </c>
      <c r="R54" s="25">
        <v>1.1952</v>
      </c>
      <c r="S54" s="25" t="s">
        <v>34</v>
      </c>
      <c r="T54" s="25" t="s">
        <v>35</v>
      </c>
      <c r="U54" s="77">
        <v>1030</v>
      </c>
      <c r="V54" s="34">
        <v>446.42929048133919</v>
      </c>
      <c r="W54" s="2">
        <v>1.6218165074123032</v>
      </c>
      <c r="X54" s="2">
        <v>218.91070643778295</v>
      </c>
      <c r="Y54" s="2">
        <v>21.812799983339531</v>
      </c>
      <c r="Z54" s="80">
        <f>VLOOKUP(U54,BG!$A$2:$F$55,4)</f>
        <v>18.550709894629914</v>
      </c>
      <c r="AA54" s="80">
        <f>VLOOKUP(U54,BG!$A$2:$F$55,5)</f>
        <v>3.3450589446946735</v>
      </c>
      <c r="AB54" s="4">
        <f>VLOOKUP(U54+1,BG!$A$2:$F$55,4)</f>
        <v>12.458712011489252</v>
      </c>
      <c r="AC54" s="4">
        <f>VLOOKUP(U54+1,BG!$A$2:$F$55,5)</f>
        <v>4.1336951361896048</v>
      </c>
      <c r="AD54" s="3">
        <f>COUNTIF($U$2:U54,U54)</f>
        <v>9</v>
      </c>
      <c r="AE54" s="3">
        <f t="shared" si="0"/>
        <v>9</v>
      </c>
      <c r="AF54" s="3">
        <f t="shared" si="4"/>
        <v>0</v>
      </c>
      <c r="AG54" s="3">
        <f t="shared" si="5"/>
        <v>8</v>
      </c>
      <c r="AH54" s="81">
        <f t="shared" si="1"/>
        <v>12.458712011489252</v>
      </c>
      <c r="AI54" s="81">
        <f t="shared" si="2"/>
        <v>4.1336951361896048</v>
      </c>
      <c r="AJ54" s="83">
        <v>1.6010200000000001</v>
      </c>
      <c r="AK54" s="83">
        <v>220.46700000000001</v>
      </c>
      <c r="AL54" s="84">
        <f t="shared" si="6"/>
        <v>352.97207634000006</v>
      </c>
      <c r="AM54" s="84">
        <f t="shared" si="16"/>
        <v>376.84579733342468</v>
      </c>
      <c r="AN54" s="84">
        <f t="shared" si="7"/>
        <v>51.500517245080133</v>
      </c>
      <c r="AO54" s="84">
        <f t="shared" si="8"/>
        <v>325.34528008834457</v>
      </c>
      <c r="AP54" s="85">
        <f t="shared" si="9"/>
        <v>8.4915312876688062E-2</v>
      </c>
      <c r="AQ54" s="85">
        <f t="shared" si="10"/>
        <v>27.626796251655492</v>
      </c>
      <c r="AR54" s="86">
        <f t="shared" si="11"/>
        <v>0</v>
      </c>
      <c r="AS54" s="88">
        <f t="shared" si="12"/>
        <v>77818.6947544508</v>
      </c>
      <c r="AT54" s="88">
        <f t="shared" si="13"/>
        <v>77720.52425863067</v>
      </c>
      <c r="AU54" s="88">
        <f t="shared" si="14"/>
        <v>212.8874376472366</v>
      </c>
      <c r="AV54" s="88">
        <f t="shared" si="15"/>
        <v>77507.636820983433</v>
      </c>
      <c r="BJ54">
        <v>520</v>
      </c>
      <c r="BK54">
        <v>1040000</v>
      </c>
    </row>
    <row r="55" spans="1:63" x14ac:dyDescent="0.25">
      <c r="A55">
        <v>4</v>
      </c>
      <c r="B55" s="27">
        <v>1</v>
      </c>
      <c r="C55" s="28" t="s">
        <v>137</v>
      </c>
      <c r="D55" s="28">
        <v>-200</v>
      </c>
      <c r="E55" s="28">
        <v>104</v>
      </c>
      <c r="F55" s="28">
        <v>10</v>
      </c>
      <c r="G55" s="28">
        <v>0.256382</v>
      </c>
      <c r="H55" s="28">
        <v>0.18165400000000001</v>
      </c>
      <c r="I55" s="28">
        <v>46.512130999999997</v>
      </c>
      <c r="J55" s="28">
        <v>1.6150199999999999</v>
      </c>
      <c r="K55" s="28">
        <v>8.8226999999999993</v>
      </c>
      <c r="L55" s="28">
        <v>0.15320700000000001</v>
      </c>
      <c r="M55" s="29">
        <v>0.256382</v>
      </c>
      <c r="N55" s="28">
        <v>0.18344299999999999</v>
      </c>
      <c r="O55" s="28">
        <v>101214</v>
      </c>
      <c r="P55" s="28">
        <v>20.399999999999999</v>
      </c>
      <c r="Q55" s="28">
        <v>60</v>
      </c>
      <c r="R55" s="28">
        <v>1.1947000000000001</v>
      </c>
      <c r="S55" s="28" t="s">
        <v>138</v>
      </c>
      <c r="T55" s="28" t="s">
        <v>139</v>
      </c>
      <c r="U55" s="79">
        <v>1040</v>
      </c>
      <c r="V55" s="34">
        <v>198.13904906412608</v>
      </c>
      <c r="W55" s="2">
        <v>1.4292711431441059</v>
      </c>
      <c r="X55" s="2">
        <v>101.88281403222635</v>
      </c>
      <c r="Y55" s="2">
        <v>-6.1533851426537405</v>
      </c>
      <c r="Z55" s="80">
        <f>VLOOKUP(U55,BG!$A$2:$F$55,4)</f>
        <v>14.3278550825703</v>
      </c>
      <c r="AA55" s="80">
        <f>VLOOKUP(U55,BG!$A$2:$F$55,5)</f>
        <v>0.71218980394337228</v>
      </c>
      <c r="AB55" s="4">
        <f>VLOOKUP(U55+1,BG!$A$2:$F$55,4)</f>
        <v>14.837765811776757</v>
      </c>
      <c r="AC55" s="4">
        <f>VLOOKUP(U55+1,BG!$A$2:$F$55,5)</f>
        <v>0.80588918163130463</v>
      </c>
      <c r="AD55" s="3">
        <f>COUNTIF($U$2:U55,U55)</f>
        <v>1</v>
      </c>
      <c r="AE55" s="3">
        <f t="shared" si="0"/>
        <v>18</v>
      </c>
      <c r="AF55" s="3">
        <f t="shared" si="4"/>
        <v>17</v>
      </c>
      <c r="AG55" s="3">
        <f t="shared" si="5"/>
        <v>0</v>
      </c>
      <c r="AH55" s="81">
        <f t="shared" si="1"/>
        <v>14.3278550825703</v>
      </c>
      <c r="AI55" s="81">
        <f t="shared" si="2"/>
        <v>0.71218980394337228</v>
      </c>
      <c r="AJ55" s="83">
        <v>1.2653300000000001</v>
      </c>
      <c r="AK55" s="83">
        <v>101.02</v>
      </c>
      <c r="AL55" s="84">
        <f t="shared" si="6"/>
        <v>127.8236366</v>
      </c>
      <c r="AM55" s="84">
        <f t="shared" si="16"/>
        <v>145.6181660785785</v>
      </c>
      <c r="AN55" s="84">
        <f t="shared" si="7"/>
        <v>10.204152302184792</v>
      </c>
      <c r="AO55" s="84">
        <f t="shared" si="8"/>
        <v>135.41401377639372</v>
      </c>
      <c r="AP55" s="85">
        <f t="shared" si="9"/>
        <v>5.6053114184530003E-2</v>
      </c>
      <c r="AQ55" s="85">
        <f t="shared" si="10"/>
        <v>7.5903771763937158</v>
      </c>
      <c r="AR55" s="86">
        <f t="shared" si="11"/>
        <v>0</v>
      </c>
      <c r="AS55" s="88">
        <f t="shared" si="12"/>
        <v>12912.743769332001</v>
      </c>
      <c r="AT55" s="88">
        <f t="shared" si="13"/>
        <v>14835.988534297667</v>
      </c>
      <c r="AU55" s="88">
        <f t="shared" si="14"/>
        <v>7.2672932275012974</v>
      </c>
      <c r="AV55" s="88">
        <f t="shared" si="15"/>
        <v>14828.721241070165</v>
      </c>
      <c r="BJ55">
        <v>530</v>
      </c>
      <c r="BK55">
        <v>1060000</v>
      </c>
    </row>
    <row r="56" spans="1:63" x14ac:dyDescent="0.25">
      <c r="A56">
        <v>4</v>
      </c>
      <c r="B56" s="27">
        <v>2</v>
      </c>
      <c r="C56" s="28" t="s">
        <v>137</v>
      </c>
      <c r="D56" s="28">
        <v>-200</v>
      </c>
      <c r="E56" s="28">
        <v>104</v>
      </c>
      <c r="F56" s="28">
        <v>20</v>
      </c>
      <c r="G56" s="28">
        <v>0.26444099999999998</v>
      </c>
      <c r="H56" s="28">
        <v>0.18174499999999999</v>
      </c>
      <c r="I56" s="28">
        <v>46.534826000000002</v>
      </c>
      <c r="J56" s="28">
        <v>1.6348450000000001</v>
      </c>
      <c r="K56" s="28">
        <v>8.8248639999999998</v>
      </c>
      <c r="L56" s="28">
        <v>0.155086</v>
      </c>
      <c r="M56" s="29">
        <v>0.26444099999999998</v>
      </c>
      <c r="N56" s="28">
        <v>0.17718700000000001</v>
      </c>
      <c r="O56" s="28">
        <v>101213</v>
      </c>
      <c r="P56" s="28">
        <v>20.399999999999999</v>
      </c>
      <c r="Q56" s="28">
        <v>60</v>
      </c>
      <c r="R56" s="28">
        <v>1.1947000000000001</v>
      </c>
      <c r="S56" s="28" t="s">
        <v>140</v>
      </c>
      <c r="T56" s="28" t="s">
        <v>141</v>
      </c>
      <c r="U56" s="79">
        <v>1040</v>
      </c>
      <c r="V56" s="34">
        <v>203.36569545383799</v>
      </c>
      <c r="W56" s="2">
        <v>1.4851400610565584</v>
      </c>
      <c r="X56" s="2">
        <v>98.256257786026836</v>
      </c>
      <c r="Y56" s="2">
        <v>-11.069649658511594</v>
      </c>
      <c r="Z56" s="80">
        <f>VLOOKUP(U56,BG!$A$2:$F$55,4)</f>
        <v>14.3278550825703</v>
      </c>
      <c r="AA56" s="80">
        <f>VLOOKUP(U56,BG!$A$2:$F$55,5)</f>
        <v>0.71218980394337228</v>
      </c>
      <c r="AB56" s="4">
        <f>VLOOKUP(U56+1,BG!$A$2:$F$55,4)</f>
        <v>14.837765811776757</v>
      </c>
      <c r="AC56" s="4">
        <f>VLOOKUP(U56+1,BG!$A$2:$F$55,5)</f>
        <v>0.80588918163130463</v>
      </c>
      <c r="AD56" s="3">
        <f>COUNTIF($U$2:U56,U56)</f>
        <v>2</v>
      </c>
      <c r="AE56" s="3">
        <f t="shared" si="0"/>
        <v>18</v>
      </c>
      <c r="AF56" s="3">
        <f t="shared" si="4"/>
        <v>16</v>
      </c>
      <c r="AG56" s="3">
        <f t="shared" si="5"/>
        <v>1</v>
      </c>
      <c r="AH56" s="81">
        <f t="shared" si="1"/>
        <v>14.357849831347151</v>
      </c>
      <c r="AI56" s="81">
        <f t="shared" si="2"/>
        <v>0.7177015320426624</v>
      </c>
      <c r="AJ56" s="83">
        <v>1.2836099999999999</v>
      </c>
      <c r="AK56" s="83">
        <v>98.579099999999997</v>
      </c>
      <c r="AL56" s="84">
        <f t="shared" si="6"/>
        <v>126.53711855099999</v>
      </c>
      <c r="AM56" s="84">
        <f t="shared" si="16"/>
        <v>145.92430468752883</v>
      </c>
      <c r="AN56" s="84">
        <f t="shared" si="7"/>
        <v>10.304650820796333</v>
      </c>
      <c r="AO56" s="84">
        <f t="shared" si="8"/>
        <v>135.61965386673251</v>
      </c>
      <c r="AP56" s="85">
        <f t="shared" si="9"/>
        <v>6.6970642209849052E-2</v>
      </c>
      <c r="AQ56" s="85">
        <f t="shared" si="10"/>
        <v>9.0825353157325139</v>
      </c>
      <c r="AR56" s="86">
        <f t="shared" si="11"/>
        <v>0</v>
      </c>
      <c r="AS56" s="88">
        <f t="shared" si="12"/>
        <v>12473.915263350882</v>
      </c>
      <c r="AT56" s="88">
        <f t="shared" si="13"/>
        <v>14337.976098624558</v>
      </c>
      <c r="AU56" s="88">
        <f t="shared" si="14"/>
        <v>7.3956636812502072</v>
      </c>
      <c r="AV56" s="88">
        <f t="shared" si="15"/>
        <v>14330.580434943307</v>
      </c>
      <c r="BJ56">
        <v>540</v>
      </c>
      <c r="BK56">
        <v>1080000</v>
      </c>
    </row>
    <row r="57" spans="1:63" x14ac:dyDescent="0.25">
      <c r="A57">
        <v>4</v>
      </c>
      <c r="B57" s="27">
        <v>3</v>
      </c>
      <c r="C57" s="28" t="s">
        <v>137</v>
      </c>
      <c r="D57" s="28">
        <v>-200</v>
      </c>
      <c r="E57" s="28">
        <v>104</v>
      </c>
      <c r="F57" s="28">
        <v>30</v>
      </c>
      <c r="G57" s="28">
        <v>0.29142400000000002</v>
      </c>
      <c r="H57" s="28">
        <v>0.18189</v>
      </c>
      <c r="I57" s="28">
        <v>46.571305000000002</v>
      </c>
      <c r="J57" s="28">
        <v>1.5916600000000001</v>
      </c>
      <c r="K57" s="28">
        <v>8.8284839999999996</v>
      </c>
      <c r="L57" s="28">
        <v>0.15089</v>
      </c>
      <c r="M57" s="29">
        <v>0.29142400000000002</v>
      </c>
      <c r="N57" s="28">
        <v>0.17938000000000001</v>
      </c>
      <c r="O57" s="28">
        <v>101211</v>
      </c>
      <c r="P57" s="28">
        <v>20.399999999999999</v>
      </c>
      <c r="Q57" s="28">
        <v>60</v>
      </c>
      <c r="R57" s="28">
        <v>1.1947000000000001</v>
      </c>
      <c r="S57" s="28" t="s">
        <v>142</v>
      </c>
      <c r="T57" s="28" t="s">
        <v>143</v>
      </c>
      <c r="U57" s="79">
        <v>1040</v>
      </c>
      <c r="V57" s="34">
        <v>225.64307654538723</v>
      </c>
      <c r="W57" s="2">
        <v>1.7602916238955442</v>
      </c>
      <c r="X57" s="2">
        <v>91.088012830118927</v>
      </c>
      <c r="Y57" s="2">
        <v>-14.031425725263885</v>
      </c>
      <c r="Z57" s="80">
        <f>VLOOKUP(U57,BG!$A$2:$F$55,4)</f>
        <v>14.3278550825703</v>
      </c>
      <c r="AA57" s="80">
        <f>VLOOKUP(U57,BG!$A$2:$F$55,5)</f>
        <v>0.71218980394337228</v>
      </c>
      <c r="AB57" s="4">
        <f>VLOOKUP(U57+1,BG!$A$2:$F$55,4)</f>
        <v>14.837765811776757</v>
      </c>
      <c r="AC57" s="4">
        <f>VLOOKUP(U57+1,BG!$A$2:$F$55,5)</f>
        <v>0.80588918163130463</v>
      </c>
      <c r="AD57" s="3">
        <f>COUNTIF($U$2:U57,U57)</f>
        <v>3</v>
      </c>
      <c r="AE57" s="3">
        <f t="shared" si="0"/>
        <v>18</v>
      </c>
      <c r="AF57" s="3">
        <f t="shared" si="4"/>
        <v>15</v>
      </c>
      <c r="AG57" s="3">
        <f t="shared" si="5"/>
        <v>2</v>
      </c>
      <c r="AH57" s="81">
        <f t="shared" si="1"/>
        <v>14.387844580124002</v>
      </c>
      <c r="AI57" s="81">
        <f t="shared" si="2"/>
        <v>0.72321326014195253</v>
      </c>
      <c r="AJ57" s="83">
        <v>1.53877</v>
      </c>
      <c r="AK57" s="83">
        <v>92.930400000000006</v>
      </c>
      <c r="AL57" s="84">
        <f t="shared" si="6"/>
        <v>142.998511608</v>
      </c>
      <c r="AM57" s="84">
        <f t="shared" si="16"/>
        <v>160.34146602214821</v>
      </c>
      <c r="AN57" s="84">
        <f t="shared" si="7"/>
        <v>10.405479985207201</v>
      </c>
      <c r="AO57" s="84">
        <f t="shared" si="8"/>
        <v>149.93598603694102</v>
      </c>
      <c r="AP57" s="85">
        <f t="shared" si="9"/>
        <v>4.6269575518926929E-2</v>
      </c>
      <c r="AQ57" s="85">
        <f t="shared" si="10"/>
        <v>6.937474428941016</v>
      </c>
      <c r="AR57" s="86">
        <f t="shared" si="11"/>
        <v>0</v>
      </c>
      <c r="AS57" s="88">
        <f t="shared" si="12"/>
        <v>13288.908883136086</v>
      </c>
      <c r="AT57" s="88">
        <f t="shared" si="13"/>
        <v>14605.185514225515</v>
      </c>
      <c r="AU57" s="88">
        <f t="shared" si="14"/>
        <v>7.5253811034435358</v>
      </c>
      <c r="AV57" s="88">
        <f t="shared" si="15"/>
        <v>14597.660133122072</v>
      </c>
      <c r="BJ57">
        <v>550</v>
      </c>
      <c r="BK57">
        <v>1100000</v>
      </c>
    </row>
    <row r="58" spans="1:63" x14ac:dyDescent="0.25">
      <c r="A58">
        <v>4</v>
      </c>
      <c r="B58" s="27">
        <v>4</v>
      </c>
      <c r="C58" s="28" t="s">
        <v>137</v>
      </c>
      <c r="D58" s="28">
        <v>-200</v>
      </c>
      <c r="E58" s="28">
        <v>104</v>
      </c>
      <c r="F58" s="28">
        <v>40</v>
      </c>
      <c r="G58" s="28">
        <v>0.28457300000000002</v>
      </c>
      <c r="H58" s="28">
        <v>0.18182799999999999</v>
      </c>
      <c r="I58" s="28">
        <v>46.555602999999998</v>
      </c>
      <c r="J58" s="28">
        <v>1.577996</v>
      </c>
      <c r="K58" s="28">
        <v>8.8271040000000003</v>
      </c>
      <c r="L58" s="28">
        <v>0.14963099999999999</v>
      </c>
      <c r="M58" s="29">
        <v>0.28457300000000002</v>
      </c>
      <c r="N58" s="28">
        <v>0.17821699999999999</v>
      </c>
      <c r="O58" s="28">
        <v>101209</v>
      </c>
      <c r="P58" s="28">
        <v>20.399999999999999</v>
      </c>
      <c r="Q58" s="28">
        <v>60</v>
      </c>
      <c r="R58" s="28">
        <v>1.1946000000000001</v>
      </c>
      <c r="S58" s="28" t="s">
        <v>144</v>
      </c>
      <c r="T58" s="28" t="s">
        <v>145</v>
      </c>
      <c r="U58" s="79">
        <v>1040</v>
      </c>
      <c r="V58" s="34">
        <v>217.44246364867791</v>
      </c>
      <c r="W58" s="2">
        <v>1.7062492153129678</v>
      </c>
      <c r="X58" s="2">
        <v>89.690759683818158</v>
      </c>
      <c r="Y58" s="2">
        <v>-16.987728225634768</v>
      </c>
      <c r="Z58" s="80">
        <f>VLOOKUP(U58,BG!$A$2:$F$55,4)</f>
        <v>14.3278550825703</v>
      </c>
      <c r="AA58" s="80">
        <f>VLOOKUP(U58,BG!$A$2:$F$55,5)</f>
        <v>0.71218980394337228</v>
      </c>
      <c r="AB58" s="4">
        <f>VLOOKUP(U58+1,BG!$A$2:$F$55,4)</f>
        <v>14.837765811776757</v>
      </c>
      <c r="AC58" s="4">
        <f>VLOOKUP(U58+1,BG!$A$2:$F$55,5)</f>
        <v>0.80588918163130463</v>
      </c>
      <c r="AD58" s="3">
        <f>COUNTIF($U$2:U58,U58)</f>
        <v>4</v>
      </c>
      <c r="AE58" s="3">
        <f t="shared" si="0"/>
        <v>18</v>
      </c>
      <c r="AF58" s="3">
        <f t="shared" si="4"/>
        <v>14</v>
      </c>
      <c r="AG58" s="3">
        <f t="shared" si="5"/>
        <v>3</v>
      </c>
      <c r="AH58" s="81">
        <f t="shared" si="1"/>
        <v>14.417839328900852</v>
      </c>
      <c r="AI58" s="81">
        <f t="shared" si="2"/>
        <v>0.72872498824124254</v>
      </c>
      <c r="AJ58" s="83">
        <v>1.4715400000000001</v>
      </c>
      <c r="AK58" s="83">
        <v>91.670199999999994</v>
      </c>
      <c r="AL58" s="84">
        <f t="shared" si="6"/>
        <v>134.896366108</v>
      </c>
      <c r="AM58" s="84">
        <f t="shared" si="16"/>
        <v>153.03478833133869</v>
      </c>
      <c r="AN58" s="84">
        <f t="shared" si="7"/>
        <v>10.506639795417398</v>
      </c>
      <c r="AO58" s="84">
        <f t="shared" si="8"/>
        <v>142.5281485359213</v>
      </c>
      <c r="AP58" s="85">
        <f t="shared" si="9"/>
        <v>5.3545790823192191E-2</v>
      </c>
      <c r="AQ58" s="85">
        <f t="shared" si="10"/>
        <v>7.6317824279213085</v>
      </c>
      <c r="AR58" s="86">
        <f t="shared" si="11"/>
        <v>0</v>
      </c>
      <c r="AS58" s="88">
        <f t="shared" si="12"/>
        <v>12365.976860393579</v>
      </c>
      <c r="AT58" s="88">
        <f t="shared" si="13"/>
        <v>13725.806423490079</v>
      </c>
      <c r="AU58" s="88">
        <f t="shared" si="14"/>
        <v>7.6564509613705143</v>
      </c>
      <c r="AV58" s="88">
        <f t="shared" si="15"/>
        <v>13718.149972528709</v>
      </c>
      <c r="BJ58">
        <v>560</v>
      </c>
      <c r="BK58">
        <v>1120000</v>
      </c>
    </row>
    <row r="59" spans="1:63" x14ac:dyDescent="0.25">
      <c r="A59">
        <v>4</v>
      </c>
      <c r="B59" s="27">
        <v>5</v>
      </c>
      <c r="C59" s="28" t="s">
        <v>137</v>
      </c>
      <c r="D59" s="28">
        <v>-200</v>
      </c>
      <c r="E59" s="28">
        <v>104</v>
      </c>
      <c r="F59" s="28">
        <v>50</v>
      </c>
      <c r="G59" s="28">
        <v>0.29077900000000001</v>
      </c>
      <c r="H59" s="28">
        <v>0.18204699999999999</v>
      </c>
      <c r="I59" s="28">
        <v>46.610754999999997</v>
      </c>
      <c r="J59" s="28">
        <v>1.6475709999999999</v>
      </c>
      <c r="K59" s="28">
        <v>8.8322649999999996</v>
      </c>
      <c r="L59" s="28">
        <v>0.156055</v>
      </c>
      <c r="M59" s="29">
        <v>0.29077900000000001</v>
      </c>
      <c r="N59" s="28">
        <v>0.169515</v>
      </c>
      <c r="O59" s="28">
        <v>101208</v>
      </c>
      <c r="P59" s="28">
        <v>20.399999999999999</v>
      </c>
      <c r="Q59" s="28">
        <v>60</v>
      </c>
      <c r="R59" s="28">
        <v>1.1946000000000001</v>
      </c>
      <c r="S59" s="28" t="s">
        <v>146</v>
      </c>
      <c r="T59" s="28" t="s">
        <v>147</v>
      </c>
      <c r="U59" s="79">
        <v>1040</v>
      </c>
      <c r="V59" s="34">
        <v>221.00633550489601</v>
      </c>
      <c r="W59" s="2">
        <v>1.9752567268310797</v>
      </c>
      <c r="X59" s="2">
        <v>78.815613525014768</v>
      </c>
      <c r="Y59" s="2">
        <v>-18.383747882979701</v>
      </c>
      <c r="Z59" s="80">
        <f>VLOOKUP(U59,BG!$A$2:$F$55,4)</f>
        <v>14.3278550825703</v>
      </c>
      <c r="AA59" s="80">
        <f>VLOOKUP(U59,BG!$A$2:$F$55,5)</f>
        <v>0.71218980394337228</v>
      </c>
      <c r="AB59" s="4">
        <f>VLOOKUP(U59+1,BG!$A$2:$F$55,4)</f>
        <v>14.837765811776757</v>
      </c>
      <c r="AC59" s="4">
        <f>VLOOKUP(U59+1,BG!$A$2:$F$55,5)</f>
        <v>0.80588918163130463</v>
      </c>
      <c r="AD59" s="3">
        <f>COUNTIF($U$2:U59,U59)</f>
        <v>5</v>
      </c>
      <c r="AE59" s="3">
        <f t="shared" si="0"/>
        <v>18</v>
      </c>
      <c r="AF59" s="3">
        <f t="shared" si="4"/>
        <v>13</v>
      </c>
      <c r="AG59" s="3">
        <f t="shared" si="5"/>
        <v>4</v>
      </c>
      <c r="AH59" s="81">
        <f t="shared" si="1"/>
        <v>14.447834077677701</v>
      </c>
      <c r="AI59" s="81">
        <f t="shared" si="2"/>
        <v>0.73423671634053289</v>
      </c>
      <c r="AJ59" s="83">
        <v>1.7494000000000001</v>
      </c>
      <c r="AK59" s="83">
        <v>81.1434</v>
      </c>
      <c r="AL59" s="84">
        <f t="shared" si="6"/>
        <v>141.95226396000001</v>
      </c>
      <c r="AM59" s="84">
        <f t="shared" si="16"/>
        <v>155.68107079460404</v>
      </c>
      <c r="AN59" s="84">
        <f t="shared" si="7"/>
        <v>10.608130251426926</v>
      </c>
      <c r="AO59" s="84">
        <f t="shared" si="8"/>
        <v>145.07294054317711</v>
      </c>
      <c r="AP59" s="85">
        <f t="shared" si="9"/>
        <v>2.1511086571298348E-2</v>
      </c>
      <c r="AQ59" s="85">
        <f t="shared" si="10"/>
        <v>3.1206765831771008</v>
      </c>
      <c r="AR59" s="86">
        <f t="shared" si="11"/>
        <v>0</v>
      </c>
      <c r="AS59" s="88">
        <f t="shared" si="12"/>
        <v>11518.489335411865</v>
      </c>
      <c r="AT59" s="88">
        <f t="shared" si="13"/>
        <v>12270.099108907976</v>
      </c>
      <c r="AU59" s="88">
        <f t="shared" si="14"/>
        <v>7.788878722320379</v>
      </c>
      <c r="AV59" s="88">
        <f t="shared" si="15"/>
        <v>12262.310230185656</v>
      </c>
      <c r="BJ59">
        <v>570</v>
      </c>
      <c r="BK59">
        <v>1140000</v>
      </c>
    </row>
    <row r="60" spans="1:63" x14ac:dyDescent="0.25">
      <c r="A60">
        <v>4</v>
      </c>
      <c r="B60" s="27">
        <v>6</v>
      </c>
      <c r="C60" s="28" t="s">
        <v>137</v>
      </c>
      <c r="D60" s="28">
        <v>-200</v>
      </c>
      <c r="E60" s="28">
        <v>104</v>
      </c>
      <c r="F60" s="28">
        <v>60</v>
      </c>
      <c r="G60" s="28">
        <v>0.28843000000000002</v>
      </c>
      <c r="H60" s="28">
        <v>0.18176899999999999</v>
      </c>
      <c r="I60" s="28">
        <v>46.540880000000001</v>
      </c>
      <c r="J60" s="28">
        <v>1.627461</v>
      </c>
      <c r="K60" s="28">
        <v>8.8258030000000005</v>
      </c>
      <c r="L60" s="28">
        <v>0.154312</v>
      </c>
      <c r="M60" s="29">
        <v>0.28843000000000002</v>
      </c>
      <c r="N60" s="28">
        <v>0.176014</v>
      </c>
      <c r="O60" s="28">
        <v>101205</v>
      </c>
      <c r="P60" s="28">
        <v>20.399999999999999</v>
      </c>
      <c r="Q60" s="28">
        <v>60</v>
      </c>
      <c r="R60" s="28">
        <v>1.1946000000000001</v>
      </c>
      <c r="S60" s="28" t="s">
        <v>148</v>
      </c>
      <c r="T60" s="28" t="s">
        <v>149</v>
      </c>
      <c r="U60" s="79">
        <v>1040</v>
      </c>
      <c r="V60" s="34">
        <v>216.85971078795092</v>
      </c>
      <c r="W60" s="2">
        <v>1.8031398923198179</v>
      </c>
      <c r="X60" s="2">
        <v>84.975965021936872</v>
      </c>
      <c r="Y60" s="2">
        <v>-19.388942630636652</v>
      </c>
      <c r="Z60" s="80">
        <f>VLOOKUP(U60,BG!$A$2:$F$55,4)</f>
        <v>14.3278550825703</v>
      </c>
      <c r="AA60" s="80">
        <f>VLOOKUP(U60,BG!$A$2:$F$55,5)</f>
        <v>0.71218980394337228</v>
      </c>
      <c r="AB60" s="4">
        <f>VLOOKUP(U60+1,BG!$A$2:$F$55,4)</f>
        <v>14.837765811776757</v>
      </c>
      <c r="AC60" s="4">
        <f>VLOOKUP(U60+1,BG!$A$2:$F$55,5)</f>
        <v>0.80588918163130463</v>
      </c>
      <c r="AD60" s="3">
        <f>COUNTIF($U$2:U60,U60)</f>
        <v>6</v>
      </c>
      <c r="AE60" s="3">
        <f t="shared" si="0"/>
        <v>18</v>
      </c>
      <c r="AF60" s="3">
        <f t="shared" si="4"/>
        <v>12</v>
      </c>
      <c r="AG60" s="3">
        <f t="shared" si="5"/>
        <v>5</v>
      </c>
      <c r="AH60" s="81">
        <f t="shared" si="1"/>
        <v>14.477828826454552</v>
      </c>
      <c r="AI60" s="81">
        <f t="shared" si="2"/>
        <v>0.73974844443982302</v>
      </c>
      <c r="AJ60" s="83">
        <v>1.5997399999999999</v>
      </c>
      <c r="AK60" s="83">
        <v>87.065700000000007</v>
      </c>
      <c r="AL60" s="84">
        <f t="shared" si="6"/>
        <v>139.282482918</v>
      </c>
      <c r="AM60" s="84">
        <f t="shared" si="16"/>
        <v>153.22355241942785</v>
      </c>
      <c r="AN60" s="84">
        <f t="shared" si="7"/>
        <v>10.709951353235782</v>
      </c>
      <c r="AO60" s="84">
        <f t="shared" si="8"/>
        <v>142.51360106619205</v>
      </c>
      <c r="AP60" s="85">
        <f t="shared" si="9"/>
        <v>2.2672349333810769E-2</v>
      </c>
      <c r="AQ60" s="85">
        <f t="shared" si="10"/>
        <v>3.2311181481920528</v>
      </c>
      <c r="AR60" s="86">
        <f t="shared" si="11"/>
        <v>0</v>
      </c>
      <c r="AS60" s="88">
        <f t="shared" si="12"/>
        <v>12126.726872993713</v>
      </c>
      <c r="AT60" s="88">
        <f t="shared" si="13"/>
        <v>13020.319230930212</v>
      </c>
      <c r="AU60" s="88">
        <f t="shared" si="14"/>
        <v>7.9226698535823479</v>
      </c>
      <c r="AV60" s="88">
        <f t="shared" si="15"/>
        <v>13012.39656107663</v>
      </c>
      <c r="BJ60">
        <v>580</v>
      </c>
      <c r="BK60">
        <v>1160000</v>
      </c>
    </row>
    <row r="61" spans="1:63" x14ac:dyDescent="0.25">
      <c r="A61">
        <v>4</v>
      </c>
      <c r="B61" s="27">
        <v>7</v>
      </c>
      <c r="C61" s="28" t="s">
        <v>137</v>
      </c>
      <c r="D61" s="28">
        <v>-200</v>
      </c>
      <c r="E61" s="28">
        <v>104</v>
      </c>
      <c r="F61" s="28">
        <v>70</v>
      </c>
      <c r="G61" s="28">
        <v>0.30088500000000001</v>
      </c>
      <c r="H61" s="28">
        <v>0.18179999999999999</v>
      </c>
      <c r="I61" s="28">
        <v>46.548665999999997</v>
      </c>
      <c r="J61" s="28">
        <v>1.651972</v>
      </c>
      <c r="K61" s="28">
        <v>8.8264600000000009</v>
      </c>
      <c r="L61" s="28">
        <v>0.15642500000000001</v>
      </c>
      <c r="M61" s="29">
        <v>0.30088500000000001</v>
      </c>
      <c r="N61" s="28">
        <v>0.17760000000000001</v>
      </c>
      <c r="O61" s="28">
        <v>101206</v>
      </c>
      <c r="P61" s="28">
        <v>20.399999999999999</v>
      </c>
      <c r="Q61" s="28">
        <v>60</v>
      </c>
      <c r="R61" s="28">
        <v>1.1946000000000001</v>
      </c>
      <c r="S61" s="28" t="s">
        <v>150</v>
      </c>
      <c r="T61" s="28" t="s">
        <v>151</v>
      </c>
      <c r="U61" s="79">
        <v>1040</v>
      </c>
      <c r="V61" s="34">
        <v>226.05933461919398</v>
      </c>
      <c r="W61" s="2">
        <v>1.9968903648198946</v>
      </c>
      <c r="X61" s="2">
        <v>80.558967021407113</v>
      </c>
      <c r="Y61" s="2">
        <v>-19.80293284785132</v>
      </c>
      <c r="Z61" s="80">
        <f>VLOOKUP(U61,BG!$A$2:$F$55,4)</f>
        <v>14.3278550825703</v>
      </c>
      <c r="AA61" s="80">
        <f>VLOOKUP(U61,BG!$A$2:$F$55,5)</f>
        <v>0.71218980394337228</v>
      </c>
      <c r="AB61" s="4">
        <f>VLOOKUP(U61+1,BG!$A$2:$F$55,4)</f>
        <v>14.837765811776757</v>
      </c>
      <c r="AC61" s="4">
        <f>VLOOKUP(U61+1,BG!$A$2:$F$55,5)</f>
        <v>0.80588918163130463</v>
      </c>
      <c r="AD61" s="3">
        <f>COUNTIF($U$2:U61,U61)</f>
        <v>7</v>
      </c>
      <c r="AE61" s="3">
        <f t="shared" si="0"/>
        <v>18</v>
      </c>
      <c r="AF61" s="3">
        <f t="shared" si="4"/>
        <v>11</v>
      </c>
      <c r="AG61" s="3">
        <f t="shared" si="5"/>
        <v>6</v>
      </c>
      <c r="AH61" s="81">
        <f t="shared" si="1"/>
        <v>14.507823575231402</v>
      </c>
      <c r="AI61" s="81">
        <f t="shared" si="2"/>
        <v>0.74526017253911303</v>
      </c>
      <c r="AJ61" s="83">
        <v>1.7665</v>
      </c>
      <c r="AK61" s="83">
        <v>82.938000000000002</v>
      </c>
      <c r="AL61" s="84">
        <f t="shared" si="6"/>
        <v>146.50997699999999</v>
      </c>
      <c r="AM61" s="84">
        <f t="shared" si="16"/>
        <v>160.86742504489152</v>
      </c>
      <c r="AN61" s="84">
        <f t="shared" si="7"/>
        <v>10.812103100843967</v>
      </c>
      <c r="AO61" s="84">
        <f t="shared" si="8"/>
        <v>150.05532194404756</v>
      </c>
      <c r="AP61" s="85">
        <f t="shared" si="9"/>
        <v>2.3626919046360478E-2</v>
      </c>
      <c r="AQ61" s="85">
        <f t="shared" si="10"/>
        <v>3.5453449440475708</v>
      </c>
      <c r="AR61" s="86">
        <f t="shared" si="11"/>
        <v>0</v>
      </c>
      <c r="AS61" s="88">
        <f t="shared" si="12"/>
        <v>12151.244472426</v>
      </c>
      <c r="AT61" s="88">
        <f t="shared" si="13"/>
        <v>12959.313589010097</v>
      </c>
      <c r="AU61" s="88">
        <f t="shared" si="14"/>
        <v>8.0578298224456528</v>
      </c>
      <c r="AV61" s="88">
        <f t="shared" si="15"/>
        <v>12951.25575918765</v>
      </c>
      <c r="BJ61">
        <v>590</v>
      </c>
      <c r="BK61">
        <v>1180000</v>
      </c>
    </row>
    <row r="62" spans="1:63" x14ac:dyDescent="0.25">
      <c r="A62">
        <v>4</v>
      </c>
      <c r="B62" s="27">
        <v>8</v>
      </c>
      <c r="C62" s="28" t="s">
        <v>137</v>
      </c>
      <c r="D62" s="28">
        <v>-200</v>
      </c>
      <c r="E62" s="28">
        <v>104</v>
      </c>
      <c r="F62" s="28">
        <v>80</v>
      </c>
      <c r="G62" s="28">
        <v>0.318303</v>
      </c>
      <c r="H62" s="28">
        <v>0.18185299999999999</v>
      </c>
      <c r="I62" s="28">
        <v>46.561881</v>
      </c>
      <c r="J62" s="28">
        <v>1.608903</v>
      </c>
      <c r="K62" s="28">
        <v>8.8276920000000008</v>
      </c>
      <c r="L62" s="28">
        <v>0.152647</v>
      </c>
      <c r="M62" s="29">
        <v>0.318303</v>
      </c>
      <c r="N62" s="28">
        <v>0.177401</v>
      </c>
      <c r="O62" s="28">
        <v>101208</v>
      </c>
      <c r="P62" s="28">
        <v>20.399999999999999</v>
      </c>
      <c r="Q62" s="28">
        <v>60</v>
      </c>
      <c r="R62" s="28">
        <v>1.1946000000000001</v>
      </c>
      <c r="S62" s="28" t="s">
        <v>152</v>
      </c>
      <c r="T62" s="28" t="s">
        <v>153</v>
      </c>
      <c r="U62" s="79">
        <v>1040</v>
      </c>
      <c r="V62" s="34">
        <v>239.73859394525618</v>
      </c>
      <c r="W62" s="2">
        <v>2.3426559618487897</v>
      </c>
      <c r="X62" s="2">
        <v>72.457498789618569</v>
      </c>
      <c r="Y62" s="2">
        <v>-22.178052756639524</v>
      </c>
      <c r="Z62" s="80">
        <f>VLOOKUP(U62,BG!$A$2:$F$55,4)</f>
        <v>14.3278550825703</v>
      </c>
      <c r="AA62" s="80">
        <f>VLOOKUP(U62,BG!$A$2:$F$55,5)</f>
        <v>0.71218980394337228</v>
      </c>
      <c r="AB62" s="4">
        <f>VLOOKUP(U62+1,BG!$A$2:$F$55,4)</f>
        <v>14.837765811776757</v>
      </c>
      <c r="AC62" s="4">
        <f>VLOOKUP(U62+1,BG!$A$2:$F$55,5)</f>
        <v>0.80588918163130463</v>
      </c>
      <c r="AD62" s="3">
        <f>COUNTIF($U$2:U62,U62)</f>
        <v>8</v>
      </c>
      <c r="AE62" s="3">
        <f t="shared" si="0"/>
        <v>18</v>
      </c>
      <c r="AF62" s="3">
        <f t="shared" si="4"/>
        <v>10</v>
      </c>
      <c r="AG62" s="3">
        <f t="shared" si="5"/>
        <v>7</v>
      </c>
      <c r="AH62" s="81">
        <f t="shared" si="1"/>
        <v>14.537818324008253</v>
      </c>
      <c r="AI62" s="81">
        <f t="shared" si="2"/>
        <v>0.75077190063840327</v>
      </c>
      <c r="AJ62" s="83">
        <v>1.9736</v>
      </c>
      <c r="AK62" s="83">
        <v>71.987099999999998</v>
      </c>
      <c r="AL62" s="84">
        <f t="shared" si="6"/>
        <v>142.07374056</v>
      </c>
      <c r="AM62" s="84">
        <f t="shared" si="16"/>
        <v>169.74299152015141</v>
      </c>
      <c r="AN62" s="84">
        <f t="shared" si="7"/>
        <v>10.914585494251483</v>
      </c>
      <c r="AO62" s="84">
        <f t="shared" si="8"/>
        <v>158.82840602589994</v>
      </c>
      <c r="AP62" s="85">
        <f t="shared" si="9"/>
        <v>0.10548909911724337</v>
      </c>
      <c r="AQ62" s="85">
        <f t="shared" si="10"/>
        <v>16.754665465899933</v>
      </c>
      <c r="AR62" s="86">
        <f t="shared" si="11"/>
        <v>0</v>
      </c>
      <c r="AS62" s="88">
        <f t="shared" si="12"/>
        <v>10227.476569066775</v>
      </c>
      <c r="AT62" s="88">
        <f t="shared" si="13"/>
        <v>12299.152602617605</v>
      </c>
      <c r="AU62" s="88">
        <f t="shared" si="14"/>
        <v>8.1943640961995303</v>
      </c>
      <c r="AV62" s="88">
        <f t="shared" si="15"/>
        <v>12290.958238521405</v>
      </c>
      <c r="BJ62">
        <v>600</v>
      </c>
      <c r="BK62">
        <v>1200000</v>
      </c>
    </row>
    <row r="63" spans="1:63" x14ac:dyDescent="0.25">
      <c r="A63">
        <v>4</v>
      </c>
      <c r="B63" s="27">
        <v>9</v>
      </c>
      <c r="C63" s="28" t="s">
        <v>137</v>
      </c>
      <c r="D63" s="28">
        <v>-200</v>
      </c>
      <c r="E63" s="28">
        <v>104</v>
      </c>
      <c r="F63" s="28">
        <v>90</v>
      </c>
      <c r="G63" s="28">
        <v>0.31406600000000001</v>
      </c>
      <c r="H63" s="28">
        <v>0.182029</v>
      </c>
      <c r="I63" s="28">
        <v>46.606121999999999</v>
      </c>
      <c r="J63" s="28">
        <v>1.635222</v>
      </c>
      <c r="K63" s="28">
        <v>8.8319770000000002</v>
      </c>
      <c r="L63" s="28">
        <v>0.15496599999999999</v>
      </c>
      <c r="M63" s="29">
        <v>0.31406600000000001</v>
      </c>
      <c r="N63" s="28">
        <v>0.18257999999999999</v>
      </c>
      <c r="O63" s="28">
        <v>101205</v>
      </c>
      <c r="P63" s="28">
        <v>20.399999999999999</v>
      </c>
      <c r="Q63" s="28">
        <v>60</v>
      </c>
      <c r="R63" s="28">
        <v>1.1946000000000001</v>
      </c>
      <c r="S63" s="28" t="s">
        <v>154</v>
      </c>
      <c r="T63" s="28" t="s">
        <v>155</v>
      </c>
      <c r="U63" s="79">
        <v>1040</v>
      </c>
      <c r="V63" s="34">
        <v>233.89026209471146</v>
      </c>
      <c r="W63" s="2">
        <v>1.9855937914715938</v>
      </c>
      <c r="X63" s="2">
        <v>83.046060368286149</v>
      </c>
      <c r="Y63" s="2">
        <v>-24.35982256410804</v>
      </c>
      <c r="Z63" s="80">
        <f>VLOOKUP(U63,BG!$A$2:$F$55,4)</f>
        <v>14.3278550825703</v>
      </c>
      <c r="AA63" s="80">
        <f>VLOOKUP(U63,BG!$A$2:$F$55,5)</f>
        <v>0.71218980394337228</v>
      </c>
      <c r="AB63" s="4">
        <f>VLOOKUP(U63+1,BG!$A$2:$F$55,4)</f>
        <v>14.837765811776757</v>
      </c>
      <c r="AC63" s="4">
        <f>VLOOKUP(U63+1,BG!$A$2:$F$55,5)</f>
        <v>0.80588918163130463</v>
      </c>
      <c r="AD63" s="3">
        <f>COUNTIF($U$2:U63,U63)</f>
        <v>9</v>
      </c>
      <c r="AE63" s="3">
        <f t="shared" si="0"/>
        <v>18</v>
      </c>
      <c r="AF63" s="3">
        <f t="shared" si="4"/>
        <v>9</v>
      </c>
      <c r="AG63" s="3">
        <f t="shared" si="5"/>
        <v>8</v>
      </c>
      <c r="AH63" s="81">
        <f t="shared" si="1"/>
        <v>14.567813072785103</v>
      </c>
      <c r="AI63" s="81">
        <f t="shared" si="2"/>
        <v>0.75628362873769339</v>
      </c>
      <c r="AJ63" s="83">
        <v>1.75139</v>
      </c>
      <c r="AK63" s="83">
        <v>85.474999999999994</v>
      </c>
      <c r="AL63" s="84">
        <f t="shared" si="6"/>
        <v>149.70006024999998</v>
      </c>
      <c r="AM63" s="84">
        <f t="shared" si="16"/>
        <v>164.89574187344417</v>
      </c>
      <c r="AN63" s="84">
        <f t="shared" si="7"/>
        <v>11.017398533458325</v>
      </c>
      <c r="AO63" s="84">
        <f t="shared" si="8"/>
        <v>153.87834333998583</v>
      </c>
      <c r="AP63" s="85">
        <f t="shared" si="9"/>
        <v>2.7153158783066469E-2</v>
      </c>
      <c r="AQ63" s="85">
        <f t="shared" si="10"/>
        <v>4.1782830899858538</v>
      </c>
      <c r="AR63" s="86">
        <f t="shared" si="11"/>
        <v>0</v>
      </c>
      <c r="AS63" s="88">
        <f t="shared" si="12"/>
        <v>12795.612649868748</v>
      </c>
      <c r="AT63" s="88">
        <f t="shared" si="13"/>
        <v>13693.941734095373</v>
      </c>
      <c r="AU63" s="88">
        <f t="shared" si="14"/>
        <v>8.3322781421332035</v>
      </c>
      <c r="AV63" s="88">
        <f t="shared" si="15"/>
        <v>13685.609455953239</v>
      </c>
      <c r="BJ63">
        <v>610</v>
      </c>
      <c r="BK63">
        <v>1220000</v>
      </c>
    </row>
    <row r="64" spans="1:63" x14ac:dyDescent="0.25">
      <c r="A64">
        <v>4</v>
      </c>
      <c r="B64" s="27">
        <v>10</v>
      </c>
      <c r="C64" s="28" t="s">
        <v>137</v>
      </c>
      <c r="D64" s="28">
        <v>-200</v>
      </c>
      <c r="E64" s="28">
        <v>104</v>
      </c>
      <c r="F64" s="28">
        <v>100</v>
      </c>
      <c r="G64" s="28">
        <v>0.33529300000000001</v>
      </c>
      <c r="H64" s="28">
        <v>0.182115</v>
      </c>
      <c r="I64" s="28">
        <v>46.627676000000001</v>
      </c>
      <c r="J64" s="28">
        <v>1.600098</v>
      </c>
      <c r="K64" s="28">
        <v>8.8341670000000008</v>
      </c>
      <c r="L64" s="28">
        <v>0.151534</v>
      </c>
      <c r="M64" s="29">
        <v>0.33529300000000001</v>
      </c>
      <c r="N64" s="28">
        <v>0.19467599999999999</v>
      </c>
      <c r="O64" s="28">
        <v>101203</v>
      </c>
      <c r="P64" s="28">
        <v>20.399999999999999</v>
      </c>
      <c r="Q64" s="28">
        <v>60</v>
      </c>
      <c r="R64" s="28">
        <v>1.1946000000000001</v>
      </c>
      <c r="S64" s="28" t="s">
        <v>156</v>
      </c>
      <c r="T64" s="28" t="s">
        <v>157</v>
      </c>
      <c r="U64" s="79">
        <v>1040</v>
      </c>
      <c r="V64" s="34">
        <v>251.01337124607289</v>
      </c>
      <c r="W64" s="2">
        <v>2.2482639693400852</v>
      </c>
      <c r="X64" s="2">
        <v>79.517762998833263</v>
      </c>
      <c r="Y64" s="2">
        <v>-24.188155134973819</v>
      </c>
      <c r="Z64" s="80">
        <f>VLOOKUP(U64,BG!$A$2:$F$55,4)</f>
        <v>14.3278550825703</v>
      </c>
      <c r="AA64" s="80">
        <f>VLOOKUP(U64,BG!$A$2:$F$55,5)</f>
        <v>0.71218980394337228</v>
      </c>
      <c r="AB64" s="4">
        <f>VLOOKUP(U64+1,BG!$A$2:$F$55,4)</f>
        <v>14.837765811776757</v>
      </c>
      <c r="AC64" s="4">
        <f>VLOOKUP(U64+1,BG!$A$2:$F$55,5)</f>
        <v>0.80588918163130463</v>
      </c>
      <c r="AD64" s="3">
        <f>COUNTIF($U$2:U64,U64)</f>
        <v>10</v>
      </c>
      <c r="AE64" s="3">
        <f t="shared" si="0"/>
        <v>18</v>
      </c>
      <c r="AF64" s="3">
        <f t="shared" si="4"/>
        <v>8</v>
      </c>
      <c r="AG64" s="3">
        <f t="shared" si="5"/>
        <v>9</v>
      </c>
      <c r="AH64" s="81">
        <f t="shared" si="1"/>
        <v>14.597807821561954</v>
      </c>
      <c r="AI64" s="81">
        <f t="shared" si="2"/>
        <v>0.76179535683698352</v>
      </c>
      <c r="AJ64" s="83">
        <v>2.0024199999999999</v>
      </c>
      <c r="AK64" s="83">
        <v>80.882499999999993</v>
      </c>
      <c r="AL64" s="84">
        <f t="shared" si="6"/>
        <v>161.96073564999998</v>
      </c>
      <c r="AM64" s="84">
        <f t="shared" si="16"/>
        <v>178.77692147280104</v>
      </c>
      <c r="AN64" s="84">
        <f t="shared" si="7"/>
        <v>11.120542218464498</v>
      </c>
      <c r="AO64" s="84">
        <f t="shared" si="8"/>
        <v>167.65637925433654</v>
      </c>
      <c r="AP64" s="85">
        <f t="shared" si="9"/>
        <v>3.3972125782915863E-2</v>
      </c>
      <c r="AQ64" s="85">
        <f t="shared" si="10"/>
        <v>5.695643604336567</v>
      </c>
      <c r="AR64" s="86">
        <f t="shared" si="11"/>
        <v>0</v>
      </c>
      <c r="AS64" s="88">
        <f t="shared" si="12"/>
        <v>13099.789201211122</v>
      </c>
      <c r="AT64" s="88">
        <f t="shared" si="13"/>
        <v>14215.940871335219</v>
      </c>
      <c r="AU64" s="88">
        <f t="shared" si="14"/>
        <v>8.4715774275359035</v>
      </c>
      <c r="AV64" s="88">
        <f t="shared" si="15"/>
        <v>14207.469293907683</v>
      </c>
      <c r="BJ64">
        <v>620</v>
      </c>
      <c r="BK64">
        <v>1240000</v>
      </c>
    </row>
    <row r="65" spans="1:63" x14ac:dyDescent="0.25">
      <c r="A65">
        <v>4</v>
      </c>
      <c r="B65" s="27">
        <v>11</v>
      </c>
      <c r="C65" s="28" t="s">
        <v>137</v>
      </c>
      <c r="D65" s="28">
        <v>-200</v>
      </c>
      <c r="E65" s="28">
        <v>104</v>
      </c>
      <c r="F65" s="28">
        <v>110</v>
      </c>
      <c r="G65" s="28">
        <v>0.30957600000000002</v>
      </c>
      <c r="H65" s="28">
        <v>0.18230299999999999</v>
      </c>
      <c r="I65" s="28">
        <v>46.674756000000002</v>
      </c>
      <c r="J65" s="28">
        <v>1.675316</v>
      </c>
      <c r="K65" s="28">
        <v>8.8385909999999992</v>
      </c>
      <c r="L65" s="28">
        <v>0.158606</v>
      </c>
      <c r="M65" s="29">
        <v>0.30957600000000002</v>
      </c>
      <c r="N65" s="28">
        <v>0.202351</v>
      </c>
      <c r="O65" s="28">
        <v>101201</v>
      </c>
      <c r="P65" s="28">
        <v>20.399999999999999</v>
      </c>
      <c r="Q65" s="28">
        <v>60</v>
      </c>
      <c r="R65" s="28">
        <v>1.1946000000000001</v>
      </c>
      <c r="S65" s="28" t="s">
        <v>158</v>
      </c>
      <c r="T65" s="28" t="s">
        <v>159</v>
      </c>
      <c r="U65" s="79">
        <v>1040</v>
      </c>
      <c r="V65" s="34">
        <v>225.78144009735792</v>
      </c>
      <c r="W65" s="2">
        <v>1.8160597860696235</v>
      </c>
      <c r="X65" s="2">
        <v>88.056702726074718</v>
      </c>
      <c r="Y65" s="2">
        <v>-26.571189789467926</v>
      </c>
      <c r="Z65" s="80">
        <f>VLOOKUP(U65,BG!$A$2:$F$55,4)</f>
        <v>14.3278550825703</v>
      </c>
      <c r="AA65" s="80">
        <f>VLOOKUP(U65,BG!$A$2:$F$55,5)</f>
        <v>0.71218980394337228</v>
      </c>
      <c r="AB65" s="4">
        <f>VLOOKUP(U65+1,BG!$A$2:$F$55,4)</f>
        <v>14.837765811776757</v>
      </c>
      <c r="AC65" s="4">
        <f>VLOOKUP(U65+1,BG!$A$2:$F$55,5)</f>
        <v>0.80588918163130463</v>
      </c>
      <c r="AD65" s="3">
        <f>COUNTIF($U$2:U65,U65)</f>
        <v>11</v>
      </c>
      <c r="AE65" s="3">
        <f t="shared" si="0"/>
        <v>18</v>
      </c>
      <c r="AF65" s="3">
        <f t="shared" si="4"/>
        <v>7</v>
      </c>
      <c r="AG65" s="3">
        <f t="shared" si="5"/>
        <v>10</v>
      </c>
      <c r="AH65" s="81">
        <f t="shared" si="1"/>
        <v>14.627802570338805</v>
      </c>
      <c r="AI65" s="81">
        <f t="shared" si="2"/>
        <v>0.76730708493627364</v>
      </c>
      <c r="AJ65" s="83">
        <v>1.5960700000000001</v>
      </c>
      <c r="AK65" s="83">
        <v>90.051699999999997</v>
      </c>
      <c r="AL65" s="84">
        <f t="shared" si="6"/>
        <v>143.728816819</v>
      </c>
      <c r="AM65" s="84">
        <f t="shared" si="16"/>
        <v>159.91623671471169</v>
      </c>
      <c r="AN65" s="84">
        <f t="shared" si="7"/>
        <v>11.224016549269999</v>
      </c>
      <c r="AO65" s="84">
        <f t="shared" si="8"/>
        <v>148.69222016544168</v>
      </c>
      <c r="AP65" s="85">
        <f t="shared" si="9"/>
        <v>3.3380383593164281E-2</v>
      </c>
      <c r="AQ65" s="85">
        <f t="shared" si="10"/>
        <v>4.9634033464416802</v>
      </c>
      <c r="AR65" s="86">
        <f t="shared" si="11"/>
        <v>0</v>
      </c>
      <c r="AS65" s="88">
        <f t="shared" si="12"/>
        <v>12943.024293539544</v>
      </c>
      <c r="AT65" s="88">
        <f t="shared" si="13"/>
        <v>14081.696517459963</v>
      </c>
      <c r="AU65" s="88">
        <f t="shared" si="14"/>
        <v>8.6122674196968561</v>
      </c>
      <c r="AV65" s="88">
        <f t="shared" si="15"/>
        <v>14073.084250040265</v>
      </c>
      <c r="BJ65">
        <v>630</v>
      </c>
      <c r="BK65">
        <v>1260000</v>
      </c>
    </row>
    <row r="66" spans="1:63" x14ac:dyDescent="0.25">
      <c r="A66">
        <v>4</v>
      </c>
      <c r="B66" s="27">
        <v>12</v>
      </c>
      <c r="C66" s="28" t="s">
        <v>137</v>
      </c>
      <c r="D66" s="28">
        <v>-200</v>
      </c>
      <c r="E66" s="28">
        <v>104</v>
      </c>
      <c r="F66" s="28">
        <v>120</v>
      </c>
      <c r="G66" s="28">
        <v>0.328042</v>
      </c>
      <c r="H66" s="28">
        <v>0.18198800000000001</v>
      </c>
      <c r="I66" s="28">
        <v>46.595832999999999</v>
      </c>
      <c r="J66" s="28">
        <v>1.5790120000000001</v>
      </c>
      <c r="K66" s="28">
        <v>8.8316210000000002</v>
      </c>
      <c r="L66" s="28">
        <v>0.14961099999999999</v>
      </c>
      <c r="M66" s="29">
        <v>0.328042</v>
      </c>
      <c r="N66" s="28">
        <v>0.199792</v>
      </c>
      <c r="O66" s="28">
        <v>101193</v>
      </c>
      <c r="P66" s="28">
        <v>20.399999999999999</v>
      </c>
      <c r="Q66" s="28">
        <v>60</v>
      </c>
      <c r="R66" s="28">
        <v>1.1944999999999999</v>
      </c>
      <c r="S66" s="28" t="s">
        <v>160</v>
      </c>
      <c r="T66" s="28" t="s">
        <v>161</v>
      </c>
      <c r="U66" s="79">
        <v>1040</v>
      </c>
      <c r="V66" s="34">
        <v>240.41795663330032</v>
      </c>
      <c r="W66" s="2">
        <v>1.9985640071015698</v>
      </c>
      <c r="X66" s="2">
        <v>87.15565680543358</v>
      </c>
      <c r="Y66" s="2">
        <v>-24.23586703112538</v>
      </c>
      <c r="Z66" s="80">
        <f>VLOOKUP(U66,BG!$A$2:$F$55,4)</f>
        <v>14.3278550825703</v>
      </c>
      <c r="AA66" s="80">
        <f>VLOOKUP(U66,BG!$A$2:$F$55,5)</f>
        <v>0.71218980394337228</v>
      </c>
      <c r="AB66" s="4">
        <f>VLOOKUP(U66+1,BG!$A$2:$F$55,4)</f>
        <v>14.837765811776757</v>
      </c>
      <c r="AC66" s="4">
        <f>VLOOKUP(U66+1,BG!$A$2:$F$55,5)</f>
        <v>0.80588918163130463</v>
      </c>
      <c r="AD66" s="3">
        <f>COUNTIF($U$2:U66,U66)</f>
        <v>12</v>
      </c>
      <c r="AE66" s="3">
        <f t="shared" ref="AE66:AE129" si="17">COUNTIF($U$2:$U$437,U66)</f>
        <v>18</v>
      </c>
      <c r="AF66" s="3">
        <f t="shared" si="4"/>
        <v>6</v>
      </c>
      <c r="AG66" s="3">
        <f t="shared" si="5"/>
        <v>11</v>
      </c>
      <c r="AH66" s="81">
        <f t="shared" ref="AH66:AH129" si="18">(AF66*Z66+AG66*AB66)/(AE66-1)</f>
        <v>14.657797319115655</v>
      </c>
      <c r="AI66" s="81">
        <f t="shared" ref="AI66:AI129" si="19">(AF66*AA66+AG66*AC66)/(AE66-1)</f>
        <v>0.77281881303556377</v>
      </c>
      <c r="AJ66" s="83">
        <v>1.7592099999999999</v>
      </c>
      <c r="AK66" s="83">
        <v>89.643199999999993</v>
      </c>
      <c r="AL66" s="84">
        <f t="shared" si="6"/>
        <v>157.70121387199998</v>
      </c>
      <c r="AM66" s="84">
        <f t="shared" si="16"/>
        <v>174.18615870663655</v>
      </c>
      <c r="AN66" s="84">
        <f t="shared" si="7"/>
        <v>11.32782152587483</v>
      </c>
      <c r="AO66" s="84">
        <f t="shared" si="8"/>
        <v>162.85833718076171</v>
      </c>
      <c r="AP66" s="85">
        <f t="shared" si="9"/>
        <v>3.1666314405738215E-2</v>
      </c>
      <c r="AQ66" s="85">
        <f t="shared" si="10"/>
        <v>5.1571233087617259</v>
      </c>
      <c r="AR66" s="86">
        <f t="shared" si="11"/>
        <v>0</v>
      </c>
      <c r="AS66" s="88">
        <f t="shared" si="12"/>
        <v>14136.841455370468</v>
      </c>
      <c r="AT66" s="88">
        <f t="shared" si="13"/>
        <v>15181.309068492401</v>
      </c>
      <c r="AU66" s="88">
        <f t="shared" si="14"/>
        <v>8.7543535859052941</v>
      </c>
      <c r="AV66" s="88">
        <f t="shared" si="15"/>
        <v>15172.554714906495</v>
      </c>
      <c r="BJ66">
        <v>640</v>
      </c>
      <c r="BK66">
        <v>1280000</v>
      </c>
    </row>
    <row r="67" spans="1:63" x14ac:dyDescent="0.25">
      <c r="A67">
        <v>4</v>
      </c>
      <c r="B67" s="27">
        <v>13</v>
      </c>
      <c r="C67" s="28" t="s">
        <v>137</v>
      </c>
      <c r="D67" s="28">
        <v>-200</v>
      </c>
      <c r="E67" s="28">
        <v>104</v>
      </c>
      <c r="F67" s="28">
        <v>130</v>
      </c>
      <c r="G67" s="28">
        <v>0.36125000000000002</v>
      </c>
      <c r="H67" s="28">
        <v>0.18201100000000001</v>
      </c>
      <c r="I67" s="28">
        <v>46.601602999999997</v>
      </c>
      <c r="J67" s="28">
        <v>1.605289</v>
      </c>
      <c r="K67" s="28">
        <v>8.8322579999999995</v>
      </c>
      <c r="L67" s="28">
        <v>0.152055</v>
      </c>
      <c r="M67" s="29">
        <v>0.36125000000000002</v>
      </c>
      <c r="N67" s="28">
        <v>0.244561</v>
      </c>
      <c r="O67" s="28">
        <v>101190</v>
      </c>
      <c r="P67" s="28">
        <v>20.399999999999999</v>
      </c>
      <c r="Q67" s="28">
        <v>60</v>
      </c>
      <c r="R67" s="28">
        <v>1.1943999999999999</v>
      </c>
      <c r="S67" s="28" t="s">
        <v>162</v>
      </c>
      <c r="T67" s="28" t="s">
        <v>163</v>
      </c>
      <c r="U67" s="79">
        <v>1040</v>
      </c>
      <c r="V67" s="34">
        <v>268.3692755783735</v>
      </c>
      <c r="W67" s="2">
        <v>1.7871855762637052</v>
      </c>
      <c r="X67" s="2">
        <v>107.35327570007264</v>
      </c>
      <c r="Y67" s="2">
        <v>-27.992771239167947</v>
      </c>
      <c r="Z67" s="80">
        <f>VLOOKUP(U67,BG!$A$2:$F$55,4)</f>
        <v>14.3278550825703</v>
      </c>
      <c r="AA67" s="80">
        <f>VLOOKUP(U67,BG!$A$2:$F$55,5)</f>
        <v>0.71218980394337228</v>
      </c>
      <c r="AB67" s="4">
        <f>VLOOKUP(U67+1,BG!$A$2:$F$55,4)</f>
        <v>14.837765811776757</v>
      </c>
      <c r="AC67" s="4">
        <f>VLOOKUP(U67+1,BG!$A$2:$F$55,5)</f>
        <v>0.80588918163130463</v>
      </c>
      <c r="AD67" s="3">
        <f>COUNTIF($U$2:U67,U67)</f>
        <v>13</v>
      </c>
      <c r="AE67" s="3">
        <f t="shared" si="17"/>
        <v>18</v>
      </c>
      <c r="AF67" s="3">
        <f t="shared" ref="AF67:AF130" si="20">AE67-AD67</f>
        <v>5</v>
      </c>
      <c r="AG67" s="3">
        <f t="shared" ref="AG67:AG130" si="21">AD67-1</f>
        <v>12</v>
      </c>
      <c r="AH67" s="81">
        <f t="shared" si="18"/>
        <v>14.687792067892506</v>
      </c>
      <c r="AI67" s="81">
        <f t="shared" si="19"/>
        <v>0.77833054113485389</v>
      </c>
      <c r="AJ67" s="83">
        <v>1.52067</v>
      </c>
      <c r="AK67" s="83">
        <v>109.617</v>
      </c>
      <c r="AL67" s="84">
        <f t="shared" ref="AL67:AL130" si="22">AJ67*AK67</f>
        <v>166.69128339</v>
      </c>
      <c r="AM67" s="84">
        <f t="shared" si="16"/>
        <v>191.86022589583075</v>
      </c>
      <c r="AN67" s="84">
        <f t="shared" ref="AN67:AN130" si="23">AH67*AI67</f>
        <v>11.431957148278988</v>
      </c>
      <c r="AO67" s="84">
        <f t="shared" ref="AO67:AO130" si="24">AM67-AN67</f>
        <v>180.42826874755175</v>
      </c>
      <c r="AP67" s="85">
        <f t="shared" ref="AP67:AP130" si="25">ABS((AL67-AO67)/AO67)</f>
        <v>7.6135438492579102E-2</v>
      </c>
      <c r="AQ67" s="85">
        <f t="shared" ref="AQ67:AQ130" si="26">IF(AP67&lt;&gt;"",ABS((AL67-AO67)),"")</f>
        <v>13.73698535755176</v>
      </c>
      <c r="AR67" s="86">
        <f t="shared" ref="AR67:AR130" si="27">IF((AJ67&lt;$BB$2)+(AJ67&gt;$BC$2)+(AK67&lt;$BB$3)+(AK67&gt;$BC$3),1,0)</f>
        <v>0</v>
      </c>
      <c r="AS67" s="88">
        <f t="shared" ref="AS67:AS130" si="28">IF(AR67=0,AJ67*AK67^2,"")</f>
        <v>18272.198411361631</v>
      </c>
      <c r="AT67" s="88">
        <f t="shared" ref="AT67:AT130" si="29">W67*X67^2</f>
        <v>20596.823726473336</v>
      </c>
      <c r="AU67" s="88">
        <f t="shared" ref="AU67:AU130" si="30">AH67*AI67^2</f>
        <v>8.897841393450447</v>
      </c>
      <c r="AV67" s="88">
        <f t="shared" ref="AV67:AV130" si="31">IF(AR67=0,AT67-AU67,"")</f>
        <v>20587.925885079887</v>
      </c>
      <c r="BJ67">
        <v>650</v>
      </c>
      <c r="BK67">
        <v>1300000</v>
      </c>
    </row>
    <row r="68" spans="1:63" x14ac:dyDescent="0.25">
      <c r="A68">
        <v>4</v>
      </c>
      <c r="B68" s="27">
        <v>14</v>
      </c>
      <c r="C68" s="28" t="s">
        <v>137</v>
      </c>
      <c r="D68" s="28">
        <v>-200</v>
      </c>
      <c r="E68" s="28">
        <v>104</v>
      </c>
      <c r="F68" s="28">
        <v>140</v>
      </c>
      <c r="G68" s="28">
        <v>0.41848200000000002</v>
      </c>
      <c r="H68" s="28">
        <v>0.182087</v>
      </c>
      <c r="I68" s="28">
        <v>46.620728999999997</v>
      </c>
      <c r="J68" s="28">
        <v>1.6064099999999999</v>
      </c>
      <c r="K68" s="28">
        <v>8.8341100000000008</v>
      </c>
      <c r="L68" s="28">
        <v>0.15229899999999999</v>
      </c>
      <c r="M68" s="29">
        <v>0.41848200000000002</v>
      </c>
      <c r="N68" s="28">
        <v>0.33212599999999998</v>
      </c>
      <c r="O68" s="28">
        <v>101189</v>
      </c>
      <c r="P68" s="28">
        <v>20.399999999999999</v>
      </c>
      <c r="Q68" s="28">
        <v>60</v>
      </c>
      <c r="R68" s="28">
        <v>1.1943999999999999</v>
      </c>
      <c r="S68" s="28" t="s">
        <v>164</v>
      </c>
      <c r="T68" s="28" t="s">
        <v>165</v>
      </c>
      <c r="U68" s="79">
        <v>1040</v>
      </c>
      <c r="V68" s="34">
        <v>318.02502506392034</v>
      </c>
      <c r="W68" s="2">
        <v>1.668625849936658</v>
      </c>
      <c r="X68" s="2">
        <v>137.3156817835405</v>
      </c>
      <c r="Y68" s="2">
        <v>-27.622962642946803</v>
      </c>
      <c r="Z68" s="80">
        <f>VLOOKUP(U68,BG!$A$2:$F$55,4)</f>
        <v>14.3278550825703</v>
      </c>
      <c r="AA68" s="80">
        <f>VLOOKUP(U68,BG!$A$2:$F$55,5)</f>
        <v>0.71218980394337228</v>
      </c>
      <c r="AB68" s="4">
        <f>VLOOKUP(U68+1,BG!$A$2:$F$55,4)</f>
        <v>14.837765811776757</v>
      </c>
      <c r="AC68" s="4">
        <f>VLOOKUP(U68+1,BG!$A$2:$F$55,5)</f>
        <v>0.80588918163130463</v>
      </c>
      <c r="AD68" s="3">
        <f>COUNTIF($U$2:U68,U68)</f>
        <v>14</v>
      </c>
      <c r="AE68" s="3">
        <f t="shared" si="17"/>
        <v>18</v>
      </c>
      <c r="AF68" s="3">
        <f t="shared" si="20"/>
        <v>4</v>
      </c>
      <c r="AG68" s="3">
        <f t="shared" si="21"/>
        <v>13</v>
      </c>
      <c r="AH68" s="81">
        <f t="shared" si="18"/>
        <v>14.717786816669356</v>
      </c>
      <c r="AI68" s="81">
        <f t="shared" si="19"/>
        <v>0.78384226923414402</v>
      </c>
      <c r="AJ68" s="83">
        <v>1.5152699999999999</v>
      </c>
      <c r="AK68" s="83">
        <v>137.773</v>
      </c>
      <c r="AL68" s="84">
        <f t="shared" si="22"/>
        <v>208.76329370999997</v>
      </c>
      <c r="AM68" s="84">
        <f t="shared" si="16"/>
        <v>229.12849622569192</v>
      </c>
      <c r="AN68" s="84">
        <f t="shared" si="23"/>
        <v>11.536423416482478</v>
      </c>
      <c r="AO68" s="84">
        <f t="shared" si="24"/>
        <v>217.59207280920944</v>
      </c>
      <c r="AP68" s="85">
        <f t="shared" si="25"/>
        <v>4.0574911508613552E-2</v>
      </c>
      <c r="AQ68" s="85">
        <f t="shared" si="26"/>
        <v>8.8287790992094699</v>
      </c>
      <c r="AR68" s="86">
        <f t="shared" si="27"/>
        <v>0</v>
      </c>
      <c r="AS68" s="88">
        <f t="shared" si="28"/>
        <v>28761.945264307826</v>
      </c>
      <c r="AT68" s="88">
        <f t="shared" si="29"/>
        <v>31462.935675268276</v>
      </c>
      <c r="AU68" s="88">
        <f t="shared" si="30"/>
        <v>9.0427363096215423</v>
      </c>
      <c r="AV68" s="88">
        <f t="shared" si="31"/>
        <v>31453.892938958656</v>
      </c>
      <c r="BJ68">
        <v>660</v>
      </c>
      <c r="BK68">
        <v>1320000</v>
      </c>
    </row>
    <row r="69" spans="1:63" x14ac:dyDescent="0.25">
      <c r="A69">
        <v>4</v>
      </c>
      <c r="B69" s="27">
        <v>15</v>
      </c>
      <c r="C69" s="28" t="s">
        <v>137</v>
      </c>
      <c r="D69" s="28">
        <v>-200</v>
      </c>
      <c r="E69" s="28">
        <v>104</v>
      </c>
      <c r="F69" s="28">
        <v>150</v>
      </c>
      <c r="G69" s="28">
        <v>0.49588100000000002</v>
      </c>
      <c r="H69" s="28">
        <v>0.181949</v>
      </c>
      <c r="I69" s="28">
        <v>46.585965000000002</v>
      </c>
      <c r="J69" s="28">
        <v>1.5678890000000001</v>
      </c>
      <c r="K69" s="28">
        <v>8.8312279999999994</v>
      </c>
      <c r="L69" s="28">
        <v>0.148647</v>
      </c>
      <c r="M69" s="29">
        <v>0.49588100000000002</v>
      </c>
      <c r="N69" s="28">
        <v>0.45297999999999999</v>
      </c>
      <c r="O69" s="28">
        <v>101181</v>
      </c>
      <c r="P69" s="28">
        <v>20.399999999999999</v>
      </c>
      <c r="Q69" s="28">
        <v>60</v>
      </c>
      <c r="R69" s="28">
        <v>1.1942999999999999</v>
      </c>
      <c r="S69" s="28" t="s">
        <v>166</v>
      </c>
      <c r="T69" s="28" t="s">
        <v>167</v>
      </c>
      <c r="U69" s="79">
        <v>1040</v>
      </c>
      <c r="V69" s="34">
        <v>385.91533213564605</v>
      </c>
      <c r="W69" s="2">
        <v>1.293477862517022</v>
      </c>
      <c r="X69" s="2">
        <v>215.09248608915209</v>
      </c>
      <c r="Y69" s="2">
        <v>-28.433206630855338</v>
      </c>
      <c r="Z69" s="80">
        <f>VLOOKUP(U69,BG!$A$2:$F$55,4)</f>
        <v>14.3278550825703</v>
      </c>
      <c r="AA69" s="80">
        <f>VLOOKUP(U69,BG!$A$2:$F$55,5)</f>
        <v>0.71218980394337228</v>
      </c>
      <c r="AB69" s="4">
        <f>VLOOKUP(U69+1,BG!$A$2:$F$55,4)</f>
        <v>14.837765811776757</v>
      </c>
      <c r="AC69" s="4">
        <f>VLOOKUP(U69+1,BG!$A$2:$F$55,5)</f>
        <v>0.80588918163130463</v>
      </c>
      <c r="AD69" s="3">
        <f>COUNTIF($U$2:U69,U69)</f>
        <v>15</v>
      </c>
      <c r="AE69" s="3">
        <f t="shared" si="17"/>
        <v>18</v>
      </c>
      <c r="AF69" s="3">
        <f t="shared" si="20"/>
        <v>3</v>
      </c>
      <c r="AG69" s="3">
        <f t="shared" si="21"/>
        <v>14</v>
      </c>
      <c r="AH69" s="81">
        <f t="shared" si="18"/>
        <v>14.747781565446205</v>
      </c>
      <c r="AI69" s="81">
        <f t="shared" si="19"/>
        <v>0.78935399733343425</v>
      </c>
      <c r="AJ69" s="83">
        <v>1.29477</v>
      </c>
      <c r="AK69" s="83">
        <v>216.154</v>
      </c>
      <c r="AL69" s="84">
        <f t="shared" si="22"/>
        <v>279.86971457999999</v>
      </c>
      <c r="AM69" s="84">
        <f t="shared" si="16"/>
        <v>278.21736915006875</v>
      </c>
      <c r="AN69" s="84">
        <f t="shared" si="23"/>
        <v>11.641220330485295</v>
      </c>
      <c r="AO69" s="84">
        <f t="shared" si="24"/>
        <v>266.57614881958347</v>
      </c>
      <c r="AP69" s="85">
        <f t="shared" si="25"/>
        <v>4.9867798823267952E-2</v>
      </c>
      <c r="AQ69" s="85">
        <f t="shared" si="26"/>
        <v>13.293565760416527</v>
      </c>
      <c r="AR69" s="86">
        <f t="shared" si="27"/>
        <v>0</v>
      </c>
      <c r="AS69" s="88">
        <f t="shared" si="28"/>
        <v>60494.958285325323</v>
      </c>
      <c r="AT69" s="88">
        <f t="shared" si="29"/>
        <v>59842.465603671648</v>
      </c>
      <c r="AU69" s="88">
        <f t="shared" si="30"/>
        <v>9.1890438017078093</v>
      </c>
      <c r="AV69" s="88">
        <f t="shared" si="31"/>
        <v>59833.276559869941</v>
      </c>
      <c r="BJ69">
        <v>670</v>
      </c>
      <c r="BK69">
        <v>1340000</v>
      </c>
    </row>
    <row r="70" spans="1:63" x14ac:dyDescent="0.25">
      <c r="A70">
        <v>4</v>
      </c>
      <c r="B70" s="27">
        <v>16</v>
      </c>
      <c r="C70" s="28" t="s">
        <v>137</v>
      </c>
      <c r="D70" s="28">
        <v>-200</v>
      </c>
      <c r="E70" s="28">
        <v>104</v>
      </c>
      <c r="F70" s="28">
        <v>160</v>
      </c>
      <c r="G70" s="28">
        <v>0.54709099999999999</v>
      </c>
      <c r="H70" s="28">
        <v>0.18215999999999999</v>
      </c>
      <c r="I70" s="28">
        <v>46.638958000000002</v>
      </c>
      <c r="J70" s="28">
        <v>1.551307</v>
      </c>
      <c r="K70" s="28">
        <v>8.8363650000000007</v>
      </c>
      <c r="L70" s="28">
        <v>0.147065</v>
      </c>
      <c r="M70" s="29">
        <v>0.54709099999999999</v>
      </c>
      <c r="N70" s="28">
        <v>0.59176499999999999</v>
      </c>
      <c r="O70" s="28">
        <v>101179</v>
      </c>
      <c r="P70" s="28">
        <v>20.399999999999999</v>
      </c>
      <c r="Q70" s="28">
        <v>60</v>
      </c>
      <c r="R70" s="28">
        <v>1.1942999999999999</v>
      </c>
      <c r="S70" s="28" t="s">
        <v>168</v>
      </c>
      <c r="T70" s="28" t="s">
        <v>169</v>
      </c>
      <c r="U70" s="79">
        <v>1040</v>
      </c>
      <c r="V70" s="34">
        <v>430.17640995658098</v>
      </c>
      <c r="W70" s="2">
        <v>0.81099210836088886</v>
      </c>
      <c r="X70" s="2">
        <v>384.75582678404459</v>
      </c>
      <c r="Y70" s="2">
        <v>-27.669752942248767</v>
      </c>
      <c r="Z70" s="80">
        <f>VLOOKUP(U70,BG!$A$2:$F$55,4)</f>
        <v>14.3278550825703</v>
      </c>
      <c r="AA70" s="80">
        <f>VLOOKUP(U70,BG!$A$2:$F$55,5)</f>
        <v>0.71218980394337228</v>
      </c>
      <c r="AB70" s="4">
        <f>VLOOKUP(U70+1,BG!$A$2:$F$55,4)</f>
        <v>14.837765811776757</v>
      </c>
      <c r="AC70" s="4">
        <f>VLOOKUP(U70+1,BG!$A$2:$F$55,5)</f>
        <v>0.80588918163130463</v>
      </c>
      <c r="AD70" s="3">
        <f>COUNTIF($U$2:U70,U70)</f>
        <v>16</v>
      </c>
      <c r="AE70" s="3">
        <f t="shared" si="17"/>
        <v>18</v>
      </c>
      <c r="AF70" s="3">
        <f t="shared" si="20"/>
        <v>2</v>
      </c>
      <c r="AG70" s="3">
        <f t="shared" si="21"/>
        <v>15</v>
      </c>
      <c r="AH70" s="81">
        <f t="shared" si="18"/>
        <v>14.777776314223056</v>
      </c>
      <c r="AI70" s="81">
        <f t="shared" si="19"/>
        <v>0.79486572543272427</v>
      </c>
      <c r="AJ70" s="83">
        <v>0.80302099999999998</v>
      </c>
      <c r="AK70" s="83">
        <v>385.69400000000002</v>
      </c>
      <c r="AL70" s="84">
        <f t="shared" si="22"/>
        <v>309.72038157399999</v>
      </c>
      <c r="AM70" s="84">
        <f t="shared" si="16"/>
        <v>312.03393916772927</v>
      </c>
      <c r="AN70" s="84">
        <f t="shared" si="23"/>
        <v>11.74634789028744</v>
      </c>
      <c r="AO70" s="84">
        <f t="shared" si="24"/>
        <v>300.28759127744183</v>
      </c>
      <c r="AP70" s="85">
        <f t="shared" si="25"/>
        <v>3.1412521098292755E-2</v>
      </c>
      <c r="AQ70" s="85">
        <f t="shared" si="26"/>
        <v>9.4327902965581529</v>
      </c>
      <c r="AR70" s="86">
        <f t="shared" si="27"/>
        <v>0</v>
      </c>
      <c r="AS70" s="88">
        <f t="shared" si="28"/>
        <v>119457.29285080236</v>
      </c>
      <c r="AT70" s="88">
        <f t="shared" si="29"/>
        <v>120056.87624916194</v>
      </c>
      <c r="AU70" s="88">
        <f t="shared" si="30"/>
        <v>9.3367693369984757</v>
      </c>
      <c r="AV70" s="88">
        <f t="shared" si="31"/>
        <v>120047.53947982495</v>
      </c>
      <c r="BJ70">
        <v>680</v>
      </c>
      <c r="BK70">
        <v>1360000</v>
      </c>
    </row>
    <row r="71" spans="1:63" x14ac:dyDescent="0.25">
      <c r="A71">
        <v>4</v>
      </c>
      <c r="B71" s="27">
        <v>17</v>
      </c>
      <c r="C71" s="28" t="s">
        <v>137</v>
      </c>
      <c r="D71" s="28">
        <v>-200</v>
      </c>
      <c r="E71" s="28">
        <v>104</v>
      </c>
      <c r="F71" s="28">
        <v>170</v>
      </c>
      <c r="G71" s="28">
        <v>0.54109700000000005</v>
      </c>
      <c r="H71" s="28">
        <v>0.18244199999999999</v>
      </c>
      <c r="I71" s="28">
        <v>46.709693999999999</v>
      </c>
      <c r="J71" s="28">
        <v>1.5214840000000001</v>
      </c>
      <c r="K71" s="28">
        <v>8.8432040000000001</v>
      </c>
      <c r="L71" s="28">
        <v>0.143981</v>
      </c>
      <c r="M71" s="29">
        <v>0.54109700000000005</v>
      </c>
      <c r="N71" s="28">
        <v>0.63558700000000001</v>
      </c>
      <c r="O71" s="28">
        <v>101177</v>
      </c>
      <c r="P71" s="28">
        <v>20.399999999999999</v>
      </c>
      <c r="Q71" s="28">
        <v>60</v>
      </c>
      <c r="R71" s="28">
        <v>1.1942999999999999</v>
      </c>
      <c r="S71" s="28" t="s">
        <v>170</v>
      </c>
      <c r="T71" s="28" t="s">
        <v>171</v>
      </c>
      <c r="U71" s="79">
        <v>1040</v>
      </c>
      <c r="V71" s="34">
        <v>422.77055250183736</v>
      </c>
      <c r="W71" s="2">
        <v>0.64138066230340995</v>
      </c>
      <c r="X71" s="2">
        <v>481.19906629952072</v>
      </c>
      <c r="Y71" s="2">
        <v>-27.304167269040466</v>
      </c>
      <c r="Z71" s="80">
        <f>VLOOKUP(U71,BG!$A$2:$F$55,4)</f>
        <v>14.3278550825703</v>
      </c>
      <c r="AA71" s="80">
        <f>VLOOKUP(U71,BG!$A$2:$F$55,5)</f>
        <v>0.71218980394337228</v>
      </c>
      <c r="AB71" s="4">
        <f>VLOOKUP(U71+1,BG!$A$2:$F$55,4)</f>
        <v>14.837765811776757</v>
      </c>
      <c r="AC71" s="4">
        <f>VLOOKUP(U71+1,BG!$A$2:$F$55,5)</f>
        <v>0.80588918163130463</v>
      </c>
      <c r="AD71" s="3">
        <f>COUNTIF($U$2:U71,U71)</f>
        <v>17</v>
      </c>
      <c r="AE71" s="3">
        <f t="shared" si="17"/>
        <v>18</v>
      </c>
      <c r="AF71" s="3">
        <f t="shared" si="20"/>
        <v>1</v>
      </c>
      <c r="AG71" s="3">
        <f t="shared" si="21"/>
        <v>16</v>
      </c>
      <c r="AH71" s="81">
        <f t="shared" si="18"/>
        <v>14.807771062999906</v>
      </c>
      <c r="AI71" s="81">
        <f t="shared" si="19"/>
        <v>0.8003774535320145</v>
      </c>
      <c r="AJ71" s="83">
        <v>0.630131</v>
      </c>
      <c r="AK71" s="83">
        <v>482.32299999999998</v>
      </c>
      <c r="AL71" s="84">
        <f t="shared" si="22"/>
        <v>303.92667431299998</v>
      </c>
      <c r="AM71" s="84">
        <f t="shared" si="16"/>
        <v>308.63177584296909</v>
      </c>
      <c r="AN71" s="84">
        <f t="shared" si="23"/>
        <v>11.851806095888916</v>
      </c>
      <c r="AO71" s="84">
        <f t="shared" si="24"/>
        <v>296.7799697470802</v>
      </c>
      <c r="AP71" s="85">
        <f t="shared" si="25"/>
        <v>2.4080818432626341E-2</v>
      </c>
      <c r="AQ71" s="85">
        <f t="shared" si="26"/>
        <v>7.1467045659197765</v>
      </c>
      <c r="AR71" s="86">
        <f t="shared" si="27"/>
        <v>0</v>
      </c>
      <c r="AS71" s="88">
        <f t="shared" si="28"/>
        <v>146590.82533466909</v>
      </c>
      <c r="AT71" s="88">
        <f t="shared" si="29"/>
        <v>148513.32236599969</v>
      </c>
      <c r="AU71" s="88">
        <f t="shared" si="30"/>
        <v>9.4859183827827778</v>
      </c>
      <c r="AV71" s="88">
        <f t="shared" si="31"/>
        <v>148503.83644761689</v>
      </c>
      <c r="BJ71">
        <v>690</v>
      </c>
      <c r="BK71">
        <v>1380000</v>
      </c>
    </row>
    <row r="72" spans="1:63" x14ac:dyDescent="0.25">
      <c r="A72">
        <v>4</v>
      </c>
      <c r="B72" s="27">
        <v>18</v>
      </c>
      <c r="C72" s="28" t="s">
        <v>137</v>
      </c>
      <c r="D72" s="28">
        <v>-200</v>
      </c>
      <c r="E72" s="28">
        <v>104</v>
      </c>
      <c r="F72" s="28">
        <v>180</v>
      </c>
      <c r="G72" s="28">
        <v>0.49742500000000001</v>
      </c>
      <c r="H72" s="28">
        <v>0.18204899999999999</v>
      </c>
      <c r="I72" s="28">
        <v>46.611255</v>
      </c>
      <c r="J72" s="28">
        <v>1.5408249999999999</v>
      </c>
      <c r="K72" s="28">
        <v>8.8358039999999995</v>
      </c>
      <c r="L72" s="28">
        <v>0.14608599999999999</v>
      </c>
      <c r="M72" s="29">
        <v>0.49742500000000001</v>
      </c>
      <c r="N72" s="28">
        <v>0.651173</v>
      </c>
      <c r="O72" s="28">
        <v>101170</v>
      </c>
      <c r="P72" s="28">
        <v>20.5</v>
      </c>
      <c r="Q72" s="28">
        <v>60</v>
      </c>
      <c r="R72" s="28">
        <v>1.1937</v>
      </c>
      <c r="S72" s="28" t="s">
        <v>172</v>
      </c>
      <c r="T72" s="28" t="s">
        <v>173</v>
      </c>
      <c r="U72" s="79">
        <v>1040</v>
      </c>
      <c r="V72" s="34">
        <v>381.31137818052269</v>
      </c>
      <c r="W72" s="2">
        <v>0.53298634930257549</v>
      </c>
      <c r="X72" s="2">
        <v>525.66368554509984</v>
      </c>
      <c r="Y72" s="2">
        <v>-27.7217502315975</v>
      </c>
      <c r="Z72" s="80">
        <f>VLOOKUP(U72,BG!$A$2:$F$55,4)</f>
        <v>14.3278550825703</v>
      </c>
      <c r="AA72" s="80">
        <f>VLOOKUP(U72,BG!$A$2:$F$55,5)</f>
        <v>0.71218980394337228</v>
      </c>
      <c r="AB72" s="4">
        <f>VLOOKUP(U72+1,BG!$A$2:$F$55,4)</f>
        <v>14.837765811776757</v>
      </c>
      <c r="AC72" s="4">
        <f>VLOOKUP(U72+1,BG!$A$2:$F$55,5)</f>
        <v>0.80588918163130463</v>
      </c>
      <c r="AD72" s="3">
        <f>COUNTIF($U$2:U72,U72)</f>
        <v>18</v>
      </c>
      <c r="AE72" s="3">
        <f t="shared" si="17"/>
        <v>18</v>
      </c>
      <c r="AF72" s="3">
        <f t="shared" si="20"/>
        <v>0</v>
      </c>
      <c r="AG72" s="3">
        <f t="shared" si="21"/>
        <v>17</v>
      </c>
      <c r="AH72" s="81">
        <f t="shared" si="18"/>
        <v>14.837765811776757</v>
      </c>
      <c r="AI72" s="81">
        <f t="shared" si="19"/>
        <v>0.80588918163130463</v>
      </c>
      <c r="AJ72" s="83">
        <v>0.51960499999999998</v>
      </c>
      <c r="AK72" s="83">
        <v>526.95299999999997</v>
      </c>
      <c r="AL72" s="84">
        <f t="shared" si="22"/>
        <v>273.80741356499999</v>
      </c>
      <c r="AM72" s="84">
        <f t="shared" si="16"/>
        <v>280.17156871961981</v>
      </c>
      <c r="AN72" s="84">
        <f t="shared" si="23"/>
        <v>11.957594947289721</v>
      </c>
      <c r="AO72" s="84">
        <f t="shared" si="24"/>
        <v>268.21397377233006</v>
      </c>
      <c r="AP72" s="85">
        <f t="shared" si="25"/>
        <v>2.0854393654440407E-2</v>
      </c>
      <c r="AQ72" s="85">
        <f t="shared" si="26"/>
        <v>5.5934397926699262</v>
      </c>
      <c r="AR72" s="86">
        <f t="shared" si="27"/>
        <v>0</v>
      </c>
      <c r="AS72" s="88">
        <f t="shared" si="28"/>
        <v>144283.63800031744</v>
      </c>
      <c r="AT72" s="88">
        <f t="shared" si="29"/>
        <v>147276.01939810754</v>
      </c>
      <c r="AU72" s="88">
        <f t="shared" si="30"/>
        <v>9.6364964063499361</v>
      </c>
      <c r="AV72" s="88">
        <f t="shared" si="31"/>
        <v>147266.3829017012</v>
      </c>
      <c r="BJ72">
        <v>700</v>
      </c>
      <c r="BK72">
        <v>1400000</v>
      </c>
    </row>
    <row r="73" spans="1:63" x14ac:dyDescent="0.25">
      <c r="A73">
        <v>4</v>
      </c>
      <c r="B73" s="30">
        <v>18</v>
      </c>
      <c r="C73" s="31" t="s">
        <v>137</v>
      </c>
      <c r="D73" s="31">
        <v>-200.03125</v>
      </c>
      <c r="E73" s="31">
        <v>104.0625</v>
      </c>
      <c r="F73" s="31">
        <v>180</v>
      </c>
      <c r="G73" s="31">
        <v>0.491651</v>
      </c>
      <c r="H73" s="31">
        <v>0.18157999999999999</v>
      </c>
      <c r="I73" s="31">
        <v>46.493577999999999</v>
      </c>
      <c r="J73" s="31">
        <v>1.541067</v>
      </c>
      <c r="K73" s="31">
        <v>8.8233370000000004</v>
      </c>
      <c r="L73" s="31">
        <v>0.14627999999999999</v>
      </c>
      <c r="M73" s="32">
        <v>0.491651</v>
      </c>
      <c r="N73" s="31">
        <v>0.64922999999999997</v>
      </c>
      <c r="O73" s="31">
        <v>101162</v>
      </c>
      <c r="P73" s="31">
        <v>20.399999999999999</v>
      </c>
      <c r="Q73" s="31">
        <v>60</v>
      </c>
      <c r="R73" s="31">
        <v>1.1940999999999999</v>
      </c>
      <c r="S73" s="31" t="s">
        <v>174</v>
      </c>
      <c r="T73" s="31" t="s">
        <v>175</v>
      </c>
      <c r="U73" s="77">
        <v>1050</v>
      </c>
      <c r="V73" s="34">
        <v>376.09331980305319</v>
      </c>
      <c r="W73" s="2">
        <v>0.55194423617308874</v>
      </c>
      <c r="X73" s="2">
        <v>507.9947023755289</v>
      </c>
      <c r="Y73" s="2">
        <v>-23.78610953096625</v>
      </c>
      <c r="Z73" s="80">
        <f>VLOOKUP(U73,BG!$A$2:$F$55,4)</f>
        <v>14.837765811776757</v>
      </c>
      <c r="AA73" s="80">
        <f>VLOOKUP(U73,BG!$A$2:$F$55,5)</f>
        <v>0.80588918163130463</v>
      </c>
      <c r="AB73" s="4">
        <f>VLOOKUP(U73+1,BG!$A$2:$F$55,4)</f>
        <v>14.837765811776757</v>
      </c>
      <c r="AC73" s="4">
        <f>VLOOKUP(U73+1,BG!$A$2:$F$55,5)</f>
        <v>0.80588918163130463</v>
      </c>
      <c r="AD73" s="3">
        <f>COUNTIF($U$2:U73,U73)</f>
        <v>1</v>
      </c>
      <c r="AE73" s="3">
        <f t="shared" si="17"/>
        <v>18</v>
      </c>
      <c r="AF73" s="3">
        <f t="shared" si="20"/>
        <v>17</v>
      </c>
      <c r="AG73" s="3">
        <f t="shared" si="21"/>
        <v>0</v>
      </c>
      <c r="AH73" s="81">
        <f t="shared" si="18"/>
        <v>14.837765811776757</v>
      </c>
      <c r="AI73" s="81">
        <f t="shared" si="19"/>
        <v>0.80588918163130463</v>
      </c>
      <c r="AJ73" s="83">
        <v>0.53900000000000003</v>
      </c>
      <c r="AK73" s="83">
        <v>509.22699999999998</v>
      </c>
      <c r="AL73" s="84">
        <f t="shared" si="22"/>
        <v>274.47335300000003</v>
      </c>
      <c r="AM73" s="84">
        <f t="shared" si="16"/>
        <v>280.38474798263684</v>
      </c>
      <c r="AN73" s="84">
        <f t="shared" si="23"/>
        <v>11.957594947289721</v>
      </c>
      <c r="AO73" s="84">
        <f t="shared" si="24"/>
        <v>268.42715303534715</v>
      </c>
      <c r="AP73" s="85">
        <f t="shared" si="25"/>
        <v>2.2524546776594941E-2</v>
      </c>
      <c r="AQ73" s="85">
        <f t="shared" si="26"/>
        <v>6.0461999646528852</v>
      </c>
      <c r="AR73" s="86">
        <f t="shared" si="27"/>
        <v>0</v>
      </c>
      <c r="AS73" s="88">
        <f t="shared" si="28"/>
        <v>139769.24212813098</v>
      </c>
      <c r="AT73" s="88">
        <f t="shared" si="29"/>
        <v>142433.96660207727</v>
      </c>
      <c r="AU73" s="88">
        <f t="shared" si="30"/>
        <v>9.6364964063499361</v>
      </c>
      <c r="AV73" s="88">
        <f t="shared" si="31"/>
        <v>142424.33010567093</v>
      </c>
      <c r="BJ73">
        <v>710</v>
      </c>
      <c r="BK73">
        <v>1420000</v>
      </c>
    </row>
    <row r="74" spans="1:63" x14ac:dyDescent="0.25">
      <c r="A74">
        <v>4</v>
      </c>
      <c r="B74" s="30">
        <v>19</v>
      </c>
      <c r="C74" s="31" t="s">
        <v>137</v>
      </c>
      <c r="D74" s="31">
        <v>-200.03125</v>
      </c>
      <c r="E74" s="31">
        <v>104.0625</v>
      </c>
      <c r="F74" s="31">
        <v>190</v>
      </c>
      <c r="G74" s="31">
        <v>0.43106800000000001</v>
      </c>
      <c r="H74" s="31">
        <v>0.18171599999999999</v>
      </c>
      <c r="I74" s="31">
        <v>46.527549</v>
      </c>
      <c r="J74" s="31">
        <v>1.5906279999999999</v>
      </c>
      <c r="K74" s="31">
        <v>8.8281349999999996</v>
      </c>
      <c r="L74" s="31">
        <v>0.150861</v>
      </c>
      <c r="M74" s="32">
        <v>0.43106800000000001</v>
      </c>
      <c r="N74" s="31">
        <v>0.62246199999999996</v>
      </c>
      <c r="O74" s="31">
        <v>101162</v>
      </c>
      <c r="P74" s="31">
        <v>20.5</v>
      </c>
      <c r="Q74" s="31">
        <v>60</v>
      </c>
      <c r="R74" s="31">
        <v>1.1936</v>
      </c>
      <c r="S74" s="31" t="s">
        <v>176</v>
      </c>
      <c r="T74" s="31" t="s">
        <v>177</v>
      </c>
      <c r="U74" s="77">
        <v>1050</v>
      </c>
      <c r="V74" s="34">
        <v>320.34992994384879</v>
      </c>
      <c r="W74" s="2">
        <v>0.48320837975442543</v>
      </c>
      <c r="X74" s="2">
        <v>494.95844734575968</v>
      </c>
      <c r="Y74" s="2">
        <v>-25.918204859306833</v>
      </c>
      <c r="Z74" s="80">
        <f>VLOOKUP(U74,BG!$A$2:$F$55,4)</f>
        <v>14.837765811776757</v>
      </c>
      <c r="AA74" s="80">
        <f>VLOOKUP(U74,BG!$A$2:$F$55,5)</f>
        <v>0.80588918163130463</v>
      </c>
      <c r="AB74" s="4">
        <f>VLOOKUP(U74+1,BG!$A$2:$F$55,4)</f>
        <v>14.837765811776757</v>
      </c>
      <c r="AC74" s="4">
        <f>VLOOKUP(U74+1,BG!$A$2:$F$55,5)</f>
        <v>0.80588918163130463</v>
      </c>
      <c r="AD74" s="3">
        <f>COUNTIF($U$2:U74,U74)</f>
        <v>2</v>
      </c>
      <c r="AE74" s="3">
        <f t="shared" si="17"/>
        <v>18</v>
      </c>
      <c r="AF74" s="3">
        <f t="shared" si="20"/>
        <v>16</v>
      </c>
      <c r="AG74" s="3">
        <f t="shared" si="21"/>
        <v>1</v>
      </c>
      <c r="AH74" s="81">
        <f t="shared" si="18"/>
        <v>14.837765811776757</v>
      </c>
      <c r="AI74" s="81">
        <f t="shared" si="19"/>
        <v>0.80588918163130463</v>
      </c>
      <c r="AJ74" s="83">
        <v>0.46915000000000001</v>
      </c>
      <c r="AK74" s="83">
        <v>496.43200000000002</v>
      </c>
      <c r="AL74" s="84">
        <f t="shared" si="22"/>
        <v>232.90107280000001</v>
      </c>
      <c r="AM74" s="84">
        <f t="shared" si="16"/>
        <v>239.16806938771063</v>
      </c>
      <c r="AN74" s="84">
        <f t="shared" si="23"/>
        <v>11.957594947289721</v>
      </c>
      <c r="AO74" s="84">
        <f t="shared" si="24"/>
        <v>227.21047444042091</v>
      </c>
      <c r="AP74" s="85">
        <f t="shared" si="25"/>
        <v>2.504549305481639E-2</v>
      </c>
      <c r="AQ74" s="85">
        <f t="shared" si="26"/>
        <v>5.6905983595790985</v>
      </c>
      <c r="AR74" s="86">
        <f t="shared" si="27"/>
        <v>0</v>
      </c>
      <c r="AS74" s="88">
        <f t="shared" si="28"/>
        <v>115619.54537224962</v>
      </c>
      <c r="AT74" s="88">
        <f t="shared" si="29"/>
        <v>118378.25627882418</v>
      </c>
      <c r="AU74" s="88">
        <f t="shared" si="30"/>
        <v>9.6364964063499361</v>
      </c>
      <c r="AV74" s="88">
        <f t="shared" si="31"/>
        <v>118368.61978241782</v>
      </c>
      <c r="BJ74">
        <v>720</v>
      </c>
      <c r="BK74">
        <v>1440000</v>
      </c>
    </row>
    <row r="75" spans="1:63" x14ac:dyDescent="0.25">
      <c r="A75">
        <v>4</v>
      </c>
      <c r="B75" s="30">
        <v>20</v>
      </c>
      <c r="C75" s="31" t="s">
        <v>137</v>
      </c>
      <c r="D75" s="31">
        <v>-200.03125</v>
      </c>
      <c r="E75" s="31">
        <v>104.0625</v>
      </c>
      <c r="F75" s="31">
        <v>200</v>
      </c>
      <c r="G75" s="31">
        <v>0.37872699999999998</v>
      </c>
      <c r="H75" s="31">
        <v>0.18168699999999999</v>
      </c>
      <c r="I75" s="31">
        <v>46.520386000000002</v>
      </c>
      <c r="J75" s="31">
        <v>1.5210250000000001</v>
      </c>
      <c r="K75" s="31">
        <v>8.8275199999999998</v>
      </c>
      <c r="L75" s="31">
        <v>0.144345</v>
      </c>
      <c r="M75" s="32">
        <v>0.37872699999999998</v>
      </c>
      <c r="N75" s="31">
        <v>0.60839399999999999</v>
      </c>
      <c r="O75" s="31">
        <v>101163</v>
      </c>
      <c r="P75" s="31">
        <v>20.5</v>
      </c>
      <c r="Q75" s="31">
        <v>60</v>
      </c>
      <c r="R75" s="31">
        <v>1.1937</v>
      </c>
      <c r="S75" s="31" t="s">
        <v>178</v>
      </c>
      <c r="T75" s="31" t="s">
        <v>179</v>
      </c>
      <c r="U75" s="77">
        <v>1050</v>
      </c>
      <c r="V75" s="34">
        <v>272.06661550677336</v>
      </c>
      <c r="W75" s="2">
        <v>0.44553301433106068</v>
      </c>
      <c r="X75" s="2">
        <v>459.32740281975293</v>
      </c>
      <c r="Y75" s="2">
        <v>-26.681159101383308</v>
      </c>
      <c r="Z75" s="80">
        <f>VLOOKUP(U75,BG!$A$2:$F$55,4)</f>
        <v>14.837765811776757</v>
      </c>
      <c r="AA75" s="80">
        <f>VLOOKUP(U75,BG!$A$2:$F$55,5)</f>
        <v>0.80588918163130463</v>
      </c>
      <c r="AB75" s="4">
        <f>VLOOKUP(U75+1,BG!$A$2:$F$55,4)</f>
        <v>14.837765811776757</v>
      </c>
      <c r="AC75" s="4">
        <f>VLOOKUP(U75+1,BG!$A$2:$F$55,5)</f>
        <v>0.80588918163130463</v>
      </c>
      <c r="AD75" s="3">
        <f>COUNTIF($U$2:U75,U75)</f>
        <v>3</v>
      </c>
      <c r="AE75" s="3">
        <f t="shared" si="17"/>
        <v>18</v>
      </c>
      <c r="AF75" s="3">
        <f t="shared" si="20"/>
        <v>15</v>
      </c>
      <c r="AG75" s="3">
        <f t="shared" si="21"/>
        <v>2</v>
      </c>
      <c r="AH75" s="81">
        <f t="shared" si="18"/>
        <v>14.837765811776757</v>
      </c>
      <c r="AI75" s="81">
        <f t="shared" si="19"/>
        <v>0.80588918163130463</v>
      </c>
      <c r="AJ75" s="83">
        <v>0.431037</v>
      </c>
      <c r="AK75" s="83">
        <v>460.94600000000003</v>
      </c>
      <c r="AL75" s="84">
        <f t="shared" si="22"/>
        <v>198.68478100200002</v>
      </c>
      <c r="AM75" s="84">
        <f t="shared" si="16"/>
        <v>204.64552234314186</v>
      </c>
      <c r="AN75" s="84">
        <f t="shared" si="23"/>
        <v>11.957594947289721</v>
      </c>
      <c r="AO75" s="84">
        <f t="shared" si="24"/>
        <v>192.68792739585214</v>
      </c>
      <c r="AP75" s="85">
        <f t="shared" si="25"/>
        <v>3.1122103430113339E-2</v>
      </c>
      <c r="AQ75" s="85">
        <f t="shared" si="26"/>
        <v>5.9968536061478801</v>
      </c>
      <c r="AR75" s="86">
        <f t="shared" si="27"/>
        <v>0</v>
      </c>
      <c r="AS75" s="88">
        <f t="shared" si="28"/>
        <v>91582.955063747897</v>
      </c>
      <c r="AT75" s="88">
        <f t="shared" si="29"/>
        <v>93999.296276567082</v>
      </c>
      <c r="AU75" s="88">
        <f t="shared" si="30"/>
        <v>9.6364964063499361</v>
      </c>
      <c r="AV75" s="88">
        <f t="shared" si="31"/>
        <v>93989.659780160728</v>
      </c>
      <c r="BJ75">
        <v>730</v>
      </c>
      <c r="BK75">
        <v>1460000</v>
      </c>
    </row>
    <row r="76" spans="1:63" x14ac:dyDescent="0.25">
      <c r="A76">
        <v>4</v>
      </c>
      <c r="B76" s="30">
        <v>21</v>
      </c>
      <c r="C76" s="31" t="s">
        <v>137</v>
      </c>
      <c r="D76" s="31">
        <v>-200.03125</v>
      </c>
      <c r="E76" s="31">
        <v>104.0625</v>
      </c>
      <c r="F76" s="31">
        <v>210</v>
      </c>
      <c r="G76" s="31">
        <v>0.30961899999999998</v>
      </c>
      <c r="H76" s="31">
        <v>0.18207100000000001</v>
      </c>
      <c r="I76" s="31">
        <v>46.616599000000001</v>
      </c>
      <c r="J76" s="31">
        <v>1.517147</v>
      </c>
      <c r="K76" s="31">
        <v>8.8368319999999994</v>
      </c>
      <c r="L76" s="31">
        <v>0.143765</v>
      </c>
      <c r="M76" s="32">
        <v>0.30961899999999998</v>
      </c>
      <c r="N76" s="31">
        <v>0.51821799999999996</v>
      </c>
      <c r="O76" s="31">
        <v>101159</v>
      </c>
      <c r="P76" s="31">
        <v>20.5</v>
      </c>
      <c r="Q76" s="31">
        <v>60</v>
      </c>
      <c r="R76" s="31">
        <v>1.1936</v>
      </c>
      <c r="S76" s="31" t="s">
        <v>180</v>
      </c>
      <c r="T76" s="31" t="s">
        <v>181</v>
      </c>
      <c r="U76" s="77">
        <v>1050</v>
      </c>
      <c r="V76" s="34">
        <v>208.6478091373323</v>
      </c>
      <c r="W76" s="2">
        <v>0.41777883892300122</v>
      </c>
      <c r="X76" s="2">
        <v>377.6199126920435</v>
      </c>
      <c r="Y76" s="2">
        <v>-29.006305263894362</v>
      </c>
      <c r="Z76" s="80">
        <f>VLOOKUP(U76,BG!$A$2:$F$55,4)</f>
        <v>14.837765811776757</v>
      </c>
      <c r="AA76" s="80">
        <f>VLOOKUP(U76,BG!$A$2:$F$55,5)</f>
        <v>0.80588918163130463</v>
      </c>
      <c r="AB76" s="4">
        <f>VLOOKUP(U76+1,BG!$A$2:$F$55,4)</f>
        <v>14.837765811776757</v>
      </c>
      <c r="AC76" s="4">
        <f>VLOOKUP(U76+1,BG!$A$2:$F$55,5)</f>
        <v>0.80588918163130463</v>
      </c>
      <c r="AD76" s="3">
        <f>COUNTIF($U$2:U76,U76)</f>
        <v>4</v>
      </c>
      <c r="AE76" s="3">
        <f t="shared" si="17"/>
        <v>18</v>
      </c>
      <c r="AF76" s="3">
        <f t="shared" si="20"/>
        <v>14</v>
      </c>
      <c r="AG76" s="3">
        <f t="shared" si="21"/>
        <v>3</v>
      </c>
      <c r="AH76" s="81">
        <f t="shared" si="18"/>
        <v>14.837765811776755</v>
      </c>
      <c r="AI76" s="81">
        <f t="shared" si="19"/>
        <v>0.80588918163130474</v>
      </c>
      <c r="AJ76" s="83">
        <v>0.403198</v>
      </c>
      <c r="AK76" s="83">
        <v>379.334</v>
      </c>
      <c r="AL76" s="84">
        <f t="shared" si="22"/>
        <v>152.94671013199999</v>
      </c>
      <c r="AM76" s="84">
        <f t="shared" si="16"/>
        <v>157.76160867868703</v>
      </c>
      <c r="AN76" s="84">
        <f t="shared" si="23"/>
        <v>11.957594947289721</v>
      </c>
      <c r="AO76" s="84">
        <f t="shared" si="24"/>
        <v>145.8040137313973</v>
      </c>
      <c r="AP76" s="85">
        <f t="shared" si="25"/>
        <v>4.8988338645883152E-2</v>
      </c>
      <c r="AQ76" s="85">
        <f t="shared" si="26"/>
        <v>7.1426964006026878</v>
      </c>
      <c r="AR76" s="86">
        <f t="shared" si="27"/>
        <v>0</v>
      </c>
      <c r="AS76" s="88">
        <f t="shared" si="28"/>
        <v>58017.887341212088</v>
      </c>
      <c r="AT76" s="88">
        <f t="shared" si="29"/>
        <v>59573.924895402131</v>
      </c>
      <c r="AU76" s="88">
        <f t="shared" si="30"/>
        <v>9.6364964063499379</v>
      </c>
      <c r="AV76" s="88">
        <f t="shared" si="31"/>
        <v>59564.288398995785</v>
      </c>
      <c r="BJ76">
        <v>740</v>
      </c>
      <c r="BK76">
        <v>1480000</v>
      </c>
    </row>
    <row r="77" spans="1:63" x14ac:dyDescent="0.25">
      <c r="A77">
        <v>4</v>
      </c>
      <c r="B77" s="30">
        <v>22</v>
      </c>
      <c r="C77" s="31" t="s">
        <v>137</v>
      </c>
      <c r="D77" s="31">
        <v>-200.03125</v>
      </c>
      <c r="E77" s="31">
        <v>104.0625</v>
      </c>
      <c r="F77" s="31">
        <v>220</v>
      </c>
      <c r="G77" s="31">
        <v>0.26335900000000001</v>
      </c>
      <c r="H77" s="31">
        <v>0.181949</v>
      </c>
      <c r="I77" s="31">
        <v>46.586129999999997</v>
      </c>
      <c r="J77" s="31">
        <v>1.5339020000000001</v>
      </c>
      <c r="K77" s="31">
        <v>8.8340899999999998</v>
      </c>
      <c r="L77" s="31">
        <v>0.14547199999999999</v>
      </c>
      <c r="M77" s="32">
        <v>0.26335900000000001</v>
      </c>
      <c r="N77" s="31">
        <v>0.47639799999999999</v>
      </c>
      <c r="O77" s="31">
        <v>101155</v>
      </c>
      <c r="P77" s="31">
        <v>20.5</v>
      </c>
      <c r="Q77" s="31">
        <v>60</v>
      </c>
      <c r="R77" s="31">
        <v>1.1936</v>
      </c>
      <c r="S77" s="31" t="s">
        <v>182</v>
      </c>
      <c r="T77" s="31" t="s">
        <v>183</v>
      </c>
      <c r="U77" s="77">
        <v>1050</v>
      </c>
      <c r="V77" s="34">
        <v>165.88244759022027</v>
      </c>
      <c r="W77" s="2">
        <v>0.41698640776551238</v>
      </c>
      <c r="X77" s="2">
        <v>304.98092715316693</v>
      </c>
      <c r="Y77" s="2">
        <v>-29.764566322693188</v>
      </c>
      <c r="Z77" s="80">
        <f>VLOOKUP(U77,BG!$A$2:$F$55,4)</f>
        <v>14.837765811776757</v>
      </c>
      <c r="AA77" s="80">
        <f>VLOOKUP(U77,BG!$A$2:$F$55,5)</f>
        <v>0.80588918163130463</v>
      </c>
      <c r="AB77" s="4">
        <f>VLOOKUP(U77+1,BG!$A$2:$F$55,4)</f>
        <v>14.837765811776757</v>
      </c>
      <c r="AC77" s="4">
        <f>VLOOKUP(U77+1,BG!$A$2:$F$55,5)</f>
        <v>0.80588918163130463</v>
      </c>
      <c r="AD77" s="3">
        <f>COUNTIF($U$2:U77,U77)</f>
        <v>5</v>
      </c>
      <c r="AE77" s="3">
        <f t="shared" si="17"/>
        <v>18</v>
      </c>
      <c r="AF77" s="3">
        <f t="shared" si="20"/>
        <v>13</v>
      </c>
      <c r="AG77" s="3">
        <f t="shared" si="21"/>
        <v>4</v>
      </c>
      <c r="AH77" s="81">
        <f t="shared" si="18"/>
        <v>14.837765811776757</v>
      </c>
      <c r="AI77" s="81">
        <f t="shared" si="19"/>
        <v>0.80588918163130463</v>
      </c>
      <c r="AJ77" s="83">
        <v>0.40281400000000001</v>
      </c>
      <c r="AK77" s="83">
        <v>306.678</v>
      </c>
      <c r="AL77" s="84">
        <f t="shared" si="22"/>
        <v>123.534191892</v>
      </c>
      <c r="AM77" s="84">
        <f t="shared" si="16"/>
        <v>127.17290125059449</v>
      </c>
      <c r="AN77" s="84">
        <f t="shared" si="23"/>
        <v>11.957594947289721</v>
      </c>
      <c r="AO77" s="84">
        <f t="shared" si="24"/>
        <v>115.21530630330477</v>
      </c>
      <c r="AP77" s="85">
        <f t="shared" si="25"/>
        <v>7.2202955107333766E-2</v>
      </c>
      <c r="AQ77" s="85">
        <f t="shared" si="26"/>
        <v>8.318885588695224</v>
      </c>
      <c r="AR77" s="86">
        <f t="shared" si="27"/>
        <v>0</v>
      </c>
      <c r="AS77" s="88">
        <f t="shared" si="28"/>
        <v>37885.218901054781</v>
      </c>
      <c r="AT77" s="88">
        <f t="shared" si="29"/>
        <v>38785.309332164456</v>
      </c>
      <c r="AU77" s="88">
        <f t="shared" si="30"/>
        <v>9.6364964063499361</v>
      </c>
      <c r="AV77" s="88">
        <f t="shared" si="31"/>
        <v>38775.672835758109</v>
      </c>
      <c r="BJ77">
        <v>750</v>
      </c>
      <c r="BK77">
        <v>1500000</v>
      </c>
    </row>
    <row r="78" spans="1:63" x14ac:dyDescent="0.25">
      <c r="A78">
        <v>4</v>
      </c>
      <c r="B78" s="30">
        <v>23</v>
      </c>
      <c r="C78" s="31" t="s">
        <v>137</v>
      </c>
      <c r="D78" s="31">
        <v>-200.03125</v>
      </c>
      <c r="E78" s="31">
        <v>104.0625</v>
      </c>
      <c r="F78" s="31">
        <v>230</v>
      </c>
      <c r="G78" s="31">
        <v>0.223741</v>
      </c>
      <c r="H78" s="31">
        <v>0.18241099999999999</v>
      </c>
      <c r="I78" s="31">
        <v>46.701929999999997</v>
      </c>
      <c r="J78" s="31">
        <v>1.5639989999999999</v>
      </c>
      <c r="K78" s="31">
        <v>8.8449770000000001</v>
      </c>
      <c r="L78" s="31">
        <v>0.14816199999999999</v>
      </c>
      <c r="M78" s="32">
        <v>0.223741</v>
      </c>
      <c r="N78" s="31">
        <v>0.42241299999999998</v>
      </c>
      <c r="O78" s="31">
        <v>101156</v>
      </c>
      <c r="P78" s="31">
        <v>20.5</v>
      </c>
      <c r="Q78" s="31">
        <v>60</v>
      </c>
      <c r="R78" s="31">
        <v>1.1936</v>
      </c>
      <c r="S78" s="31" t="s">
        <v>184</v>
      </c>
      <c r="T78" s="31" t="s">
        <v>185</v>
      </c>
      <c r="U78" s="77">
        <v>1050</v>
      </c>
      <c r="V78" s="34">
        <v>129.12626118440537</v>
      </c>
      <c r="W78" s="2">
        <v>0.43221725525352817</v>
      </c>
      <c r="X78" s="2">
        <v>234.73116431846691</v>
      </c>
      <c r="Y78" s="2">
        <v>-29.931993727572692</v>
      </c>
      <c r="Z78" s="80">
        <f>VLOOKUP(U78,BG!$A$2:$F$55,4)</f>
        <v>14.837765811776757</v>
      </c>
      <c r="AA78" s="80">
        <f>VLOOKUP(U78,BG!$A$2:$F$55,5)</f>
        <v>0.80588918163130463</v>
      </c>
      <c r="AB78" s="4">
        <f>VLOOKUP(U78+1,BG!$A$2:$F$55,4)</f>
        <v>14.837765811776757</v>
      </c>
      <c r="AC78" s="4">
        <f>VLOOKUP(U78+1,BG!$A$2:$F$55,5)</f>
        <v>0.80588918163130463</v>
      </c>
      <c r="AD78" s="3">
        <f>COUNTIF($U$2:U78,U78)</f>
        <v>6</v>
      </c>
      <c r="AE78" s="3">
        <f t="shared" si="17"/>
        <v>18</v>
      </c>
      <c r="AF78" s="3">
        <f t="shared" si="20"/>
        <v>12</v>
      </c>
      <c r="AG78" s="3">
        <f t="shared" si="21"/>
        <v>5</v>
      </c>
      <c r="AH78" s="81">
        <f t="shared" si="18"/>
        <v>14.837765811776757</v>
      </c>
      <c r="AI78" s="81">
        <f t="shared" si="19"/>
        <v>0.80588918163130463</v>
      </c>
      <c r="AJ78" s="83">
        <v>0.41909600000000002</v>
      </c>
      <c r="AK78" s="83">
        <v>236.328</v>
      </c>
      <c r="AL78" s="84">
        <f t="shared" si="22"/>
        <v>99.044119488000007</v>
      </c>
      <c r="AM78" s="84">
        <f t="shared" si="16"/>
        <v>101.45485956419267</v>
      </c>
      <c r="AN78" s="84">
        <f t="shared" si="23"/>
        <v>11.957594947289721</v>
      </c>
      <c r="AO78" s="84">
        <f t="shared" si="24"/>
        <v>89.497264616902953</v>
      </c>
      <c r="AP78" s="85">
        <f t="shared" si="25"/>
        <v>0.10667202972026903</v>
      </c>
      <c r="AQ78" s="85">
        <f t="shared" si="26"/>
        <v>9.5468548710970538</v>
      </c>
      <c r="AR78" s="86">
        <f t="shared" si="27"/>
        <v>0</v>
      </c>
      <c r="AS78" s="88">
        <f t="shared" si="28"/>
        <v>23406.898670360068</v>
      </c>
      <c r="AT78" s="88">
        <f t="shared" si="29"/>
        <v>23814.617311269496</v>
      </c>
      <c r="AU78" s="88">
        <f t="shared" si="30"/>
        <v>9.6364964063499361</v>
      </c>
      <c r="AV78" s="88">
        <f t="shared" si="31"/>
        <v>23804.980814863145</v>
      </c>
      <c r="BJ78">
        <v>760</v>
      </c>
      <c r="BK78">
        <v>1520000</v>
      </c>
    </row>
    <row r="79" spans="1:63" x14ac:dyDescent="0.25">
      <c r="A79">
        <v>4</v>
      </c>
      <c r="B79" s="30">
        <v>24</v>
      </c>
      <c r="C79" s="31" t="s">
        <v>137</v>
      </c>
      <c r="D79" s="31">
        <v>-200.03125</v>
      </c>
      <c r="E79" s="31">
        <v>104.0625</v>
      </c>
      <c r="F79" s="31">
        <v>240</v>
      </c>
      <c r="G79" s="31">
        <v>0.185974</v>
      </c>
      <c r="H79" s="31">
        <v>0.18204899999999999</v>
      </c>
      <c r="I79" s="31">
        <v>46.611234000000003</v>
      </c>
      <c r="J79" s="31">
        <v>1.5838890000000001</v>
      </c>
      <c r="K79" s="31">
        <v>8.8363510000000005</v>
      </c>
      <c r="L79" s="31">
        <v>0.15001500000000001</v>
      </c>
      <c r="M79" s="32">
        <v>0.185974</v>
      </c>
      <c r="N79" s="31">
        <v>0.34609800000000002</v>
      </c>
      <c r="O79" s="31">
        <v>101156</v>
      </c>
      <c r="P79" s="31">
        <v>20.5</v>
      </c>
      <c r="Q79" s="31">
        <v>60</v>
      </c>
      <c r="R79" s="31">
        <v>1.1936</v>
      </c>
      <c r="S79" s="31" t="s">
        <v>186</v>
      </c>
      <c r="T79" s="31" t="s">
        <v>187</v>
      </c>
      <c r="U79" s="77">
        <v>1050</v>
      </c>
      <c r="V79" s="34">
        <v>94.050502830283705</v>
      </c>
      <c r="W79" s="2">
        <v>0.44434336962153853</v>
      </c>
      <c r="X79" s="2">
        <v>170.49420362490736</v>
      </c>
      <c r="Y79" s="2">
        <v>-31.278049095799116</v>
      </c>
      <c r="Z79" s="80">
        <f>VLOOKUP(U79,BG!$A$2:$F$55,4)</f>
        <v>14.837765811776757</v>
      </c>
      <c r="AA79" s="80">
        <f>VLOOKUP(U79,BG!$A$2:$F$55,5)</f>
        <v>0.80588918163130463</v>
      </c>
      <c r="AB79" s="4">
        <f>VLOOKUP(U79+1,BG!$A$2:$F$55,4)</f>
        <v>14.837765811776757</v>
      </c>
      <c r="AC79" s="4">
        <f>VLOOKUP(U79+1,BG!$A$2:$F$55,5)</f>
        <v>0.80588918163130463</v>
      </c>
      <c r="AD79" s="3">
        <f>COUNTIF($U$2:U79,U79)</f>
        <v>7</v>
      </c>
      <c r="AE79" s="3">
        <f t="shared" si="17"/>
        <v>18</v>
      </c>
      <c r="AF79" s="3">
        <f t="shared" si="20"/>
        <v>11</v>
      </c>
      <c r="AG79" s="3">
        <f t="shared" si="21"/>
        <v>6</v>
      </c>
      <c r="AH79" s="81">
        <f t="shared" si="18"/>
        <v>14.837765811776757</v>
      </c>
      <c r="AI79" s="81">
        <f t="shared" si="19"/>
        <v>0.80588918163130463</v>
      </c>
      <c r="AJ79" s="83">
        <v>0.432176</v>
      </c>
      <c r="AK79" s="83">
        <v>171.953</v>
      </c>
      <c r="AL79" s="84">
        <f t="shared" si="22"/>
        <v>74.313959728</v>
      </c>
      <c r="AM79" s="84">
        <f t="shared" si="16"/>
        <v>75.757968939632065</v>
      </c>
      <c r="AN79" s="84">
        <f t="shared" si="23"/>
        <v>11.957594947289721</v>
      </c>
      <c r="AO79" s="84">
        <f t="shared" si="24"/>
        <v>63.800373992342344</v>
      </c>
      <c r="AP79" s="85">
        <f t="shared" si="25"/>
        <v>0.16478877908959519</v>
      </c>
      <c r="AQ79" s="85">
        <f t="shared" si="26"/>
        <v>10.513585735657657</v>
      </c>
      <c r="AR79" s="86">
        <f t="shared" si="27"/>
        <v>0</v>
      </c>
      <c r="AS79" s="88">
        <f t="shared" si="28"/>
        <v>12778.508317108784</v>
      </c>
      <c r="AT79" s="88">
        <f t="shared" si="29"/>
        <v>12916.294582603035</v>
      </c>
      <c r="AU79" s="88">
        <f t="shared" si="30"/>
        <v>9.6364964063499361</v>
      </c>
      <c r="AV79" s="88">
        <f t="shared" si="31"/>
        <v>12906.658086196685</v>
      </c>
      <c r="BJ79">
        <v>770</v>
      </c>
      <c r="BK79">
        <v>1540000</v>
      </c>
    </row>
    <row r="80" spans="1:63" x14ac:dyDescent="0.25">
      <c r="A80">
        <v>4</v>
      </c>
      <c r="B80" s="30">
        <v>25</v>
      </c>
      <c r="C80" s="31" t="s">
        <v>137</v>
      </c>
      <c r="D80" s="31">
        <v>-200.03125</v>
      </c>
      <c r="E80" s="31">
        <v>104.0625</v>
      </c>
      <c r="F80" s="31">
        <v>250</v>
      </c>
      <c r="G80" s="31">
        <v>0.17180599999999999</v>
      </c>
      <c r="H80" s="31">
        <v>0.18226999999999999</v>
      </c>
      <c r="I80" s="31">
        <v>46.666603000000002</v>
      </c>
      <c r="J80" s="31">
        <v>1.5420940000000001</v>
      </c>
      <c r="K80" s="31">
        <v>8.8415320000000008</v>
      </c>
      <c r="L80" s="31">
        <v>0.14613100000000001</v>
      </c>
      <c r="M80" s="32">
        <v>0.17180599999999999</v>
      </c>
      <c r="N80" s="31">
        <v>0.34848600000000002</v>
      </c>
      <c r="O80" s="31">
        <v>101159</v>
      </c>
      <c r="P80" s="31">
        <v>20.5</v>
      </c>
      <c r="Q80" s="31">
        <v>60</v>
      </c>
      <c r="R80" s="31">
        <v>1.1936</v>
      </c>
      <c r="S80" s="31" t="s">
        <v>188</v>
      </c>
      <c r="T80" s="31" t="s">
        <v>189</v>
      </c>
      <c r="U80" s="77">
        <v>1050</v>
      </c>
      <c r="V80" s="34">
        <v>80.292012310840946</v>
      </c>
      <c r="W80" s="2">
        <v>0.43922346700928</v>
      </c>
      <c r="X80" s="2">
        <v>149.01533696708267</v>
      </c>
      <c r="Y80" s="2">
        <v>-32.427883979061043</v>
      </c>
      <c r="Z80" s="80">
        <f>VLOOKUP(U80,BG!$A$2:$F$55,4)</f>
        <v>14.837765811776757</v>
      </c>
      <c r="AA80" s="80">
        <f>VLOOKUP(U80,BG!$A$2:$F$55,5)</f>
        <v>0.80588918163130463</v>
      </c>
      <c r="AB80" s="4">
        <f>VLOOKUP(U80+1,BG!$A$2:$F$55,4)</f>
        <v>14.837765811776757</v>
      </c>
      <c r="AC80" s="4">
        <f>VLOOKUP(U80+1,BG!$A$2:$F$55,5)</f>
        <v>0.80588918163130463</v>
      </c>
      <c r="AD80" s="3">
        <f>COUNTIF($U$2:U80,U80)</f>
        <v>8</v>
      </c>
      <c r="AE80" s="3">
        <f t="shared" si="17"/>
        <v>18</v>
      </c>
      <c r="AF80" s="3">
        <f t="shared" si="20"/>
        <v>10</v>
      </c>
      <c r="AG80" s="3">
        <f t="shared" si="21"/>
        <v>7</v>
      </c>
      <c r="AH80" s="81">
        <f t="shared" si="18"/>
        <v>14.837765811776755</v>
      </c>
      <c r="AI80" s="81">
        <f t="shared" si="19"/>
        <v>0.80588918163130474</v>
      </c>
      <c r="AJ80" s="83">
        <v>0.41733500000000001</v>
      </c>
      <c r="AK80" s="83">
        <v>150.81700000000001</v>
      </c>
      <c r="AL80" s="84">
        <f t="shared" si="22"/>
        <v>62.941212695000004</v>
      </c>
      <c r="AM80" s="84">
        <f t="shared" si="16"/>
        <v>65.451032940238179</v>
      </c>
      <c r="AN80" s="84">
        <f t="shared" si="23"/>
        <v>11.957594947289721</v>
      </c>
      <c r="AO80" s="84">
        <f t="shared" si="24"/>
        <v>53.493437992948458</v>
      </c>
      <c r="AP80" s="85">
        <f t="shared" si="25"/>
        <v>0.17661558233174243</v>
      </c>
      <c r="AQ80" s="85">
        <f t="shared" si="26"/>
        <v>9.4477747020515466</v>
      </c>
      <c r="AR80" s="86">
        <f t="shared" si="27"/>
        <v>0</v>
      </c>
      <c r="AS80" s="88">
        <f t="shared" si="28"/>
        <v>9492.604875021816</v>
      </c>
      <c r="AT80" s="88">
        <f t="shared" si="29"/>
        <v>9753.2077284332208</v>
      </c>
      <c r="AU80" s="88">
        <f t="shared" si="30"/>
        <v>9.6364964063499379</v>
      </c>
      <c r="AV80" s="88">
        <f t="shared" si="31"/>
        <v>9743.5712320268703</v>
      </c>
      <c r="BJ80">
        <v>780</v>
      </c>
      <c r="BK80">
        <v>1560000</v>
      </c>
    </row>
    <row r="81" spans="1:63" x14ac:dyDescent="0.25">
      <c r="A81">
        <v>4</v>
      </c>
      <c r="B81" s="30">
        <v>26</v>
      </c>
      <c r="C81" s="31" t="s">
        <v>137</v>
      </c>
      <c r="D81" s="31">
        <v>-200.03125</v>
      </c>
      <c r="E81" s="31">
        <v>104.0625</v>
      </c>
      <c r="F81" s="31">
        <v>260</v>
      </c>
      <c r="G81" s="31">
        <v>0.15581600000000001</v>
      </c>
      <c r="H81" s="31">
        <v>0.182092</v>
      </c>
      <c r="I81" s="31">
        <v>46.621873999999998</v>
      </c>
      <c r="J81" s="31">
        <v>1.581628</v>
      </c>
      <c r="K81" s="31">
        <v>8.8372309999999992</v>
      </c>
      <c r="L81" s="31">
        <v>0.14982799999999999</v>
      </c>
      <c r="M81" s="32">
        <v>0.15581600000000001</v>
      </c>
      <c r="N81" s="31">
        <v>0.30528300000000003</v>
      </c>
      <c r="O81" s="31">
        <v>101159</v>
      </c>
      <c r="P81" s="31">
        <v>20.5</v>
      </c>
      <c r="Q81" s="31">
        <v>60</v>
      </c>
      <c r="R81" s="31">
        <v>1.1936</v>
      </c>
      <c r="S81" s="31" t="s">
        <v>190</v>
      </c>
      <c r="T81" s="31" t="s">
        <v>191</v>
      </c>
      <c r="U81" s="77">
        <v>1050</v>
      </c>
      <c r="V81" s="34">
        <v>64.891852591859404</v>
      </c>
      <c r="W81" s="2">
        <v>0.49714415044794397</v>
      </c>
      <c r="X81" s="2">
        <v>112.12683247167433</v>
      </c>
      <c r="Y81" s="2">
        <v>-31.810899793431055</v>
      </c>
      <c r="Z81" s="80">
        <f>VLOOKUP(U81,BG!$A$2:$F$55,4)</f>
        <v>14.837765811776757</v>
      </c>
      <c r="AA81" s="80">
        <f>VLOOKUP(U81,BG!$A$2:$F$55,5)</f>
        <v>0.80588918163130463</v>
      </c>
      <c r="AB81" s="4">
        <f>VLOOKUP(U81+1,BG!$A$2:$F$55,4)</f>
        <v>14.837765811776757</v>
      </c>
      <c r="AC81" s="4">
        <f>VLOOKUP(U81+1,BG!$A$2:$F$55,5)</f>
        <v>0.80588918163130463</v>
      </c>
      <c r="AD81" s="3">
        <f>COUNTIF($U$2:U81,U81)</f>
        <v>9</v>
      </c>
      <c r="AE81" s="3">
        <f t="shared" si="17"/>
        <v>18</v>
      </c>
      <c r="AF81" s="3">
        <f t="shared" si="20"/>
        <v>9</v>
      </c>
      <c r="AG81" s="3">
        <f t="shared" si="21"/>
        <v>8</v>
      </c>
      <c r="AH81" s="81">
        <f t="shared" si="18"/>
        <v>14.837765811776755</v>
      </c>
      <c r="AI81" s="81">
        <f t="shared" si="19"/>
        <v>0.80588918163130463</v>
      </c>
      <c r="AJ81" s="83">
        <v>0.42246099999999998</v>
      </c>
      <c r="AK81" s="83">
        <v>114.767</v>
      </c>
      <c r="AL81" s="84">
        <f t="shared" si="22"/>
        <v>48.484581586999994</v>
      </c>
      <c r="AM81" s="84">
        <f t="shared" si="16"/>
        <v>55.743198871549474</v>
      </c>
      <c r="AN81" s="84">
        <f t="shared" si="23"/>
        <v>11.957594947289719</v>
      </c>
      <c r="AO81" s="84">
        <f t="shared" si="24"/>
        <v>43.785603924259753</v>
      </c>
      <c r="AP81" s="85">
        <f t="shared" si="25"/>
        <v>0.10731786801133364</v>
      </c>
      <c r="AQ81" s="85">
        <f t="shared" si="26"/>
        <v>4.6989776627402406</v>
      </c>
      <c r="AR81" s="86">
        <f t="shared" si="27"/>
        <v>0</v>
      </c>
      <c r="AS81" s="88">
        <f t="shared" si="28"/>
        <v>5564.4299749952288</v>
      </c>
      <c r="AT81" s="88">
        <f t="shared" si="29"/>
        <v>6250.3083213054533</v>
      </c>
      <c r="AU81" s="88">
        <f t="shared" si="30"/>
        <v>9.6364964063499343</v>
      </c>
      <c r="AV81" s="88">
        <f t="shared" si="31"/>
        <v>6240.6718248991037</v>
      </c>
      <c r="BJ81">
        <v>790</v>
      </c>
      <c r="BK81">
        <v>1580000</v>
      </c>
    </row>
    <row r="82" spans="1:63" x14ac:dyDescent="0.25">
      <c r="A82">
        <v>4</v>
      </c>
      <c r="B82" s="30">
        <v>27</v>
      </c>
      <c r="C82" s="31" t="s">
        <v>137</v>
      </c>
      <c r="D82" s="31">
        <v>-200.03125</v>
      </c>
      <c r="E82" s="31">
        <v>104.0625</v>
      </c>
      <c r="F82" s="31">
        <v>270</v>
      </c>
      <c r="G82" s="31">
        <v>0.13581699999999999</v>
      </c>
      <c r="H82" s="31">
        <v>0.18212300000000001</v>
      </c>
      <c r="I82" s="31">
        <v>46.629789000000002</v>
      </c>
      <c r="J82" s="31">
        <v>1.6105449999999999</v>
      </c>
      <c r="K82" s="31">
        <v>8.8380209999999995</v>
      </c>
      <c r="L82" s="31">
        <v>0.15265899999999999</v>
      </c>
      <c r="M82" s="32">
        <v>0.13581699999999999</v>
      </c>
      <c r="N82" s="31">
        <v>0.25132700000000002</v>
      </c>
      <c r="O82" s="31">
        <v>101157</v>
      </c>
      <c r="P82" s="31">
        <v>20.5</v>
      </c>
      <c r="Q82" s="31">
        <v>60</v>
      </c>
      <c r="R82" s="31">
        <v>1.1936</v>
      </c>
      <c r="S82" s="31" t="s">
        <v>192</v>
      </c>
      <c r="T82" s="31" t="s">
        <v>193</v>
      </c>
      <c r="U82" s="77">
        <v>1050</v>
      </c>
      <c r="V82" s="34">
        <v>45.876331936159069</v>
      </c>
      <c r="W82" s="2">
        <v>0.52569577151450231</v>
      </c>
      <c r="X82" s="2">
        <v>78.929116671493802</v>
      </c>
      <c r="Y82" s="2">
        <v>-33.157214965346768</v>
      </c>
      <c r="Z82" s="80">
        <f>VLOOKUP(U82,BG!$A$2:$F$55,4)</f>
        <v>14.837765811776757</v>
      </c>
      <c r="AA82" s="80">
        <f>VLOOKUP(U82,BG!$A$2:$F$55,5)</f>
        <v>0.80588918163130463</v>
      </c>
      <c r="AB82" s="4">
        <f>VLOOKUP(U82+1,BG!$A$2:$F$55,4)</f>
        <v>14.837765811776757</v>
      </c>
      <c r="AC82" s="4">
        <f>VLOOKUP(U82+1,BG!$A$2:$F$55,5)</f>
        <v>0.80588918163130463</v>
      </c>
      <c r="AD82" s="3">
        <f>COUNTIF($U$2:U82,U82)</f>
        <v>10</v>
      </c>
      <c r="AE82" s="3">
        <f t="shared" si="17"/>
        <v>18</v>
      </c>
      <c r="AF82" s="3">
        <f t="shared" si="20"/>
        <v>8</v>
      </c>
      <c r="AG82" s="3">
        <f t="shared" si="21"/>
        <v>9</v>
      </c>
      <c r="AH82" s="81">
        <f t="shared" si="18"/>
        <v>14.837765811776755</v>
      </c>
      <c r="AI82" s="81">
        <f t="shared" si="19"/>
        <v>0.80588918163130463</v>
      </c>
      <c r="AJ82" s="83">
        <v>0.399758</v>
      </c>
      <c r="AK82" s="83">
        <v>81.822699999999998</v>
      </c>
      <c r="AL82" s="84">
        <f t="shared" si="22"/>
        <v>32.709278906599998</v>
      </c>
      <c r="AM82" s="84">
        <f t="shared" si="16"/>
        <v>41.492702883579099</v>
      </c>
      <c r="AN82" s="84">
        <f t="shared" si="23"/>
        <v>11.957594947289719</v>
      </c>
      <c r="AO82" s="84">
        <f t="shared" si="24"/>
        <v>29.535107936289378</v>
      </c>
      <c r="AP82" s="85">
        <f t="shared" si="25"/>
        <v>0.10747111461917359</v>
      </c>
      <c r="AQ82" s="85">
        <f t="shared" si="26"/>
        <v>3.1741709703106196</v>
      </c>
      <c r="AR82" s="86">
        <f t="shared" si="27"/>
        <v>0</v>
      </c>
      <c r="AS82" s="88">
        <f t="shared" si="28"/>
        <v>2676.3615151910599</v>
      </c>
      <c r="AT82" s="88">
        <f t="shared" si="29"/>
        <v>3274.9823869136421</v>
      </c>
      <c r="AU82" s="88">
        <f t="shared" si="30"/>
        <v>9.6364964063499343</v>
      </c>
      <c r="AV82" s="88">
        <f t="shared" si="31"/>
        <v>3265.3458905072921</v>
      </c>
      <c r="BJ82">
        <v>800</v>
      </c>
      <c r="BK82">
        <v>1600000</v>
      </c>
    </row>
    <row r="83" spans="1:63" x14ac:dyDescent="0.25">
      <c r="A83">
        <v>4</v>
      </c>
      <c r="B83" s="30">
        <v>28</v>
      </c>
      <c r="C83" s="31" t="s">
        <v>137</v>
      </c>
      <c r="D83" s="31">
        <v>-200.03125</v>
      </c>
      <c r="E83" s="31">
        <v>104.0625</v>
      </c>
      <c r="F83" s="31">
        <v>280</v>
      </c>
      <c r="G83" s="31">
        <v>0.13200500000000001</v>
      </c>
      <c r="H83" s="31">
        <v>0.18223</v>
      </c>
      <c r="I83" s="31">
        <v>46.656517999999998</v>
      </c>
      <c r="J83" s="31">
        <v>1.5618890000000001</v>
      </c>
      <c r="K83" s="31">
        <v>8.8407660000000003</v>
      </c>
      <c r="L83" s="31">
        <v>0.147954</v>
      </c>
      <c r="M83" s="32">
        <v>0.13200500000000001</v>
      </c>
      <c r="N83" s="31">
        <v>0.25067400000000001</v>
      </c>
      <c r="O83" s="31">
        <v>101154</v>
      </c>
      <c r="P83" s="31">
        <v>20.5</v>
      </c>
      <c r="Q83" s="31">
        <v>60</v>
      </c>
      <c r="R83" s="31">
        <v>1.1936</v>
      </c>
      <c r="S83" s="31" t="s">
        <v>194</v>
      </c>
      <c r="T83" s="31" t="s">
        <v>195</v>
      </c>
      <c r="U83" s="77">
        <v>1050</v>
      </c>
      <c r="V83" s="34">
        <v>41.476229696674551</v>
      </c>
      <c r="W83" s="2">
        <v>0.53977014247048005</v>
      </c>
      <c r="X83" s="2">
        <v>71.590591787438385</v>
      </c>
      <c r="Y83" s="2">
        <v>-33.518484728458411</v>
      </c>
      <c r="Z83" s="80">
        <f>VLOOKUP(U83,BG!$A$2:$F$55,4)</f>
        <v>14.837765811776757</v>
      </c>
      <c r="AA83" s="80">
        <f>VLOOKUP(U83,BG!$A$2:$F$55,5)</f>
        <v>0.80588918163130463</v>
      </c>
      <c r="AB83" s="4">
        <f>VLOOKUP(U83+1,BG!$A$2:$F$55,4)</f>
        <v>14.837765811776757</v>
      </c>
      <c r="AC83" s="4">
        <f>VLOOKUP(U83+1,BG!$A$2:$F$55,5)</f>
        <v>0.80588918163130463</v>
      </c>
      <c r="AD83" s="3">
        <f>COUNTIF($U$2:U83,U83)</f>
        <v>11</v>
      </c>
      <c r="AE83" s="3">
        <f t="shared" si="17"/>
        <v>18</v>
      </c>
      <c r="AF83" s="3">
        <f t="shared" si="20"/>
        <v>7</v>
      </c>
      <c r="AG83" s="3">
        <f t="shared" si="21"/>
        <v>10</v>
      </c>
      <c r="AH83" s="81">
        <f t="shared" si="18"/>
        <v>14.837765811776755</v>
      </c>
      <c r="AI83" s="81">
        <f t="shared" si="19"/>
        <v>0.80588918163130474</v>
      </c>
      <c r="AJ83" s="83">
        <v>0.40686</v>
      </c>
      <c r="AK83" s="83">
        <v>74.458100000000002</v>
      </c>
      <c r="AL83" s="84">
        <f t="shared" si="22"/>
        <v>30.294022566000002</v>
      </c>
      <c r="AM83" s="84">
        <f t="shared" si="16"/>
        <v>38.642463928651594</v>
      </c>
      <c r="AN83" s="84">
        <f t="shared" si="23"/>
        <v>11.957594947289721</v>
      </c>
      <c r="AO83" s="84">
        <f t="shared" si="24"/>
        <v>26.684868981361873</v>
      </c>
      <c r="AP83" s="85">
        <f t="shared" si="25"/>
        <v>0.13525093891819193</v>
      </c>
      <c r="AQ83" s="85">
        <f t="shared" si="26"/>
        <v>3.6091535846381291</v>
      </c>
      <c r="AR83" s="86">
        <f t="shared" si="27"/>
        <v>0</v>
      </c>
      <c r="AS83" s="88">
        <f t="shared" si="28"/>
        <v>2255.6353616214847</v>
      </c>
      <c r="AT83" s="88">
        <f t="shared" si="29"/>
        <v>2766.4368607769093</v>
      </c>
      <c r="AU83" s="88">
        <f t="shared" si="30"/>
        <v>9.6364964063499379</v>
      </c>
      <c r="AV83" s="88">
        <f t="shared" si="31"/>
        <v>2756.8003643705592</v>
      </c>
      <c r="BJ83">
        <v>810</v>
      </c>
      <c r="BK83">
        <v>1620000</v>
      </c>
    </row>
    <row r="84" spans="1:63" x14ac:dyDescent="0.25">
      <c r="A84">
        <v>4</v>
      </c>
      <c r="B84" s="30">
        <v>29</v>
      </c>
      <c r="C84" s="31" t="s">
        <v>137</v>
      </c>
      <c r="D84" s="31">
        <v>-200.03125</v>
      </c>
      <c r="E84" s="31">
        <v>104.0625</v>
      </c>
      <c r="F84" s="31">
        <v>290</v>
      </c>
      <c r="G84" s="31">
        <v>0.114483</v>
      </c>
      <c r="H84" s="31">
        <v>0.18257999999999999</v>
      </c>
      <c r="I84" s="31">
        <v>46.744453999999998</v>
      </c>
      <c r="J84" s="31">
        <v>1.545339</v>
      </c>
      <c r="K84" s="31">
        <v>8.8495179999999998</v>
      </c>
      <c r="L84" s="31">
        <v>0.14637600000000001</v>
      </c>
      <c r="M84" s="32">
        <v>0.114483</v>
      </c>
      <c r="N84" s="31">
        <v>0.189696</v>
      </c>
      <c r="O84" s="31">
        <v>101145</v>
      </c>
      <c r="P84" s="31">
        <v>20.5</v>
      </c>
      <c r="Q84" s="31">
        <v>60</v>
      </c>
      <c r="R84" s="31">
        <v>1.1934</v>
      </c>
      <c r="S84" s="31" t="s">
        <v>196</v>
      </c>
      <c r="T84" s="31" t="s">
        <v>197</v>
      </c>
      <c r="U84" s="77">
        <v>1050</v>
      </c>
      <c r="V84" s="34">
        <v>24.703649148351364</v>
      </c>
      <c r="W84" s="2">
        <v>0.74061923387230988</v>
      </c>
      <c r="X84" s="2">
        <v>37.744891687701895</v>
      </c>
      <c r="Y84" s="2">
        <v>-32.901024852096555</v>
      </c>
      <c r="Z84" s="80">
        <f>VLOOKUP(U84,BG!$A$2:$F$55,4)</f>
        <v>14.837765811776757</v>
      </c>
      <c r="AA84" s="80">
        <f>VLOOKUP(U84,BG!$A$2:$F$55,5)</f>
        <v>0.80588918163130463</v>
      </c>
      <c r="AB84" s="4">
        <f>VLOOKUP(U84+1,BG!$A$2:$F$55,4)</f>
        <v>14.837765811776757</v>
      </c>
      <c r="AC84" s="4">
        <f>VLOOKUP(U84+1,BG!$A$2:$F$55,5)</f>
        <v>0.80588918163130463</v>
      </c>
      <c r="AD84" s="3">
        <f>COUNTIF($U$2:U84,U84)</f>
        <v>12</v>
      </c>
      <c r="AE84" s="3">
        <f t="shared" si="17"/>
        <v>18</v>
      </c>
      <c r="AF84" s="3">
        <f t="shared" si="20"/>
        <v>6</v>
      </c>
      <c r="AG84" s="3">
        <f t="shared" si="21"/>
        <v>11</v>
      </c>
      <c r="AH84" s="81">
        <f t="shared" si="18"/>
        <v>14.837765811776757</v>
      </c>
      <c r="AI84" s="81">
        <f t="shared" si="19"/>
        <v>0.80588918163130463</v>
      </c>
      <c r="AJ84" s="83">
        <v>0.44533899999999998</v>
      </c>
      <c r="AK84" s="83">
        <v>34.017200000000003</v>
      </c>
      <c r="AL84" s="84">
        <f t="shared" si="22"/>
        <v>15.1491858308</v>
      </c>
      <c r="AM84" s="84">
        <f t="shared" si="16"/>
        <v>27.954592764339093</v>
      </c>
      <c r="AN84" s="84">
        <f t="shared" si="23"/>
        <v>11.957594947289721</v>
      </c>
      <c r="AO84" s="84">
        <f t="shared" si="24"/>
        <v>15.996997817049373</v>
      </c>
      <c r="AP84" s="85">
        <f t="shared" si="25"/>
        <v>5.2998193532650617E-2</v>
      </c>
      <c r="AQ84" s="85">
        <f t="shared" si="26"/>
        <v>0.84781198624937204</v>
      </c>
      <c r="AR84" s="86">
        <f t="shared" si="27"/>
        <v>0</v>
      </c>
      <c r="AS84" s="88">
        <f t="shared" si="28"/>
        <v>515.33288424348984</v>
      </c>
      <c r="AT84" s="88">
        <f t="shared" si="29"/>
        <v>1055.1430760637941</v>
      </c>
      <c r="AU84" s="88">
        <f t="shared" si="30"/>
        <v>9.6364964063499361</v>
      </c>
      <c r="AV84" s="88">
        <f t="shared" si="31"/>
        <v>1045.506579657444</v>
      </c>
      <c r="BJ84">
        <v>820</v>
      </c>
      <c r="BK84">
        <v>1640000</v>
      </c>
    </row>
    <row r="85" spans="1:63" x14ac:dyDescent="0.25">
      <c r="A85">
        <v>4</v>
      </c>
      <c r="B85" s="30">
        <v>30</v>
      </c>
      <c r="C85" s="31" t="s">
        <v>137</v>
      </c>
      <c r="D85" s="31">
        <v>-200.03125</v>
      </c>
      <c r="E85" s="31">
        <v>104.0625</v>
      </c>
      <c r="F85" s="31">
        <v>300</v>
      </c>
      <c r="G85" s="31">
        <v>0.11296299999999999</v>
      </c>
      <c r="H85" s="31">
        <v>0.18257699999999999</v>
      </c>
      <c r="I85" s="31">
        <v>46.743622999999999</v>
      </c>
      <c r="J85" s="31">
        <v>1.5842620000000001</v>
      </c>
      <c r="K85" s="31">
        <v>8.8492460000000008</v>
      </c>
      <c r="L85" s="31">
        <v>0.150062</v>
      </c>
      <c r="M85" s="32">
        <v>0.11296299999999999</v>
      </c>
      <c r="N85" s="31">
        <v>0.181203</v>
      </c>
      <c r="O85" s="31">
        <v>101148</v>
      </c>
      <c r="P85" s="31">
        <v>20.5</v>
      </c>
      <c r="Q85" s="31">
        <v>60</v>
      </c>
      <c r="R85" s="31">
        <v>1.1935</v>
      </c>
      <c r="S85" s="31" t="s">
        <v>198</v>
      </c>
      <c r="T85" s="31" t="s">
        <v>199</v>
      </c>
      <c r="U85" s="77">
        <v>1050</v>
      </c>
      <c r="V85" s="34">
        <v>22.37548103022554</v>
      </c>
      <c r="W85" s="2">
        <v>0.72567634586088214</v>
      </c>
      <c r="X85" s="2">
        <v>34.735468652836232</v>
      </c>
      <c r="Y85" s="2">
        <v>-34.637398729942802</v>
      </c>
      <c r="Z85" s="80">
        <f>VLOOKUP(U85,BG!$A$2:$F$55,4)</f>
        <v>14.837765811776757</v>
      </c>
      <c r="AA85" s="80">
        <f>VLOOKUP(U85,BG!$A$2:$F$55,5)</f>
        <v>0.80588918163130463</v>
      </c>
      <c r="AB85" s="4">
        <f>VLOOKUP(U85+1,BG!$A$2:$F$55,4)</f>
        <v>14.837765811776757</v>
      </c>
      <c r="AC85" s="4">
        <f>VLOOKUP(U85+1,BG!$A$2:$F$55,5)</f>
        <v>0.80588918163130463</v>
      </c>
      <c r="AD85" s="3">
        <f>COUNTIF($U$2:U85,U85)</f>
        <v>13</v>
      </c>
      <c r="AE85" s="3">
        <f t="shared" si="17"/>
        <v>18</v>
      </c>
      <c r="AF85" s="3">
        <f t="shared" si="20"/>
        <v>5</v>
      </c>
      <c r="AG85" s="3">
        <f t="shared" si="21"/>
        <v>12</v>
      </c>
      <c r="AH85" s="81">
        <f t="shared" si="18"/>
        <v>14.837765811776757</v>
      </c>
      <c r="AI85" s="81">
        <f t="shared" si="19"/>
        <v>0.80588918163130463</v>
      </c>
      <c r="AJ85" s="83">
        <v>0.39124300000000001</v>
      </c>
      <c r="AK85" s="83">
        <v>30.526800000000001</v>
      </c>
      <c r="AL85" s="84">
        <f t="shared" si="22"/>
        <v>11.943396812400001</v>
      </c>
      <c r="AM85" s="84">
        <f t="shared" si="16"/>
        <v>25.206707963755417</v>
      </c>
      <c r="AN85" s="84">
        <f t="shared" si="23"/>
        <v>11.957594947289721</v>
      </c>
      <c r="AO85" s="84">
        <f t="shared" si="24"/>
        <v>13.249113016465696</v>
      </c>
      <c r="AP85" s="85">
        <f t="shared" si="25"/>
        <v>9.8551216405428813E-2</v>
      </c>
      <c r="AQ85" s="85">
        <f t="shared" si="26"/>
        <v>1.3057162040656944</v>
      </c>
      <c r="AR85" s="86">
        <f t="shared" si="27"/>
        <v>0</v>
      </c>
      <c r="AS85" s="88">
        <f t="shared" si="28"/>
        <v>364.59368581277238</v>
      </c>
      <c r="AT85" s="88">
        <f t="shared" si="29"/>
        <v>875.5668143162236</v>
      </c>
      <c r="AU85" s="88">
        <f t="shared" si="30"/>
        <v>9.6364964063499361</v>
      </c>
      <c r="AV85" s="88">
        <f t="shared" si="31"/>
        <v>865.93031790987368</v>
      </c>
      <c r="BJ85">
        <v>830</v>
      </c>
      <c r="BK85">
        <v>1660000</v>
      </c>
    </row>
    <row r="86" spans="1:63" x14ac:dyDescent="0.25">
      <c r="A86">
        <v>4</v>
      </c>
      <c r="B86" s="30">
        <v>31</v>
      </c>
      <c r="C86" s="31" t="s">
        <v>137</v>
      </c>
      <c r="D86" s="31">
        <v>-200.03125</v>
      </c>
      <c r="E86" s="31">
        <v>104.0625</v>
      </c>
      <c r="F86" s="31">
        <v>310</v>
      </c>
      <c r="G86" s="31">
        <v>0.106888</v>
      </c>
      <c r="H86" s="31">
        <v>0.182612</v>
      </c>
      <c r="I86" s="31">
        <v>46.75226</v>
      </c>
      <c r="J86" s="31">
        <v>1.5880430000000001</v>
      </c>
      <c r="K86" s="31">
        <v>8.8501449999999995</v>
      </c>
      <c r="L86" s="31">
        <v>0.15044099999999999</v>
      </c>
      <c r="M86" s="32">
        <v>0.106888</v>
      </c>
      <c r="N86" s="31">
        <v>0.139623</v>
      </c>
      <c r="O86" s="31">
        <v>101146</v>
      </c>
      <c r="P86" s="31">
        <v>20.5</v>
      </c>
      <c r="Q86" s="31">
        <v>60</v>
      </c>
      <c r="R86" s="31">
        <v>1.1935</v>
      </c>
      <c r="S86" s="31" t="s">
        <v>200</v>
      </c>
      <c r="T86" s="31" t="s">
        <v>201</v>
      </c>
      <c r="U86" s="77">
        <v>1050</v>
      </c>
      <c r="V86" s="34">
        <v>15.937888560237241</v>
      </c>
      <c r="W86" s="2">
        <v>1.0748417076804933</v>
      </c>
      <c r="X86" s="2">
        <v>22.369620892834025</v>
      </c>
      <c r="Y86" s="2">
        <v>-31.857927447844748</v>
      </c>
      <c r="Z86" s="80">
        <f>VLOOKUP(U86,BG!$A$2:$F$55,4)</f>
        <v>14.837765811776757</v>
      </c>
      <c r="AA86" s="80">
        <f>VLOOKUP(U86,BG!$A$2:$F$55,5)</f>
        <v>0.80588918163130463</v>
      </c>
      <c r="AB86" s="4">
        <f>VLOOKUP(U86+1,BG!$A$2:$F$55,4)</f>
        <v>14.837765811776757</v>
      </c>
      <c r="AC86" s="4">
        <f>VLOOKUP(U86+1,BG!$A$2:$F$55,5)</f>
        <v>0.80588918163130463</v>
      </c>
      <c r="AD86" s="3">
        <f>COUNTIF($U$2:U86,U86)</f>
        <v>14</v>
      </c>
      <c r="AE86" s="3">
        <f t="shared" si="17"/>
        <v>18</v>
      </c>
      <c r="AF86" s="3">
        <f t="shared" si="20"/>
        <v>4</v>
      </c>
      <c r="AG86" s="3">
        <f t="shared" si="21"/>
        <v>13</v>
      </c>
      <c r="AH86" s="81">
        <f t="shared" si="18"/>
        <v>14.837765811776757</v>
      </c>
      <c r="AI86" s="81">
        <f t="shared" si="19"/>
        <v>0.80588918163130463</v>
      </c>
      <c r="AJ86" s="83">
        <v>0.499251</v>
      </c>
      <c r="AK86" s="83">
        <v>25.765699999999999</v>
      </c>
      <c r="AL86" s="84">
        <f t="shared" si="22"/>
        <v>12.863551490699999</v>
      </c>
      <c r="AM86" s="84">
        <f t="shared" si="16"/>
        <v>24.043801520618963</v>
      </c>
      <c r="AN86" s="84">
        <f t="shared" si="23"/>
        <v>11.957594947289721</v>
      </c>
      <c r="AO86" s="84">
        <f t="shared" si="24"/>
        <v>12.086206573329243</v>
      </c>
      <c r="AP86" s="85">
        <f t="shared" si="25"/>
        <v>6.4316699590931337E-2</v>
      </c>
      <c r="AQ86" s="85">
        <f t="shared" si="26"/>
        <v>0.77734491737075651</v>
      </c>
      <c r="AR86" s="86">
        <f t="shared" si="27"/>
        <v>0</v>
      </c>
      <c r="AS86" s="88">
        <f t="shared" si="28"/>
        <v>331.43840864392899</v>
      </c>
      <c r="AT86" s="88">
        <f t="shared" si="29"/>
        <v>537.85072483879242</v>
      </c>
      <c r="AU86" s="88">
        <f t="shared" si="30"/>
        <v>9.6364964063499361</v>
      </c>
      <c r="AV86" s="88">
        <f t="shared" si="31"/>
        <v>528.2142284324425</v>
      </c>
      <c r="BJ86">
        <v>840</v>
      </c>
      <c r="BK86">
        <v>1680000</v>
      </c>
    </row>
    <row r="87" spans="1:63" x14ac:dyDescent="0.25">
      <c r="A87">
        <v>4</v>
      </c>
      <c r="B87" s="30">
        <v>32</v>
      </c>
      <c r="C87" s="31" t="s">
        <v>137</v>
      </c>
      <c r="D87" s="31">
        <v>-200.03125</v>
      </c>
      <c r="E87" s="31">
        <v>104.0625</v>
      </c>
      <c r="F87" s="31">
        <v>320</v>
      </c>
      <c r="G87" s="31">
        <v>0.105679</v>
      </c>
      <c r="H87" s="31">
        <v>0.182259</v>
      </c>
      <c r="I87" s="31">
        <v>46.663837000000001</v>
      </c>
      <c r="J87" s="31">
        <v>1.587426</v>
      </c>
      <c r="K87" s="31">
        <v>8.8419460000000001</v>
      </c>
      <c r="L87" s="31">
        <v>0.15040899999999999</v>
      </c>
      <c r="M87" s="32">
        <v>0.105679</v>
      </c>
      <c r="N87" s="31">
        <v>0.14122799999999999</v>
      </c>
      <c r="O87" s="31">
        <v>101142</v>
      </c>
      <c r="P87" s="31">
        <v>20.5</v>
      </c>
      <c r="Q87" s="31">
        <v>60</v>
      </c>
      <c r="R87" s="31">
        <v>1.1934</v>
      </c>
      <c r="S87" s="31" t="s">
        <v>202</v>
      </c>
      <c r="T87" s="31" t="s">
        <v>203</v>
      </c>
      <c r="U87" s="77">
        <v>1050</v>
      </c>
      <c r="V87" s="34">
        <v>13.891918388245406</v>
      </c>
      <c r="W87" s="2">
        <v>0.9135032105595422</v>
      </c>
      <c r="X87" s="2">
        <v>20.741260193839459</v>
      </c>
      <c r="Y87" s="2">
        <v>-36.150357408453559</v>
      </c>
      <c r="Z87" s="80">
        <f>VLOOKUP(U87,BG!$A$2:$F$55,4)</f>
        <v>14.837765811776757</v>
      </c>
      <c r="AA87" s="80">
        <f>VLOOKUP(U87,BG!$A$2:$F$55,5)</f>
        <v>0.80588918163130463</v>
      </c>
      <c r="AB87" s="4">
        <f>VLOOKUP(U87+1,BG!$A$2:$F$55,4)</f>
        <v>14.837765811776757</v>
      </c>
      <c r="AC87" s="4">
        <f>VLOOKUP(U87+1,BG!$A$2:$F$55,5)</f>
        <v>0.80588918163130463</v>
      </c>
      <c r="AD87" s="3">
        <f>COUNTIF($U$2:U87,U87)</f>
        <v>15</v>
      </c>
      <c r="AE87" s="3">
        <f t="shared" si="17"/>
        <v>18</v>
      </c>
      <c r="AF87" s="3">
        <f t="shared" si="20"/>
        <v>3</v>
      </c>
      <c r="AG87" s="3">
        <f t="shared" si="21"/>
        <v>14</v>
      </c>
      <c r="AH87" s="81">
        <f t="shared" si="18"/>
        <v>14.837765811776755</v>
      </c>
      <c r="AI87" s="81">
        <f t="shared" si="19"/>
        <v>0.80588918163130474</v>
      </c>
      <c r="AJ87" s="83">
        <v>0.41757699999999998</v>
      </c>
      <c r="AK87" s="83">
        <v>24.900600000000001</v>
      </c>
      <c r="AL87" s="84">
        <f t="shared" si="22"/>
        <v>10.3979178462</v>
      </c>
      <c r="AM87" s="84">
        <f t="shared" si="16"/>
        <v>18.947207778123179</v>
      </c>
      <c r="AN87" s="84">
        <f t="shared" si="23"/>
        <v>11.957594947289721</v>
      </c>
      <c r="AO87" s="84">
        <f t="shared" si="24"/>
        <v>6.9896128308334582</v>
      </c>
      <c r="AP87" s="85">
        <f t="shared" si="25"/>
        <v>0.48762429305546068</v>
      </c>
      <c r="AQ87" s="85">
        <f t="shared" si="26"/>
        <v>3.4083050153665422</v>
      </c>
      <c r="AR87" s="86">
        <f t="shared" si="27"/>
        <v>0</v>
      </c>
      <c r="AS87" s="88">
        <f t="shared" si="28"/>
        <v>258.9143931210877</v>
      </c>
      <c r="AT87" s="88">
        <f t="shared" si="29"/>
        <v>392.98896647279167</v>
      </c>
      <c r="AU87" s="88">
        <f t="shared" si="30"/>
        <v>9.6364964063499379</v>
      </c>
      <c r="AV87" s="88">
        <f t="shared" si="31"/>
        <v>383.35247006644175</v>
      </c>
      <c r="BJ87">
        <v>850</v>
      </c>
      <c r="BK87">
        <v>1700000</v>
      </c>
    </row>
    <row r="88" spans="1:63" x14ac:dyDescent="0.25">
      <c r="A88">
        <v>4</v>
      </c>
      <c r="B88" s="30">
        <v>33</v>
      </c>
      <c r="C88" s="31" t="s">
        <v>137</v>
      </c>
      <c r="D88" s="31">
        <v>-200.03125</v>
      </c>
      <c r="E88" s="31">
        <v>104.0625</v>
      </c>
      <c r="F88" s="31">
        <v>330</v>
      </c>
      <c r="G88" s="31">
        <v>9.8303000000000001E-2</v>
      </c>
      <c r="H88" s="31">
        <v>0.182503</v>
      </c>
      <c r="I88" s="31">
        <v>46.725123000000004</v>
      </c>
      <c r="J88" s="31">
        <v>1.56999</v>
      </c>
      <c r="K88" s="31">
        <v>8.8478250000000003</v>
      </c>
      <c r="L88" s="31">
        <v>0.14866099999999999</v>
      </c>
      <c r="M88" s="32">
        <v>9.8303000000000001E-2</v>
      </c>
      <c r="N88" s="31">
        <v>8.7364999999999998E-2</v>
      </c>
      <c r="O88" s="31">
        <v>101141</v>
      </c>
      <c r="P88" s="31">
        <v>20.5</v>
      </c>
      <c r="Q88" s="31">
        <v>60</v>
      </c>
      <c r="R88" s="31">
        <v>1.1934</v>
      </c>
      <c r="S88" s="31" t="s">
        <v>204</v>
      </c>
      <c r="T88" s="31" t="s">
        <v>205</v>
      </c>
      <c r="U88" s="77">
        <v>1050</v>
      </c>
      <c r="V88" s="34">
        <v>6.2832848169713458</v>
      </c>
      <c r="W88" s="2">
        <v>1.7457010798479715</v>
      </c>
      <c r="X88" s="2">
        <v>8.809630346676343</v>
      </c>
      <c r="Y88" s="2">
        <v>-34.939072261439399</v>
      </c>
      <c r="Z88" s="80">
        <f>VLOOKUP(U88,BG!$A$2:$F$55,4)</f>
        <v>14.837765811776757</v>
      </c>
      <c r="AA88" s="80">
        <f>VLOOKUP(U88,BG!$A$2:$F$55,5)</f>
        <v>0.80588918163130463</v>
      </c>
      <c r="AB88" s="4">
        <f>VLOOKUP(U88+1,BG!$A$2:$F$55,4)</f>
        <v>14.837765811776757</v>
      </c>
      <c r="AC88" s="4">
        <f>VLOOKUP(U88+1,BG!$A$2:$F$55,5)</f>
        <v>0.80588918163130463</v>
      </c>
      <c r="AD88" s="3">
        <f>COUNTIF($U$2:U88,U88)</f>
        <v>16</v>
      </c>
      <c r="AE88" s="3">
        <f t="shared" si="17"/>
        <v>18</v>
      </c>
      <c r="AF88" s="3">
        <f t="shared" si="20"/>
        <v>2</v>
      </c>
      <c r="AG88" s="3">
        <f t="shared" si="21"/>
        <v>15</v>
      </c>
      <c r="AH88" s="81">
        <f t="shared" si="18"/>
        <v>14.837765811776757</v>
      </c>
      <c r="AI88" s="81">
        <f t="shared" si="19"/>
        <v>0.80588918163130463</v>
      </c>
      <c r="AJ88" s="83">
        <v>0.706179</v>
      </c>
      <c r="AK88" s="83">
        <v>14.4137</v>
      </c>
      <c r="AL88" s="84">
        <f t="shared" si="22"/>
        <v>10.178652252300001</v>
      </c>
      <c r="AM88" s="84">
        <f t="shared" si="16"/>
        <v>15.378981209254352</v>
      </c>
      <c r="AN88" s="84">
        <f t="shared" si="23"/>
        <v>11.957594947289721</v>
      </c>
      <c r="AO88" s="84">
        <f t="shared" si="24"/>
        <v>3.4213862619646314</v>
      </c>
      <c r="AP88" s="85">
        <f t="shared" si="25"/>
        <v>1.9750082197545291</v>
      </c>
      <c r="AQ88" s="85">
        <f t="shared" si="26"/>
        <v>6.7572659903353696</v>
      </c>
      <c r="AR88" s="86">
        <f t="shared" si="27"/>
        <v>0</v>
      </c>
      <c r="AS88" s="88">
        <f t="shared" si="28"/>
        <v>146.71203996897651</v>
      </c>
      <c r="AT88" s="88">
        <f t="shared" si="29"/>
        <v>135.48313956201238</v>
      </c>
      <c r="AU88" s="88">
        <f t="shared" si="30"/>
        <v>9.6364964063499361</v>
      </c>
      <c r="AV88" s="88">
        <f t="shared" si="31"/>
        <v>125.84664315566245</v>
      </c>
      <c r="BJ88">
        <v>860</v>
      </c>
      <c r="BK88">
        <v>1720000</v>
      </c>
    </row>
    <row r="89" spans="1:63" x14ac:dyDescent="0.25">
      <c r="A89">
        <v>4</v>
      </c>
      <c r="B89" s="30">
        <v>34</v>
      </c>
      <c r="C89" s="31" t="s">
        <v>137</v>
      </c>
      <c r="D89" s="31">
        <v>-200.03125</v>
      </c>
      <c r="E89" s="31">
        <v>104.0625</v>
      </c>
      <c r="F89" s="31">
        <v>340</v>
      </c>
      <c r="G89" s="31">
        <v>9.6584000000000003E-2</v>
      </c>
      <c r="H89" s="31">
        <v>0.182897</v>
      </c>
      <c r="I89" s="31">
        <v>46.823869999999999</v>
      </c>
      <c r="J89" s="31">
        <v>1.5945959999999999</v>
      </c>
      <c r="K89" s="31">
        <v>8.8573090000000008</v>
      </c>
      <c r="L89" s="31">
        <v>0.15101100000000001</v>
      </c>
      <c r="M89" s="32">
        <v>9.6584000000000003E-2</v>
      </c>
      <c r="N89" s="31">
        <v>5.2478999999999998E-2</v>
      </c>
      <c r="O89" s="31">
        <v>101137</v>
      </c>
      <c r="P89" s="31">
        <v>20.5</v>
      </c>
      <c r="Q89" s="31">
        <v>60</v>
      </c>
      <c r="R89" s="31">
        <v>1.1933</v>
      </c>
      <c r="S89" s="31" t="s">
        <v>206</v>
      </c>
      <c r="T89" s="31" t="s">
        <v>207</v>
      </c>
      <c r="U89" s="77">
        <v>1050</v>
      </c>
      <c r="V89" s="34">
        <v>3.7789613629117511</v>
      </c>
      <c r="W89" s="2">
        <v>2.7478729399864319</v>
      </c>
      <c r="X89" s="2">
        <v>5.1936415165677836</v>
      </c>
      <c r="Y89" s="2">
        <v>-34.909419957697374</v>
      </c>
      <c r="Z89" s="80">
        <f>VLOOKUP(U89,BG!$A$2:$F$55,4)</f>
        <v>14.837765811776757</v>
      </c>
      <c r="AA89" s="80">
        <f>VLOOKUP(U89,BG!$A$2:$F$55,5)</f>
        <v>0.80588918163130463</v>
      </c>
      <c r="AB89" s="4">
        <f>VLOOKUP(U89+1,BG!$A$2:$F$55,4)</f>
        <v>14.837765811776757</v>
      </c>
      <c r="AC89" s="4">
        <f>VLOOKUP(U89+1,BG!$A$2:$F$55,5)</f>
        <v>0.80588918163130463</v>
      </c>
      <c r="AD89" s="3">
        <f>COUNTIF($U$2:U89,U89)</f>
        <v>17</v>
      </c>
      <c r="AE89" s="3">
        <f t="shared" si="17"/>
        <v>18</v>
      </c>
      <c r="AF89" s="3">
        <f t="shared" si="20"/>
        <v>1</v>
      </c>
      <c r="AG89" s="3">
        <f t="shared" si="21"/>
        <v>16</v>
      </c>
      <c r="AH89" s="81">
        <f t="shared" si="18"/>
        <v>14.837765811776757</v>
      </c>
      <c r="AI89" s="81">
        <f t="shared" si="19"/>
        <v>0.80588918163130463</v>
      </c>
      <c r="AJ89" s="83">
        <v>0.94589000000000001</v>
      </c>
      <c r="AK89" s="83">
        <v>12.100899999999999</v>
      </c>
      <c r="AL89" s="84">
        <f t="shared" si="22"/>
        <v>11.446120300999999</v>
      </c>
      <c r="AM89" s="84">
        <f t="shared" si="16"/>
        <v>14.271466983366706</v>
      </c>
      <c r="AN89" s="84">
        <f t="shared" si="23"/>
        <v>11.957594947289721</v>
      </c>
      <c r="AO89" s="84">
        <f t="shared" si="24"/>
        <v>2.3138720360769849</v>
      </c>
      <c r="AP89" s="85">
        <f t="shared" si="25"/>
        <v>3.9467386798131368</v>
      </c>
      <c r="AQ89" s="85">
        <f t="shared" si="26"/>
        <v>9.1322482649230139</v>
      </c>
      <c r="AR89" s="86">
        <f t="shared" si="27"/>
        <v>0</v>
      </c>
      <c r="AS89" s="88">
        <f t="shared" si="28"/>
        <v>138.5083571503709</v>
      </c>
      <c r="AT89" s="88">
        <f t="shared" si="29"/>
        <v>74.120883427139717</v>
      </c>
      <c r="AU89" s="88">
        <f t="shared" si="30"/>
        <v>9.6364964063499361</v>
      </c>
      <c r="AV89" s="88">
        <f t="shared" si="31"/>
        <v>64.484387020789782</v>
      </c>
      <c r="BJ89">
        <v>870</v>
      </c>
      <c r="BK89">
        <v>1740000</v>
      </c>
    </row>
    <row r="90" spans="1:63" ht="15.75" thickBot="1" x14ac:dyDescent="0.3">
      <c r="A90">
        <v>4</v>
      </c>
      <c r="B90" s="47">
        <v>35</v>
      </c>
      <c r="C90" s="48" t="s">
        <v>137</v>
      </c>
      <c r="D90" s="48">
        <v>-200.03125</v>
      </c>
      <c r="E90" s="48">
        <v>104.0625</v>
      </c>
      <c r="F90" s="48">
        <v>350</v>
      </c>
      <c r="G90" s="48">
        <v>9.7627000000000005E-2</v>
      </c>
      <c r="H90" s="48">
        <v>0.182944</v>
      </c>
      <c r="I90" s="48">
        <v>46.835560999999998</v>
      </c>
      <c r="J90" s="48">
        <v>1.545995</v>
      </c>
      <c r="K90" s="48">
        <v>8.8585829999999994</v>
      </c>
      <c r="L90" s="48">
        <v>0.146262</v>
      </c>
      <c r="M90" s="49">
        <v>9.7627000000000005E-2</v>
      </c>
      <c r="N90" s="48">
        <v>7.0481000000000002E-2</v>
      </c>
      <c r="O90" s="48">
        <v>101135</v>
      </c>
      <c r="P90" s="48">
        <v>20.5</v>
      </c>
      <c r="Q90" s="48">
        <v>60</v>
      </c>
      <c r="R90" s="48">
        <v>1.1933</v>
      </c>
      <c r="S90" s="48" t="s">
        <v>208</v>
      </c>
      <c r="T90" s="48" t="s">
        <v>209</v>
      </c>
      <c r="U90" s="77">
        <v>1050</v>
      </c>
      <c r="V90" s="42">
        <v>3.7661987492864082</v>
      </c>
      <c r="W90" s="2">
        <v>2.3584792500342018</v>
      </c>
      <c r="X90" s="2">
        <v>5.2531579086484177</v>
      </c>
      <c r="Y90" s="2">
        <v>-37.430654386863175</v>
      </c>
      <c r="Z90" s="80">
        <f>VLOOKUP(U90,BG!$A$2:$F$55,4)</f>
        <v>14.837765811776757</v>
      </c>
      <c r="AA90" s="80">
        <f>VLOOKUP(U90,BG!$A$2:$F$55,5)</f>
        <v>0.80588918163130463</v>
      </c>
      <c r="AB90" s="4">
        <f>VLOOKUP(U90+1,BG!$A$2:$F$55,4)</f>
        <v>14.837765811776757</v>
      </c>
      <c r="AC90" s="4">
        <f>VLOOKUP(U90+1,BG!$A$2:$F$55,5)</f>
        <v>0.80588918163130463</v>
      </c>
      <c r="AD90" s="3">
        <f>COUNTIF($U$2:U90,U90)</f>
        <v>18</v>
      </c>
      <c r="AE90" s="3">
        <f t="shared" si="17"/>
        <v>18</v>
      </c>
      <c r="AF90" s="3">
        <f t="shared" si="20"/>
        <v>0</v>
      </c>
      <c r="AG90" s="3">
        <f t="shared" si="21"/>
        <v>17</v>
      </c>
      <c r="AH90" s="81">
        <f t="shared" si="18"/>
        <v>14.837765811776757</v>
      </c>
      <c r="AI90" s="81">
        <f t="shared" si="19"/>
        <v>0.80588918163130463</v>
      </c>
      <c r="AJ90" s="83">
        <v>0.90939999999999999</v>
      </c>
      <c r="AK90" s="83">
        <v>12.8782</v>
      </c>
      <c r="AL90" s="84">
        <f t="shared" si="22"/>
        <v>11.711435079999999</v>
      </c>
      <c r="AM90" s="84">
        <f t="shared" si="16"/>
        <v>12.389463924700356</v>
      </c>
      <c r="AN90" s="84">
        <f t="shared" si="23"/>
        <v>11.957594947289721</v>
      </c>
      <c r="AO90" s="84">
        <f t="shared" si="24"/>
        <v>0.43186897741063568</v>
      </c>
      <c r="AP90" s="85">
        <f t="shared" si="25"/>
        <v>26.118028134871956</v>
      </c>
      <c r="AQ90" s="85">
        <f t="shared" si="26"/>
        <v>11.279566102589364</v>
      </c>
      <c r="AR90" s="86">
        <f t="shared" si="27"/>
        <v>0</v>
      </c>
      <c r="AS90" s="88">
        <f t="shared" si="28"/>
        <v>150.822203247256</v>
      </c>
      <c r="AT90" s="88">
        <f t="shared" si="29"/>
        <v>65.083810399953947</v>
      </c>
      <c r="AU90" s="88">
        <f t="shared" si="30"/>
        <v>9.6364964063499361</v>
      </c>
      <c r="AV90" s="88">
        <f t="shared" si="31"/>
        <v>55.447313993604013</v>
      </c>
      <c r="BJ90">
        <v>880</v>
      </c>
      <c r="BK90">
        <v>1760000</v>
      </c>
    </row>
    <row r="91" spans="1:63" x14ac:dyDescent="0.25">
      <c r="A91">
        <v>5</v>
      </c>
      <c r="B91" s="33">
        <v>1</v>
      </c>
      <c r="C91" s="34" t="s">
        <v>210</v>
      </c>
      <c r="D91" s="34">
        <v>-200</v>
      </c>
      <c r="E91" s="34">
        <v>-103.9375</v>
      </c>
      <c r="F91" s="34">
        <v>10</v>
      </c>
      <c r="G91" s="34">
        <v>0.24445600000000001</v>
      </c>
      <c r="H91" s="34">
        <v>0.182979</v>
      </c>
      <c r="I91" s="34">
        <v>46.844338999999998</v>
      </c>
      <c r="J91" s="34">
        <v>1.52234</v>
      </c>
      <c r="K91" s="34">
        <v>8.8609749999999998</v>
      </c>
      <c r="L91" s="34">
        <v>0.144035</v>
      </c>
      <c r="M91" s="35">
        <v>0.24445600000000001</v>
      </c>
      <c r="N91" s="34">
        <v>0.154609</v>
      </c>
      <c r="O91" s="34">
        <v>101138</v>
      </c>
      <c r="P91" s="34">
        <v>20.6</v>
      </c>
      <c r="Q91" s="34">
        <v>60</v>
      </c>
      <c r="R91" s="34">
        <v>1.1929000000000001</v>
      </c>
      <c r="S91" s="34" t="s">
        <v>211</v>
      </c>
      <c r="T91" s="34" t="s">
        <v>212</v>
      </c>
      <c r="U91" s="77">
        <v>1060</v>
      </c>
      <c r="V91" s="34">
        <v>145.47483789628708</v>
      </c>
      <c r="W91" s="2">
        <v>1.3333955387567309</v>
      </c>
      <c r="X91" s="2">
        <v>81.992446796458097</v>
      </c>
      <c r="Y91" s="2">
        <v>-34.881003334428556</v>
      </c>
      <c r="Z91" s="80">
        <f>VLOOKUP(U91,BG!$A$2:$F$55,4)</f>
        <v>14.613249673455245</v>
      </c>
      <c r="AA91" s="80">
        <f>VLOOKUP(U91,BG!$A$2:$F$55,5)</f>
        <v>0.72458588542376468</v>
      </c>
      <c r="AB91" s="4">
        <f>VLOOKUP(U91+1,BG!$A$2:$F$55,4)</f>
        <v>17.019146983595888</v>
      </c>
      <c r="AC91" s="4">
        <f>VLOOKUP(U91+1,BG!$A$2:$F$55,5)</f>
        <v>0.81477424704928736</v>
      </c>
      <c r="AD91" s="3">
        <f>COUNTIF($U$2:U91,U91)</f>
        <v>1</v>
      </c>
      <c r="AE91" s="3">
        <f t="shared" si="17"/>
        <v>18</v>
      </c>
      <c r="AF91" s="3">
        <f t="shared" si="20"/>
        <v>17</v>
      </c>
      <c r="AG91" s="3">
        <f t="shared" si="21"/>
        <v>0</v>
      </c>
      <c r="AH91" s="81">
        <f t="shared" si="18"/>
        <v>14.613249673455245</v>
      </c>
      <c r="AI91" s="81">
        <f t="shared" si="19"/>
        <v>0.72458588542376468</v>
      </c>
      <c r="AJ91" s="83">
        <v>1.12503</v>
      </c>
      <c r="AK91" s="83">
        <v>81.827500000000001</v>
      </c>
      <c r="AL91" s="84">
        <f t="shared" si="22"/>
        <v>92.058392325</v>
      </c>
      <c r="AM91" s="84">
        <f t="shared" si="16"/>
        <v>109.32836277014584</v>
      </c>
      <c r="AN91" s="84">
        <f t="shared" si="23"/>
        <v>10.588554453559109</v>
      </c>
      <c r="AO91" s="84">
        <f t="shared" si="24"/>
        <v>98.739808316586732</v>
      </c>
      <c r="AP91" s="85">
        <f t="shared" si="25"/>
        <v>6.7666892467162704E-2</v>
      </c>
      <c r="AQ91" s="85">
        <f t="shared" si="26"/>
        <v>6.6814159915867322</v>
      </c>
      <c r="AR91" s="86">
        <f t="shared" si="27"/>
        <v>0</v>
      </c>
      <c r="AS91" s="88">
        <f t="shared" si="28"/>
        <v>7532.9080979739374</v>
      </c>
      <c r="AT91" s="88">
        <f t="shared" si="29"/>
        <v>8964.0999677750533</v>
      </c>
      <c r="AU91" s="88">
        <f t="shared" si="30"/>
        <v>7.6723171040898741</v>
      </c>
      <c r="AV91" s="88">
        <f t="shared" si="31"/>
        <v>8956.427650670963</v>
      </c>
      <c r="BJ91">
        <v>890</v>
      </c>
      <c r="BK91">
        <v>1780000</v>
      </c>
    </row>
    <row r="92" spans="1:63" x14ac:dyDescent="0.25">
      <c r="A92">
        <v>5</v>
      </c>
      <c r="B92" s="33">
        <v>2</v>
      </c>
      <c r="C92" s="34" t="s">
        <v>210</v>
      </c>
      <c r="D92" s="34">
        <v>-200</v>
      </c>
      <c r="E92" s="34">
        <v>-103.9375</v>
      </c>
      <c r="F92" s="34">
        <v>20</v>
      </c>
      <c r="G92" s="34">
        <v>0.26271299999999997</v>
      </c>
      <c r="H92" s="34">
        <v>0.18270900000000001</v>
      </c>
      <c r="I92" s="34">
        <v>46.776724000000002</v>
      </c>
      <c r="J92" s="34">
        <v>1.5738570000000001</v>
      </c>
      <c r="K92" s="34">
        <v>8.8544929999999997</v>
      </c>
      <c r="L92" s="34">
        <v>0.14904700000000001</v>
      </c>
      <c r="M92" s="35">
        <v>0.26271299999999997</v>
      </c>
      <c r="N92" s="34">
        <v>0.17566899999999999</v>
      </c>
      <c r="O92" s="34">
        <v>101138</v>
      </c>
      <c r="P92" s="34">
        <v>20.6</v>
      </c>
      <c r="Q92" s="34">
        <v>60</v>
      </c>
      <c r="R92" s="34">
        <v>1.1929000000000001</v>
      </c>
      <c r="S92" s="34" t="s">
        <v>213</v>
      </c>
      <c r="T92" s="34" t="s">
        <v>214</v>
      </c>
      <c r="U92" s="77">
        <v>1060</v>
      </c>
      <c r="V92" s="34">
        <v>160.88335085506847</v>
      </c>
      <c r="W92" s="2">
        <v>1.2734043642109629</v>
      </c>
      <c r="X92" s="2">
        <v>93.374194977310509</v>
      </c>
      <c r="Y92" s="2">
        <v>-37.102158859552134</v>
      </c>
      <c r="Z92" s="80">
        <f>VLOOKUP(U92,BG!$A$2:$F$55,4)</f>
        <v>14.613249673455245</v>
      </c>
      <c r="AA92" s="80">
        <f>VLOOKUP(U92,BG!$A$2:$F$55,5)</f>
        <v>0.72458588542376468</v>
      </c>
      <c r="AB92" s="4">
        <f>VLOOKUP(U92+1,BG!$A$2:$F$55,4)</f>
        <v>17.019146983595888</v>
      </c>
      <c r="AC92" s="4">
        <f>VLOOKUP(U92+1,BG!$A$2:$F$55,5)</f>
        <v>0.81477424704928736</v>
      </c>
      <c r="AD92" s="3">
        <f>COUNTIF($U$2:U92,U92)</f>
        <v>2</v>
      </c>
      <c r="AE92" s="3">
        <f t="shared" si="17"/>
        <v>18</v>
      </c>
      <c r="AF92" s="3">
        <f t="shared" si="20"/>
        <v>16</v>
      </c>
      <c r="AG92" s="3">
        <f t="shared" si="21"/>
        <v>1</v>
      </c>
      <c r="AH92" s="81">
        <f t="shared" si="18"/>
        <v>14.75477304463999</v>
      </c>
      <c r="AI92" s="81">
        <f t="shared" si="19"/>
        <v>0.72989108316644247</v>
      </c>
      <c r="AJ92" s="83">
        <v>1.1192800000000001</v>
      </c>
      <c r="AK92" s="83">
        <v>92.527600000000007</v>
      </c>
      <c r="AL92" s="84">
        <f t="shared" si="22"/>
        <v>103.56429212800002</v>
      </c>
      <c r="AM92" s="84">
        <f t="shared" si="16"/>
        <v>118.90310738879258</v>
      </c>
      <c r="AN92" s="84">
        <f t="shared" si="23"/>
        <v>10.76937727942731</v>
      </c>
      <c r="AO92" s="84">
        <f t="shared" si="24"/>
        <v>108.13373010936527</v>
      </c>
      <c r="AP92" s="85">
        <f t="shared" si="25"/>
        <v>4.2257286202406735E-2</v>
      </c>
      <c r="AQ92" s="85">
        <f t="shared" si="26"/>
        <v>4.5694379813652546</v>
      </c>
      <c r="AR92" s="86">
        <f t="shared" si="27"/>
        <v>0</v>
      </c>
      <c r="AS92" s="88">
        <f t="shared" si="28"/>
        <v>9582.555396302736</v>
      </c>
      <c r="AT92" s="88">
        <f t="shared" si="29"/>
        <v>11102.481932729208</v>
      </c>
      <c r="AU92" s="88">
        <f t="shared" si="30"/>
        <v>7.8604724475092747</v>
      </c>
      <c r="AV92" s="88">
        <f t="shared" si="31"/>
        <v>11094.621460281698</v>
      </c>
      <c r="BJ92">
        <v>900</v>
      </c>
      <c r="BK92">
        <v>1800000</v>
      </c>
    </row>
    <row r="93" spans="1:63" x14ac:dyDescent="0.25">
      <c r="A93">
        <v>5</v>
      </c>
      <c r="B93" s="33">
        <v>3</v>
      </c>
      <c r="C93" s="34" t="s">
        <v>210</v>
      </c>
      <c r="D93" s="34">
        <v>-200</v>
      </c>
      <c r="E93" s="34">
        <v>-103.9375</v>
      </c>
      <c r="F93" s="34">
        <v>30</v>
      </c>
      <c r="G93" s="34">
        <v>0.276142</v>
      </c>
      <c r="H93" s="34">
        <v>0.182948</v>
      </c>
      <c r="I93" s="34">
        <v>46.836779999999997</v>
      </c>
      <c r="J93" s="34">
        <v>1.587464</v>
      </c>
      <c r="K93" s="34">
        <v>8.8600700000000003</v>
      </c>
      <c r="L93" s="34">
        <v>0.15015000000000001</v>
      </c>
      <c r="M93" s="35">
        <v>0.276142</v>
      </c>
      <c r="N93" s="34">
        <v>0.19894999999999999</v>
      </c>
      <c r="O93" s="34">
        <v>101140</v>
      </c>
      <c r="P93" s="34">
        <v>20.6</v>
      </c>
      <c r="Q93" s="34">
        <v>60</v>
      </c>
      <c r="R93" s="34">
        <v>1.1929000000000001</v>
      </c>
      <c r="S93" s="34" t="s">
        <v>215</v>
      </c>
      <c r="T93" s="34" t="s">
        <v>216</v>
      </c>
      <c r="U93" s="77">
        <v>1060</v>
      </c>
      <c r="V93" s="34">
        <v>171.93688935342118</v>
      </c>
      <c r="W93" s="2">
        <v>1.2093755588391117</v>
      </c>
      <c r="X93" s="2">
        <v>105.45164300700631</v>
      </c>
      <c r="Y93" s="2">
        <v>-37.173748682748858</v>
      </c>
      <c r="Z93" s="80">
        <f>VLOOKUP(U93,BG!$A$2:$F$55,4)</f>
        <v>14.613249673455245</v>
      </c>
      <c r="AA93" s="80">
        <f>VLOOKUP(U93,BG!$A$2:$F$55,5)</f>
        <v>0.72458588542376468</v>
      </c>
      <c r="AB93" s="4">
        <f>VLOOKUP(U93+1,BG!$A$2:$F$55,4)</f>
        <v>17.019146983595888</v>
      </c>
      <c r="AC93" s="4">
        <f>VLOOKUP(U93+1,BG!$A$2:$F$55,5)</f>
        <v>0.81477424704928736</v>
      </c>
      <c r="AD93" s="3">
        <f>COUNTIF($U$2:U93,U93)</f>
        <v>3</v>
      </c>
      <c r="AE93" s="3">
        <f t="shared" si="17"/>
        <v>18</v>
      </c>
      <c r="AF93" s="3">
        <f t="shared" si="20"/>
        <v>15</v>
      </c>
      <c r="AG93" s="3">
        <f t="shared" si="21"/>
        <v>2</v>
      </c>
      <c r="AH93" s="81">
        <f t="shared" si="18"/>
        <v>14.896296415824732</v>
      </c>
      <c r="AI93" s="81">
        <f t="shared" si="19"/>
        <v>0.73519628090912037</v>
      </c>
      <c r="AJ93" s="83">
        <v>1.0930599999999999</v>
      </c>
      <c r="AK93" s="83">
        <v>107.312</v>
      </c>
      <c r="AL93" s="84">
        <f t="shared" si="22"/>
        <v>117.29845472</v>
      </c>
      <c r="AM93" s="84">
        <f t="shared" si="16"/>
        <v>127.53063969210076</v>
      </c>
      <c r="AN93" s="84">
        <f t="shared" si="23"/>
        <v>10.951701724234203</v>
      </c>
      <c r="AO93" s="84">
        <f t="shared" si="24"/>
        <v>116.57893796786657</v>
      </c>
      <c r="AP93" s="85">
        <f t="shared" si="25"/>
        <v>6.1719274911541484E-3</v>
      </c>
      <c r="AQ93" s="85">
        <f t="shared" si="26"/>
        <v>0.7195167521334298</v>
      </c>
      <c r="AR93" s="86">
        <f t="shared" si="27"/>
        <v>0</v>
      </c>
      <c r="AS93" s="88">
        <f t="shared" si="28"/>
        <v>12587.531772912638</v>
      </c>
      <c r="AT93" s="88">
        <f t="shared" si="29"/>
        <v>13448.315489266561</v>
      </c>
      <c r="AU93" s="88">
        <f t="shared" si="30"/>
        <v>8.0516503772829875</v>
      </c>
      <c r="AV93" s="88">
        <f t="shared" si="31"/>
        <v>13440.263838889277</v>
      </c>
      <c r="BJ93">
        <v>910</v>
      </c>
      <c r="BK93">
        <v>1820000</v>
      </c>
    </row>
    <row r="94" spans="1:63" x14ac:dyDescent="0.25">
      <c r="A94">
        <v>5</v>
      </c>
      <c r="B94" s="33">
        <v>4</v>
      </c>
      <c r="C94" s="34" t="s">
        <v>210</v>
      </c>
      <c r="D94" s="34">
        <v>-200</v>
      </c>
      <c r="E94" s="34">
        <v>-103.9375</v>
      </c>
      <c r="F94" s="34">
        <v>40</v>
      </c>
      <c r="G94" s="34">
        <v>0.28103600000000001</v>
      </c>
      <c r="H94" s="34">
        <v>0.18299499999999999</v>
      </c>
      <c r="I94" s="34">
        <v>46.848396999999999</v>
      </c>
      <c r="J94" s="34">
        <v>1.566883</v>
      </c>
      <c r="K94" s="34">
        <v>8.8612020000000005</v>
      </c>
      <c r="L94" s="34">
        <v>0.148231</v>
      </c>
      <c r="M94" s="35">
        <v>0.28103600000000001</v>
      </c>
      <c r="N94" s="34">
        <v>0.20566599999999999</v>
      </c>
      <c r="O94" s="34">
        <v>101140</v>
      </c>
      <c r="P94" s="34">
        <v>20.6</v>
      </c>
      <c r="Q94" s="34">
        <v>60</v>
      </c>
      <c r="R94" s="34">
        <v>1.1929000000000001</v>
      </c>
      <c r="S94" s="34" t="s">
        <v>217</v>
      </c>
      <c r="T94" s="34" t="s">
        <v>218</v>
      </c>
      <c r="U94" s="77">
        <v>1060</v>
      </c>
      <c r="V94" s="34">
        <v>175.29302237981801</v>
      </c>
      <c r="W94" s="2">
        <v>1.2118787062233818</v>
      </c>
      <c r="X94" s="2">
        <v>105.88396804407009</v>
      </c>
      <c r="Y94" s="2">
        <v>-39.592510440380138</v>
      </c>
      <c r="Z94" s="80">
        <f>VLOOKUP(U94,BG!$A$2:$F$55,4)</f>
        <v>14.613249673455245</v>
      </c>
      <c r="AA94" s="80">
        <f>VLOOKUP(U94,BG!$A$2:$F$55,5)</f>
        <v>0.72458588542376468</v>
      </c>
      <c r="AB94" s="4">
        <f>VLOOKUP(U94+1,BG!$A$2:$F$55,4)</f>
        <v>17.019146983595888</v>
      </c>
      <c r="AC94" s="4">
        <f>VLOOKUP(U94+1,BG!$A$2:$F$55,5)</f>
        <v>0.81477424704928736</v>
      </c>
      <c r="AD94" s="3">
        <f>COUNTIF($U$2:U94,U94)</f>
        <v>4</v>
      </c>
      <c r="AE94" s="3">
        <f t="shared" si="17"/>
        <v>18</v>
      </c>
      <c r="AF94" s="3">
        <f t="shared" si="20"/>
        <v>14</v>
      </c>
      <c r="AG94" s="3">
        <f t="shared" si="21"/>
        <v>3</v>
      </c>
      <c r="AH94" s="81">
        <f t="shared" si="18"/>
        <v>15.037819787009475</v>
      </c>
      <c r="AI94" s="81">
        <f t="shared" si="19"/>
        <v>0.74050147865179805</v>
      </c>
      <c r="AJ94" s="83">
        <v>1.09456</v>
      </c>
      <c r="AK94" s="83">
        <v>107.78100000000001</v>
      </c>
      <c r="AL94" s="84">
        <f t="shared" si="22"/>
        <v>117.97277136000001</v>
      </c>
      <c r="AM94" s="84">
        <f t="shared" si="16"/>
        <v>128.31852620304556</v>
      </c>
      <c r="AN94" s="84">
        <f t="shared" si="23"/>
        <v>11.135527787979782</v>
      </c>
      <c r="AO94" s="84">
        <f t="shared" si="24"/>
        <v>117.18299841506578</v>
      </c>
      <c r="AP94" s="85">
        <f t="shared" si="25"/>
        <v>6.7396546906644929E-3</v>
      </c>
      <c r="AQ94" s="85">
        <f t="shared" si="26"/>
        <v>0.78977294493422789</v>
      </c>
      <c r="AR94" s="86">
        <f t="shared" si="27"/>
        <v>0</v>
      </c>
      <c r="AS94" s="88">
        <f t="shared" si="28"/>
        <v>12715.223269952161</v>
      </c>
      <c r="AT94" s="88">
        <f t="shared" si="29"/>
        <v>13586.874727945446</v>
      </c>
      <c r="AU94" s="88">
        <f t="shared" si="30"/>
        <v>8.245874792567216</v>
      </c>
      <c r="AV94" s="88">
        <f t="shared" si="31"/>
        <v>13578.628853152879</v>
      </c>
      <c r="BJ94">
        <v>920</v>
      </c>
      <c r="BK94">
        <v>1840000</v>
      </c>
    </row>
    <row r="95" spans="1:63" x14ac:dyDescent="0.25">
      <c r="A95">
        <v>5</v>
      </c>
      <c r="B95" s="33">
        <v>5</v>
      </c>
      <c r="C95" s="34" t="s">
        <v>210</v>
      </c>
      <c r="D95" s="34">
        <v>-200</v>
      </c>
      <c r="E95" s="34">
        <v>-103.9375</v>
      </c>
      <c r="F95" s="34">
        <v>50</v>
      </c>
      <c r="G95" s="34">
        <v>0.27353</v>
      </c>
      <c r="H95" s="34">
        <v>0.18321200000000001</v>
      </c>
      <c r="I95" s="34">
        <v>46.902932999999997</v>
      </c>
      <c r="J95" s="34">
        <v>1.5815939999999999</v>
      </c>
      <c r="K95" s="34">
        <v>8.8663369999999997</v>
      </c>
      <c r="L95" s="34">
        <v>0.149565</v>
      </c>
      <c r="M95" s="35">
        <v>0.27353</v>
      </c>
      <c r="N95" s="34">
        <v>0.23562</v>
      </c>
      <c r="O95" s="34">
        <v>101140</v>
      </c>
      <c r="P95" s="34">
        <v>20.6</v>
      </c>
      <c r="Q95" s="34">
        <v>60</v>
      </c>
      <c r="R95" s="34">
        <v>1.1929000000000001</v>
      </c>
      <c r="S95" s="34" t="s">
        <v>219</v>
      </c>
      <c r="T95" s="34" t="s">
        <v>220</v>
      </c>
      <c r="U95" s="77">
        <v>1060</v>
      </c>
      <c r="V95" s="34">
        <v>167.46730180638593</v>
      </c>
      <c r="W95" s="2">
        <v>1.0907848809751952</v>
      </c>
      <c r="X95" s="2">
        <v>114.64960635464153</v>
      </c>
      <c r="Y95" s="2">
        <v>-38.09082008237317</v>
      </c>
      <c r="Z95" s="80">
        <f>VLOOKUP(U95,BG!$A$2:$F$55,4)</f>
        <v>14.613249673455245</v>
      </c>
      <c r="AA95" s="80">
        <f>VLOOKUP(U95,BG!$A$2:$F$55,5)</f>
        <v>0.72458588542376468</v>
      </c>
      <c r="AB95" s="4">
        <f>VLOOKUP(U95+1,BG!$A$2:$F$55,4)</f>
        <v>17.019146983595888</v>
      </c>
      <c r="AC95" s="4">
        <f>VLOOKUP(U95+1,BG!$A$2:$F$55,5)</f>
        <v>0.81477424704928736</v>
      </c>
      <c r="AD95" s="3">
        <f>COUNTIF($U$2:U95,U95)</f>
        <v>5</v>
      </c>
      <c r="AE95" s="3">
        <f t="shared" si="17"/>
        <v>18</v>
      </c>
      <c r="AF95" s="3">
        <f t="shared" si="20"/>
        <v>13</v>
      </c>
      <c r="AG95" s="3">
        <f t="shared" si="21"/>
        <v>4</v>
      </c>
      <c r="AH95" s="81">
        <f t="shared" si="18"/>
        <v>15.179343158194222</v>
      </c>
      <c r="AI95" s="81">
        <f t="shared" si="19"/>
        <v>0.74580667639447595</v>
      </c>
      <c r="AJ95" s="83">
        <v>1.01379</v>
      </c>
      <c r="AK95" s="83">
        <v>116.694</v>
      </c>
      <c r="AL95" s="84">
        <f t="shared" si="22"/>
        <v>118.30321026</v>
      </c>
      <c r="AM95" s="84">
        <f t="shared" si="16"/>
        <v>125.05805722140065</v>
      </c>
      <c r="AN95" s="84">
        <f t="shared" si="23"/>
        <v>11.320855470664061</v>
      </c>
      <c r="AO95" s="84">
        <f t="shared" si="24"/>
        <v>113.73720175073659</v>
      </c>
      <c r="AP95" s="85">
        <f t="shared" si="25"/>
        <v>4.0145250973117434E-2</v>
      </c>
      <c r="AQ95" s="85">
        <f t="shared" si="26"/>
        <v>4.566008509263412</v>
      </c>
      <c r="AR95" s="86">
        <f t="shared" si="27"/>
        <v>0</v>
      </c>
      <c r="AS95" s="88">
        <f t="shared" si="28"/>
        <v>13805.274818080439</v>
      </c>
      <c r="AT95" s="88">
        <f t="shared" si="29"/>
        <v>14337.857031909822</v>
      </c>
      <c r="AU95" s="88">
        <f t="shared" si="30"/>
        <v>8.4431695925181831</v>
      </c>
      <c r="AV95" s="88">
        <f t="shared" si="31"/>
        <v>14329.413862317304</v>
      </c>
      <c r="BJ95">
        <v>930</v>
      </c>
      <c r="BK95">
        <v>1860000</v>
      </c>
    </row>
    <row r="96" spans="1:63" x14ac:dyDescent="0.25">
      <c r="A96">
        <v>5</v>
      </c>
      <c r="B96" s="33">
        <v>6</v>
      </c>
      <c r="C96" s="34" t="s">
        <v>210</v>
      </c>
      <c r="D96" s="34">
        <v>-200</v>
      </c>
      <c r="E96" s="34">
        <v>-103.9375</v>
      </c>
      <c r="F96" s="34">
        <v>60</v>
      </c>
      <c r="G96" s="34">
        <v>0.35459099999999999</v>
      </c>
      <c r="H96" s="34">
        <v>0.18289900000000001</v>
      </c>
      <c r="I96" s="34">
        <v>46.824382</v>
      </c>
      <c r="J96" s="34">
        <v>1.521077</v>
      </c>
      <c r="K96" s="34">
        <v>8.8572989999999994</v>
      </c>
      <c r="L96" s="34">
        <v>0.14390600000000001</v>
      </c>
      <c r="M96" s="35">
        <v>0.35459099999999999</v>
      </c>
      <c r="N96" s="34">
        <v>0.33990399999999998</v>
      </c>
      <c r="O96" s="34">
        <v>101141</v>
      </c>
      <c r="P96" s="34">
        <v>20.5</v>
      </c>
      <c r="Q96" s="34">
        <v>60</v>
      </c>
      <c r="R96" s="34">
        <v>1.1934</v>
      </c>
      <c r="S96" s="34" t="s">
        <v>221</v>
      </c>
      <c r="T96" s="34" t="s">
        <v>222</v>
      </c>
      <c r="U96" s="77">
        <v>1060</v>
      </c>
      <c r="V96" s="34">
        <v>239.50412515884551</v>
      </c>
      <c r="W96" s="2">
        <v>1.027921800789908</v>
      </c>
      <c r="X96" s="2">
        <v>169.28919519700091</v>
      </c>
      <c r="Y96" s="2">
        <v>-41.292691722617015</v>
      </c>
      <c r="Z96" s="80">
        <f>VLOOKUP(U96,BG!$A$2:$F$55,4)</f>
        <v>14.613249673455245</v>
      </c>
      <c r="AA96" s="80">
        <f>VLOOKUP(U96,BG!$A$2:$F$55,5)</f>
        <v>0.72458588542376468</v>
      </c>
      <c r="AB96" s="4">
        <f>VLOOKUP(U96+1,BG!$A$2:$F$55,4)</f>
        <v>17.019146983595888</v>
      </c>
      <c r="AC96" s="4">
        <f>VLOOKUP(U96+1,BG!$A$2:$F$55,5)</f>
        <v>0.81477424704928736</v>
      </c>
      <c r="AD96" s="3">
        <f>COUNTIF($U$2:U96,U96)</f>
        <v>6</v>
      </c>
      <c r="AE96" s="3">
        <f t="shared" si="17"/>
        <v>18</v>
      </c>
      <c r="AF96" s="3">
        <f t="shared" si="20"/>
        <v>12</v>
      </c>
      <c r="AG96" s="3">
        <f t="shared" si="21"/>
        <v>5</v>
      </c>
      <c r="AH96" s="81">
        <f t="shared" si="18"/>
        <v>15.320866529378964</v>
      </c>
      <c r="AI96" s="81">
        <f t="shared" si="19"/>
        <v>0.75111187413715375</v>
      </c>
      <c r="AJ96" s="83">
        <v>1.02616</v>
      </c>
      <c r="AK96" s="83">
        <v>170.279</v>
      </c>
      <c r="AL96" s="84">
        <f t="shared" si="22"/>
        <v>174.73349863999999</v>
      </c>
      <c r="AM96" s="84">
        <f t="shared" si="16"/>
        <v>174.01605438117542</v>
      </c>
      <c r="AN96" s="84">
        <f t="shared" si="23"/>
        <v>11.507684772287025</v>
      </c>
      <c r="AO96" s="84">
        <f t="shared" si="24"/>
        <v>162.50836960888839</v>
      </c>
      <c r="AP96" s="85">
        <f t="shared" si="25"/>
        <v>7.522768864480045E-2</v>
      </c>
      <c r="AQ96" s="85">
        <f t="shared" si="26"/>
        <v>12.225129031111607</v>
      </c>
      <c r="AR96" s="86">
        <f t="shared" si="27"/>
        <v>0</v>
      </c>
      <c r="AS96" s="88">
        <f t="shared" si="28"/>
        <v>29753.445414920559</v>
      </c>
      <c r="AT96" s="88">
        <f t="shared" si="29"/>
        <v>29459.037797546731</v>
      </c>
      <c r="AU96" s="88">
        <f t="shared" si="30"/>
        <v>8.6435586762920931</v>
      </c>
      <c r="AV96" s="88">
        <f t="shared" si="31"/>
        <v>29450.394238870438</v>
      </c>
      <c r="BJ96">
        <v>940</v>
      </c>
      <c r="BK96">
        <v>1880000</v>
      </c>
    </row>
    <row r="97" spans="1:63" x14ac:dyDescent="0.25">
      <c r="A97">
        <v>5</v>
      </c>
      <c r="B97" s="33">
        <v>7</v>
      </c>
      <c r="C97" s="34" t="s">
        <v>210</v>
      </c>
      <c r="D97" s="34">
        <v>-200</v>
      </c>
      <c r="E97" s="34">
        <v>-103.9375</v>
      </c>
      <c r="F97" s="34">
        <v>70</v>
      </c>
      <c r="G97" s="34">
        <v>0.36660799999999999</v>
      </c>
      <c r="H97" s="34">
        <v>0.182786</v>
      </c>
      <c r="I97" s="34">
        <v>46.796115999999998</v>
      </c>
      <c r="J97" s="34">
        <v>1.579172</v>
      </c>
      <c r="K97" s="34">
        <v>8.8561890000000005</v>
      </c>
      <c r="L97" s="34">
        <v>0.14952299999999999</v>
      </c>
      <c r="M97" s="35">
        <v>0.36660799999999999</v>
      </c>
      <c r="N97" s="34">
        <v>0.39910099999999998</v>
      </c>
      <c r="O97" s="34">
        <v>101141</v>
      </c>
      <c r="P97" s="34">
        <v>20.6</v>
      </c>
      <c r="Q97" s="34">
        <v>60</v>
      </c>
      <c r="R97" s="34">
        <v>1.1930000000000001</v>
      </c>
      <c r="S97" s="34" t="s">
        <v>223</v>
      </c>
      <c r="T97" s="34" t="s">
        <v>224</v>
      </c>
      <c r="U97" s="77">
        <v>1060</v>
      </c>
      <c r="V97" s="34">
        <v>249.28027732216739</v>
      </c>
      <c r="W97" s="2">
        <v>0.87023163113330637</v>
      </c>
      <c r="X97" s="2">
        <v>209.2846329895616</v>
      </c>
      <c r="Y97" s="2">
        <v>-40.967345672180642</v>
      </c>
      <c r="Z97" s="80">
        <f>VLOOKUP(U97,BG!$A$2:$F$55,4)</f>
        <v>14.613249673455245</v>
      </c>
      <c r="AA97" s="80">
        <f>VLOOKUP(U97,BG!$A$2:$F$55,5)</f>
        <v>0.72458588542376468</v>
      </c>
      <c r="AB97" s="4">
        <f>VLOOKUP(U97+1,BG!$A$2:$F$55,4)</f>
        <v>17.019146983595888</v>
      </c>
      <c r="AC97" s="4">
        <f>VLOOKUP(U97+1,BG!$A$2:$F$55,5)</f>
        <v>0.81477424704928736</v>
      </c>
      <c r="AD97" s="3">
        <f>COUNTIF($U$2:U97,U97)</f>
        <v>7</v>
      </c>
      <c r="AE97" s="3">
        <f t="shared" si="17"/>
        <v>18</v>
      </c>
      <c r="AF97" s="3">
        <f t="shared" si="20"/>
        <v>11</v>
      </c>
      <c r="AG97" s="3">
        <f t="shared" si="21"/>
        <v>6</v>
      </c>
      <c r="AH97" s="81">
        <f t="shared" si="18"/>
        <v>15.462389900563707</v>
      </c>
      <c r="AI97" s="81">
        <f t="shared" si="19"/>
        <v>0.75641707187983154</v>
      </c>
      <c r="AJ97" s="83">
        <v>0.86901899999999999</v>
      </c>
      <c r="AK97" s="83">
        <v>210.43600000000001</v>
      </c>
      <c r="AL97" s="84">
        <f t="shared" si="22"/>
        <v>182.87288228400001</v>
      </c>
      <c r="AM97" s="84">
        <f t="shared" si="16"/>
        <v>182.12610753764156</v>
      </c>
      <c r="AN97" s="84">
        <f t="shared" si="23"/>
        <v>11.696015692848679</v>
      </c>
      <c r="AO97" s="84">
        <f t="shared" si="24"/>
        <v>170.43009184479288</v>
      </c>
      <c r="AP97" s="85">
        <f t="shared" si="25"/>
        <v>7.3008177749141381E-2</v>
      </c>
      <c r="AQ97" s="85">
        <f t="shared" si="26"/>
        <v>12.44279043920713</v>
      </c>
      <c r="AR97" s="86">
        <f t="shared" si="27"/>
        <v>0</v>
      </c>
      <c r="AS97" s="88">
        <f t="shared" si="28"/>
        <v>38483.037856315823</v>
      </c>
      <c r="AT97" s="88">
        <f t="shared" si="29"/>
        <v>38116.195573832745</v>
      </c>
      <c r="AU97" s="88">
        <f t="shared" si="30"/>
        <v>8.8470659430451555</v>
      </c>
      <c r="AV97" s="88">
        <f t="shared" si="31"/>
        <v>38107.348507889699</v>
      </c>
      <c r="BJ97">
        <v>950</v>
      </c>
      <c r="BK97">
        <v>1900000</v>
      </c>
    </row>
    <row r="98" spans="1:63" x14ac:dyDescent="0.25">
      <c r="A98">
        <v>5</v>
      </c>
      <c r="B98" s="33">
        <v>8</v>
      </c>
      <c r="C98" s="34" t="s">
        <v>210</v>
      </c>
      <c r="D98" s="34">
        <v>-200</v>
      </c>
      <c r="E98" s="34">
        <v>-103.9375</v>
      </c>
      <c r="F98" s="34">
        <v>80</v>
      </c>
      <c r="G98" s="34">
        <v>0.35452499999999998</v>
      </c>
      <c r="H98" s="34">
        <v>0.18271000000000001</v>
      </c>
      <c r="I98" s="34">
        <v>46.776981999999997</v>
      </c>
      <c r="J98" s="34">
        <v>1.6353</v>
      </c>
      <c r="K98" s="34">
        <v>8.8543769999999995</v>
      </c>
      <c r="L98" s="34">
        <v>0.15470200000000001</v>
      </c>
      <c r="M98" s="35">
        <v>0.35452499999999998</v>
      </c>
      <c r="N98" s="34">
        <v>0.36706899999999998</v>
      </c>
      <c r="O98" s="34">
        <v>101139</v>
      </c>
      <c r="P98" s="34">
        <v>20.6</v>
      </c>
      <c r="Q98" s="34">
        <v>60</v>
      </c>
      <c r="R98" s="34">
        <v>1.1929000000000001</v>
      </c>
      <c r="S98" s="34" t="s">
        <v>225</v>
      </c>
      <c r="T98" s="34" t="s">
        <v>226</v>
      </c>
      <c r="U98" s="77">
        <v>1060</v>
      </c>
      <c r="V98" s="34">
        <v>237.32596808155168</v>
      </c>
      <c r="W98" s="2">
        <v>0.84168112430170705</v>
      </c>
      <c r="X98" s="2">
        <v>206.68431407709537</v>
      </c>
      <c r="Y98" s="2">
        <v>-41.423324402449765</v>
      </c>
      <c r="Z98" s="80">
        <f>VLOOKUP(U98,BG!$A$2:$F$55,4)</f>
        <v>14.613249673455245</v>
      </c>
      <c r="AA98" s="80">
        <f>VLOOKUP(U98,BG!$A$2:$F$55,5)</f>
        <v>0.72458588542376468</v>
      </c>
      <c r="AB98" s="4">
        <f>VLOOKUP(U98+1,BG!$A$2:$F$55,4)</f>
        <v>17.019146983595888</v>
      </c>
      <c r="AC98" s="4">
        <f>VLOOKUP(U98+1,BG!$A$2:$F$55,5)</f>
        <v>0.81477424704928736</v>
      </c>
      <c r="AD98" s="3">
        <f>COUNTIF($U$2:U98,U98)</f>
        <v>8</v>
      </c>
      <c r="AE98" s="3">
        <f t="shared" si="17"/>
        <v>18</v>
      </c>
      <c r="AF98" s="3">
        <f t="shared" si="20"/>
        <v>10</v>
      </c>
      <c r="AG98" s="3">
        <f t="shared" si="21"/>
        <v>7</v>
      </c>
      <c r="AH98" s="81">
        <f t="shared" si="18"/>
        <v>15.603913271748452</v>
      </c>
      <c r="AI98" s="81">
        <f t="shared" si="19"/>
        <v>0.76172226962250922</v>
      </c>
      <c r="AJ98" s="83">
        <v>0.83997100000000002</v>
      </c>
      <c r="AK98" s="83">
        <v>207.84200000000001</v>
      </c>
      <c r="AL98" s="84">
        <f t="shared" si="22"/>
        <v>174.58125258200002</v>
      </c>
      <c r="AM98" s="84">
        <f t="shared" si="16"/>
        <v>173.96228584793676</v>
      </c>
      <c r="AN98" s="84">
        <f t="shared" si="23"/>
        <v>11.885848232349025</v>
      </c>
      <c r="AO98" s="84">
        <f t="shared" si="24"/>
        <v>162.07643761558774</v>
      </c>
      <c r="AP98" s="85">
        <f t="shared" si="25"/>
        <v>7.7153811808667427E-2</v>
      </c>
      <c r="AQ98" s="85">
        <f t="shared" si="26"/>
        <v>12.504814966412283</v>
      </c>
      <c r="AR98" s="86">
        <f t="shared" si="27"/>
        <v>0</v>
      </c>
      <c r="AS98" s="88">
        <f t="shared" si="28"/>
        <v>36285.316699148054</v>
      </c>
      <c r="AT98" s="88">
        <f t="shared" si="29"/>
        <v>35955.275725764404</v>
      </c>
      <c r="AU98" s="88">
        <f t="shared" si="30"/>
        <v>9.0537152919335888</v>
      </c>
      <c r="AV98" s="88">
        <f t="shared" si="31"/>
        <v>35946.222010472469</v>
      </c>
      <c r="BJ98">
        <v>960</v>
      </c>
      <c r="BK98">
        <v>1920000</v>
      </c>
    </row>
    <row r="99" spans="1:63" x14ac:dyDescent="0.25">
      <c r="A99">
        <v>5</v>
      </c>
      <c r="B99" s="33">
        <v>9</v>
      </c>
      <c r="C99" s="34" t="s">
        <v>210</v>
      </c>
      <c r="D99" s="34">
        <v>-200</v>
      </c>
      <c r="E99" s="34">
        <v>-103.9375</v>
      </c>
      <c r="F99" s="34">
        <v>90</v>
      </c>
      <c r="G99" s="34">
        <v>0.402223</v>
      </c>
      <c r="H99" s="34">
        <v>0.18257599999999999</v>
      </c>
      <c r="I99" s="34">
        <v>46.743242000000002</v>
      </c>
      <c r="J99" s="34">
        <v>1.594616</v>
      </c>
      <c r="K99" s="34">
        <v>8.8513760000000001</v>
      </c>
      <c r="L99" s="34">
        <v>0.15107000000000001</v>
      </c>
      <c r="M99" s="35">
        <v>0.402223</v>
      </c>
      <c r="N99" s="34">
        <v>0.42975200000000002</v>
      </c>
      <c r="O99" s="34">
        <v>101136</v>
      </c>
      <c r="P99" s="34">
        <v>20.6</v>
      </c>
      <c r="Q99" s="34">
        <v>60</v>
      </c>
      <c r="R99" s="34">
        <v>1.1929000000000001</v>
      </c>
      <c r="S99" s="34" t="s">
        <v>227</v>
      </c>
      <c r="T99" s="34" t="s">
        <v>228</v>
      </c>
      <c r="U99" s="77">
        <v>1060</v>
      </c>
      <c r="V99" s="34">
        <v>279.27223395889774</v>
      </c>
      <c r="W99" s="2">
        <v>0.83417024740459811</v>
      </c>
      <c r="X99" s="2">
        <v>245.0517630130183</v>
      </c>
      <c r="Y99" s="2">
        <v>-41.687612548841415</v>
      </c>
      <c r="Z99" s="80">
        <f>VLOOKUP(U99,BG!$A$2:$F$55,4)</f>
        <v>14.613249673455245</v>
      </c>
      <c r="AA99" s="80">
        <f>VLOOKUP(U99,BG!$A$2:$F$55,5)</f>
        <v>0.72458588542376468</v>
      </c>
      <c r="AB99" s="4">
        <f>VLOOKUP(U99+1,BG!$A$2:$F$55,4)</f>
        <v>17.019146983595888</v>
      </c>
      <c r="AC99" s="4">
        <f>VLOOKUP(U99+1,BG!$A$2:$F$55,5)</f>
        <v>0.81477424704928736</v>
      </c>
      <c r="AD99" s="3">
        <f>COUNTIF($U$2:U99,U99)</f>
        <v>9</v>
      </c>
      <c r="AE99" s="3">
        <f t="shared" si="17"/>
        <v>18</v>
      </c>
      <c r="AF99" s="3">
        <f t="shared" si="20"/>
        <v>9</v>
      </c>
      <c r="AG99" s="3">
        <f t="shared" si="21"/>
        <v>8</v>
      </c>
      <c r="AH99" s="81">
        <f t="shared" si="18"/>
        <v>15.745436642933194</v>
      </c>
      <c r="AI99" s="81">
        <f t="shared" si="19"/>
        <v>0.76702746736518712</v>
      </c>
      <c r="AJ99" s="83">
        <v>0.829789</v>
      </c>
      <c r="AK99" s="83">
        <v>246.083</v>
      </c>
      <c r="AL99" s="84">
        <f t="shared" si="22"/>
        <v>204.196966487</v>
      </c>
      <c r="AM99" s="84">
        <f t="shared" si="16"/>
        <v>204.41488977950243</v>
      </c>
      <c r="AN99" s="84">
        <f t="shared" si="23"/>
        <v>12.077182390788062</v>
      </c>
      <c r="AO99" s="84">
        <f t="shared" si="24"/>
        <v>192.33770738871436</v>
      </c>
      <c r="AP99" s="85">
        <f t="shared" si="25"/>
        <v>6.1658523746038418E-2</v>
      </c>
      <c r="AQ99" s="85">
        <f t="shared" si="26"/>
        <v>11.859259098285634</v>
      </c>
      <c r="AR99" s="86">
        <f t="shared" si="27"/>
        <v>0</v>
      </c>
      <c r="AS99" s="88">
        <f t="shared" si="28"/>
        <v>50249.402104020417</v>
      </c>
      <c r="AT99" s="88">
        <f t="shared" si="29"/>
        <v>50092.229126578881</v>
      </c>
      <c r="AU99" s="88">
        <f t="shared" si="30"/>
        <v>9.2635306221136027</v>
      </c>
      <c r="AV99" s="88">
        <f t="shared" si="31"/>
        <v>50082.965595956768</v>
      </c>
      <c r="BJ99">
        <v>970</v>
      </c>
      <c r="BK99">
        <v>1940000</v>
      </c>
    </row>
    <row r="100" spans="1:63" x14ac:dyDescent="0.25">
      <c r="A100">
        <v>5</v>
      </c>
      <c r="B100" s="33">
        <v>10</v>
      </c>
      <c r="C100" s="34" t="s">
        <v>210</v>
      </c>
      <c r="D100" s="34">
        <v>-200</v>
      </c>
      <c r="E100" s="34">
        <v>-103.9375</v>
      </c>
      <c r="F100" s="34">
        <v>100</v>
      </c>
      <c r="G100" s="34">
        <v>0.40082099999999998</v>
      </c>
      <c r="H100" s="34">
        <v>0.18269199999999999</v>
      </c>
      <c r="I100" s="34">
        <v>46.772523</v>
      </c>
      <c r="J100" s="34">
        <v>1.62134</v>
      </c>
      <c r="K100" s="34">
        <v>8.8540659999999995</v>
      </c>
      <c r="L100" s="34">
        <v>0.15335599999999999</v>
      </c>
      <c r="M100" s="35">
        <v>0.40082099999999998</v>
      </c>
      <c r="N100" s="34">
        <v>0.43679000000000001</v>
      </c>
      <c r="O100" s="34">
        <v>101137</v>
      </c>
      <c r="P100" s="34">
        <v>20.6</v>
      </c>
      <c r="Q100" s="34">
        <v>60</v>
      </c>
      <c r="R100" s="34">
        <v>1.1929000000000001</v>
      </c>
      <c r="S100" s="34" t="s">
        <v>229</v>
      </c>
      <c r="T100" s="34" t="s">
        <v>230</v>
      </c>
      <c r="U100" s="77">
        <v>1060</v>
      </c>
      <c r="V100" s="34">
        <v>276.94759109181689</v>
      </c>
      <c r="W100" s="2">
        <v>0.7869413238107148</v>
      </c>
      <c r="X100" s="2">
        <v>257.85596921929488</v>
      </c>
      <c r="Y100" s="2">
        <v>-42.338366008968649</v>
      </c>
      <c r="Z100" s="80">
        <f>VLOOKUP(U100,BG!$A$2:$F$55,4)</f>
        <v>14.613249673455245</v>
      </c>
      <c r="AA100" s="80">
        <f>VLOOKUP(U100,BG!$A$2:$F$55,5)</f>
        <v>0.72458588542376468</v>
      </c>
      <c r="AB100" s="4">
        <f>VLOOKUP(U100+1,BG!$A$2:$F$55,4)</f>
        <v>17.019146983595888</v>
      </c>
      <c r="AC100" s="4">
        <f>VLOOKUP(U100+1,BG!$A$2:$F$55,5)</f>
        <v>0.81477424704928736</v>
      </c>
      <c r="AD100" s="3">
        <f>COUNTIF($U$2:U100,U100)</f>
        <v>10</v>
      </c>
      <c r="AE100" s="3">
        <f t="shared" si="17"/>
        <v>18</v>
      </c>
      <c r="AF100" s="3">
        <f t="shared" si="20"/>
        <v>8</v>
      </c>
      <c r="AG100" s="3">
        <f t="shared" si="21"/>
        <v>9</v>
      </c>
      <c r="AH100" s="81">
        <f t="shared" si="18"/>
        <v>15.886960014117937</v>
      </c>
      <c r="AI100" s="81">
        <f t="shared" si="19"/>
        <v>0.77233266510786502</v>
      </c>
      <c r="AJ100" s="83">
        <v>0.77956499999999995</v>
      </c>
      <c r="AK100" s="83">
        <v>258.745</v>
      </c>
      <c r="AL100" s="84">
        <f t="shared" si="22"/>
        <v>201.70854592499998</v>
      </c>
      <c r="AM100" s="84">
        <f t="shared" si="16"/>
        <v>202.91751776992683</v>
      </c>
      <c r="AN100" s="84">
        <f t="shared" si="23"/>
        <v>12.270018168165791</v>
      </c>
      <c r="AO100" s="84">
        <f t="shared" si="24"/>
        <v>190.64749960176104</v>
      </c>
      <c r="AP100" s="85">
        <f t="shared" si="25"/>
        <v>5.8018313097964007E-2</v>
      </c>
      <c r="AQ100" s="85">
        <f t="shared" si="26"/>
        <v>11.061046323238941</v>
      </c>
      <c r="AR100" s="86">
        <f t="shared" si="27"/>
        <v>0</v>
      </c>
      <c r="AS100" s="88">
        <f t="shared" si="28"/>
        <v>52191.077715364125</v>
      </c>
      <c r="AT100" s="88">
        <f t="shared" si="29"/>
        <v>52323.493216137969</v>
      </c>
      <c r="AU100" s="88">
        <f t="shared" si="30"/>
        <v>9.4765358327414102</v>
      </c>
      <c r="AV100" s="88">
        <f t="shared" si="31"/>
        <v>52314.016680305227</v>
      </c>
      <c r="BJ100">
        <v>980</v>
      </c>
      <c r="BK100">
        <v>1960000</v>
      </c>
    </row>
    <row r="101" spans="1:63" x14ac:dyDescent="0.25">
      <c r="A101">
        <v>5</v>
      </c>
      <c r="B101" s="33">
        <v>11</v>
      </c>
      <c r="C101" s="34" t="s">
        <v>210</v>
      </c>
      <c r="D101" s="34">
        <v>-200</v>
      </c>
      <c r="E101" s="34">
        <v>-103.9375</v>
      </c>
      <c r="F101" s="34">
        <v>110</v>
      </c>
      <c r="G101" s="34">
        <v>0.38538699999999998</v>
      </c>
      <c r="H101" s="34">
        <v>0.182839</v>
      </c>
      <c r="I101" s="34">
        <v>46.809404000000001</v>
      </c>
      <c r="J101" s="34">
        <v>1.5670489999999999</v>
      </c>
      <c r="K101" s="34">
        <v>8.8578189999999992</v>
      </c>
      <c r="L101" s="34">
        <v>0.14832200000000001</v>
      </c>
      <c r="M101" s="35">
        <v>0.38538699999999998</v>
      </c>
      <c r="N101" s="34">
        <v>0.45983000000000002</v>
      </c>
      <c r="O101" s="34">
        <v>101133</v>
      </c>
      <c r="P101" s="34">
        <v>20.6</v>
      </c>
      <c r="Q101" s="34">
        <v>60</v>
      </c>
      <c r="R101" s="34">
        <v>1.1929000000000001</v>
      </c>
      <c r="S101" s="34" t="s">
        <v>231</v>
      </c>
      <c r="T101" s="34" t="s">
        <v>232</v>
      </c>
      <c r="U101" s="77">
        <v>1060</v>
      </c>
      <c r="V101" s="34">
        <v>261.97244074427056</v>
      </c>
      <c r="W101" s="2">
        <v>0.74610462986919934</v>
      </c>
      <c r="X101" s="2">
        <v>257.35358089984783</v>
      </c>
      <c r="Y101" s="2">
        <v>-43.387651037631272</v>
      </c>
      <c r="Z101" s="80">
        <f>VLOOKUP(U101,BG!$A$2:$F$55,4)</f>
        <v>14.613249673455245</v>
      </c>
      <c r="AA101" s="80">
        <f>VLOOKUP(U101,BG!$A$2:$F$55,5)</f>
        <v>0.72458588542376468</v>
      </c>
      <c r="AB101" s="4">
        <f>VLOOKUP(U101+1,BG!$A$2:$F$55,4)</f>
        <v>17.019146983595888</v>
      </c>
      <c r="AC101" s="4">
        <f>VLOOKUP(U101+1,BG!$A$2:$F$55,5)</f>
        <v>0.81477424704928736</v>
      </c>
      <c r="AD101" s="3">
        <f>COUNTIF($U$2:U101,U101)</f>
        <v>11</v>
      </c>
      <c r="AE101" s="3">
        <f t="shared" si="17"/>
        <v>18</v>
      </c>
      <c r="AF101" s="3">
        <f t="shared" si="20"/>
        <v>7</v>
      </c>
      <c r="AG101" s="3">
        <f t="shared" si="21"/>
        <v>10</v>
      </c>
      <c r="AH101" s="81">
        <f t="shared" si="18"/>
        <v>16.028483385302682</v>
      </c>
      <c r="AI101" s="81">
        <f t="shared" si="19"/>
        <v>0.7776378628505427</v>
      </c>
      <c r="AJ101" s="83">
        <v>0.73751699999999998</v>
      </c>
      <c r="AK101" s="83">
        <v>258.245</v>
      </c>
      <c r="AL101" s="84">
        <f t="shared" si="22"/>
        <v>190.460077665</v>
      </c>
      <c r="AM101" s="84">
        <f t="shared" si="16"/>
        <v>192.012698222794</v>
      </c>
      <c r="AN101" s="84">
        <f t="shared" si="23"/>
        <v>12.46435556448221</v>
      </c>
      <c r="AO101" s="84">
        <f t="shared" si="24"/>
        <v>179.54834265831178</v>
      </c>
      <c r="AP101" s="85">
        <f t="shared" si="25"/>
        <v>6.0773242710759623E-2</v>
      </c>
      <c r="AQ101" s="85">
        <f t="shared" si="26"/>
        <v>10.911735006688218</v>
      </c>
      <c r="AR101" s="86">
        <f t="shared" si="27"/>
        <v>0</v>
      </c>
      <c r="AS101" s="88">
        <f t="shared" si="28"/>
        <v>49185.362756597919</v>
      </c>
      <c r="AT101" s="88">
        <f t="shared" si="29"/>
        <v>49415.155465877891</v>
      </c>
      <c r="AU101" s="88">
        <f t="shared" si="30"/>
        <v>9.6927548229732157</v>
      </c>
      <c r="AV101" s="88">
        <f t="shared" si="31"/>
        <v>49405.462711054919</v>
      </c>
      <c r="BJ101">
        <v>990</v>
      </c>
      <c r="BK101">
        <v>1980000</v>
      </c>
    </row>
    <row r="102" spans="1:63" x14ac:dyDescent="0.25">
      <c r="A102">
        <v>5</v>
      </c>
      <c r="B102" s="33">
        <v>12</v>
      </c>
      <c r="C102" s="34" t="s">
        <v>210</v>
      </c>
      <c r="D102" s="34">
        <v>-200</v>
      </c>
      <c r="E102" s="34">
        <v>-103.9375</v>
      </c>
      <c r="F102" s="34">
        <v>120</v>
      </c>
      <c r="G102" s="34">
        <v>0.41631200000000002</v>
      </c>
      <c r="H102" s="34">
        <v>0.18267900000000001</v>
      </c>
      <c r="I102" s="34">
        <v>46.769300000000001</v>
      </c>
      <c r="J102" s="34">
        <v>1.5920700000000001</v>
      </c>
      <c r="K102" s="34">
        <v>8.8539820000000002</v>
      </c>
      <c r="L102" s="34">
        <v>0.15071799999999999</v>
      </c>
      <c r="M102" s="35">
        <v>0.41631200000000002</v>
      </c>
      <c r="N102" s="34">
        <v>0.45618799999999998</v>
      </c>
      <c r="O102" s="34">
        <v>101133</v>
      </c>
      <c r="P102" s="34">
        <v>20.6</v>
      </c>
      <c r="Q102" s="34">
        <v>60</v>
      </c>
      <c r="R102" s="34">
        <v>1.1929000000000001</v>
      </c>
      <c r="S102" s="34" t="s">
        <v>233</v>
      </c>
      <c r="T102" s="34" t="s">
        <v>234</v>
      </c>
      <c r="U102" s="77">
        <v>1060</v>
      </c>
      <c r="V102" s="34">
        <v>288.79222821011155</v>
      </c>
      <c r="W102" s="2">
        <v>0.75600262957089404</v>
      </c>
      <c r="X102" s="2">
        <v>281.29894922205358</v>
      </c>
      <c r="Y102" s="2">
        <v>-42.665990664392005</v>
      </c>
      <c r="Z102" s="80">
        <f>VLOOKUP(U102,BG!$A$2:$F$55,4)</f>
        <v>14.613249673455245</v>
      </c>
      <c r="AA102" s="80">
        <f>VLOOKUP(U102,BG!$A$2:$F$55,5)</f>
        <v>0.72458588542376468</v>
      </c>
      <c r="AB102" s="4">
        <f>VLOOKUP(U102+1,BG!$A$2:$F$55,4)</f>
        <v>17.019146983595888</v>
      </c>
      <c r="AC102" s="4">
        <f>VLOOKUP(U102+1,BG!$A$2:$F$55,5)</f>
        <v>0.81477424704928736</v>
      </c>
      <c r="AD102" s="3">
        <f>COUNTIF($U$2:U102,U102)</f>
        <v>12</v>
      </c>
      <c r="AE102" s="3">
        <f t="shared" si="17"/>
        <v>18</v>
      </c>
      <c r="AF102" s="3">
        <f t="shared" si="20"/>
        <v>6</v>
      </c>
      <c r="AG102" s="3">
        <f t="shared" si="21"/>
        <v>11</v>
      </c>
      <c r="AH102" s="81">
        <f t="shared" si="18"/>
        <v>16.170006756487425</v>
      </c>
      <c r="AI102" s="81">
        <f t="shared" si="19"/>
        <v>0.7829430605932205</v>
      </c>
      <c r="AJ102" s="83">
        <v>0.74675199999999997</v>
      </c>
      <c r="AK102" s="83">
        <v>282.233</v>
      </c>
      <c r="AL102" s="84">
        <f t="shared" si="22"/>
        <v>210.758057216</v>
      </c>
      <c r="AM102" s="84">
        <f t="shared" si="16"/>
        <v>212.66274530740191</v>
      </c>
      <c r="AN102" s="84">
        <f t="shared" si="23"/>
        <v>12.660194579737318</v>
      </c>
      <c r="AO102" s="84">
        <f t="shared" si="24"/>
        <v>200.00255072766458</v>
      </c>
      <c r="AP102" s="85">
        <f t="shared" si="25"/>
        <v>5.3776846591225495E-2</v>
      </c>
      <c r="AQ102" s="85">
        <f t="shared" si="26"/>
        <v>10.755506488335413</v>
      </c>
      <c r="AR102" s="86">
        <f t="shared" si="27"/>
        <v>0</v>
      </c>
      <c r="AS102" s="88">
        <f t="shared" si="28"/>
        <v>59482.87876224333</v>
      </c>
      <c r="AT102" s="88">
        <f t="shared" si="29"/>
        <v>59821.806793649361</v>
      </c>
      <c r="AU102" s="88">
        <f t="shared" si="30"/>
        <v>9.9122114919652375</v>
      </c>
      <c r="AV102" s="88">
        <f t="shared" si="31"/>
        <v>59811.894582157394</v>
      </c>
      <c r="BJ102">
        <v>1000</v>
      </c>
      <c r="BK102">
        <v>2000000</v>
      </c>
    </row>
    <row r="103" spans="1:63" x14ac:dyDescent="0.25">
      <c r="A103">
        <v>5</v>
      </c>
      <c r="B103" s="33">
        <v>13</v>
      </c>
      <c r="C103" s="34" t="s">
        <v>210</v>
      </c>
      <c r="D103" s="34">
        <v>-200</v>
      </c>
      <c r="E103" s="34">
        <v>-103.9375</v>
      </c>
      <c r="F103" s="34">
        <v>130</v>
      </c>
      <c r="G103" s="34">
        <v>0.388291</v>
      </c>
      <c r="H103" s="34">
        <v>0.18329200000000001</v>
      </c>
      <c r="I103" s="34">
        <v>46.923085999999998</v>
      </c>
      <c r="J103" s="34">
        <v>1.5385770000000001</v>
      </c>
      <c r="K103" s="34">
        <v>8.8686629999999997</v>
      </c>
      <c r="L103" s="34">
        <v>0.14544599999999999</v>
      </c>
      <c r="M103" s="35">
        <v>0.388291</v>
      </c>
      <c r="N103" s="34">
        <v>0.42492600000000003</v>
      </c>
      <c r="O103" s="34">
        <v>101132</v>
      </c>
      <c r="P103" s="34">
        <v>20.6</v>
      </c>
      <c r="Q103" s="34">
        <v>60</v>
      </c>
      <c r="R103" s="34">
        <v>1.1928000000000001</v>
      </c>
      <c r="S103" s="34" t="s">
        <v>235</v>
      </c>
      <c r="T103" s="34" t="s">
        <v>236</v>
      </c>
      <c r="U103" s="77">
        <v>1060</v>
      </c>
      <c r="V103" s="34">
        <v>262.47056140875321</v>
      </c>
      <c r="W103" s="2">
        <v>0.7599426143453345</v>
      </c>
      <c r="X103" s="2">
        <v>257.68414145804115</v>
      </c>
      <c r="Y103" s="2">
        <v>-41.557017344307148</v>
      </c>
      <c r="Z103" s="80">
        <f>VLOOKUP(U103,BG!$A$2:$F$55,4)</f>
        <v>14.613249673455245</v>
      </c>
      <c r="AA103" s="80">
        <f>VLOOKUP(U103,BG!$A$2:$F$55,5)</f>
        <v>0.72458588542376468</v>
      </c>
      <c r="AB103" s="4">
        <f>VLOOKUP(U103+1,BG!$A$2:$F$55,4)</f>
        <v>17.019146983595888</v>
      </c>
      <c r="AC103" s="4">
        <f>VLOOKUP(U103+1,BG!$A$2:$F$55,5)</f>
        <v>0.81477424704928736</v>
      </c>
      <c r="AD103" s="3">
        <f>COUNTIF($U$2:U103,U103)</f>
        <v>13</v>
      </c>
      <c r="AE103" s="3">
        <f t="shared" si="17"/>
        <v>18</v>
      </c>
      <c r="AF103" s="3">
        <f t="shared" si="20"/>
        <v>5</v>
      </c>
      <c r="AG103" s="3">
        <f t="shared" si="21"/>
        <v>12</v>
      </c>
      <c r="AH103" s="81">
        <f t="shared" si="18"/>
        <v>16.311530127672171</v>
      </c>
      <c r="AI103" s="81">
        <f t="shared" si="19"/>
        <v>0.78824825833589829</v>
      </c>
      <c r="AJ103" s="83">
        <v>0.75117299999999998</v>
      </c>
      <c r="AK103" s="83">
        <v>258.59500000000003</v>
      </c>
      <c r="AL103" s="84">
        <f t="shared" si="22"/>
        <v>194.24958193500001</v>
      </c>
      <c r="AM103" s="84">
        <f t="shared" si="16"/>
        <v>195.8251601349568</v>
      </c>
      <c r="AN103" s="84">
        <f t="shared" si="23"/>
        <v>12.857535213931122</v>
      </c>
      <c r="AO103" s="84">
        <f t="shared" si="24"/>
        <v>182.96762492102567</v>
      </c>
      <c r="AP103" s="85">
        <f t="shared" si="25"/>
        <v>6.1660946950827869E-2</v>
      </c>
      <c r="AQ103" s="85">
        <f t="shared" si="26"/>
        <v>11.281957013974335</v>
      </c>
      <c r="AR103" s="86">
        <f t="shared" si="27"/>
        <v>0</v>
      </c>
      <c r="AS103" s="88">
        <f t="shared" si="28"/>
        <v>50231.970640481333</v>
      </c>
      <c r="AT103" s="88">
        <f t="shared" si="29"/>
        <v>50461.038265259769</v>
      </c>
      <c r="AU103" s="88">
        <f t="shared" si="30"/>
        <v>10.134929738873689</v>
      </c>
      <c r="AV103" s="88">
        <f t="shared" si="31"/>
        <v>50450.903335520896</v>
      </c>
      <c r="BJ103">
        <v>1010</v>
      </c>
      <c r="BK103">
        <v>2020000</v>
      </c>
    </row>
    <row r="104" spans="1:63" x14ac:dyDescent="0.25">
      <c r="A104">
        <v>5</v>
      </c>
      <c r="B104" s="33">
        <v>14</v>
      </c>
      <c r="C104" s="34" t="s">
        <v>210</v>
      </c>
      <c r="D104" s="34">
        <v>-200</v>
      </c>
      <c r="E104" s="34">
        <v>-103.9375</v>
      </c>
      <c r="F104" s="34">
        <v>140</v>
      </c>
      <c r="G104" s="34">
        <v>0.425676</v>
      </c>
      <c r="H104" s="34">
        <v>0.18340899999999999</v>
      </c>
      <c r="I104" s="34">
        <v>46.952399999999997</v>
      </c>
      <c r="J104" s="34">
        <v>1.6114790000000001</v>
      </c>
      <c r="K104" s="34">
        <v>8.8715010000000003</v>
      </c>
      <c r="L104" s="34">
        <v>0.151974</v>
      </c>
      <c r="M104" s="35">
        <v>0.425676</v>
      </c>
      <c r="N104" s="34">
        <v>0.46741700000000003</v>
      </c>
      <c r="O104" s="34">
        <v>101128</v>
      </c>
      <c r="P104" s="34">
        <v>20.6</v>
      </c>
      <c r="Q104" s="34">
        <v>60</v>
      </c>
      <c r="R104" s="34">
        <v>1.1928000000000001</v>
      </c>
      <c r="S104" s="34" t="s">
        <v>237</v>
      </c>
      <c r="T104" s="34" t="s">
        <v>238</v>
      </c>
      <c r="U104" s="77">
        <v>1060</v>
      </c>
      <c r="V104" s="34">
        <v>295.11196132302359</v>
      </c>
      <c r="W104" s="2">
        <v>0.68434328553530155</v>
      </c>
      <c r="X104" s="2">
        <v>317.23099457244837</v>
      </c>
      <c r="Y104" s="2">
        <v>-44.367724560638202</v>
      </c>
      <c r="Z104" s="80">
        <f>VLOOKUP(U104,BG!$A$2:$F$55,4)</f>
        <v>14.613249673455245</v>
      </c>
      <c r="AA104" s="80">
        <f>VLOOKUP(U104,BG!$A$2:$F$55,5)</f>
        <v>0.72458588542376468</v>
      </c>
      <c r="AB104" s="4">
        <f>VLOOKUP(U104+1,BG!$A$2:$F$55,4)</f>
        <v>17.019146983595888</v>
      </c>
      <c r="AC104" s="4">
        <f>VLOOKUP(U104+1,BG!$A$2:$F$55,5)</f>
        <v>0.81477424704928736</v>
      </c>
      <c r="AD104" s="3">
        <f>COUNTIF($U$2:U104,U104)</f>
        <v>14</v>
      </c>
      <c r="AE104" s="3">
        <f t="shared" si="17"/>
        <v>18</v>
      </c>
      <c r="AF104" s="3">
        <f t="shared" si="20"/>
        <v>4</v>
      </c>
      <c r="AG104" s="3">
        <f t="shared" si="21"/>
        <v>13</v>
      </c>
      <c r="AH104" s="81">
        <f t="shared" si="18"/>
        <v>16.453053498856914</v>
      </c>
      <c r="AI104" s="81">
        <f t="shared" si="19"/>
        <v>0.79355345607857608</v>
      </c>
      <c r="AJ104" s="83">
        <v>0.67298599999999997</v>
      </c>
      <c r="AK104" s="83">
        <v>318.31799999999998</v>
      </c>
      <c r="AL104" s="84">
        <f t="shared" si="22"/>
        <v>214.22355754799997</v>
      </c>
      <c r="AM104" s="84">
        <f t="shared" si="16"/>
        <v>217.09490109934072</v>
      </c>
      <c r="AN104" s="84">
        <f t="shared" si="23"/>
        <v>13.056377467063612</v>
      </c>
      <c r="AO104" s="84">
        <f t="shared" si="24"/>
        <v>204.0385236322771</v>
      </c>
      <c r="AP104" s="85">
        <f t="shared" si="25"/>
        <v>4.9917210409141023E-2</v>
      </c>
      <c r="AQ104" s="85">
        <f t="shared" si="26"/>
        <v>10.185033915722869</v>
      </c>
      <c r="AR104" s="86">
        <f t="shared" si="27"/>
        <v>0</v>
      </c>
      <c r="AS104" s="88">
        <f t="shared" si="28"/>
        <v>68191.214391564252</v>
      </c>
      <c r="AT104" s="88">
        <f t="shared" si="29"/>
        <v>68869.231392351168</v>
      </c>
      <c r="AU104" s="88">
        <f t="shared" si="30"/>
        <v>10.360933462854774</v>
      </c>
      <c r="AV104" s="88">
        <f t="shared" si="31"/>
        <v>68858.870458888312</v>
      </c>
      <c r="BJ104">
        <v>1020</v>
      </c>
      <c r="BK104">
        <v>2040000</v>
      </c>
    </row>
    <row r="105" spans="1:63" x14ac:dyDescent="0.25">
      <c r="A105">
        <v>5</v>
      </c>
      <c r="B105" s="33">
        <v>15</v>
      </c>
      <c r="C105" s="34" t="s">
        <v>210</v>
      </c>
      <c r="D105" s="34">
        <v>-200</v>
      </c>
      <c r="E105" s="34">
        <v>-103.9375</v>
      </c>
      <c r="F105" s="34">
        <v>150</v>
      </c>
      <c r="G105" s="34">
        <v>0.39356600000000003</v>
      </c>
      <c r="H105" s="34">
        <v>0.18299299999999999</v>
      </c>
      <c r="I105" s="34">
        <v>46.847966999999997</v>
      </c>
      <c r="J105" s="34">
        <v>1.5602529999999999</v>
      </c>
      <c r="K105" s="34">
        <v>8.8618319999999997</v>
      </c>
      <c r="L105" s="34">
        <v>0.14760499999999999</v>
      </c>
      <c r="M105" s="35">
        <v>0.39356600000000003</v>
      </c>
      <c r="N105" s="34">
        <v>0.42511399999999999</v>
      </c>
      <c r="O105" s="34">
        <v>101125</v>
      </c>
      <c r="P105" s="34">
        <v>20.6</v>
      </c>
      <c r="Q105" s="34">
        <v>60</v>
      </c>
      <c r="R105" s="34">
        <v>1.1928000000000001</v>
      </c>
      <c r="S105" s="34" t="s">
        <v>239</v>
      </c>
      <c r="T105" s="34" t="s">
        <v>240</v>
      </c>
      <c r="U105" s="77">
        <v>1060</v>
      </c>
      <c r="V105" s="34">
        <v>265.10591557672694</v>
      </c>
      <c r="W105" s="2">
        <v>0.68481726314346314</v>
      </c>
      <c r="X105" s="2">
        <v>287.7330041436615</v>
      </c>
      <c r="Y105" s="2">
        <v>-43.843417432149721</v>
      </c>
      <c r="Z105" s="80">
        <f>VLOOKUP(U105,BG!$A$2:$F$55,4)</f>
        <v>14.613249673455245</v>
      </c>
      <c r="AA105" s="80">
        <f>VLOOKUP(U105,BG!$A$2:$F$55,5)</f>
        <v>0.72458588542376468</v>
      </c>
      <c r="AB105" s="4">
        <f>VLOOKUP(U105+1,BG!$A$2:$F$55,4)</f>
        <v>17.019146983595888</v>
      </c>
      <c r="AC105" s="4">
        <f>VLOOKUP(U105+1,BG!$A$2:$F$55,5)</f>
        <v>0.81477424704928736</v>
      </c>
      <c r="AD105" s="3">
        <f>COUNTIF($U$2:U105,U105)</f>
        <v>15</v>
      </c>
      <c r="AE105" s="3">
        <f t="shared" si="17"/>
        <v>18</v>
      </c>
      <c r="AF105" s="3">
        <f t="shared" si="20"/>
        <v>3</v>
      </c>
      <c r="AG105" s="3">
        <f t="shared" si="21"/>
        <v>14</v>
      </c>
      <c r="AH105" s="81">
        <f t="shared" si="18"/>
        <v>16.59457687004166</v>
      </c>
      <c r="AI105" s="81">
        <f t="shared" si="19"/>
        <v>0.79885865382125387</v>
      </c>
      <c r="AJ105" s="83">
        <v>0.67362999999999995</v>
      </c>
      <c r="AK105" s="83">
        <v>288.77800000000002</v>
      </c>
      <c r="AL105" s="84">
        <f t="shared" si="22"/>
        <v>194.52952414000001</v>
      </c>
      <c r="AM105" s="84">
        <f t="shared" si="16"/>
        <v>197.044528413709</v>
      </c>
      <c r="AN105" s="84">
        <f t="shared" si="23"/>
        <v>13.256721339134797</v>
      </c>
      <c r="AO105" s="84">
        <f t="shared" si="24"/>
        <v>183.7878070745742</v>
      </c>
      <c r="AP105" s="85">
        <f t="shared" si="25"/>
        <v>5.8446298676751808E-2</v>
      </c>
      <c r="AQ105" s="85">
        <f t="shared" si="26"/>
        <v>10.741717065425803</v>
      </c>
      <c r="AR105" s="86">
        <f t="shared" si="27"/>
        <v>0</v>
      </c>
      <c r="AS105" s="88">
        <f t="shared" si="28"/>
        <v>56175.846922100929</v>
      </c>
      <c r="AT105" s="88">
        <f t="shared" si="29"/>
        <v>56696.21411054756</v>
      </c>
      <c r="AU105" s="88">
        <f t="shared" si="30"/>
        <v>10.590246563064714</v>
      </c>
      <c r="AV105" s="88">
        <f t="shared" si="31"/>
        <v>56685.623863984496</v>
      </c>
      <c r="BJ105">
        <v>1030</v>
      </c>
      <c r="BK105">
        <v>2060000</v>
      </c>
    </row>
    <row r="106" spans="1:63" x14ac:dyDescent="0.25">
      <c r="A106">
        <v>5</v>
      </c>
      <c r="B106" s="33">
        <v>16</v>
      </c>
      <c r="C106" s="34" t="s">
        <v>210</v>
      </c>
      <c r="D106" s="34">
        <v>-200</v>
      </c>
      <c r="E106" s="34">
        <v>-103.9375</v>
      </c>
      <c r="F106" s="34">
        <v>160</v>
      </c>
      <c r="G106" s="34">
        <v>0.36516700000000002</v>
      </c>
      <c r="H106" s="34">
        <v>0.18323300000000001</v>
      </c>
      <c r="I106" s="34">
        <v>46.908279999999998</v>
      </c>
      <c r="J106" s="34">
        <v>1.552708</v>
      </c>
      <c r="K106" s="34">
        <v>8.8676370000000002</v>
      </c>
      <c r="L106" s="34">
        <v>0.146838</v>
      </c>
      <c r="M106" s="35">
        <v>0.36516700000000002</v>
      </c>
      <c r="N106" s="34">
        <v>0.43895200000000001</v>
      </c>
      <c r="O106" s="34">
        <v>101123</v>
      </c>
      <c r="P106" s="34">
        <v>20.6</v>
      </c>
      <c r="Q106" s="34">
        <v>60</v>
      </c>
      <c r="R106" s="34">
        <v>1.1927000000000001</v>
      </c>
      <c r="S106" s="34" t="s">
        <v>241</v>
      </c>
      <c r="T106" s="34" t="s">
        <v>242</v>
      </c>
      <c r="U106" s="77">
        <v>1060</v>
      </c>
      <c r="V106" s="34">
        <v>238.44703640113667</v>
      </c>
      <c r="W106" s="2">
        <v>0.65544357026721867</v>
      </c>
      <c r="X106" s="2">
        <v>273.37764720705758</v>
      </c>
      <c r="Y106" s="2">
        <v>-43.516000050269611</v>
      </c>
      <c r="Z106" s="80">
        <f>VLOOKUP(U106,BG!$A$2:$F$55,4)</f>
        <v>14.613249673455245</v>
      </c>
      <c r="AA106" s="80">
        <f>VLOOKUP(U106,BG!$A$2:$F$55,5)</f>
        <v>0.72458588542376468</v>
      </c>
      <c r="AB106" s="4">
        <f>VLOOKUP(U106+1,BG!$A$2:$F$55,4)</f>
        <v>17.019146983595888</v>
      </c>
      <c r="AC106" s="4">
        <f>VLOOKUP(U106+1,BG!$A$2:$F$55,5)</f>
        <v>0.81477424704928736</v>
      </c>
      <c r="AD106" s="3">
        <f>COUNTIF($U$2:U106,U106)</f>
        <v>16</v>
      </c>
      <c r="AE106" s="3">
        <f t="shared" si="17"/>
        <v>18</v>
      </c>
      <c r="AF106" s="3">
        <f t="shared" si="20"/>
        <v>2</v>
      </c>
      <c r="AG106" s="3">
        <f t="shared" si="21"/>
        <v>15</v>
      </c>
      <c r="AH106" s="81">
        <f t="shared" si="18"/>
        <v>16.736100241226403</v>
      </c>
      <c r="AI106" s="81">
        <f t="shared" si="19"/>
        <v>0.80416385156393178</v>
      </c>
      <c r="AJ106" s="83">
        <v>0.64383999999999997</v>
      </c>
      <c r="AK106" s="83">
        <v>274.42500000000001</v>
      </c>
      <c r="AL106" s="84">
        <f t="shared" si="22"/>
        <v>176.68579199999999</v>
      </c>
      <c r="AM106" s="84">
        <f t="shared" si="16"/>
        <v>179.18362111664595</v>
      </c>
      <c r="AN106" s="84">
        <f t="shared" si="23"/>
        <v>13.458566830144672</v>
      </c>
      <c r="AO106" s="84">
        <f t="shared" si="24"/>
        <v>165.72505428650129</v>
      </c>
      <c r="AP106" s="85">
        <f t="shared" si="25"/>
        <v>6.6138084918349493E-2</v>
      </c>
      <c r="AQ106" s="85">
        <f t="shared" si="26"/>
        <v>10.960737713498702</v>
      </c>
      <c r="AR106" s="86">
        <f t="shared" si="27"/>
        <v>0</v>
      </c>
      <c r="AS106" s="88">
        <f t="shared" si="28"/>
        <v>48486.998469599996</v>
      </c>
      <c r="AT106" s="88">
        <f t="shared" si="29"/>
        <v>48984.796758909506</v>
      </c>
      <c r="AU106" s="88">
        <f t="shared" si="30"/>
        <v>10.822892938659715</v>
      </c>
      <c r="AV106" s="88">
        <f t="shared" si="31"/>
        <v>48973.973865970846</v>
      </c>
      <c r="BJ106">
        <v>1040</v>
      </c>
      <c r="BK106">
        <v>2080000</v>
      </c>
    </row>
    <row r="107" spans="1:63" x14ac:dyDescent="0.25">
      <c r="A107">
        <v>5</v>
      </c>
      <c r="B107" s="33">
        <v>17</v>
      </c>
      <c r="C107" s="34" t="s">
        <v>210</v>
      </c>
      <c r="D107" s="34">
        <v>-200</v>
      </c>
      <c r="E107" s="34">
        <v>-103.9375</v>
      </c>
      <c r="F107" s="34">
        <v>170</v>
      </c>
      <c r="G107" s="34">
        <v>0.38268000000000002</v>
      </c>
      <c r="H107" s="34">
        <v>0.183699</v>
      </c>
      <c r="I107" s="34">
        <v>47.025153000000003</v>
      </c>
      <c r="J107" s="34">
        <v>1.507152</v>
      </c>
      <c r="K107" s="34">
        <v>8.8787090000000006</v>
      </c>
      <c r="L107" s="34">
        <v>0.142402</v>
      </c>
      <c r="M107" s="35">
        <v>0.38268000000000002</v>
      </c>
      <c r="N107" s="34">
        <v>0.45229599999999998</v>
      </c>
      <c r="O107" s="34">
        <v>101124</v>
      </c>
      <c r="P107" s="34">
        <v>20.6</v>
      </c>
      <c r="Q107" s="34">
        <v>60</v>
      </c>
      <c r="R107" s="34">
        <v>1.1927000000000001</v>
      </c>
      <c r="S107" s="34" t="s">
        <v>243</v>
      </c>
      <c r="T107" s="34" t="s">
        <v>244</v>
      </c>
      <c r="U107" s="77">
        <v>1060</v>
      </c>
      <c r="V107" s="34">
        <v>253.1738200186135</v>
      </c>
      <c r="W107" s="2">
        <v>0.60283275147284721</v>
      </c>
      <c r="X107" s="2">
        <v>312.63608192857964</v>
      </c>
      <c r="Y107" s="2">
        <v>-45.543016407679282</v>
      </c>
      <c r="Z107" s="80">
        <f>VLOOKUP(U107,BG!$A$2:$F$55,4)</f>
        <v>14.613249673455245</v>
      </c>
      <c r="AA107" s="80">
        <f>VLOOKUP(U107,BG!$A$2:$F$55,5)</f>
        <v>0.72458588542376468</v>
      </c>
      <c r="AB107" s="4">
        <f>VLOOKUP(U107+1,BG!$A$2:$F$55,4)</f>
        <v>17.019146983595888</v>
      </c>
      <c r="AC107" s="4">
        <f>VLOOKUP(U107+1,BG!$A$2:$F$55,5)</f>
        <v>0.81477424704928736</v>
      </c>
      <c r="AD107" s="3">
        <f>COUNTIF($U$2:U107,U107)</f>
        <v>17</v>
      </c>
      <c r="AE107" s="3">
        <f t="shared" si="17"/>
        <v>18</v>
      </c>
      <c r="AF107" s="3">
        <f t="shared" si="20"/>
        <v>1</v>
      </c>
      <c r="AG107" s="3">
        <f t="shared" si="21"/>
        <v>16</v>
      </c>
      <c r="AH107" s="81">
        <f t="shared" si="18"/>
        <v>16.877623612411146</v>
      </c>
      <c r="AI107" s="81">
        <f t="shared" si="19"/>
        <v>0.80946904930660946</v>
      </c>
      <c r="AJ107" s="83">
        <v>0.58948599999999995</v>
      </c>
      <c r="AK107" s="83">
        <v>313.85300000000001</v>
      </c>
      <c r="AL107" s="84">
        <f t="shared" si="22"/>
        <v>185.011949558</v>
      </c>
      <c r="AM107" s="84">
        <f t="shared" si="16"/>
        <v>188.46726947869615</v>
      </c>
      <c r="AN107" s="84">
        <f t="shared" si="23"/>
        <v>13.661913940093234</v>
      </c>
      <c r="AO107" s="84">
        <f t="shared" si="24"/>
        <v>174.80535553860292</v>
      </c>
      <c r="AP107" s="85">
        <f t="shared" si="25"/>
        <v>5.8388337061807655E-2</v>
      </c>
      <c r="AQ107" s="85">
        <f t="shared" si="26"/>
        <v>10.206594019397073</v>
      </c>
      <c r="AR107" s="86">
        <f t="shared" si="27"/>
        <v>0</v>
      </c>
      <c r="AS107" s="88">
        <f t="shared" si="28"/>
        <v>58066.555404626975</v>
      </c>
      <c r="AT107" s="88">
        <f t="shared" si="29"/>
        <v>58921.668701597344</v>
      </c>
      <c r="AU107" s="88">
        <f t="shared" si="30"/>
        <v>11.058896488795986</v>
      </c>
      <c r="AV107" s="88">
        <f t="shared" si="31"/>
        <v>58910.60980510855</v>
      </c>
      <c r="BJ107">
        <v>1050</v>
      </c>
      <c r="BK107">
        <v>2100000</v>
      </c>
    </row>
    <row r="108" spans="1:63" x14ac:dyDescent="0.25">
      <c r="A108">
        <v>5</v>
      </c>
      <c r="B108" s="33">
        <v>18</v>
      </c>
      <c r="C108" s="34" t="s">
        <v>210</v>
      </c>
      <c r="D108" s="34">
        <v>-200</v>
      </c>
      <c r="E108" s="34">
        <v>-103.9375</v>
      </c>
      <c r="F108" s="34">
        <v>180</v>
      </c>
      <c r="G108" s="34">
        <v>0.33643600000000001</v>
      </c>
      <c r="H108" s="34">
        <v>0.18351400000000001</v>
      </c>
      <c r="I108" s="34">
        <v>46.978723000000002</v>
      </c>
      <c r="J108" s="34">
        <v>1.545636</v>
      </c>
      <c r="K108" s="34">
        <v>8.8741760000000003</v>
      </c>
      <c r="L108" s="34">
        <v>0.146008</v>
      </c>
      <c r="M108" s="35">
        <v>0.33643600000000001</v>
      </c>
      <c r="N108" s="34">
        <v>0.40620899999999999</v>
      </c>
      <c r="O108" s="34">
        <v>101126</v>
      </c>
      <c r="P108" s="34">
        <v>20.6</v>
      </c>
      <c r="Q108" s="34">
        <v>60</v>
      </c>
      <c r="R108" s="34">
        <v>1.1928000000000001</v>
      </c>
      <c r="S108" s="34" t="s">
        <v>245</v>
      </c>
      <c r="T108" s="34" t="s">
        <v>246</v>
      </c>
      <c r="U108" s="77">
        <v>1060</v>
      </c>
      <c r="V108" s="34">
        <v>210.43272782350053</v>
      </c>
      <c r="W108" s="2">
        <v>0.96417993685276981</v>
      </c>
      <c r="X108" s="2">
        <v>192.50735329097444</v>
      </c>
      <c r="Y108" s="2">
        <v>-18.750975073506176</v>
      </c>
      <c r="Z108" s="80">
        <f>VLOOKUP(U108,BG!$A$2:$F$55,4)</f>
        <v>14.613249673455245</v>
      </c>
      <c r="AA108" s="80">
        <f>VLOOKUP(U108,BG!$A$2:$F$55,5)</f>
        <v>0.72458588542376468</v>
      </c>
      <c r="AB108" s="4">
        <f>VLOOKUP(U108+1,BG!$A$2:$F$55,4)</f>
        <v>17.019146983595888</v>
      </c>
      <c r="AC108" s="4">
        <f>VLOOKUP(U108+1,BG!$A$2:$F$55,5)</f>
        <v>0.81477424704928736</v>
      </c>
      <c r="AD108" s="3">
        <f>COUNTIF($U$2:U108,U108)</f>
        <v>18</v>
      </c>
      <c r="AE108" s="3">
        <f t="shared" si="17"/>
        <v>18</v>
      </c>
      <c r="AF108" s="3">
        <f t="shared" si="20"/>
        <v>0</v>
      </c>
      <c r="AG108" s="3">
        <f t="shared" si="21"/>
        <v>17</v>
      </c>
      <c r="AH108" s="81">
        <f t="shared" si="18"/>
        <v>17.019146983595888</v>
      </c>
      <c r="AI108" s="81">
        <f t="shared" si="19"/>
        <v>0.81477424704928736</v>
      </c>
      <c r="AJ108" s="83">
        <v>0.96064300000000002</v>
      </c>
      <c r="AK108" s="83">
        <v>193.69</v>
      </c>
      <c r="AL108" s="84">
        <f t="shared" si="22"/>
        <v>186.06694267</v>
      </c>
      <c r="AM108" s="84">
        <f t="shared" si="16"/>
        <v>185.61172773978558</v>
      </c>
      <c r="AN108" s="84">
        <f t="shared" si="23"/>
        <v>13.86676266898049</v>
      </c>
      <c r="AO108" s="84">
        <f t="shared" si="24"/>
        <v>171.74496507080508</v>
      </c>
      <c r="AP108" s="85">
        <f t="shared" si="25"/>
        <v>8.3390960505249273E-2</v>
      </c>
      <c r="AQ108" s="85">
        <f t="shared" si="26"/>
        <v>14.321977599194923</v>
      </c>
      <c r="AR108" s="86">
        <f t="shared" si="27"/>
        <v>0</v>
      </c>
      <c r="AS108" s="88">
        <f t="shared" si="28"/>
        <v>36039.3061257523</v>
      </c>
      <c r="AT108" s="88">
        <f t="shared" si="29"/>
        <v>35731.622446951063</v>
      </c>
      <c r="AU108" s="88">
        <f t="shared" si="30"/>
        <v>11.298281112629745</v>
      </c>
      <c r="AV108" s="88">
        <f t="shared" si="31"/>
        <v>35720.324165838436</v>
      </c>
      <c r="BJ108">
        <v>1060</v>
      </c>
      <c r="BK108">
        <v>2120000</v>
      </c>
    </row>
    <row r="109" spans="1:63" x14ac:dyDescent="0.25">
      <c r="A109">
        <v>5</v>
      </c>
      <c r="B109" s="36">
        <v>18</v>
      </c>
      <c r="C109" s="37" t="s">
        <v>210</v>
      </c>
      <c r="D109" s="37">
        <v>-199.96875</v>
      </c>
      <c r="E109" s="37">
        <v>-104</v>
      </c>
      <c r="F109" s="37">
        <v>180</v>
      </c>
      <c r="G109" s="37">
        <v>0.36232900000000001</v>
      </c>
      <c r="H109" s="37">
        <v>0.183895</v>
      </c>
      <c r="I109" s="37">
        <v>47.074224999999998</v>
      </c>
      <c r="J109" s="37">
        <v>1.645408</v>
      </c>
      <c r="K109" s="37">
        <v>8.8848310000000001</v>
      </c>
      <c r="L109" s="37">
        <v>0.15534999999999999</v>
      </c>
      <c r="M109" s="38">
        <v>0.36232900000000001</v>
      </c>
      <c r="N109" s="37">
        <v>0.43317800000000001</v>
      </c>
      <c r="O109" s="37">
        <v>101123</v>
      </c>
      <c r="P109" s="37">
        <v>20.7</v>
      </c>
      <c r="Q109" s="37">
        <v>60</v>
      </c>
      <c r="R109" s="37">
        <v>1.1922999999999999</v>
      </c>
      <c r="S109" s="37" t="s">
        <v>247</v>
      </c>
      <c r="T109" s="37" t="s">
        <v>248</v>
      </c>
      <c r="U109" s="77">
        <v>1070</v>
      </c>
      <c r="V109" s="34">
        <v>233.77117805408614</v>
      </c>
      <c r="W109" s="2">
        <v>0.59275677575809549</v>
      </c>
      <c r="X109" s="2">
        <v>302.82800033684163</v>
      </c>
      <c r="Y109" s="2">
        <v>-41.492845278037976</v>
      </c>
      <c r="Z109" s="80">
        <f>VLOOKUP(U109,BG!$A$2:$F$55,4)</f>
        <v>17.019146983595888</v>
      </c>
      <c r="AA109" s="80">
        <f>VLOOKUP(U109,BG!$A$2:$F$55,5)</f>
        <v>0.81477424704928736</v>
      </c>
      <c r="AB109" s="4">
        <f>VLOOKUP(U109+1,BG!$A$2:$F$55,4)</f>
        <v>20.250606934658986</v>
      </c>
      <c r="AC109" s="4">
        <f>VLOOKUP(U109+1,BG!$A$2:$F$55,5)</f>
        <v>0.74693211110539326</v>
      </c>
      <c r="AD109" s="3">
        <f>COUNTIF($U$2:U109,U109)</f>
        <v>1</v>
      </c>
      <c r="AE109" s="3">
        <f t="shared" si="17"/>
        <v>18</v>
      </c>
      <c r="AF109" s="3">
        <f t="shared" si="20"/>
        <v>17</v>
      </c>
      <c r="AG109" s="3">
        <f t="shared" si="21"/>
        <v>0</v>
      </c>
      <c r="AH109" s="81">
        <f t="shared" si="18"/>
        <v>17.019146983595888</v>
      </c>
      <c r="AI109" s="81">
        <f t="shared" si="19"/>
        <v>0.81477424704928736</v>
      </c>
      <c r="AJ109" s="83">
        <v>0.57910600000000001</v>
      </c>
      <c r="AK109" s="83">
        <v>304.08199999999999</v>
      </c>
      <c r="AL109" s="84">
        <f t="shared" si="22"/>
        <v>176.09571069200001</v>
      </c>
      <c r="AM109" s="84">
        <f t="shared" si="16"/>
        <v>179.50334908893771</v>
      </c>
      <c r="AN109" s="84">
        <f t="shared" si="23"/>
        <v>13.86676266898049</v>
      </c>
      <c r="AO109" s="84">
        <f t="shared" si="24"/>
        <v>165.63658641995721</v>
      </c>
      <c r="AP109" s="85">
        <f t="shared" si="25"/>
        <v>6.3145012210796214E-2</v>
      </c>
      <c r="AQ109" s="85">
        <f t="shared" si="26"/>
        <v>10.4591242720428</v>
      </c>
      <c r="AR109" s="86">
        <f t="shared" si="27"/>
        <v>0</v>
      </c>
      <c r="AS109" s="88">
        <f t="shared" si="28"/>
        <v>53547.535898644739</v>
      </c>
      <c r="AT109" s="88">
        <f t="shared" si="29"/>
        <v>54358.640258369029</v>
      </c>
      <c r="AU109" s="88">
        <f t="shared" si="30"/>
        <v>11.298281112629745</v>
      </c>
      <c r="AV109" s="88">
        <f t="shared" si="31"/>
        <v>54347.341977256401</v>
      </c>
      <c r="BJ109">
        <v>1070</v>
      </c>
      <c r="BK109">
        <v>2140000</v>
      </c>
    </row>
    <row r="110" spans="1:63" x14ac:dyDescent="0.25">
      <c r="A110">
        <v>5</v>
      </c>
      <c r="B110" s="36">
        <v>19</v>
      </c>
      <c r="C110" s="37" t="s">
        <v>210</v>
      </c>
      <c r="D110" s="37">
        <v>-199.96875</v>
      </c>
      <c r="E110" s="37">
        <v>-104</v>
      </c>
      <c r="F110" s="37">
        <v>190</v>
      </c>
      <c r="G110" s="37">
        <v>0.33887699999999998</v>
      </c>
      <c r="H110" s="37">
        <v>0.183645</v>
      </c>
      <c r="I110" s="37">
        <v>47.011471</v>
      </c>
      <c r="J110" s="37">
        <v>1.6286</v>
      </c>
      <c r="K110" s="37">
        <v>8.8773129999999991</v>
      </c>
      <c r="L110" s="37">
        <v>0.15388099999999999</v>
      </c>
      <c r="M110" s="38">
        <v>0.33887699999999998</v>
      </c>
      <c r="N110" s="37">
        <v>0.43873899999999999</v>
      </c>
      <c r="O110" s="37">
        <v>101122</v>
      </c>
      <c r="P110" s="37">
        <v>20.6</v>
      </c>
      <c r="Q110" s="37">
        <v>60</v>
      </c>
      <c r="R110" s="37">
        <v>1.1927000000000001</v>
      </c>
      <c r="S110" s="37" t="s">
        <v>249</v>
      </c>
      <c r="T110" s="37" t="s">
        <v>250</v>
      </c>
      <c r="U110" s="77">
        <v>1070</v>
      </c>
      <c r="V110" s="34">
        <v>212.044770813225</v>
      </c>
      <c r="W110" s="2">
        <v>0.56535850952564559</v>
      </c>
      <c r="X110" s="2">
        <v>289.1249129543001</v>
      </c>
      <c r="Y110" s="2">
        <v>-42.367470049683973</v>
      </c>
      <c r="Z110" s="80">
        <f>VLOOKUP(U110,BG!$A$2:$F$55,4)</f>
        <v>17.019146983595888</v>
      </c>
      <c r="AA110" s="80">
        <f>VLOOKUP(U110,BG!$A$2:$F$55,5)</f>
        <v>0.81477424704928736</v>
      </c>
      <c r="AB110" s="4">
        <f>VLOOKUP(U110+1,BG!$A$2:$F$55,4)</f>
        <v>20.250606934658986</v>
      </c>
      <c r="AC110" s="4">
        <f>VLOOKUP(U110+1,BG!$A$2:$F$55,5)</f>
        <v>0.74693211110539326</v>
      </c>
      <c r="AD110" s="3">
        <f>COUNTIF($U$2:U110,U110)</f>
        <v>2</v>
      </c>
      <c r="AE110" s="3">
        <f t="shared" si="17"/>
        <v>18</v>
      </c>
      <c r="AF110" s="3">
        <f t="shared" si="20"/>
        <v>16</v>
      </c>
      <c r="AG110" s="3">
        <f t="shared" si="21"/>
        <v>1</v>
      </c>
      <c r="AH110" s="81">
        <f t="shared" si="18"/>
        <v>17.209232863070188</v>
      </c>
      <c r="AI110" s="81">
        <f t="shared" si="19"/>
        <v>0.81078353317023477</v>
      </c>
      <c r="AJ110" s="83">
        <v>0.55135000000000001</v>
      </c>
      <c r="AK110" s="83">
        <v>290.459</v>
      </c>
      <c r="AL110" s="84">
        <f t="shared" si="22"/>
        <v>160.14456964999999</v>
      </c>
      <c r="AM110" s="84">
        <f t="shared" si="16"/>
        <v>163.45922985457511</v>
      </c>
      <c r="AN110" s="84">
        <f t="shared" si="23"/>
        <v>13.952962623869363</v>
      </c>
      <c r="AO110" s="84">
        <f t="shared" si="24"/>
        <v>149.50626723070576</v>
      </c>
      <c r="AP110" s="85">
        <f t="shared" si="25"/>
        <v>7.1156230547031726E-2</v>
      </c>
      <c r="AQ110" s="85">
        <f t="shared" si="26"/>
        <v>10.638302419294234</v>
      </c>
      <c r="AR110" s="86">
        <f t="shared" si="27"/>
        <v>0</v>
      </c>
      <c r="AS110" s="88">
        <f t="shared" si="28"/>
        <v>46515.43155596935</v>
      </c>
      <c r="AT110" s="88">
        <f t="shared" si="29"/>
        <v>47260.135603280964</v>
      </c>
      <c r="AU110" s="88">
        <f t="shared" si="30"/>
        <v>11.312832334373031</v>
      </c>
      <c r="AV110" s="88">
        <f t="shared" si="31"/>
        <v>47248.822770946594</v>
      </c>
      <c r="BJ110">
        <v>1080</v>
      </c>
      <c r="BK110">
        <v>2160000</v>
      </c>
    </row>
    <row r="111" spans="1:63" x14ac:dyDescent="0.25">
      <c r="A111">
        <v>5</v>
      </c>
      <c r="B111" s="36">
        <v>20</v>
      </c>
      <c r="C111" s="37" t="s">
        <v>210</v>
      </c>
      <c r="D111" s="37">
        <v>-199.96875</v>
      </c>
      <c r="E111" s="37">
        <v>-104</v>
      </c>
      <c r="F111" s="37">
        <v>200</v>
      </c>
      <c r="G111" s="37">
        <v>0.30256499999999997</v>
      </c>
      <c r="H111" s="37">
        <v>0.18355099999999999</v>
      </c>
      <c r="I111" s="37">
        <v>46.987867000000001</v>
      </c>
      <c r="J111" s="37">
        <v>1.6156429999999999</v>
      </c>
      <c r="K111" s="37">
        <v>8.8769419999999997</v>
      </c>
      <c r="L111" s="37">
        <v>0.15267700000000001</v>
      </c>
      <c r="M111" s="38">
        <v>0.30256499999999997</v>
      </c>
      <c r="N111" s="37">
        <v>0.37951400000000002</v>
      </c>
      <c r="O111" s="37">
        <v>101118</v>
      </c>
      <c r="P111" s="37">
        <v>20.7</v>
      </c>
      <c r="Q111" s="37">
        <v>60</v>
      </c>
      <c r="R111" s="37">
        <v>1.1921999999999999</v>
      </c>
      <c r="S111" s="37" t="s">
        <v>251</v>
      </c>
      <c r="T111" s="37" t="s">
        <v>252</v>
      </c>
      <c r="U111" s="77">
        <v>1070</v>
      </c>
      <c r="V111" s="34">
        <v>178.72601546827889</v>
      </c>
      <c r="W111" s="2">
        <v>0.53283719972847643</v>
      </c>
      <c r="X111" s="2">
        <v>260.78358304799735</v>
      </c>
      <c r="Y111" s="2">
        <v>-43.430005163884999</v>
      </c>
      <c r="Z111" s="80">
        <f>VLOOKUP(U111,BG!$A$2:$F$55,4)</f>
        <v>17.019146983595888</v>
      </c>
      <c r="AA111" s="80">
        <f>VLOOKUP(U111,BG!$A$2:$F$55,5)</f>
        <v>0.81477424704928736</v>
      </c>
      <c r="AB111" s="4">
        <f>VLOOKUP(U111+1,BG!$A$2:$F$55,4)</f>
        <v>20.250606934658986</v>
      </c>
      <c r="AC111" s="4">
        <f>VLOOKUP(U111+1,BG!$A$2:$F$55,5)</f>
        <v>0.74693211110539326</v>
      </c>
      <c r="AD111" s="3">
        <f>COUNTIF($U$2:U111,U111)</f>
        <v>3</v>
      </c>
      <c r="AE111" s="3">
        <f t="shared" si="17"/>
        <v>18</v>
      </c>
      <c r="AF111" s="3">
        <f t="shared" si="20"/>
        <v>15</v>
      </c>
      <c r="AG111" s="3">
        <f t="shared" si="21"/>
        <v>2</v>
      </c>
      <c r="AH111" s="81">
        <f t="shared" si="18"/>
        <v>17.399318742544487</v>
      </c>
      <c r="AI111" s="81">
        <f t="shared" si="19"/>
        <v>0.80679281929118218</v>
      </c>
      <c r="AJ111" s="83">
        <v>0.51865499999999998</v>
      </c>
      <c r="AK111" s="83">
        <v>262.18900000000002</v>
      </c>
      <c r="AL111" s="84">
        <f t="shared" si="22"/>
        <v>135.98563579500001</v>
      </c>
      <c r="AM111" s="84">
        <f t="shared" si="16"/>
        <v>138.95519412645348</v>
      </c>
      <c r="AN111" s="84">
        <f t="shared" si="23"/>
        <v>14.037645422043374</v>
      </c>
      <c r="AO111" s="84">
        <f t="shared" si="24"/>
        <v>124.91754870441011</v>
      </c>
      <c r="AP111" s="85">
        <f t="shared" si="25"/>
        <v>8.860314027439084E-2</v>
      </c>
      <c r="AQ111" s="85">
        <f t="shared" si="26"/>
        <v>11.068087090589898</v>
      </c>
      <c r="AR111" s="86">
        <f t="shared" si="27"/>
        <v>0</v>
      </c>
      <c r="AS111" s="88">
        <f t="shared" si="28"/>
        <v>35653.937863455263</v>
      </c>
      <c r="AT111" s="88">
        <f t="shared" si="29"/>
        <v>36237.233407426582</v>
      </c>
      <c r="AU111" s="88">
        <f t="shared" si="30"/>
        <v>11.32547152626033</v>
      </c>
      <c r="AV111" s="88">
        <f t="shared" si="31"/>
        <v>36225.907935900323</v>
      </c>
      <c r="BJ111">
        <v>1090</v>
      </c>
      <c r="BK111">
        <v>2180000</v>
      </c>
    </row>
    <row r="112" spans="1:63" x14ac:dyDescent="0.25">
      <c r="A112">
        <v>5</v>
      </c>
      <c r="B112" s="36">
        <v>21</v>
      </c>
      <c r="C112" s="37" t="s">
        <v>210</v>
      </c>
      <c r="D112" s="37">
        <v>-199.96875</v>
      </c>
      <c r="E112" s="37">
        <v>-104</v>
      </c>
      <c r="F112" s="37">
        <v>210</v>
      </c>
      <c r="G112" s="37">
        <v>0.29069400000000001</v>
      </c>
      <c r="H112" s="37">
        <v>0.184003</v>
      </c>
      <c r="I112" s="37">
        <v>47.101289999999999</v>
      </c>
      <c r="J112" s="37">
        <v>1.617715</v>
      </c>
      <c r="K112" s="37">
        <v>8.8877849999999992</v>
      </c>
      <c r="L112" s="37">
        <v>0.15270700000000001</v>
      </c>
      <c r="M112" s="38">
        <v>0.29069400000000001</v>
      </c>
      <c r="N112" s="37">
        <v>0.391046</v>
      </c>
      <c r="O112" s="37">
        <v>101115</v>
      </c>
      <c r="P112" s="37">
        <v>20.7</v>
      </c>
      <c r="Q112" s="37">
        <v>60</v>
      </c>
      <c r="R112" s="37">
        <v>1.1921999999999999</v>
      </c>
      <c r="S112" s="37" t="s">
        <v>253</v>
      </c>
      <c r="T112" s="37" t="s">
        <v>254</v>
      </c>
      <c r="U112" s="77">
        <v>1070</v>
      </c>
      <c r="V112" s="34">
        <v>167.4369527043884</v>
      </c>
      <c r="W112" s="2">
        <v>0.51811957986167778</v>
      </c>
      <c r="X112" s="2">
        <v>251.58160674726213</v>
      </c>
      <c r="Y112" s="2">
        <v>-44.307206935203084</v>
      </c>
      <c r="Z112" s="80">
        <f>VLOOKUP(U112,BG!$A$2:$F$55,4)</f>
        <v>17.019146983595888</v>
      </c>
      <c r="AA112" s="80">
        <f>VLOOKUP(U112,BG!$A$2:$F$55,5)</f>
        <v>0.81477424704928736</v>
      </c>
      <c r="AB112" s="4">
        <f>VLOOKUP(U112+1,BG!$A$2:$F$55,4)</f>
        <v>20.250606934658986</v>
      </c>
      <c r="AC112" s="4">
        <f>VLOOKUP(U112+1,BG!$A$2:$F$55,5)</f>
        <v>0.74693211110539326</v>
      </c>
      <c r="AD112" s="3">
        <f>COUNTIF($U$2:U112,U112)</f>
        <v>4</v>
      </c>
      <c r="AE112" s="3">
        <f t="shared" si="17"/>
        <v>18</v>
      </c>
      <c r="AF112" s="3">
        <f t="shared" si="20"/>
        <v>14</v>
      </c>
      <c r="AG112" s="3">
        <f t="shared" si="21"/>
        <v>3</v>
      </c>
      <c r="AH112" s="81">
        <f t="shared" si="18"/>
        <v>17.589404622018787</v>
      </c>
      <c r="AI112" s="81">
        <f t="shared" si="19"/>
        <v>0.80280210541212949</v>
      </c>
      <c r="AJ112" s="83">
        <v>0.50371200000000005</v>
      </c>
      <c r="AK112" s="83">
        <v>253.03200000000001</v>
      </c>
      <c r="AL112" s="84">
        <f t="shared" si="22"/>
        <v>127.45525478400002</v>
      </c>
      <c r="AM112" s="84">
        <f t="shared" si="16"/>
        <v>130.34935638881728</v>
      </c>
      <c r="AN112" s="84">
        <f t="shared" si="23"/>
        <v>14.120811063502524</v>
      </c>
      <c r="AO112" s="84">
        <f t="shared" si="24"/>
        <v>116.22854532531476</v>
      </c>
      <c r="AP112" s="85">
        <f t="shared" si="25"/>
        <v>9.6591671411378061E-2</v>
      </c>
      <c r="AQ112" s="85">
        <f t="shared" si="26"/>
        <v>11.226709458685264</v>
      </c>
      <c r="AR112" s="86">
        <f t="shared" si="27"/>
        <v>0</v>
      </c>
      <c r="AS112" s="88">
        <f t="shared" si="28"/>
        <v>32250.258028505094</v>
      </c>
      <c r="AT112" s="88">
        <f t="shared" si="29"/>
        <v>32793.500518770154</v>
      </c>
      <c r="AU112" s="88">
        <f t="shared" si="30"/>
        <v>11.336216851906718</v>
      </c>
      <c r="AV112" s="88">
        <f t="shared" si="31"/>
        <v>32782.164301918245</v>
      </c>
      <c r="BJ112">
        <v>1100</v>
      </c>
      <c r="BK112">
        <v>2200000</v>
      </c>
    </row>
    <row r="113" spans="1:63" x14ac:dyDescent="0.25">
      <c r="A113">
        <v>5</v>
      </c>
      <c r="B113" s="36">
        <v>22</v>
      </c>
      <c r="C113" s="37" t="s">
        <v>210</v>
      </c>
      <c r="D113" s="37">
        <v>-199.96875</v>
      </c>
      <c r="E113" s="37">
        <v>-104</v>
      </c>
      <c r="F113" s="37">
        <v>220</v>
      </c>
      <c r="G113" s="37">
        <v>0.27365600000000001</v>
      </c>
      <c r="H113" s="37">
        <v>0.18423400000000001</v>
      </c>
      <c r="I113" s="37">
        <v>47.159336000000003</v>
      </c>
      <c r="J113" s="37">
        <v>1.6114630000000001</v>
      </c>
      <c r="K113" s="37">
        <v>8.8933180000000007</v>
      </c>
      <c r="L113" s="37">
        <v>0.15195800000000001</v>
      </c>
      <c r="M113" s="38">
        <v>0.27365600000000001</v>
      </c>
      <c r="N113" s="37">
        <v>0.37034600000000001</v>
      </c>
      <c r="O113" s="37">
        <v>101114</v>
      </c>
      <c r="P113" s="37">
        <v>20.7</v>
      </c>
      <c r="Q113" s="37">
        <v>60</v>
      </c>
      <c r="R113" s="37">
        <v>1.1921999999999999</v>
      </c>
      <c r="S113" s="37" t="s">
        <v>255</v>
      </c>
      <c r="T113" s="37" t="s">
        <v>256</v>
      </c>
      <c r="U113" s="77">
        <v>1070</v>
      </c>
      <c r="V113" s="34">
        <v>151.48998195831419</v>
      </c>
      <c r="W113" s="2">
        <v>0.49990738310847177</v>
      </c>
      <c r="X113" s="2">
        <v>237.67472414253029</v>
      </c>
      <c r="Y113" s="2">
        <v>-44.78875309779734</v>
      </c>
      <c r="Z113" s="80">
        <f>VLOOKUP(U113,BG!$A$2:$F$55,4)</f>
        <v>17.019146983595888</v>
      </c>
      <c r="AA113" s="80">
        <f>VLOOKUP(U113,BG!$A$2:$F$55,5)</f>
        <v>0.81477424704928736</v>
      </c>
      <c r="AB113" s="4">
        <f>VLOOKUP(U113+1,BG!$A$2:$F$55,4)</f>
        <v>20.250606934658986</v>
      </c>
      <c r="AC113" s="4">
        <f>VLOOKUP(U113+1,BG!$A$2:$F$55,5)</f>
        <v>0.74693211110539326</v>
      </c>
      <c r="AD113" s="3">
        <f>COUNTIF($U$2:U113,U113)</f>
        <v>5</v>
      </c>
      <c r="AE113" s="3">
        <f t="shared" si="17"/>
        <v>18</v>
      </c>
      <c r="AF113" s="3">
        <f t="shared" si="20"/>
        <v>13</v>
      </c>
      <c r="AG113" s="3">
        <f t="shared" si="21"/>
        <v>4</v>
      </c>
      <c r="AH113" s="81">
        <f t="shared" si="18"/>
        <v>17.779490501493086</v>
      </c>
      <c r="AI113" s="81">
        <f t="shared" si="19"/>
        <v>0.7988113915330769</v>
      </c>
      <c r="AJ113" s="83">
        <v>0.48530200000000001</v>
      </c>
      <c r="AK113" s="83">
        <v>239.173</v>
      </c>
      <c r="AL113" s="84">
        <f t="shared" si="22"/>
        <v>116.071135246</v>
      </c>
      <c r="AM113" s="84">
        <f t="shared" si="16"/>
        <v>118.81534937712024</v>
      </c>
      <c r="AN113" s="84">
        <f t="shared" si="23"/>
        <v>14.202459548246816</v>
      </c>
      <c r="AO113" s="84">
        <f t="shared" si="24"/>
        <v>104.61288982887342</v>
      </c>
      <c r="AP113" s="85">
        <f t="shared" si="25"/>
        <v>0.10952995788444486</v>
      </c>
      <c r="AQ113" s="85">
        <f t="shared" si="26"/>
        <v>11.458245417126577</v>
      </c>
      <c r="AR113" s="86">
        <f t="shared" si="27"/>
        <v>0</v>
      </c>
      <c r="AS113" s="88">
        <f t="shared" si="28"/>
        <v>27761.081630191558</v>
      </c>
      <c r="AT113" s="88">
        <f t="shared" si="29"/>
        <v>28239.405387105413</v>
      </c>
      <c r="AU113" s="88">
        <f t="shared" si="30"/>
        <v>11.345086474927275</v>
      </c>
      <c r="AV113" s="88">
        <f t="shared" si="31"/>
        <v>28228.060300630485</v>
      </c>
      <c r="BJ113">
        <v>1110</v>
      </c>
      <c r="BK113">
        <v>2220000</v>
      </c>
    </row>
    <row r="114" spans="1:63" x14ac:dyDescent="0.25">
      <c r="A114">
        <v>5</v>
      </c>
      <c r="B114" s="36">
        <v>23</v>
      </c>
      <c r="C114" s="37" t="s">
        <v>210</v>
      </c>
      <c r="D114" s="37">
        <v>-199.96875</v>
      </c>
      <c r="E114" s="37">
        <v>-104</v>
      </c>
      <c r="F114" s="37">
        <v>230</v>
      </c>
      <c r="G114" s="37">
        <v>0.257324</v>
      </c>
      <c r="H114" s="37">
        <v>0.18390300000000001</v>
      </c>
      <c r="I114" s="37">
        <v>47.076205999999999</v>
      </c>
      <c r="J114" s="37">
        <v>1.6106990000000001</v>
      </c>
      <c r="K114" s="37">
        <v>8.8855170000000001</v>
      </c>
      <c r="L114" s="37">
        <v>0.152032</v>
      </c>
      <c r="M114" s="38">
        <v>0.257324</v>
      </c>
      <c r="N114" s="37">
        <v>0.35281400000000002</v>
      </c>
      <c r="O114" s="37">
        <v>101113</v>
      </c>
      <c r="P114" s="37">
        <v>20.7</v>
      </c>
      <c r="Q114" s="37">
        <v>60</v>
      </c>
      <c r="R114" s="37">
        <v>1.1921999999999999</v>
      </c>
      <c r="S114" s="37" t="s">
        <v>257</v>
      </c>
      <c r="T114" s="37" t="s">
        <v>258</v>
      </c>
      <c r="U114" s="77">
        <v>1070</v>
      </c>
      <c r="V114" s="34">
        <v>136.17888942302068</v>
      </c>
      <c r="W114" s="2">
        <v>0.51249456501262114</v>
      </c>
      <c r="X114" s="2">
        <v>210.60139019773396</v>
      </c>
      <c r="Y114" s="2">
        <v>-45.070353241004291</v>
      </c>
      <c r="Z114" s="80">
        <f>VLOOKUP(U114,BG!$A$2:$F$55,4)</f>
        <v>17.019146983595888</v>
      </c>
      <c r="AA114" s="80">
        <f>VLOOKUP(U114,BG!$A$2:$F$55,5)</f>
        <v>0.81477424704928736</v>
      </c>
      <c r="AB114" s="4">
        <f>VLOOKUP(U114+1,BG!$A$2:$F$55,4)</f>
        <v>20.250606934658986</v>
      </c>
      <c r="AC114" s="4">
        <f>VLOOKUP(U114+1,BG!$A$2:$F$55,5)</f>
        <v>0.74693211110539326</v>
      </c>
      <c r="AD114" s="3">
        <f>COUNTIF($U$2:U114,U114)</f>
        <v>6</v>
      </c>
      <c r="AE114" s="3">
        <f t="shared" si="17"/>
        <v>18</v>
      </c>
      <c r="AF114" s="3">
        <f t="shared" si="20"/>
        <v>12</v>
      </c>
      <c r="AG114" s="3">
        <f t="shared" si="21"/>
        <v>5</v>
      </c>
      <c r="AH114" s="81">
        <f t="shared" si="18"/>
        <v>17.969576380967389</v>
      </c>
      <c r="AI114" s="81">
        <f t="shared" si="19"/>
        <v>0.79482067765402431</v>
      </c>
      <c r="AJ114" s="83">
        <v>0.49845899999999999</v>
      </c>
      <c r="AK114" s="83">
        <v>212.02199999999999</v>
      </c>
      <c r="AL114" s="84">
        <f t="shared" si="22"/>
        <v>105.68427409799999</v>
      </c>
      <c r="AM114" s="84">
        <f t="shared" ref="AM114:AM177" si="32">W114*X114+IF(Y114&gt;0,Y114,0)</f>
        <v>107.93206786044097</v>
      </c>
      <c r="AN114" s="84">
        <f t="shared" si="23"/>
        <v>14.282590876276251</v>
      </c>
      <c r="AO114" s="84">
        <f t="shared" si="24"/>
        <v>93.649476984164721</v>
      </c>
      <c r="AP114" s="85">
        <f t="shared" si="25"/>
        <v>0.12850896237114323</v>
      </c>
      <c r="AQ114" s="85">
        <f t="shared" si="26"/>
        <v>12.034797113835268</v>
      </c>
      <c r="AR114" s="86">
        <f t="shared" si="27"/>
        <v>0</v>
      </c>
      <c r="AS114" s="88">
        <f t="shared" si="28"/>
        <v>22407.391162806154</v>
      </c>
      <c r="AT114" s="88">
        <f t="shared" si="29"/>
        <v>22730.643538325028</v>
      </c>
      <c r="AU114" s="88">
        <f t="shared" si="30"/>
        <v>11.352098558937074</v>
      </c>
      <c r="AV114" s="88">
        <f t="shared" si="31"/>
        <v>22719.29143976609</v>
      </c>
      <c r="BJ114">
        <v>1120</v>
      </c>
      <c r="BK114">
        <v>2240000</v>
      </c>
    </row>
    <row r="115" spans="1:63" x14ac:dyDescent="0.25">
      <c r="A115">
        <v>5</v>
      </c>
      <c r="B115" s="36">
        <v>24</v>
      </c>
      <c r="C115" s="37" t="s">
        <v>210</v>
      </c>
      <c r="D115" s="37">
        <v>-199.96875</v>
      </c>
      <c r="E115" s="37">
        <v>-104</v>
      </c>
      <c r="F115" s="37">
        <v>240</v>
      </c>
      <c r="G115" s="37">
        <v>0.23344500000000001</v>
      </c>
      <c r="H115" s="37">
        <v>0.183976</v>
      </c>
      <c r="I115" s="37">
        <v>47.094709000000002</v>
      </c>
      <c r="J115" s="37">
        <v>1.6994180000000001</v>
      </c>
      <c r="K115" s="37">
        <v>8.8871169999999999</v>
      </c>
      <c r="L115" s="37">
        <v>0.160411</v>
      </c>
      <c r="M115" s="38">
        <v>0.23344500000000001</v>
      </c>
      <c r="N115" s="37">
        <v>0.32153100000000001</v>
      </c>
      <c r="O115" s="37">
        <v>101113</v>
      </c>
      <c r="P115" s="37">
        <v>20.7</v>
      </c>
      <c r="Q115" s="37">
        <v>60</v>
      </c>
      <c r="R115" s="37">
        <v>1.1921999999999999</v>
      </c>
      <c r="S115" s="37" t="s">
        <v>259</v>
      </c>
      <c r="T115" s="37" t="s">
        <v>260</v>
      </c>
      <c r="U115" s="77">
        <v>1070</v>
      </c>
      <c r="V115" s="34">
        <v>114.06420065393888</v>
      </c>
      <c r="W115" s="2">
        <v>0.50290016225807388</v>
      </c>
      <c r="X115" s="2">
        <v>180.99477161931878</v>
      </c>
      <c r="Y115" s="2">
        <v>-46.532074768998037</v>
      </c>
      <c r="Z115" s="80">
        <f>VLOOKUP(U115,BG!$A$2:$F$55,4)</f>
        <v>17.019146983595888</v>
      </c>
      <c r="AA115" s="80">
        <f>VLOOKUP(U115,BG!$A$2:$F$55,5)</f>
        <v>0.81477424704928736</v>
      </c>
      <c r="AB115" s="4">
        <f>VLOOKUP(U115+1,BG!$A$2:$F$55,4)</f>
        <v>20.250606934658986</v>
      </c>
      <c r="AC115" s="4">
        <f>VLOOKUP(U115+1,BG!$A$2:$F$55,5)</f>
        <v>0.74693211110539326</v>
      </c>
      <c r="AD115" s="3">
        <f>COUNTIF($U$2:U115,U115)</f>
        <v>7</v>
      </c>
      <c r="AE115" s="3">
        <f t="shared" si="17"/>
        <v>18</v>
      </c>
      <c r="AF115" s="3">
        <f t="shared" si="20"/>
        <v>11</v>
      </c>
      <c r="AG115" s="3">
        <f t="shared" si="21"/>
        <v>6</v>
      </c>
      <c r="AH115" s="81">
        <f t="shared" si="18"/>
        <v>18.159662260441689</v>
      </c>
      <c r="AI115" s="81">
        <f t="shared" si="19"/>
        <v>0.79082996377497183</v>
      </c>
      <c r="AJ115" s="83">
        <v>0.48811700000000002</v>
      </c>
      <c r="AK115" s="83">
        <v>182.38</v>
      </c>
      <c r="AL115" s="84">
        <f t="shared" si="22"/>
        <v>89.022778459999998</v>
      </c>
      <c r="AM115" s="84">
        <f t="shared" si="32"/>
        <v>91.022300015218448</v>
      </c>
      <c r="AN115" s="84">
        <f t="shared" si="23"/>
        <v>14.361205047590824</v>
      </c>
      <c r="AO115" s="84">
        <f t="shared" si="24"/>
        <v>76.661094967627619</v>
      </c>
      <c r="AP115" s="85">
        <f t="shared" si="25"/>
        <v>0.16125106871474323</v>
      </c>
      <c r="AQ115" s="85">
        <f t="shared" si="26"/>
        <v>12.361683492372379</v>
      </c>
      <c r="AR115" s="86">
        <f t="shared" si="27"/>
        <v>0</v>
      </c>
      <c r="AS115" s="88">
        <f t="shared" si="28"/>
        <v>16235.9743355348</v>
      </c>
      <c r="AT115" s="88">
        <f t="shared" si="29"/>
        <v>16474.560403519579</v>
      </c>
      <c r="AU115" s="88">
        <f t="shared" si="30"/>
        <v>11.357271267551193</v>
      </c>
      <c r="AV115" s="88">
        <f t="shared" si="31"/>
        <v>16463.203132252027</v>
      </c>
      <c r="BJ115">
        <v>1130</v>
      </c>
      <c r="BK115">
        <v>2260000</v>
      </c>
    </row>
    <row r="116" spans="1:63" x14ac:dyDescent="0.25">
      <c r="A116">
        <v>5</v>
      </c>
      <c r="B116" s="36">
        <v>25</v>
      </c>
      <c r="C116" s="37" t="s">
        <v>210</v>
      </c>
      <c r="D116" s="37">
        <v>-199.96875</v>
      </c>
      <c r="E116" s="37">
        <v>-104</v>
      </c>
      <c r="F116" s="37">
        <v>250</v>
      </c>
      <c r="G116" s="37">
        <v>0.221161</v>
      </c>
      <c r="H116" s="37">
        <v>0.18354899999999999</v>
      </c>
      <c r="I116" s="37">
        <v>46.987566000000001</v>
      </c>
      <c r="J116" s="37">
        <v>1.650863</v>
      </c>
      <c r="K116" s="37">
        <v>8.8772090000000006</v>
      </c>
      <c r="L116" s="37">
        <v>0.156031</v>
      </c>
      <c r="M116" s="38">
        <v>0.221161</v>
      </c>
      <c r="N116" s="37">
        <v>0.31157699999999999</v>
      </c>
      <c r="O116" s="37">
        <v>101110</v>
      </c>
      <c r="P116" s="37">
        <v>20.7</v>
      </c>
      <c r="Q116" s="37">
        <v>60</v>
      </c>
      <c r="R116" s="37">
        <v>1.1920999999999999</v>
      </c>
      <c r="S116" s="37" t="s">
        <v>261</v>
      </c>
      <c r="T116" s="37" t="s">
        <v>262</v>
      </c>
      <c r="U116" s="77">
        <v>1070</v>
      </c>
      <c r="V116" s="34">
        <v>102.40104602629398</v>
      </c>
      <c r="W116" s="2">
        <v>0.49375082365063439</v>
      </c>
      <c r="X116" s="2">
        <v>167.96929716216025</v>
      </c>
      <c r="Y116" s="2">
        <v>-46.617243248240129</v>
      </c>
      <c r="Z116" s="80">
        <f>VLOOKUP(U116,BG!$A$2:$F$55,4)</f>
        <v>17.019146983595888</v>
      </c>
      <c r="AA116" s="80">
        <f>VLOOKUP(U116,BG!$A$2:$F$55,5)</f>
        <v>0.81477424704928736</v>
      </c>
      <c r="AB116" s="4">
        <f>VLOOKUP(U116+1,BG!$A$2:$F$55,4)</f>
        <v>20.250606934658986</v>
      </c>
      <c r="AC116" s="4">
        <f>VLOOKUP(U116+1,BG!$A$2:$F$55,5)</f>
        <v>0.74693211110539326</v>
      </c>
      <c r="AD116" s="3">
        <f>COUNTIF($U$2:U116,U116)</f>
        <v>8</v>
      </c>
      <c r="AE116" s="3">
        <f t="shared" si="17"/>
        <v>18</v>
      </c>
      <c r="AF116" s="3">
        <f t="shared" si="20"/>
        <v>10</v>
      </c>
      <c r="AG116" s="3">
        <f t="shared" si="21"/>
        <v>7</v>
      </c>
      <c r="AH116" s="81">
        <f t="shared" si="18"/>
        <v>18.349748139915988</v>
      </c>
      <c r="AI116" s="81">
        <f t="shared" si="19"/>
        <v>0.78683924989591914</v>
      </c>
      <c r="AJ116" s="83">
        <v>0.47746100000000002</v>
      </c>
      <c r="AK116" s="83">
        <v>169.54</v>
      </c>
      <c r="AL116" s="84">
        <f t="shared" si="22"/>
        <v>80.948737940000001</v>
      </c>
      <c r="AM116" s="84">
        <f t="shared" si="32"/>
        <v>82.93497882183479</v>
      </c>
      <c r="AN116" s="84">
        <f t="shared" si="23"/>
        <v>14.438302062190534</v>
      </c>
      <c r="AO116" s="84">
        <f t="shared" si="24"/>
        <v>68.496676759644259</v>
      </c>
      <c r="AP116" s="85">
        <f t="shared" si="25"/>
        <v>0.18179073452059855</v>
      </c>
      <c r="AQ116" s="85">
        <f t="shared" si="26"/>
        <v>12.452061180355741</v>
      </c>
      <c r="AR116" s="86">
        <f t="shared" si="27"/>
        <v>0</v>
      </c>
      <c r="AS116" s="88">
        <f t="shared" si="28"/>
        <v>13724.0490303476</v>
      </c>
      <c r="AT116" s="88">
        <f t="shared" si="29"/>
        <v>13930.530102862234</v>
      </c>
      <c r="AU116" s="88">
        <f t="shared" si="30"/>
        <v>11.360622764384702</v>
      </c>
      <c r="AV116" s="88">
        <f t="shared" si="31"/>
        <v>13919.169480097849</v>
      </c>
      <c r="BJ116">
        <v>1140</v>
      </c>
      <c r="BK116">
        <v>2280000</v>
      </c>
    </row>
    <row r="117" spans="1:63" x14ac:dyDescent="0.25">
      <c r="A117">
        <v>5</v>
      </c>
      <c r="B117" s="36">
        <v>26</v>
      </c>
      <c r="C117" s="37" t="s">
        <v>210</v>
      </c>
      <c r="D117" s="37">
        <v>-199.96875</v>
      </c>
      <c r="E117" s="37">
        <v>-104</v>
      </c>
      <c r="F117" s="37">
        <v>260</v>
      </c>
      <c r="G117" s="37">
        <v>0.20125399999999999</v>
      </c>
      <c r="H117" s="37">
        <v>0.18316299999999999</v>
      </c>
      <c r="I117" s="37">
        <v>46.890573000000003</v>
      </c>
      <c r="J117" s="37">
        <v>1.619332</v>
      </c>
      <c r="K117" s="37">
        <v>8.8679550000000003</v>
      </c>
      <c r="L117" s="37">
        <v>0.153226</v>
      </c>
      <c r="M117" s="38">
        <v>0.20125399999999999</v>
      </c>
      <c r="N117" s="37">
        <v>0.272897</v>
      </c>
      <c r="O117" s="37">
        <v>101113</v>
      </c>
      <c r="P117" s="37">
        <v>20.7</v>
      </c>
      <c r="Q117" s="37">
        <v>60</v>
      </c>
      <c r="R117" s="37">
        <v>1.1921999999999999</v>
      </c>
      <c r="S117" s="37" t="s">
        <v>263</v>
      </c>
      <c r="T117" s="37" t="s">
        <v>264</v>
      </c>
      <c r="U117" s="77">
        <v>1070</v>
      </c>
      <c r="V117" s="34">
        <v>83.865681048606177</v>
      </c>
      <c r="W117" s="2">
        <v>0.53538894697635264</v>
      </c>
      <c r="X117" s="2">
        <v>131.01841766889976</v>
      </c>
      <c r="Y117" s="2">
        <v>-46.505088427144557</v>
      </c>
      <c r="Z117" s="80">
        <f>VLOOKUP(U117,BG!$A$2:$F$55,4)</f>
        <v>17.019146983595888</v>
      </c>
      <c r="AA117" s="80">
        <f>VLOOKUP(U117,BG!$A$2:$F$55,5)</f>
        <v>0.81477424704928736</v>
      </c>
      <c r="AB117" s="4">
        <f>VLOOKUP(U117+1,BG!$A$2:$F$55,4)</f>
        <v>20.250606934658986</v>
      </c>
      <c r="AC117" s="4">
        <f>VLOOKUP(U117+1,BG!$A$2:$F$55,5)</f>
        <v>0.74693211110539326</v>
      </c>
      <c r="AD117" s="3">
        <f>COUNTIF($U$2:U117,U117)</f>
        <v>9</v>
      </c>
      <c r="AE117" s="3">
        <f t="shared" si="17"/>
        <v>18</v>
      </c>
      <c r="AF117" s="3">
        <f t="shared" si="20"/>
        <v>9</v>
      </c>
      <c r="AG117" s="3">
        <f t="shared" si="21"/>
        <v>8</v>
      </c>
      <c r="AH117" s="81">
        <f t="shared" si="18"/>
        <v>18.539834019390288</v>
      </c>
      <c r="AI117" s="81">
        <f t="shared" si="19"/>
        <v>0.78284853601686666</v>
      </c>
      <c r="AJ117" s="83">
        <v>0.47572799999999998</v>
      </c>
      <c r="AK117" s="83">
        <v>133.483</v>
      </c>
      <c r="AL117" s="84">
        <f t="shared" si="22"/>
        <v>63.501600623999998</v>
      </c>
      <c r="AM117" s="84">
        <f t="shared" si="32"/>
        <v>70.145812670260199</v>
      </c>
      <c r="AN117" s="84">
        <f t="shared" si="23"/>
        <v>14.513881920075388</v>
      </c>
      <c r="AO117" s="84">
        <f t="shared" si="24"/>
        <v>55.631930750184807</v>
      </c>
      <c r="AP117" s="85">
        <f t="shared" si="25"/>
        <v>0.14145958566769765</v>
      </c>
      <c r="AQ117" s="85">
        <f t="shared" si="26"/>
        <v>7.8696698738151909</v>
      </c>
      <c r="AR117" s="86">
        <f t="shared" si="27"/>
        <v>0</v>
      </c>
      <c r="AS117" s="88">
        <f t="shared" si="28"/>
        <v>8476.3841560933924</v>
      </c>
      <c r="AT117" s="88">
        <f t="shared" si="29"/>
        <v>9190.3933821565515</v>
      </c>
      <c r="AU117" s="88">
        <f t="shared" si="30"/>
        <v>11.362171213052687</v>
      </c>
      <c r="AV117" s="88">
        <f t="shared" si="31"/>
        <v>9179.0312109434981</v>
      </c>
      <c r="BJ117">
        <v>1150</v>
      </c>
      <c r="BK117">
        <v>2300000</v>
      </c>
    </row>
    <row r="118" spans="1:63" x14ac:dyDescent="0.25">
      <c r="A118">
        <v>5</v>
      </c>
      <c r="B118" s="36">
        <v>27</v>
      </c>
      <c r="C118" s="37" t="s">
        <v>210</v>
      </c>
      <c r="D118" s="37">
        <v>-199.96875</v>
      </c>
      <c r="E118" s="37">
        <v>-104</v>
      </c>
      <c r="F118" s="37">
        <v>270</v>
      </c>
      <c r="G118" s="37">
        <v>0.18601100000000001</v>
      </c>
      <c r="H118" s="37">
        <v>0.183222</v>
      </c>
      <c r="I118" s="37">
        <v>46.905430000000003</v>
      </c>
      <c r="J118" s="37">
        <v>1.6163829999999999</v>
      </c>
      <c r="K118" s="37">
        <v>8.8694559999999996</v>
      </c>
      <c r="L118" s="37">
        <v>0.152835</v>
      </c>
      <c r="M118" s="38">
        <v>0.18601100000000001</v>
      </c>
      <c r="N118" s="37">
        <v>0.243837</v>
      </c>
      <c r="O118" s="37">
        <v>101111</v>
      </c>
      <c r="P118" s="37">
        <v>20.7</v>
      </c>
      <c r="Q118" s="37">
        <v>60</v>
      </c>
      <c r="R118" s="37">
        <v>1.1920999999999999</v>
      </c>
      <c r="S118" s="37" t="s">
        <v>265</v>
      </c>
      <c r="T118" s="37" t="s">
        <v>266</v>
      </c>
      <c r="U118" s="77">
        <v>1070</v>
      </c>
      <c r="V118" s="34">
        <v>69.534187975782089</v>
      </c>
      <c r="W118" s="2">
        <v>0.54176878751849822</v>
      </c>
      <c r="X118" s="2">
        <v>109.59023623695514</v>
      </c>
      <c r="Y118" s="2">
        <v>-47.377987569573591</v>
      </c>
      <c r="Z118" s="80">
        <f>VLOOKUP(U118,BG!$A$2:$F$55,4)</f>
        <v>17.019146983595888</v>
      </c>
      <c r="AA118" s="80">
        <f>VLOOKUP(U118,BG!$A$2:$F$55,5)</f>
        <v>0.81477424704928736</v>
      </c>
      <c r="AB118" s="4">
        <f>VLOOKUP(U118+1,BG!$A$2:$F$55,4)</f>
        <v>20.250606934658986</v>
      </c>
      <c r="AC118" s="4">
        <f>VLOOKUP(U118+1,BG!$A$2:$F$55,5)</f>
        <v>0.74693211110539326</v>
      </c>
      <c r="AD118" s="3">
        <f>COUNTIF($U$2:U118,U118)</f>
        <v>10</v>
      </c>
      <c r="AE118" s="3">
        <f t="shared" si="17"/>
        <v>18</v>
      </c>
      <c r="AF118" s="3">
        <f t="shared" si="20"/>
        <v>8</v>
      </c>
      <c r="AG118" s="3">
        <f t="shared" si="21"/>
        <v>9</v>
      </c>
      <c r="AH118" s="81">
        <f t="shared" si="18"/>
        <v>18.729919898864587</v>
      </c>
      <c r="AI118" s="81">
        <f t="shared" si="19"/>
        <v>0.77885782213781407</v>
      </c>
      <c r="AJ118" s="83">
        <v>0.44070799999999999</v>
      </c>
      <c r="AK118" s="83">
        <v>112.691</v>
      </c>
      <c r="AL118" s="84">
        <f t="shared" si="22"/>
        <v>49.663825228</v>
      </c>
      <c r="AM118" s="84">
        <f t="shared" si="32"/>
        <v>59.372569409960974</v>
      </c>
      <c r="AN118" s="84">
        <f t="shared" si="23"/>
        <v>14.587944621245379</v>
      </c>
      <c r="AO118" s="84">
        <f t="shared" si="24"/>
        <v>44.784624788715597</v>
      </c>
      <c r="AP118" s="85">
        <f t="shared" si="25"/>
        <v>0.10894811472248435</v>
      </c>
      <c r="AQ118" s="85">
        <f t="shared" si="26"/>
        <v>4.8792004392844035</v>
      </c>
      <c r="AR118" s="86">
        <f t="shared" si="27"/>
        <v>0</v>
      </c>
      <c r="AS118" s="88">
        <f t="shared" si="28"/>
        <v>5596.6661287685483</v>
      </c>
      <c r="AT118" s="88">
        <f t="shared" si="29"/>
        <v>6506.653907632638</v>
      </c>
      <c r="AU118" s="88">
        <f t="shared" si="30"/>
        <v>11.361934777170214</v>
      </c>
      <c r="AV118" s="88">
        <f t="shared" si="31"/>
        <v>6495.291972855468</v>
      </c>
      <c r="BJ118">
        <v>1160</v>
      </c>
      <c r="BK118">
        <v>2320000</v>
      </c>
    </row>
    <row r="119" spans="1:63" x14ac:dyDescent="0.25">
      <c r="A119">
        <v>5</v>
      </c>
      <c r="B119" s="36">
        <v>28</v>
      </c>
      <c r="C119" s="37" t="s">
        <v>210</v>
      </c>
      <c r="D119" s="37">
        <v>-199.96875</v>
      </c>
      <c r="E119" s="37">
        <v>-104</v>
      </c>
      <c r="F119" s="37">
        <v>280</v>
      </c>
      <c r="G119" s="37">
        <v>0.16789899999999999</v>
      </c>
      <c r="H119" s="37">
        <v>0.183092</v>
      </c>
      <c r="I119" s="37">
        <v>46.872914999999999</v>
      </c>
      <c r="J119" s="37">
        <v>1.5915870000000001</v>
      </c>
      <c r="K119" s="37">
        <v>8.8664620000000003</v>
      </c>
      <c r="L119" s="37">
        <v>0.150612</v>
      </c>
      <c r="M119" s="38">
        <v>0.16789899999999999</v>
      </c>
      <c r="N119" s="37">
        <v>0.22447400000000001</v>
      </c>
      <c r="O119" s="37">
        <v>101110</v>
      </c>
      <c r="P119" s="37">
        <v>20.7</v>
      </c>
      <c r="Q119" s="37">
        <v>60</v>
      </c>
      <c r="R119" s="37">
        <v>1.1920999999999999</v>
      </c>
      <c r="S119" s="37" t="s">
        <v>267</v>
      </c>
      <c r="T119" s="37" t="s">
        <v>268</v>
      </c>
      <c r="U119" s="77">
        <v>1070</v>
      </c>
      <c r="V119" s="34">
        <v>52.615853278854715</v>
      </c>
      <c r="W119" s="2">
        <v>0.60168150599402292</v>
      </c>
      <c r="X119" s="2">
        <v>79.336094185110269</v>
      </c>
      <c r="Y119" s="2">
        <v>-47.273273946053941</v>
      </c>
      <c r="Z119" s="80">
        <f>VLOOKUP(U119,BG!$A$2:$F$55,4)</f>
        <v>17.019146983595888</v>
      </c>
      <c r="AA119" s="80">
        <f>VLOOKUP(U119,BG!$A$2:$F$55,5)</f>
        <v>0.81477424704928736</v>
      </c>
      <c r="AB119" s="4">
        <f>VLOOKUP(U119+1,BG!$A$2:$F$55,4)</f>
        <v>20.250606934658986</v>
      </c>
      <c r="AC119" s="4">
        <f>VLOOKUP(U119+1,BG!$A$2:$F$55,5)</f>
        <v>0.74693211110539326</v>
      </c>
      <c r="AD119" s="3">
        <f>COUNTIF($U$2:U119,U119)</f>
        <v>11</v>
      </c>
      <c r="AE119" s="3">
        <f t="shared" si="17"/>
        <v>18</v>
      </c>
      <c r="AF119" s="3">
        <f t="shared" si="20"/>
        <v>7</v>
      </c>
      <c r="AG119" s="3">
        <f t="shared" si="21"/>
        <v>10</v>
      </c>
      <c r="AH119" s="81">
        <f t="shared" si="18"/>
        <v>18.92000577833889</v>
      </c>
      <c r="AI119" s="81">
        <f t="shared" si="19"/>
        <v>0.77486710825876148</v>
      </c>
      <c r="AJ119" s="83">
        <v>0.46651900000000002</v>
      </c>
      <c r="AK119" s="83">
        <v>82.301500000000004</v>
      </c>
      <c r="AL119" s="84">
        <f t="shared" si="22"/>
        <v>38.395213478500004</v>
      </c>
      <c r="AM119" s="84">
        <f t="shared" si="32"/>
        <v>47.73506062898079</v>
      </c>
      <c r="AN119" s="84">
        <f t="shared" si="23"/>
        <v>14.660490165700514</v>
      </c>
      <c r="AO119" s="84">
        <f t="shared" si="24"/>
        <v>33.074570463280274</v>
      </c>
      <c r="AP119" s="85">
        <f t="shared" si="25"/>
        <v>0.1608680911253787</v>
      </c>
      <c r="AQ119" s="85">
        <f t="shared" si="26"/>
        <v>5.3206430152197299</v>
      </c>
      <c r="AR119" s="86">
        <f t="shared" si="27"/>
        <v>0</v>
      </c>
      <c r="AS119" s="88">
        <f t="shared" si="28"/>
        <v>3159.9836621007685</v>
      </c>
      <c r="AT119" s="88">
        <f t="shared" si="29"/>
        <v>3787.1132659927689</v>
      </c>
      <c r="AU119" s="88">
        <f t="shared" si="30"/>
        <v>11.359931620352368</v>
      </c>
      <c r="AV119" s="88">
        <f t="shared" si="31"/>
        <v>3775.7533343724167</v>
      </c>
      <c r="BJ119">
        <v>1170</v>
      </c>
      <c r="BK119">
        <v>2340000</v>
      </c>
    </row>
    <row r="120" spans="1:63" x14ac:dyDescent="0.25">
      <c r="A120">
        <v>5</v>
      </c>
      <c r="B120" s="36">
        <v>29</v>
      </c>
      <c r="C120" s="37" t="s">
        <v>210</v>
      </c>
      <c r="D120" s="37">
        <v>-199.96875</v>
      </c>
      <c r="E120" s="37">
        <v>-104</v>
      </c>
      <c r="F120" s="37">
        <v>290</v>
      </c>
      <c r="G120" s="37">
        <v>0.168044</v>
      </c>
      <c r="H120" s="37">
        <v>0.18346499999999999</v>
      </c>
      <c r="I120" s="37">
        <v>46.966425999999998</v>
      </c>
      <c r="J120" s="37">
        <v>1.603</v>
      </c>
      <c r="K120" s="37">
        <v>8.8752890000000004</v>
      </c>
      <c r="L120" s="37">
        <v>0.151532</v>
      </c>
      <c r="M120" s="38">
        <v>0.168044</v>
      </c>
      <c r="N120" s="37">
        <v>0.219585</v>
      </c>
      <c r="O120" s="37">
        <v>101110</v>
      </c>
      <c r="P120" s="37">
        <v>20.7</v>
      </c>
      <c r="Q120" s="37">
        <v>60</v>
      </c>
      <c r="R120" s="37">
        <v>1.1920999999999999</v>
      </c>
      <c r="S120" s="37" t="s">
        <v>269</v>
      </c>
      <c r="T120" s="37" t="s">
        <v>270</v>
      </c>
      <c r="U120" s="77">
        <v>1070</v>
      </c>
      <c r="V120" s="34">
        <v>52.155726557666846</v>
      </c>
      <c r="W120" s="2">
        <v>0.60603513769118</v>
      </c>
      <c r="X120" s="2">
        <v>78.596316481672133</v>
      </c>
      <c r="Y120" s="2">
        <v>-47.360061361207258</v>
      </c>
      <c r="Z120" s="80">
        <f>VLOOKUP(U120,BG!$A$2:$F$55,4)</f>
        <v>17.019146983595888</v>
      </c>
      <c r="AA120" s="80">
        <f>VLOOKUP(U120,BG!$A$2:$F$55,5)</f>
        <v>0.81477424704928736</v>
      </c>
      <c r="AB120" s="4">
        <f>VLOOKUP(U120+1,BG!$A$2:$F$55,4)</f>
        <v>20.250606934658986</v>
      </c>
      <c r="AC120" s="4">
        <f>VLOOKUP(U120+1,BG!$A$2:$F$55,5)</f>
        <v>0.74693211110539326</v>
      </c>
      <c r="AD120" s="3">
        <f>COUNTIF($U$2:U120,U120)</f>
        <v>12</v>
      </c>
      <c r="AE120" s="3">
        <f t="shared" si="17"/>
        <v>18</v>
      </c>
      <c r="AF120" s="3">
        <f t="shared" si="20"/>
        <v>6</v>
      </c>
      <c r="AG120" s="3">
        <f t="shared" si="21"/>
        <v>11</v>
      </c>
      <c r="AH120" s="81">
        <f t="shared" si="18"/>
        <v>19.110091657813186</v>
      </c>
      <c r="AI120" s="81">
        <f t="shared" si="19"/>
        <v>0.77087639437970878</v>
      </c>
      <c r="AJ120" s="83">
        <v>0.47038799999999997</v>
      </c>
      <c r="AK120" s="83">
        <v>81.554000000000002</v>
      </c>
      <c r="AL120" s="84">
        <f t="shared" si="22"/>
        <v>38.362022951999997</v>
      </c>
      <c r="AM120" s="84">
        <f t="shared" si="32"/>
        <v>47.632129480989732</v>
      </c>
      <c r="AN120" s="84">
        <f t="shared" si="23"/>
        <v>14.731518553440781</v>
      </c>
      <c r="AO120" s="84">
        <f t="shared" si="24"/>
        <v>32.900610927548954</v>
      </c>
      <c r="AP120" s="85">
        <f t="shared" si="25"/>
        <v>0.16599728304370154</v>
      </c>
      <c r="AQ120" s="85">
        <f t="shared" si="26"/>
        <v>5.4614120244510431</v>
      </c>
      <c r="AR120" s="86">
        <f t="shared" si="27"/>
        <v>0</v>
      </c>
      <c r="AS120" s="88">
        <f t="shared" si="28"/>
        <v>3128.5764198274078</v>
      </c>
      <c r="AT120" s="88">
        <f t="shared" si="29"/>
        <v>3743.7099233838539</v>
      </c>
      <c r="AU120" s="88">
        <f t="shared" si="30"/>
        <v>11.356179906214212</v>
      </c>
      <c r="AV120" s="88">
        <f t="shared" si="31"/>
        <v>3732.3537434776399</v>
      </c>
      <c r="BJ120">
        <v>1180</v>
      </c>
      <c r="BK120">
        <v>2360000</v>
      </c>
    </row>
    <row r="121" spans="1:63" x14ac:dyDescent="0.25">
      <c r="A121">
        <v>5</v>
      </c>
      <c r="B121" s="36">
        <v>30</v>
      </c>
      <c r="C121" s="37" t="s">
        <v>210</v>
      </c>
      <c r="D121" s="37">
        <v>-199.96875</v>
      </c>
      <c r="E121" s="37">
        <v>-104</v>
      </c>
      <c r="F121" s="37">
        <v>300</v>
      </c>
      <c r="G121" s="37">
        <v>0.159139</v>
      </c>
      <c r="H121" s="37">
        <v>0.183333</v>
      </c>
      <c r="I121" s="37">
        <v>46.933205999999998</v>
      </c>
      <c r="J121" s="37">
        <v>1.6241509999999999</v>
      </c>
      <c r="K121" s="37">
        <v>8.8739059999999998</v>
      </c>
      <c r="L121" s="37">
        <v>0.15359200000000001</v>
      </c>
      <c r="M121" s="38">
        <v>0.159139</v>
      </c>
      <c r="N121" s="37">
        <v>0.19628899999999999</v>
      </c>
      <c r="O121" s="37">
        <v>101107</v>
      </c>
      <c r="P121" s="37">
        <v>20.8</v>
      </c>
      <c r="Q121" s="37">
        <v>60</v>
      </c>
      <c r="R121" s="37">
        <v>1.1917</v>
      </c>
      <c r="S121" s="37" t="s">
        <v>271</v>
      </c>
      <c r="T121" s="37" t="s">
        <v>272</v>
      </c>
      <c r="U121" s="77">
        <v>1070</v>
      </c>
      <c r="V121" s="34">
        <v>43.536838964290943</v>
      </c>
      <c r="W121" s="2">
        <v>0.60893143625927659</v>
      </c>
      <c r="X121" s="2">
        <v>66.572371421379827</v>
      </c>
      <c r="Y121" s="2">
        <v>-48.621707355253093</v>
      </c>
      <c r="Z121" s="80">
        <f>VLOOKUP(U121,BG!$A$2:$F$55,4)</f>
        <v>17.019146983595888</v>
      </c>
      <c r="AA121" s="80">
        <f>VLOOKUP(U121,BG!$A$2:$F$55,5)</f>
        <v>0.81477424704928736</v>
      </c>
      <c r="AB121" s="4">
        <f>VLOOKUP(U121+1,BG!$A$2:$F$55,4)</f>
        <v>20.250606934658986</v>
      </c>
      <c r="AC121" s="4">
        <f>VLOOKUP(U121+1,BG!$A$2:$F$55,5)</f>
        <v>0.74693211110539326</v>
      </c>
      <c r="AD121" s="3">
        <f>COUNTIF($U$2:U121,U121)</f>
        <v>13</v>
      </c>
      <c r="AE121" s="3">
        <f t="shared" si="17"/>
        <v>18</v>
      </c>
      <c r="AF121" s="3">
        <f t="shared" si="20"/>
        <v>5</v>
      </c>
      <c r="AG121" s="3">
        <f t="shared" si="21"/>
        <v>12</v>
      </c>
      <c r="AH121" s="81">
        <f t="shared" si="18"/>
        <v>19.300177537287485</v>
      </c>
      <c r="AI121" s="81">
        <f t="shared" si="19"/>
        <v>0.76688568050065609</v>
      </c>
      <c r="AJ121" s="83">
        <v>0.44441599999999998</v>
      </c>
      <c r="AK121" s="83">
        <v>69.664100000000005</v>
      </c>
      <c r="AL121" s="84">
        <f t="shared" si="22"/>
        <v>30.959840665600002</v>
      </c>
      <c r="AM121" s="84">
        <f t="shared" si="32"/>
        <v>40.538009744806835</v>
      </c>
      <c r="AN121" s="84">
        <f t="shared" si="23"/>
        <v>14.80102978446619</v>
      </c>
      <c r="AO121" s="84">
        <f t="shared" si="24"/>
        <v>25.736979960340648</v>
      </c>
      <c r="AP121" s="85">
        <f t="shared" si="25"/>
        <v>0.20293215106463586</v>
      </c>
      <c r="AQ121" s="85">
        <f t="shared" si="26"/>
        <v>5.2228607052593539</v>
      </c>
      <c r="AR121" s="86">
        <f t="shared" si="27"/>
        <v>0</v>
      </c>
      <c r="AS121" s="88">
        <f t="shared" si="28"/>
        <v>2156.7894361124254</v>
      </c>
      <c r="AT121" s="88">
        <f t="shared" si="29"/>
        <v>2698.7114414147954</v>
      </c>
      <c r="AU121" s="88">
        <f t="shared" si="30"/>
        <v>11.350697798370833</v>
      </c>
      <c r="AV121" s="88">
        <f t="shared" si="31"/>
        <v>2687.3607436164248</v>
      </c>
      <c r="BJ121">
        <v>1190</v>
      </c>
      <c r="BK121">
        <v>2380000</v>
      </c>
    </row>
    <row r="122" spans="1:63" x14ac:dyDescent="0.25">
      <c r="A122">
        <v>5</v>
      </c>
      <c r="B122" s="36">
        <v>31</v>
      </c>
      <c r="C122" s="37" t="s">
        <v>210</v>
      </c>
      <c r="D122" s="37">
        <v>-199.96875</v>
      </c>
      <c r="E122" s="37">
        <v>-104</v>
      </c>
      <c r="F122" s="37">
        <v>310</v>
      </c>
      <c r="G122" s="37">
        <v>0.145172</v>
      </c>
      <c r="H122" s="37">
        <v>0.18341399999999999</v>
      </c>
      <c r="I122" s="37">
        <v>46.953660999999997</v>
      </c>
      <c r="J122" s="37">
        <v>1.6097859999999999</v>
      </c>
      <c r="K122" s="37">
        <v>8.8743359999999996</v>
      </c>
      <c r="L122" s="37">
        <v>0.15221199999999999</v>
      </c>
      <c r="M122" s="38">
        <v>0.145172</v>
      </c>
      <c r="N122" s="37">
        <v>0.163131</v>
      </c>
      <c r="O122" s="37">
        <v>101104</v>
      </c>
      <c r="P122" s="37">
        <v>20.7</v>
      </c>
      <c r="Q122" s="37">
        <v>60</v>
      </c>
      <c r="R122" s="37">
        <v>1.1920999999999999</v>
      </c>
      <c r="S122" s="37" t="s">
        <v>273</v>
      </c>
      <c r="T122" s="37" t="s">
        <v>274</v>
      </c>
      <c r="U122" s="77">
        <v>1070</v>
      </c>
      <c r="V122" s="34">
        <v>30.354106439136849</v>
      </c>
      <c r="W122" s="2">
        <v>0.70331384653795626</v>
      </c>
      <c r="X122" s="2">
        <v>44.877538605505499</v>
      </c>
      <c r="Y122" s="2">
        <v>-48.515036383101126</v>
      </c>
      <c r="Z122" s="80">
        <f>VLOOKUP(U122,BG!$A$2:$F$55,4)</f>
        <v>17.019146983595888</v>
      </c>
      <c r="AA122" s="80">
        <f>VLOOKUP(U122,BG!$A$2:$F$55,5)</f>
        <v>0.81477424704928736</v>
      </c>
      <c r="AB122" s="4">
        <f>VLOOKUP(U122+1,BG!$A$2:$F$55,4)</f>
        <v>20.250606934658986</v>
      </c>
      <c r="AC122" s="4">
        <f>VLOOKUP(U122+1,BG!$A$2:$F$55,5)</f>
        <v>0.74693211110539326</v>
      </c>
      <c r="AD122" s="3">
        <f>COUNTIF($U$2:U122,U122)</f>
        <v>14</v>
      </c>
      <c r="AE122" s="3">
        <f t="shared" si="17"/>
        <v>18</v>
      </c>
      <c r="AF122" s="3">
        <f t="shared" si="20"/>
        <v>4</v>
      </c>
      <c r="AG122" s="3">
        <f t="shared" si="21"/>
        <v>13</v>
      </c>
      <c r="AH122" s="81">
        <f t="shared" si="18"/>
        <v>19.490263416761788</v>
      </c>
      <c r="AI122" s="81">
        <f t="shared" si="19"/>
        <v>0.76289496662160372</v>
      </c>
      <c r="AJ122" s="83">
        <v>0.40870099999999998</v>
      </c>
      <c r="AK122" s="83">
        <v>48.263500000000001</v>
      </c>
      <c r="AL122" s="84">
        <f t="shared" si="22"/>
        <v>19.7253407135</v>
      </c>
      <c r="AM122" s="84">
        <f t="shared" si="32"/>
        <v>31.562994299793701</v>
      </c>
      <c r="AN122" s="84">
        <f t="shared" si="23"/>
        <v>14.869023858776748</v>
      </c>
      <c r="AO122" s="84">
        <f t="shared" si="24"/>
        <v>16.693970441016951</v>
      </c>
      <c r="AP122" s="85">
        <f t="shared" si="25"/>
        <v>0.18158473942394171</v>
      </c>
      <c r="AQ122" s="85">
        <f t="shared" si="26"/>
        <v>3.0313702724830485</v>
      </c>
      <c r="AR122" s="86">
        <f t="shared" si="27"/>
        <v>0</v>
      </c>
      <c r="AS122" s="88">
        <f t="shared" si="28"/>
        <v>952.01398152600723</v>
      </c>
      <c r="AT122" s="88">
        <f t="shared" si="29"/>
        <v>1416.469495194342</v>
      </c>
      <c r="AU122" s="88">
        <f t="shared" si="30"/>
        <v>11.343503460437317</v>
      </c>
      <c r="AV122" s="88">
        <f t="shared" si="31"/>
        <v>1405.1259917339048</v>
      </c>
      <c r="BJ122">
        <v>1200</v>
      </c>
      <c r="BK122">
        <v>2400000</v>
      </c>
    </row>
    <row r="123" spans="1:63" x14ac:dyDescent="0.25">
      <c r="A123">
        <v>5</v>
      </c>
      <c r="B123" s="36">
        <v>32</v>
      </c>
      <c r="C123" s="37" t="s">
        <v>210</v>
      </c>
      <c r="D123" s="37">
        <v>-199.96875</v>
      </c>
      <c r="E123" s="37">
        <v>-104</v>
      </c>
      <c r="F123" s="37">
        <v>320</v>
      </c>
      <c r="G123" s="37">
        <v>0.13953299999999999</v>
      </c>
      <c r="H123" s="37">
        <v>0.18327299999999999</v>
      </c>
      <c r="I123" s="37">
        <v>46.918348000000002</v>
      </c>
      <c r="J123" s="37">
        <v>1.6161270000000001</v>
      </c>
      <c r="K123" s="37">
        <v>8.8709849999999992</v>
      </c>
      <c r="L123" s="37">
        <v>0.152868</v>
      </c>
      <c r="M123" s="38">
        <v>0.13953299999999999</v>
      </c>
      <c r="N123" s="37">
        <v>0.14560100000000001</v>
      </c>
      <c r="O123" s="37">
        <v>101104</v>
      </c>
      <c r="P123" s="37">
        <v>20.7</v>
      </c>
      <c r="Q123" s="37">
        <v>60</v>
      </c>
      <c r="R123" s="37">
        <v>1.1920999999999999</v>
      </c>
      <c r="S123" s="37" t="s">
        <v>275</v>
      </c>
      <c r="T123" s="37" t="s">
        <v>276</v>
      </c>
      <c r="U123" s="77">
        <v>1070</v>
      </c>
      <c r="V123" s="34">
        <v>24.679037579367268</v>
      </c>
      <c r="W123" s="2">
        <v>0.89521802402680695</v>
      </c>
      <c r="X123" s="2">
        <v>33.401792905677723</v>
      </c>
      <c r="Y123" s="2">
        <v>-46.442341839351712</v>
      </c>
      <c r="Z123" s="80">
        <f>VLOOKUP(U123,BG!$A$2:$F$55,4)</f>
        <v>17.019146983595888</v>
      </c>
      <c r="AA123" s="80">
        <f>VLOOKUP(U123,BG!$A$2:$F$55,5)</f>
        <v>0.81477424704928736</v>
      </c>
      <c r="AB123" s="4">
        <f>VLOOKUP(U123+1,BG!$A$2:$F$55,4)</f>
        <v>20.250606934658986</v>
      </c>
      <c r="AC123" s="4">
        <f>VLOOKUP(U123+1,BG!$A$2:$F$55,5)</f>
        <v>0.74693211110539326</v>
      </c>
      <c r="AD123" s="3">
        <f>COUNTIF($U$2:U123,U123)</f>
        <v>15</v>
      </c>
      <c r="AE123" s="3">
        <f t="shared" si="17"/>
        <v>18</v>
      </c>
      <c r="AF123" s="3">
        <f t="shared" si="20"/>
        <v>3</v>
      </c>
      <c r="AG123" s="3">
        <f t="shared" si="21"/>
        <v>14</v>
      </c>
      <c r="AH123" s="81">
        <f t="shared" si="18"/>
        <v>19.680349296236088</v>
      </c>
      <c r="AI123" s="81">
        <f t="shared" si="19"/>
        <v>0.75890425274255102</v>
      </c>
      <c r="AJ123" s="83">
        <v>0.36762800000000001</v>
      </c>
      <c r="AK123" s="83">
        <v>38.682299999999998</v>
      </c>
      <c r="AL123" s="84">
        <f t="shared" si="22"/>
        <v>14.220696584399999</v>
      </c>
      <c r="AM123" s="84">
        <f t="shared" si="32"/>
        <v>29.901887043973431</v>
      </c>
      <c r="AN123" s="84">
        <f t="shared" si="23"/>
        <v>14.935500776372438</v>
      </c>
      <c r="AO123" s="84">
        <f t="shared" si="24"/>
        <v>14.966386267600994</v>
      </c>
      <c r="AP123" s="85">
        <f t="shared" si="25"/>
        <v>4.9824297587137162E-2</v>
      </c>
      <c r="AQ123" s="85">
        <f t="shared" si="26"/>
        <v>0.74568968320099493</v>
      </c>
      <c r="AR123" s="86">
        <f t="shared" si="27"/>
        <v>0</v>
      </c>
      <c r="AS123" s="88">
        <f t="shared" si="28"/>
        <v>550.08925148673609</v>
      </c>
      <c r="AT123" s="88">
        <f t="shared" si="29"/>
        <v>998.77663853176841</v>
      </c>
      <c r="AU123" s="88">
        <f t="shared" si="30"/>
        <v>11.334615056028715</v>
      </c>
      <c r="AV123" s="88">
        <f t="shared" si="31"/>
        <v>987.44202347573969</v>
      </c>
      <c r="BJ123">
        <v>1210</v>
      </c>
      <c r="BK123">
        <v>2420000</v>
      </c>
    </row>
    <row r="124" spans="1:63" x14ac:dyDescent="0.25">
      <c r="A124">
        <v>5</v>
      </c>
      <c r="B124" s="36">
        <v>33</v>
      </c>
      <c r="C124" s="37" t="s">
        <v>210</v>
      </c>
      <c r="D124" s="37">
        <v>-199.96875</v>
      </c>
      <c r="E124" s="37">
        <v>-104</v>
      </c>
      <c r="F124" s="37">
        <v>330</v>
      </c>
      <c r="G124" s="37">
        <v>0.131939</v>
      </c>
      <c r="H124" s="37">
        <v>0.18345800000000001</v>
      </c>
      <c r="I124" s="37">
        <v>46.964612000000002</v>
      </c>
      <c r="J124" s="37">
        <v>1.5928789999999999</v>
      </c>
      <c r="K124" s="37">
        <v>8.8769709999999993</v>
      </c>
      <c r="L124" s="37">
        <v>0.15059400000000001</v>
      </c>
      <c r="M124" s="38">
        <v>0.131939</v>
      </c>
      <c r="N124" s="37">
        <v>0.11758</v>
      </c>
      <c r="O124" s="37">
        <v>101106</v>
      </c>
      <c r="P124" s="37">
        <v>20.8</v>
      </c>
      <c r="Q124" s="37">
        <v>60</v>
      </c>
      <c r="R124" s="37">
        <v>1.1916</v>
      </c>
      <c r="S124" s="37" t="s">
        <v>277</v>
      </c>
      <c r="T124" s="37" t="s">
        <v>278</v>
      </c>
      <c r="U124" s="77">
        <v>1070</v>
      </c>
      <c r="V124" s="34">
        <v>17.241227337361082</v>
      </c>
      <c r="W124" s="2">
        <v>0.95063005999738059</v>
      </c>
      <c r="X124" s="2">
        <v>24.051787252187086</v>
      </c>
      <c r="Y124" s="2">
        <v>-48.497062484806108</v>
      </c>
      <c r="Z124" s="80">
        <f>VLOOKUP(U124,BG!$A$2:$F$55,4)</f>
        <v>17.019146983595888</v>
      </c>
      <c r="AA124" s="80">
        <f>VLOOKUP(U124,BG!$A$2:$F$55,5)</f>
        <v>0.81477424704928736</v>
      </c>
      <c r="AB124" s="4">
        <f>VLOOKUP(U124+1,BG!$A$2:$F$55,4)</f>
        <v>20.250606934658986</v>
      </c>
      <c r="AC124" s="4">
        <f>VLOOKUP(U124+1,BG!$A$2:$F$55,5)</f>
        <v>0.74693211110539326</v>
      </c>
      <c r="AD124" s="3">
        <f>COUNTIF($U$2:U124,U124)</f>
        <v>16</v>
      </c>
      <c r="AE124" s="3">
        <f t="shared" si="17"/>
        <v>18</v>
      </c>
      <c r="AF124" s="3">
        <f t="shared" si="20"/>
        <v>2</v>
      </c>
      <c r="AG124" s="3">
        <f t="shared" si="21"/>
        <v>15</v>
      </c>
      <c r="AH124" s="81">
        <f t="shared" si="18"/>
        <v>19.870435175710387</v>
      </c>
      <c r="AI124" s="81">
        <f t="shared" si="19"/>
        <v>0.75491353886349855</v>
      </c>
      <c r="AJ124" s="83">
        <v>0.36188199999999998</v>
      </c>
      <c r="AK124" s="83">
        <v>31.894500000000001</v>
      </c>
      <c r="AL124" s="84">
        <f t="shared" si="22"/>
        <v>11.542045449</v>
      </c>
      <c r="AM124" s="84">
        <f t="shared" si="32"/>
        <v>22.864351958590845</v>
      </c>
      <c r="AN124" s="84">
        <f t="shared" si="23"/>
        <v>15.000460537253272</v>
      </c>
      <c r="AO124" s="84">
        <f t="shared" si="24"/>
        <v>7.8638914213375735</v>
      </c>
      <c r="AP124" s="85">
        <f t="shared" si="25"/>
        <v>0.46772695992244601</v>
      </c>
      <c r="AQ124" s="85">
        <f t="shared" si="26"/>
        <v>3.6781540276624263</v>
      </c>
      <c r="AR124" s="86">
        <f t="shared" si="27"/>
        <v>0</v>
      </c>
      <c r="AS124" s="88">
        <f t="shared" si="28"/>
        <v>368.12776857313048</v>
      </c>
      <c r="AT124" s="88">
        <f t="shared" si="29"/>
        <v>549.92852896715419</v>
      </c>
      <c r="AU124" s="88">
        <f t="shared" si="30"/>
        <v>11.324050748760124</v>
      </c>
      <c r="AV124" s="88">
        <f t="shared" si="31"/>
        <v>538.60447821839409</v>
      </c>
      <c r="BJ124">
        <v>1220</v>
      </c>
      <c r="BK124">
        <v>2440000</v>
      </c>
    </row>
    <row r="125" spans="1:63" x14ac:dyDescent="0.25">
      <c r="A125">
        <v>5</v>
      </c>
      <c r="B125" s="36">
        <v>34</v>
      </c>
      <c r="C125" s="37" t="s">
        <v>210</v>
      </c>
      <c r="D125" s="37">
        <v>-199.96875</v>
      </c>
      <c r="E125" s="37">
        <v>-104</v>
      </c>
      <c r="F125" s="37">
        <v>340</v>
      </c>
      <c r="G125" s="37">
        <v>0.13015199999999999</v>
      </c>
      <c r="H125" s="37">
        <v>0.18312800000000001</v>
      </c>
      <c r="I125" s="37">
        <v>46.881956000000002</v>
      </c>
      <c r="J125" s="37">
        <v>1.6403719999999999</v>
      </c>
      <c r="K125" s="37">
        <v>8.8673699999999993</v>
      </c>
      <c r="L125" s="37">
        <v>0.15521499999999999</v>
      </c>
      <c r="M125" s="38">
        <v>0.13015199999999999</v>
      </c>
      <c r="N125" s="37">
        <v>0.10380200000000001</v>
      </c>
      <c r="O125" s="37">
        <v>101107</v>
      </c>
      <c r="P125" s="37">
        <v>20.7</v>
      </c>
      <c r="Q125" s="37">
        <v>60</v>
      </c>
      <c r="R125" s="37">
        <v>1.1920999999999999</v>
      </c>
      <c r="S125" s="37" t="s">
        <v>279</v>
      </c>
      <c r="T125" s="37" t="s">
        <v>280</v>
      </c>
      <c r="U125" s="77">
        <v>1070</v>
      </c>
      <c r="V125" s="34">
        <v>15.038636355062446</v>
      </c>
      <c r="W125" s="2">
        <v>1.1016734068812428</v>
      </c>
      <c r="X125" s="2">
        <v>20.602651535254179</v>
      </c>
      <c r="Y125" s="2">
        <v>-47.403762739208361</v>
      </c>
      <c r="Z125" s="80">
        <f>VLOOKUP(U125,BG!$A$2:$F$55,4)</f>
        <v>17.019146983595888</v>
      </c>
      <c r="AA125" s="80">
        <f>VLOOKUP(U125,BG!$A$2:$F$55,5)</f>
        <v>0.81477424704928736</v>
      </c>
      <c r="AB125" s="4">
        <f>VLOOKUP(U125+1,BG!$A$2:$F$55,4)</f>
        <v>20.250606934658986</v>
      </c>
      <c r="AC125" s="4">
        <f>VLOOKUP(U125+1,BG!$A$2:$F$55,5)</f>
        <v>0.74693211110539326</v>
      </c>
      <c r="AD125" s="3">
        <f>COUNTIF($U$2:U125,U125)</f>
        <v>17</v>
      </c>
      <c r="AE125" s="3">
        <f t="shared" si="17"/>
        <v>18</v>
      </c>
      <c r="AF125" s="3">
        <f t="shared" si="20"/>
        <v>1</v>
      </c>
      <c r="AG125" s="3">
        <f t="shared" si="21"/>
        <v>16</v>
      </c>
      <c r="AH125" s="81">
        <f t="shared" si="18"/>
        <v>20.060521055184687</v>
      </c>
      <c r="AI125" s="81">
        <f t="shared" si="19"/>
        <v>0.75092282498444585</v>
      </c>
      <c r="AJ125" s="83">
        <v>0.44704199999999999</v>
      </c>
      <c r="AK125" s="83">
        <v>25.728899999999999</v>
      </c>
      <c r="AL125" s="84">
        <f t="shared" si="22"/>
        <v>11.5018989138</v>
      </c>
      <c r="AM125" s="84">
        <f t="shared" si="32"/>
        <v>22.697393307630538</v>
      </c>
      <c r="AN125" s="84">
        <f t="shared" si="23"/>
        <v>15.063903141419241</v>
      </c>
      <c r="AO125" s="84">
        <f t="shared" si="24"/>
        <v>7.6334901662112973</v>
      </c>
      <c r="AP125" s="85">
        <f t="shared" si="25"/>
        <v>0.50676802659833597</v>
      </c>
      <c r="AQ125" s="85">
        <f t="shared" si="26"/>
        <v>3.8684087475887026</v>
      </c>
      <c r="AR125" s="86">
        <f t="shared" si="27"/>
        <v>0</v>
      </c>
      <c r="AS125" s="88">
        <f t="shared" si="28"/>
        <v>295.93120696326883</v>
      </c>
      <c r="AT125" s="88">
        <f t="shared" si="29"/>
        <v>467.62648507572226</v>
      </c>
      <c r="AU125" s="88">
        <f t="shared" si="30"/>
        <v>11.311828702246606</v>
      </c>
      <c r="AV125" s="88">
        <f t="shared" si="31"/>
        <v>456.31465637347566</v>
      </c>
      <c r="BJ125">
        <v>1230</v>
      </c>
      <c r="BK125">
        <v>2460000</v>
      </c>
    </row>
    <row r="126" spans="1:63" x14ac:dyDescent="0.25">
      <c r="A126">
        <v>5</v>
      </c>
      <c r="B126" s="36">
        <v>35</v>
      </c>
      <c r="C126" s="37" t="s">
        <v>210</v>
      </c>
      <c r="D126" s="37">
        <v>-199.96875</v>
      </c>
      <c r="E126" s="37">
        <v>-104</v>
      </c>
      <c r="F126" s="37">
        <v>350</v>
      </c>
      <c r="G126" s="37">
        <v>0.12842400000000001</v>
      </c>
      <c r="H126" s="37">
        <v>0.18340400000000001</v>
      </c>
      <c r="I126" s="37">
        <v>46.951073000000001</v>
      </c>
      <c r="J126" s="37">
        <v>1.6064560000000001</v>
      </c>
      <c r="K126" s="37">
        <v>8.8756249999999994</v>
      </c>
      <c r="L126" s="37">
        <v>0.15190000000000001</v>
      </c>
      <c r="M126" s="38">
        <v>0.12842400000000001</v>
      </c>
      <c r="N126" s="37">
        <v>0.11247500000000001</v>
      </c>
      <c r="O126" s="37">
        <v>101107</v>
      </c>
      <c r="P126" s="37">
        <v>20.8</v>
      </c>
      <c r="Q126" s="37">
        <v>60</v>
      </c>
      <c r="R126" s="37">
        <v>1.1917</v>
      </c>
      <c r="S126" s="37" t="s">
        <v>281</v>
      </c>
      <c r="T126" s="37" t="s">
        <v>282</v>
      </c>
      <c r="U126" s="77">
        <v>1070</v>
      </c>
      <c r="V126" s="34">
        <v>12.889167318849617</v>
      </c>
      <c r="W126" s="2">
        <v>1.0948133142462306</v>
      </c>
      <c r="X126" s="2">
        <v>18.28410968143535</v>
      </c>
      <c r="Y126" s="2">
        <v>-48.867238895635595</v>
      </c>
      <c r="Z126" s="80">
        <f>VLOOKUP(U126,BG!$A$2:$F$55,4)</f>
        <v>17.019146983595888</v>
      </c>
      <c r="AA126" s="80">
        <f>VLOOKUP(U126,BG!$A$2:$F$55,5)</f>
        <v>0.81477424704928736</v>
      </c>
      <c r="AB126" s="4">
        <f>VLOOKUP(U126+1,BG!$A$2:$F$55,4)</f>
        <v>20.250606934658986</v>
      </c>
      <c r="AC126" s="4">
        <f>VLOOKUP(U126+1,BG!$A$2:$F$55,5)</f>
        <v>0.74693211110539326</v>
      </c>
      <c r="AD126" s="3">
        <f>COUNTIF($U$2:U126,U126)</f>
        <v>18</v>
      </c>
      <c r="AE126" s="3">
        <f t="shared" si="17"/>
        <v>18</v>
      </c>
      <c r="AF126" s="3">
        <f t="shared" si="20"/>
        <v>0</v>
      </c>
      <c r="AG126" s="3">
        <f t="shared" si="21"/>
        <v>17</v>
      </c>
      <c r="AH126" s="81">
        <f t="shared" si="18"/>
        <v>20.250606934658986</v>
      </c>
      <c r="AI126" s="81">
        <f t="shared" si="19"/>
        <v>0.74693211110539326</v>
      </c>
      <c r="AJ126" s="83">
        <v>0.44015399999999999</v>
      </c>
      <c r="AK126" s="83">
        <v>22.890699999999999</v>
      </c>
      <c r="AL126" s="84">
        <f t="shared" si="22"/>
        <v>10.0754331678</v>
      </c>
      <c r="AM126" s="84">
        <f t="shared" si="32"/>
        <v>20.017686718373827</v>
      </c>
      <c r="AN126" s="84">
        <f t="shared" si="23"/>
        <v>15.125828588870354</v>
      </c>
      <c r="AO126" s="84">
        <f t="shared" si="24"/>
        <v>4.8918581295034738</v>
      </c>
      <c r="AP126" s="85">
        <f t="shared" si="25"/>
        <v>1.0596331498318947</v>
      </c>
      <c r="AQ126" s="85">
        <f t="shared" si="26"/>
        <v>5.1835750382965262</v>
      </c>
      <c r="AR126" s="86">
        <f t="shared" si="27"/>
        <v>0</v>
      </c>
      <c r="AS126" s="88">
        <f t="shared" si="28"/>
        <v>230.63371801415943</v>
      </c>
      <c r="AT126" s="88">
        <f t="shared" si="29"/>
        <v>366.00557952735869</v>
      </c>
      <c r="AU126" s="88">
        <f t="shared" si="30"/>
        <v>11.297967080103245</v>
      </c>
      <c r="AV126" s="88">
        <f t="shared" si="31"/>
        <v>354.70761244725543</v>
      </c>
      <c r="BJ126">
        <v>1240</v>
      </c>
      <c r="BK126">
        <v>2480000</v>
      </c>
    </row>
    <row r="127" spans="1:63" x14ac:dyDescent="0.25">
      <c r="A127">
        <v>6</v>
      </c>
      <c r="B127" s="7">
        <v>1</v>
      </c>
      <c r="C127" s="3" t="s">
        <v>283</v>
      </c>
      <c r="D127" s="3">
        <v>-800</v>
      </c>
      <c r="E127" s="3">
        <v>104</v>
      </c>
      <c r="F127" s="3">
        <v>10</v>
      </c>
      <c r="G127" s="3">
        <v>0.225495</v>
      </c>
      <c r="H127" s="3">
        <v>0.18821499999999999</v>
      </c>
      <c r="I127" s="3">
        <v>48.158146000000002</v>
      </c>
      <c r="J127" s="3">
        <v>1.547274</v>
      </c>
      <c r="K127" s="3">
        <v>9.0680010000000006</v>
      </c>
      <c r="L127" s="3">
        <v>0.145872</v>
      </c>
      <c r="M127" s="50">
        <v>0.225495</v>
      </c>
      <c r="N127" s="3">
        <v>8.4720000000000004E-2</v>
      </c>
      <c r="O127" s="3">
        <v>99700</v>
      </c>
      <c r="P127" s="3">
        <v>21.7</v>
      </c>
      <c r="Q127" s="3">
        <v>60</v>
      </c>
      <c r="R127" s="3">
        <v>1.171</v>
      </c>
      <c r="S127" s="3" t="s">
        <v>284</v>
      </c>
      <c r="T127" s="3" t="s">
        <v>285</v>
      </c>
      <c r="U127" s="77">
        <v>1080</v>
      </c>
      <c r="V127" s="34">
        <v>190.81825745125778</v>
      </c>
      <c r="W127" s="2">
        <v>4.5642146764366993</v>
      </c>
      <c r="X127" s="2">
        <v>28.106868535213163</v>
      </c>
      <c r="Y127" s="2">
        <v>-3.0812533971616336</v>
      </c>
      <c r="Z127" s="80">
        <f>VLOOKUP(U127,BG!$A$2:$F$55,4)</f>
        <v>15.069129644681414</v>
      </c>
      <c r="AA127" s="80">
        <f>VLOOKUP(U127,BG!$A$2:$F$55,5)</f>
        <v>0.97064031469867118</v>
      </c>
      <c r="AB127" s="4">
        <f>VLOOKUP(U127+1,BG!$A$2:$F$55,4)</f>
        <v>15.316755607420955</v>
      </c>
      <c r="AC127" s="4">
        <f>VLOOKUP(U127+1,BG!$A$2:$F$55,5)</f>
        <v>0.92646338453189148</v>
      </c>
      <c r="AD127" s="3">
        <f>COUNTIF($U$2:U127,U127)</f>
        <v>1</v>
      </c>
      <c r="AE127" s="3">
        <f t="shared" si="17"/>
        <v>17</v>
      </c>
      <c r="AF127" s="3">
        <f t="shared" si="20"/>
        <v>16</v>
      </c>
      <c r="AG127" s="3">
        <f t="shared" si="21"/>
        <v>0</v>
      </c>
      <c r="AH127" s="81">
        <f t="shared" si="18"/>
        <v>15.069129644681414</v>
      </c>
      <c r="AI127" s="81">
        <f t="shared" si="19"/>
        <v>0.97064031469867118</v>
      </c>
      <c r="AJ127" s="83">
        <v>3.4085000000000001</v>
      </c>
      <c r="AK127" s="83">
        <v>29.242999999999999</v>
      </c>
      <c r="AL127" s="84">
        <f t="shared" si="22"/>
        <v>99.674765499999992</v>
      </c>
      <c r="AM127" s="84">
        <f t="shared" si="32"/>
        <v>128.28578187709678</v>
      </c>
      <c r="AN127" s="84">
        <f t="shared" si="23"/>
        <v>14.626704740548643</v>
      </c>
      <c r="AO127" s="84">
        <f t="shared" si="24"/>
        <v>113.65907713654813</v>
      </c>
      <c r="AP127" s="85">
        <f t="shared" si="25"/>
        <v>0.12303734984358197</v>
      </c>
      <c r="AQ127" s="85">
        <f t="shared" si="26"/>
        <v>13.984311636548142</v>
      </c>
      <c r="AR127" s="86">
        <f t="shared" si="27"/>
        <v>0</v>
      </c>
      <c r="AS127" s="88">
        <f t="shared" si="28"/>
        <v>2914.7891675164997</v>
      </c>
      <c r="AT127" s="88">
        <f t="shared" si="29"/>
        <v>3605.7116061565912</v>
      </c>
      <c r="AU127" s="88">
        <f t="shared" si="30"/>
        <v>14.197269292370681</v>
      </c>
      <c r="AV127" s="88">
        <f t="shared" si="31"/>
        <v>3591.5143368642207</v>
      </c>
      <c r="BJ127">
        <v>1250</v>
      </c>
      <c r="BK127">
        <v>2500000</v>
      </c>
    </row>
    <row r="128" spans="1:63" x14ac:dyDescent="0.25">
      <c r="A128">
        <v>6</v>
      </c>
      <c r="B128" s="7">
        <v>2</v>
      </c>
      <c r="C128" s="3" t="s">
        <v>283</v>
      </c>
      <c r="D128" s="3">
        <v>-800</v>
      </c>
      <c r="E128" s="3">
        <v>104</v>
      </c>
      <c r="F128" s="3">
        <v>20</v>
      </c>
      <c r="G128" s="3">
        <v>0.232603</v>
      </c>
      <c r="H128" s="3">
        <v>0.188693</v>
      </c>
      <c r="I128" s="3">
        <v>48.278100999999999</v>
      </c>
      <c r="J128" s="3">
        <v>1.462583</v>
      </c>
      <c r="K128" s="3">
        <v>9.0794180000000004</v>
      </c>
      <c r="L128" s="3">
        <v>0.13769200000000001</v>
      </c>
      <c r="M128" s="50">
        <v>0.232603</v>
      </c>
      <c r="N128" s="3">
        <v>8.4138000000000004E-2</v>
      </c>
      <c r="O128" s="3">
        <v>99700</v>
      </c>
      <c r="P128" s="3">
        <v>21.7</v>
      </c>
      <c r="Q128" s="3">
        <v>60</v>
      </c>
      <c r="R128" s="3">
        <v>1.171</v>
      </c>
      <c r="S128" s="3" t="s">
        <v>286</v>
      </c>
      <c r="T128" s="3" t="s">
        <v>287</v>
      </c>
      <c r="U128" s="77">
        <v>1080</v>
      </c>
      <c r="V128" s="34">
        <v>192.58736531615924</v>
      </c>
      <c r="W128" s="2">
        <v>4.7359335444390052</v>
      </c>
      <c r="X128" s="2">
        <v>26.948410889099275</v>
      </c>
      <c r="Y128" s="2">
        <v>-8.3917278570215341</v>
      </c>
      <c r="Z128" s="80">
        <f>VLOOKUP(U128,BG!$A$2:$F$55,4)</f>
        <v>15.069129644681414</v>
      </c>
      <c r="AA128" s="80">
        <f>VLOOKUP(U128,BG!$A$2:$F$55,5)</f>
        <v>0.97064031469867118</v>
      </c>
      <c r="AB128" s="4">
        <f>VLOOKUP(U128+1,BG!$A$2:$F$55,4)</f>
        <v>15.316755607420955</v>
      </c>
      <c r="AC128" s="4">
        <f>VLOOKUP(U128+1,BG!$A$2:$F$55,5)</f>
        <v>0.92646338453189148</v>
      </c>
      <c r="AD128" s="3">
        <f>COUNTIF($U$2:U128,U128)</f>
        <v>2</v>
      </c>
      <c r="AE128" s="3">
        <f t="shared" si="17"/>
        <v>17</v>
      </c>
      <c r="AF128" s="3">
        <f t="shared" si="20"/>
        <v>15</v>
      </c>
      <c r="AG128" s="3">
        <f t="shared" si="21"/>
        <v>1</v>
      </c>
      <c r="AH128" s="81">
        <f t="shared" si="18"/>
        <v>15.084606267352635</v>
      </c>
      <c r="AI128" s="81">
        <f t="shared" si="19"/>
        <v>0.96787925656324736</v>
      </c>
      <c r="AJ128" s="83">
        <v>3.57518</v>
      </c>
      <c r="AK128" s="83">
        <v>28.1312</v>
      </c>
      <c r="AL128" s="84">
        <f t="shared" si="22"/>
        <v>100.574103616</v>
      </c>
      <c r="AM128" s="84">
        <f t="shared" si="32"/>
        <v>127.62588309901061</v>
      </c>
      <c r="AN128" s="84">
        <f t="shared" si="23"/>
        <v>14.600077499594571</v>
      </c>
      <c r="AO128" s="84">
        <f t="shared" si="24"/>
        <v>113.02580559941603</v>
      </c>
      <c r="AP128" s="85">
        <f t="shared" si="25"/>
        <v>0.11016689434222766</v>
      </c>
      <c r="AQ128" s="85">
        <f t="shared" si="26"/>
        <v>12.451701983416029</v>
      </c>
      <c r="AR128" s="86">
        <f t="shared" si="27"/>
        <v>0</v>
      </c>
      <c r="AS128" s="88">
        <f t="shared" si="28"/>
        <v>2829.2702236424193</v>
      </c>
      <c r="AT128" s="88">
        <f t="shared" si="29"/>
        <v>3439.3147378362887</v>
      </c>
      <c r="AU128" s="88">
        <f t="shared" si="30"/>
        <v>14.131112156073387</v>
      </c>
      <c r="AV128" s="88">
        <f t="shared" si="31"/>
        <v>3425.1836256802153</v>
      </c>
      <c r="BJ128">
        <v>1260</v>
      </c>
    </row>
    <row r="129" spans="1:62" x14ac:dyDescent="0.25">
      <c r="A129">
        <v>6</v>
      </c>
      <c r="B129" s="7">
        <v>3</v>
      </c>
      <c r="C129" s="3" t="s">
        <v>283</v>
      </c>
      <c r="D129" s="3">
        <v>-800</v>
      </c>
      <c r="E129" s="3">
        <v>104</v>
      </c>
      <c r="F129" s="3">
        <v>30</v>
      </c>
      <c r="G129" s="3">
        <v>0.242669</v>
      </c>
      <c r="H129" s="3">
        <v>0.18897600000000001</v>
      </c>
      <c r="I129" s="3">
        <v>48.349187999999998</v>
      </c>
      <c r="J129" s="3">
        <v>1.343615</v>
      </c>
      <c r="K129" s="3">
        <v>9.0862669999999994</v>
      </c>
      <c r="L129" s="3">
        <v>0.12628500000000001</v>
      </c>
      <c r="M129" s="50">
        <v>0.242669</v>
      </c>
      <c r="N129" s="3">
        <v>7.9072000000000003E-2</v>
      </c>
      <c r="O129" s="3">
        <v>99700</v>
      </c>
      <c r="P129" s="3">
        <v>21.7</v>
      </c>
      <c r="Q129" s="3">
        <v>60</v>
      </c>
      <c r="R129" s="3">
        <v>1.171</v>
      </c>
      <c r="S129" s="3" t="s">
        <v>288</v>
      </c>
      <c r="T129" s="3" t="s">
        <v>289</v>
      </c>
      <c r="U129" s="77">
        <v>1080</v>
      </c>
      <c r="V129" s="34">
        <v>197.1247495429071</v>
      </c>
      <c r="W129" s="2">
        <v>5.3325575306765529</v>
      </c>
      <c r="X129" s="2">
        <v>23.184871988468817</v>
      </c>
      <c r="Y129" s="2">
        <v>-18.969039853589042</v>
      </c>
      <c r="Z129" s="80">
        <f>VLOOKUP(U129,BG!$A$2:$F$55,4)</f>
        <v>15.069129644681414</v>
      </c>
      <c r="AA129" s="80">
        <f>VLOOKUP(U129,BG!$A$2:$F$55,5)</f>
        <v>0.97064031469867118</v>
      </c>
      <c r="AB129" s="4">
        <f>VLOOKUP(U129+1,BG!$A$2:$F$55,4)</f>
        <v>15.316755607420955</v>
      </c>
      <c r="AC129" s="4">
        <f>VLOOKUP(U129+1,BG!$A$2:$F$55,5)</f>
        <v>0.92646338453189148</v>
      </c>
      <c r="AD129" s="3">
        <f>COUNTIF($U$2:U129,U129)</f>
        <v>3</v>
      </c>
      <c r="AE129" s="3">
        <f t="shared" si="17"/>
        <v>17</v>
      </c>
      <c r="AF129" s="3">
        <f t="shared" si="20"/>
        <v>14</v>
      </c>
      <c r="AG129" s="3">
        <f t="shared" si="21"/>
        <v>2</v>
      </c>
      <c r="AH129" s="81">
        <f t="shared" si="18"/>
        <v>15.100082890023858</v>
      </c>
      <c r="AI129" s="81">
        <f t="shared" si="19"/>
        <v>0.96511819842782376</v>
      </c>
      <c r="AJ129" s="83">
        <v>4.1485300000000001</v>
      </c>
      <c r="AK129" s="83">
        <v>24.303799999999999</v>
      </c>
      <c r="AL129" s="84">
        <f t="shared" si="22"/>
        <v>100.82504341399999</v>
      </c>
      <c r="AM129" s="84">
        <f t="shared" si="32"/>
        <v>123.63466371988126</v>
      </c>
      <c r="AN129" s="84">
        <f t="shared" si="23"/>
        <v>14.573364794930631</v>
      </c>
      <c r="AO129" s="84">
        <f t="shared" si="24"/>
        <v>109.06129892495063</v>
      </c>
      <c r="AP129" s="85">
        <f t="shared" si="25"/>
        <v>7.5519506847413695E-2</v>
      </c>
      <c r="AQ129" s="85">
        <f t="shared" si="26"/>
        <v>8.2362555109506417</v>
      </c>
      <c r="AR129" s="86">
        <f t="shared" si="27"/>
        <v>0</v>
      </c>
      <c r="AS129" s="88">
        <f t="shared" si="28"/>
        <v>2450.4316901251732</v>
      </c>
      <c r="AT129" s="88">
        <f t="shared" si="29"/>
        <v>2866.453851682837</v>
      </c>
      <c r="AU129" s="88">
        <f t="shared" si="30"/>
        <v>14.065019575914922</v>
      </c>
      <c r="AV129" s="88">
        <f t="shared" si="31"/>
        <v>2852.3888321069221</v>
      </c>
      <c r="BJ129">
        <v>1270</v>
      </c>
    </row>
    <row r="130" spans="1:62" x14ac:dyDescent="0.25">
      <c r="A130">
        <v>6</v>
      </c>
      <c r="B130" s="7">
        <v>4</v>
      </c>
      <c r="C130" s="3" t="s">
        <v>283</v>
      </c>
      <c r="D130" s="3">
        <v>-800</v>
      </c>
      <c r="E130" s="3">
        <v>104</v>
      </c>
      <c r="F130" s="3">
        <v>40</v>
      </c>
      <c r="G130" s="3">
        <v>0.24751899999999999</v>
      </c>
      <c r="H130" s="3">
        <v>0.18940499999999999</v>
      </c>
      <c r="I130" s="3">
        <v>48.456612999999997</v>
      </c>
      <c r="J130" s="3">
        <v>1.533158</v>
      </c>
      <c r="K130" s="3">
        <v>9.0960929999999998</v>
      </c>
      <c r="L130" s="3">
        <v>0.14408199999999999</v>
      </c>
      <c r="M130" s="50">
        <v>0.24751899999999999</v>
      </c>
      <c r="N130" s="3">
        <v>7.6136999999999996E-2</v>
      </c>
      <c r="O130" s="3">
        <v>99700</v>
      </c>
      <c r="P130" s="3">
        <v>21.7</v>
      </c>
      <c r="Q130" s="3">
        <v>60</v>
      </c>
      <c r="R130" s="3">
        <v>1.171</v>
      </c>
      <c r="S130" s="3" t="s">
        <v>290</v>
      </c>
      <c r="T130" s="3" t="s">
        <v>291</v>
      </c>
      <c r="U130" s="77">
        <v>1080</v>
      </c>
      <c r="V130" s="34">
        <v>196.73888572328394</v>
      </c>
      <c r="W130" s="2">
        <v>5.496664485531257</v>
      </c>
      <c r="X130" s="2">
        <v>22.288082638182715</v>
      </c>
      <c r="Y130" s="2">
        <v>-23.15522515515682</v>
      </c>
      <c r="Z130" s="80">
        <f>VLOOKUP(U130,BG!$A$2:$F$55,4)</f>
        <v>15.069129644681414</v>
      </c>
      <c r="AA130" s="80">
        <f>VLOOKUP(U130,BG!$A$2:$F$55,5)</f>
        <v>0.97064031469867118</v>
      </c>
      <c r="AB130" s="4">
        <f>VLOOKUP(U130+1,BG!$A$2:$F$55,4)</f>
        <v>15.316755607420955</v>
      </c>
      <c r="AC130" s="4">
        <f>VLOOKUP(U130+1,BG!$A$2:$F$55,5)</f>
        <v>0.92646338453189148</v>
      </c>
      <c r="AD130" s="3">
        <f>COUNTIF($U$2:U130,U130)</f>
        <v>4</v>
      </c>
      <c r="AE130" s="3">
        <f t="shared" ref="AE130:AE193" si="33">COUNTIF($U$2:$U$437,U130)</f>
        <v>17</v>
      </c>
      <c r="AF130" s="3">
        <f t="shared" si="20"/>
        <v>13</v>
      </c>
      <c r="AG130" s="3">
        <f t="shared" si="21"/>
        <v>3</v>
      </c>
      <c r="AH130" s="81">
        <f t="shared" ref="AH130:AH193" si="34">(AF130*Z130+AG130*AB130)/(AE130-1)</f>
        <v>15.115559512695079</v>
      </c>
      <c r="AI130" s="81">
        <f t="shared" ref="AI130:AI193" si="35">(AF130*AA130+AG130*AC130)/(AE130-1)</f>
        <v>0.96235714029239994</v>
      </c>
      <c r="AJ130" s="83">
        <v>4.30077</v>
      </c>
      <c r="AK130" s="83">
        <v>23.308599999999998</v>
      </c>
      <c r="AL130" s="84">
        <f t="shared" si="22"/>
        <v>100.24492762199999</v>
      </c>
      <c r="AM130" s="84">
        <f t="shared" si="32"/>
        <v>122.51011228788474</v>
      </c>
      <c r="AN130" s="84">
        <f t="shared" si="23"/>
        <v>14.546566626556817</v>
      </c>
      <c r="AO130" s="84">
        <f t="shared" si="24"/>
        <v>107.96354566132791</v>
      </c>
      <c r="AP130" s="85">
        <f t="shared" si="25"/>
        <v>7.14928172472266E-2</v>
      </c>
      <c r="AQ130" s="85">
        <f t="shared" si="26"/>
        <v>7.7186180393279216</v>
      </c>
      <c r="AR130" s="86">
        <f t="shared" si="27"/>
        <v>0</v>
      </c>
      <c r="AS130" s="88">
        <f t="shared" si="28"/>
        <v>2336.5689199701487</v>
      </c>
      <c r="AT130" s="88">
        <f t="shared" si="29"/>
        <v>2730.5155066854186</v>
      </c>
      <c r="AU130" s="88">
        <f t="shared" si="30"/>
        <v>13.998992259806084</v>
      </c>
      <c r="AV130" s="88">
        <f t="shared" si="31"/>
        <v>2716.5165144256125</v>
      </c>
      <c r="BJ130">
        <v>1280</v>
      </c>
    </row>
    <row r="131" spans="1:62" x14ac:dyDescent="0.25">
      <c r="A131">
        <v>6</v>
      </c>
      <c r="B131" s="7">
        <v>5</v>
      </c>
      <c r="C131" s="3" t="s">
        <v>283</v>
      </c>
      <c r="D131" s="3">
        <v>-800</v>
      </c>
      <c r="E131" s="3">
        <v>104</v>
      </c>
      <c r="F131" s="3">
        <v>50</v>
      </c>
      <c r="G131" s="3">
        <v>0.25478499999999998</v>
      </c>
      <c r="H131" s="3">
        <v>0.189997</v>
      </c>
      <c r="I131" s="3">
        <v>48.605218000000001</v>
      </c>
      <c r="J131" s="3">
        <v>1.552136</v>
      </c>
      <c r="K131" s="3">
        <v>9.1100089999999998</v>
      </c>
      <c r="L131" s="3">
        <v>0.145653</v>
      </c>
      <c r="M131" s="50">
        <v>0.25478499999999998</v>
      </c>
      <c r="N131" s="3">
        <v>7.0715E-2</v>
      </c>
      <c r="O131" s="3">
        <v>99700</v>
      </c>
      <c r="P131" s="3">
        <v>21.7</v>
      </c>
      <c r="Q131" s="3">
        <v>60</v>
      </c>
      <c r="R131" s="3">
        <v>1.171</v>
      </c>
      <c r="S131" s="3" t="s">
        <v>292</v>
      </c>
      <c r="T131" s="3" t="s">
        <v>293</v>
      </c>
      <c r="U131" s="77">
        <v>1080</v>
      </c>
      <c r="V131" s="34">
        <v>198.61062802722435</v>
      </c>
      <c r="W131" s="2">
        <v>6.4354081916620371</v>
      </c>
      <c r="X131" s="2">
        <v>18.766140011115326</v>
      </c>
      <c r="Y131" s="2">
        <v>-29.537246027964525</v>
      </c>
      <c r="Z131" s="80">
        <f>VLOOKUP(U131,BG!$A$2:$F$55,4)</f>
        <v>15.069129644681414</v>
      </c>
      <c r="AA131" s="80">
        <f>VLOOKUP(U131,BG!$A$2:$F$55,5)</f>
        <v>0.97064031469867118</v>
      </c>
      <c r="AB131" s="4">
        <f>VLOOKUP(U131+1,BG!$A$2:$F$55,4)</f>
        <v>15.316755607420955</v>
      </c>
      <c r="AC131" s="4">
        <f>VLOOKUP(U131+1,BG!$A$2:$F$55,5)</f>
        <v>0.92646338453189148</v>
      </c>
      <c r="AD131" s="3">
        <f>COUNTIF($U$2:U131,U131)</f>
        <v>5</v>
      </c>
      <c r="AE131" s="3">
        <f t="shared" si="33"/>
        <v>17</v>
      </c>
      <c r="AF131" s="3">
        <f t="shared" ref="AF131:AF194" si="36">AE131-AD131</f>
        <v>12</v>
      </c>
      <c r="AG131" s="3">
        <f t="shared" ref="AG131:AG194" si="37">AD131-1</f>
        <v>4</v>
      </c>
      <c r="AH131" s="81">
        <f t="shared" si="34"/>
        <v>15.131036135366301</v>
      </c>
      <c r="AI131" s="81">
        <f t="shared" si="35"/>
        <v>0.95959608215697623</v>
      </c>
      <c r="AJ131" s="83">
        <v>4.1247199999999999</v>
      </c>
      <c r="AK131" s="83">
        <v>18.575500000000002</v>
      </c>
      <c r="AL131" s="84">
        <f t="shared" ref="AL131:AL194" si="38">AJ131*AK131</f>
        <v>76.61873636</v>
      </c>
      <c r="AM131" s="84">
        <f t="shared" si="32"/>
        <v>120.76777115340828</v>
      </c>
      <c r="AN131" s="84">
        <f t="shared" ref="AN131:AN194" si="39">AH131*AI131</f>
        <v>14.519682994473138</v>
      </c>
      <c r="AO131" s="84">
        <f t="shared" ref="AO131:AO194" si="40">AM131-AN131</f>
        <v>106.24808815893513</v>
      </c>
      <c r="AP131" s="85">
        <f t="shared" ref="AP131:AP194" si="41">ABS((AL131-AO131)/AO131)</f>
        <v>0.27886950544101058</v>
      </c>
      <c r="AQ131" s="85">
        <f t="shared" ref="AQ131:AQ194" si="42">IF(AP131&lt;&gt;"",ABS((AL131-AO131)),"")</f>
        <v>29.629351798935133</v>
      </c>
      <c r="AR131" s="86">
        <f t="shared" ref="AR131:AR194" si="43">IF((AJ131&lt;$BB$2)+(AJ131&gt;$BC$2)+(AK131&lt;$BB$3)+(AK131&gt;$BC$3),1,0)</f>
        <v>0</v>
      </c>
      <c r="AS131" s="88">
        <f t="shared" ref="AS131:AS194" si="44">IF(AR131=0,AJ131*AK131^2,"")</f>
        <v>1423.2313372551803</v>
      </c>
      <c r="AT131" s="88">
        <f t="shared" ref="AT131:AT194" si="45">W131*X131^2</f>
        <v>2266.3449022951941</v>
      </c>
      <c r="AU131" s="88">
        <f t="shared" ref="AU131:AU194" si="46">AH131*AI131^2</f>
        <v>13.933030915657694</v>
      </c>
      <c r="AV131" s="88">
        <f t="shared" ref="AV131:AV194" si="47">IF(AR131=0,AT131-AU131,"")</f>
        <v>2252.4118713795365</v>
      </c>
      <c r="BJ131">
        <v>1290</v>
      </c>
    </row>
    <row r="132" spans="1:62" x14ac:dyDescent="0.25">
      <c r="A132">
        <v>6</v>
      </c>
      <c r="B132" s="7">
        <v>6</v>
      </c>
      <c r="C132" s="3" t="s">
        <v>283</v>
      </c>
      <c r="D132" s="3">
        <v>-800</v>
      </c>
      <c r="E132" s="3">
        <v>104</v>
      </c>
      <c r="F132" s="3">
        <v>60</v>
      </c>
      <c r="G132" s="3">
        <v>0.25997599999999998</v>
      </c>
      <c r="H132" s="3">
        <v>0.19009100000000001</v>
      </c>
      <c r="I132" s="3">
        <v>48.628725000000003</v>
      </c>
      <c r="J132" s="3">
        <v>1.5283150000000001</v>
      </c>
      <c r="K132" s="3">
        <v>9.112247</v>
      </c>
      <c r="L132" s="3">
        <v>0.14344100000000001</v>
      </c>
      <c r="M132" s="50">
        <v>0.25997599999999998</v>
      </c>
      <c r="N132" s="3">
        <v>7.3678999999999994E-2</v>
      </c>
      <c r="O132" s="3">
        <v>99700</v>
      </c>
      <c r="P132" s="3">
        <v>21.7</v>
      </c>
      <c r="Q132" s="3">
        <v>60</v>
      </c>
      <c r="R132" s="3">
        <v>1.171</v>
      </c>
      <c r="S132" s="3" t="s">
        <v>294</v>
      </c>
      <c r="T132" s="3" t="s">
        <v>295</v>
      </c>
      <c r="U132" s="77">
        <v>1080</v>
      </c>
      <c r="V132" s="34">
        <v>198.53887015171509</v>
      </c>
      <c r="W132" s="2">
        <v>5.7923979080243182</v>
      </c>
      <c r="X132" s="2">
        <v>20.662837956845486</v>
      </c>
      <c r="Y132" s="2">
        <v>-33.840040388370454</v>
      </c>
      <c r="Z132" s="80">
        <f>VLOOKUP(U132,BG!$A$2:$F$55,4)</f>
        <v>15.069129644681414</v>
      </c>
      <c r="AA132" s="80">
        <f>VLOOKUP(U132,BG!$A$2:$F$55,5)</f>
        <v>0.97064031469867118</v>
      </c>
      <c r="AB132" s="4">
        <f>VLOOKUP(U132+1,BG!$A$2:$F$55,4)</f>
        <v>15.316755607420955</v>
      </c>
      <c r="AC132" s="4">
        <f>VLOOKUP(U132+1,BG!$A$2:$F$55,5)</f>
        <v>0.92646338453189148</v>
      </c>
      <c r="AD132" s="3">
        <f>COUNTIF($U$2:U132,U132)</f>
        <v>6</v>
      </c>
      <c r="AE132" s="3">
        <f t="shared" si="33"/>
        <v>17</v>
      </c>
      <c r="AF132" s="3">
        <f t="shared" si="36"/>
        <v>11</v>
      </c>
      <c r="AG132" s="3">
        <f t="shared" si="37"/>
        <v>5</v>
      </c>
      <c r="AH132" s="81">
        <f t="shared" si="34"/>
        <v>15.14651275803752</v>
      </c>
      <c r="AI132" s="81">
        <f t="shared" si="35"/>
        <v>0.95683502402155252</v>
      </c>
      <c r="AJ132" s="83">
        <v>4.2594200000000004</v>
      </c>
      <c r="AK132" s="83">
        <v>21.3049</v>
      </c>
      <c r="AL132" s="84">
        <f t="shared" si="38"/>
        <v>90.746517158000003</v>
      </c>
      <c r="AM132" s="84">
        <f t="shared" si="32"/>
        <v>119.68737935507727</v>
      </c>
      <c r="AN132" s="84">
        <f t="shared" si="39"/>
        <v>14.492713898679582</v>
      </c>
      <c r="AO132" s="84">
        <f t="shared" si="40"/>
        <v>105.19466545639769</v>
      </c>
      <c r="AP132" s="85">
        <f t="shared" si="41"/>
        <v>0.13734677738374784</v>
      </c>
      <c r="AQ132" s="85">
        <f t="shared" si="42"/>
        <v>14.448148298397683</v>
      </c>
      <c r="AR132" s="86">
        <f t="shared" si="43"/>
        <v>0</v>
      </c>
      <c r="AS132" s="88">
        <f t="shared" si="44"/>
        <v>1933.3454733994743</v>
      </c>
      <c r="AT132" s="88">
        <f t="shared" si="45"/>
        <v>2473.0809250934553</v>
      </c>
      <c r="AU132" s="88">
        <f t="shared" si="46"/>
        <v>13.867136251380565</v>
      </c>
      <c r="AV132" s="88">
        <f t="shared" si="47"/>
        <v>2459.2137888420748</v>
      </c>
      <c r="BJ132">
        <v>1300</v>
      </c>
    </row>
    <row r="133" spans="1:62" x14ac:dyDescent="0.25">
      <c r="A133">
        <v>6</v>
      </c>
      <c r="B133" s="7">
        <v>7</v>
      </c>
      <c r="C133" s="3" t="s">
        <v>283</v>
      </c>
      <c r="D133" s="3">
        <v>-800</v>
      </c>
      <c r="E133" s="3">
        <v>104</v>
      </c>
      <c r="F133" s="3">
        <v>70</v>
      </c>
      <c r="G133" s="3">
        <v>0.25545499999999999</v>
      </c>
      <c r="H133" s="3">
        <v>0.18989800000000001</v>
      </c>
      <c r="I133" s="3">
        <v>48.580433999999997</v>
      </c>
      <c r="J133" s="3">
        <v>1.573626</v>
      </c>
      <c r="K133" s="3">
        <v>9.1076519999999999</v>
      </c>
      <c r="L133" s="3">
        <v>0.14774200000000001</v>
      </c>
      <c r="M133" s="50">
        <v>0.25545499999999999</v>
      </c>
      <c r="N133" s="3">
        <v>7.3809E-2</v>
      </c>
      <c r="O133" s="3">
        <v>99700</v>
      </c>
      <c r="P133" s="3">
        <v>21.7</v>
      </c>
      <c r="Q133" s="3">
        <v>60</v>
      </c>
      <c r="R133" s="3">
        <v>1.171</v>
      </c>
      <c r="S133" s="3" t="s">
        <v>296</v>
      </c>
      <c r="T133" s="3" t="s">
        <v>297</v>
      </c>
      <c r="U133" s="77">
        <v>1080</v>
      </c>
      <c r="V133" s="34">
        <v>189.47654153377022</v>
      </c>
      <c r="W133" s="2">
        <v>5.1890408864994164</v>
      </c>
      <c r="X133" s="2">
        <v>22.050967418197359</v>
      </c>
      <c r="Y133" s="2">
        <v>-35.90233931130485</v>
      </c>
      <c r="Z133" s="80">
        <f>VLOOKUP(U133,BG!$A$2:$F$55,4)</f>
        <v>15.069129644681414</v>
      </c>
      <c r="AA133" s="80">
        <f>VLOOKUP(U133,BG!$A$2:$F$55,5)</f>
        <v>0.97064031469867118</v>
      </c>
      <c r="AB133" s="4">
        <f>VLOOKUP(U133+1,BG!$A$2:$F$55,4)</f>
        <v>15.316755607420955</v>
      </c>
      <c r="AC133" s="4">
        <f>VLOOKUP(U133+1,BG!$A$2:$F$55,5)</f>
        <v>0.92646338453189148</v>
      </c>
      <c r="AD133" s="3">
        <f>COUNTIF($U$2:U133,U133)</f>
        <v>7</v>
      </c>
      <c r="AE133" s="3">
        <f t="shared" si="33"/>
        <v>17</v>
      </c>
      <c r="AF133" s="3">
        <f t="shared" si="36"/>
        <v>10</v>
      </c>
      <c r="AG133" s="3">
        <f t="shared" si="37"/>
        <v>6</v>
      </c>
      <c r="AH133" s="81">
        <f t="shared" si="34"/>
        <v>15.161989380708741</v>
      </c>
      <c r="AI133" s="81">
        <f t="shared" si="35"/>
        <v>0.95407396588612881</v>
      </c>
      <c r="AJ133" s="83">
        <v>4.0014399999999997</v>
      </c>
      <c r="AK133" s="83">
        <v>23.183800000000002</v>
      </c>
      <c r="AL133" s="84">
        <f t="shared" si="38"/>
        <v>92.768584672000003</v>
      </c>
      <c r="AM133" s="84">
        <f t="shared" si="32"/>
        <v>114.42337151989257</v>
      </c>
      <c r="AN133" s="84">
        <f t="shared" si="39"/>
        <v>14.465659339176158</v>
      </c>
      <c r="AO133" s="84">
        <f t="shared" si="40"/>
        <v>99.957712180716413</v>
      </c>
      <c r="AP133" s="85">
        <f t="shared" si="41"/>
        <v>7.1921689201119174E-2</v>
      </c>
      <c r="AQ133" s="85">
        <f t="shared" si="42"/>
        <v>7.1891275087164104</v>
      </c>
      <c r="AR133" s="86">
        <f t="shared" si="43"/>
        <v>0</v>
      </c>
      <c r="AS133" s="88">
        <f t="shared" si="44"/>
        <v>2150.7283133187138</v>
      </c>
      <c r="AT133" s="88">
        <f t="shared" si="45"/>
        <v>2523.1460372654428</v>
      </c>
      <c r="AU133" s="88">
        <f t="shared" si="46"/>
        <v>13.801308974885515</v>
      </c>
      <c r="AV133" s="88">
        <f t="shared" si="47"/>
        <v>2509.3447282905572</v>
      </c>
    </row>
    <row r="134" spans="1:62" x14ac:dyDescent="0.25">
      <c r="A134">
        <v>6</v>
      </c>
      <c r="B134" s="7">
        <v>8</v>
      </c>
      <c r="C134" s="3" t="s">
        <v>283</v>
      </c>
      <c r="D134" s="3">
        <v>-800</v>
      </c>
      <c r="E134" s="3">
        <v>104</v>
      </c>
      <c r="F134" s="3">
        <v>80</v>
      </c>
      <c r="G134" s="3">
        <v>0.264212</v>
      </c>
      <c r="H134" s="3">
        <v>0.190056</v>
      </c>
      <c r="I134" s="3">
        <v>48.619931999999999</v>
      </c>
      <c r="J134" s="3">
        <v>1.5403309999999999</v>
      </c>
      <c r="K134" s="3">
        <v>9.1114090000000001</v>
      </c>
      <c r="L134" s="3">
        <v>0.144316</v>
      </c>
      <c r="M134" s="50">
        <v>0.264212</v>
      </c>
      <c r="N134" s="3">
        <v>6.7764000000000005E-2</v>
      </c>
      <c r="O134" s="3">
        <v>99700</v>
      </c>
      <c r="P134" s="3">
        <v>21.7</v>
      </c>
      <c r="Q134" s="3">
        <v>60</v>
      </c>
      <c r="R134" s="3">
        <v>1.171</v>
      </c>
      <c r="S134" s="3" t="s">
        <v>298</v>
      </c>
      <c r="T134" s="3" t="s">
        <v>299</v>
      </c>
      <c r="U134" s="77">
        <v>1080</v>
      </c>
      <c r="V134" s="34">
        <v>192.72966824451944</v>
      </c>
      <c r="W134" s="2">
        <v>6.4233968169184186</v>
      </c>
      <c r="X134" s="2">
        <v>17.921851878175197</v>
      </c>
      <c r="Y134" s="2">
        <v>-40.752180652501529</v>
      </c>
      <c r="Z134" s="80">
        <f>VLOOKUP(U134,BG!$A$2:$F$55,4)</f>
        <v>15.069129644681414</v>
      </c>
      <c r="AA134" s="80">
        <f>VLOOKUP(U134,BG!$A$2:$F$55,5)</f>
        <v>0.97064031469867118</v>
      </c>
      <c r="AB134" s="4">
        <f>VLOOKUP(U134+1,BG!$A$2:$F$55,4)</f>
        <v>15.316755607420955</v>
      </c>
      <c r="AC134" s="4">
        <f>VLOOKUP(U134+1,BG!$A$2:$F$55,5)</f>
        <v>0.92646338453189148</v>
      </c>
      <c r="AD134" s="3">
        <f>COUNTIF($U$2:U134,U134)</f>
        <v>8</v>
      </c>
      <c r="AE134" s="3">
        <f t="shared" si="33"/>
        <v>17</v>
      </c>
      <c r="AF134" s="3">
        <f t="shared" si="36"/>
        <v>9</v>
      </c>
      <c r="AG134" s="3">
        <f t="shared" si="37"/>
        <v>7</v>
      </c>
      <c r="AH134" s="81">
        <f t="shared" si="34"/>
        <v>15.177466003379964</v>
      </c>
      <c r="AI134" s="81">
        <f t="shared" si="35"/>
        <v>0.95131290775070498</v>
      </c>
      <c r="AJ134" s="83">
        <v>3.9914399999999999</v>
      </c>
      <c r="AK134" s="83">
        <v>17.645900000000001</v>
      </c>
      <c r="AL134" s="84">
        <f t="shared" si="38"/>
        <v>70.432551095999997</v>
      </c>
      <c r="AM134" s="84">
        <f t="shared" si="32"/>
        <v>115.11916630755394</v>
      </c>
      <c r="AN134" s="84">
        <f t="shared" si="39"/>
        <v>14.438519315962864</v>
      </c>
      <c r="AO134" s="84">
        <f t="shared" si="40"/>
        <v>100.68064699159108</v>
      </c>
      <c r="AP134" s="85">
        <f t="shared" si="41"/>
        <v>0.30043605001979595</v>
      </c>
      <c r="AQ134" s="85">
        <f t="shared" si="42"/>
        <v>30.248095895591078</v>
      </c>
      <c r="AR134" s="86">
        <f t="shared" si="43"/>
        <v>0</v>
      </c>
      <c r="AS134" s="88">
        <f t="shared" si="44"/>
        <v>1242.8457533849064</v>
      </c>
      <c r="AT134" s="88">
        <f t="shared" si="45"/>
        <v>2063.1486469029987</v>
      </c>
      <c r="AU134" s="88">
        <f t="shared" si="46"/>
        <v>13.735549794083353</v>
      </c>
      <c r="AV134" s="88">
        <f t="shared" si="47"/>
        <v>2049.4130971089153</v>
      </c>
    </row>
    <row r="135" spans="1:62" x14ac:dyDescent="0.25">
      <c r="A135">
        <v>6</v>
      </c>
      <c r="B135" s="7">
        <v>9</v>
      </c>
      <c r="C135" s="3" t="s">
        <v>283</v>
      </c>
      <c r="D135" s="3">
        <v>-800</v>
      </c>
      <c r="E135" s="3">
        <v>104</v>
      </c>
      <c r="F135" s="3">
        <v>90</v>
      </c>
      <c r="G135" s="3">
        <v>0.26759500000000003</v>
      </c>
      <c r="H135" s="3">
        <v>0.19006600000000001</v>
      </c>
      <c r="I135" s="3">
        <v>48.622450999999998</v>
      </c>
      <c r="J135" s="3">
        <v>1.4868749999999999</v>
      </c>
      <c r="K135" s="3">
        <v>9.1117190000000008</v>
      </c>
      <c r="L135" s="3">
        <v>0.13956199999999999</v>
      </c>
      <c r="M135" s="50">
        <v>0.26759500000000003</v>
      </c>
      <c r="N135" s="3">
        <v>6.9890999999999995E-2</v>
      </c>
      <c r="O135" s="3">
        <v>99700</v>
      </c>
      <c r="P135" s="3">
        <v>21.7</v>
      </c>
      <c r="Q135" s="3">
        <v>60</v>
      </c>
      <c r="R135" s="3">
        <v>1.171</v>
      </c>
      <c r="S135" s="3" t="s">
        <v>300</v>
      </c>
      <c r="T135" s="3" t="s">
        <v>301</v>
      </c>
      <c r="U135" s="77">
        <v>1080</v>
      </c>
      <c r="V135" s="34">
        <v>191.02120086301471</v>
      </c>
      <c r="W135" s="2">
        <v>5.9490808290948634</v>
      </c>
      <c r="X135" s="2">
        <v>19.311966565279022</v>
      </c>
      <c r="Y135" s="2">
        <v>-42.967519154800357</v>
      </c>
      <c r="Z135" s="80">
        <f>VLOOKUP(U135,BG!$A$2:$F$55,4)</f>
        <v>15.069129644681414</v>
      </c>
      <c r="AA135" s="80">
        <f>VLOOKUP(U135,BG!$A$2:$F$55,5)</f>
        <v>0.97064031469867118</v>
      </c>
      <c r="AB135" s="4">
        <f>VLOOKUP(U135+1,BG!$A$2:$F$55,4)</f>
        <v>15.316755607420955</v>
      </c>
      <c r="AC135" s="4">
        <f>VLOOKUP(U135+1,BG!$A$2:$F$55,5)</f>
        <v>0.92646338453189148</v>
      </c>
      <c r="AD135" s="3">
        <f>COUNTIF($U$2:U135,U135)</f>
        <v>9</v>
      </c>
      <c r="AE135" s="3">
        <f t="shared" si="33"/>
        <v>17</v>
      </c>
      <c r="AF135" s="3">
        <f t="shared" si="36"/>
        <v>8</v>
      </c>
      <c r="AG135" s="3">
        <f t="shared" si="37"/>
        <v>8</v>
      </c>
      <c r="AH135" s="81">
        <f t="shared" si="34"/>
        <v>15.192942626051185</v>
      </c>
      <c r="AI135" s="81">
        <f t="shared" si="35"/>
        <v>0.94855184961528138</v>
      </c>
      <c r="AJ135" s="83">
        <v>4.0916800000000002</v>
      </c>
      <c r="AK135" s="83">
        <v>19.646000000000001</v>
      </c>
      <c r="AL135" s="84">
        <f t="shared" si="38"/>
        <v>80.385145280000003</v>
      </c>
      <c r="AM135" s="84">
        <f t="shared" si="32"/>
        <v>114.88845006562241</v>
      </c>
      <c r="AN135" s="84">
        <f t="shared" si="39"/>
        <v>14.411293829039701</v>
      </c>
      <c r="AO135" s="84">
        <f t="shared" si="40"/>
        <v>100.4771562365827</v>
      </c>
      <c r="AP135" s="85">
        <f t="shared" si="41"/>
        <v>0.19996595951893992</v>
      </c>
      <c r="AQ135" s="85">
        <f t="shared" si="42"/>
        <v>20.092010956582698</v>
      </c>
      <c r="AR135" s="86">
        <f t="shared" si="43"/>
        <v>0</v>
      </c>
      <c r="AS135" s="88">
        <f t="shared" si="44"/>
        <v>1579.2465641708802</v>
      </c>
      <c r="AT135" s="88">
        <f t="shared" si="45"/>
        <v>2218.7219064040282</v>
      </c>
      <c r="AU135" s="88">
        <f t="shared" si="46"/>
        <v>13.669859416884899</v>
      </c>
      <c r="AV135" s="88">
        <f t="shared" si="47"/>
        <v>2205.0520469871435</v>
      </c>
    </row>
    <row r="136" spans="1:62" x14ac:dyDescent="0.25">
      <c r="A136">
        <v>6</v>
      </c>
      <c r="B136" s="7">
        <v>10</v>
      </c>
      <c r="C136" s="3" t="s">
        <v>283</v>
      </c>
      <c r="D136" s="3">
        <v>-800</v>
      </c>
      <c r="E136" s="3">
        <v>104</v>
      </c>
      <c r="F136" s="3">
        <v>100</v>
      </c>
      <c r="G136" s="3">
        <v>0.27516200000000002</v>
      </c>
      <c r="H136" s="3">
        <v>0.19011700000000001</v>
      </c>
      <c r="I136" s="3">
        <v>48.635311000000002</v>
      </c>
      <c r="J136" s="3">
        <v>1.5104500000000001</v>
      </c>
      <c r="K136" s="3">
        <v>9.1128909999999994</v>
      </c>
      <c r="L136" s="3">
        <v>0.14174300000000001</v>
      </c>
      <c r="M136" s="50">
        <v>0.27516200000000002</v>
      </c>
      <c r="N136" s="3">
        <v>6.9505999999999998E-2</v>
      </c>
      <c r="O136" s="3">
        <v>99700</v>
      </c>
      <c r="P136" s="3">
        <v>21.7</v>
      </c>
      <c r="Q136" s="3">
        <v>60</v>
      </c>
      <c r="R136" s="3">
        <v>1.171</v>
      </c>
      <c r="S136" s="3" t="s">
        <v>302</v>
      </c>
      <c r="T136" s="3" t="s">
        <v>303</v>
      </c>
      <c r="U136" s="77">
        <v>1080</v>
      </c>
      <c r="V136" s="34">
        <v>193.1540856420614</v>
      </c>
      <c r="W136" s="2">
        <v>7.0351966950599314</v>
      </c>
      <c r="X136" s="2">
        <v>16.912152797196132</v>
      </c>
      <c r="Y136" s="2">
        <v>-43.565357335657318</v>
      </c>
      <c r="Z136" s="80">
        <f>VLOOKUP(U136,BG!$A$2:$F$55,4)</f>
        <v>15.069129644681414</v>
      </c>
      <c r="AA136" s="80">
        <f>VLOOKUP(U136,BG!$A$2:$F$55,5)</f>
        <v>0.97064031469867118</v>
      </c>
      <c r="AB136" s="4">
        <f>VLOOKUP(U136+1,BG!$A$2:$F$55,4)</f>
        <v>15.316755607420955</v>
      </c>
      <c r="AC136" s="4">
        <f>VLOOKUP(U136+1,BG!$A$2:$F$55,5)</f>
        <v>0.92646338453189148</v>
      </c>
      <c r="AD136" s="3">
        <f>COUNTIF($U$2:U136,U136)</f>
        <v>10</v>
      </c>
      <c r="AE136" s="3">
        <f t="shared" si="33"/>
        <v>17</v>
      </c>
      <c r="AF136" s="3">
        <f t="shared" si="36"/>
        <v>7</v>
      </c>
      <c r="AG136" s="3">
        <f t="shared" si="37"/>
        <v>9</v>
      </c>
      <c r="AH136" s="81">
        <f t="shared" si="34"/>
        <v>15.208419248722407</v>
      </c>
      <c r="AI136" s="81">
        <f t="shared" si="35"/>
        <v>0.94579079147985756</v>
      </c>
      <c r="AJ136" s="83">
        <v>3.9819499999999999</v>
      </c>
      <c r="AK136" s="83">
        <v>15.923299999999999</v>
      </c>
      <c r="AL136" s="84">
        <f t="shared" si="38"/>
        <v>63.405784434999994</v>
      </c>
      <c r="AM136" s="84">
        <f t="shared" si="32"/>
        <v>118.9803214651828</v>
      </c>
      <c r="AN136" s="84">
        <f t="shared" si="39"/>
        <v>14.383982878406666</v>
      </c>
      <c r="AO136" s="84">
        <f t="shared" si="40"/>
        <v>104.59633858677613</v>
      </c>
      <c r="AP136" s="85">
        <f t="shared" si="41"/>
        <v>0.39380493340694966</v>
      </c>
      <c r="AQ136" s="85">
        <f t="shared" si="42"/>
        <v>41.190554151776134</v>
      </c>
      <c r="AR136" s="86">
        <f t="shared" si="43"/>
        <v>0</v>
      </c>
      <c r="AS136" s="88">
        <f t="shared" si="44"/>
        <v>1009.6293272938354</v>
      </c>
      <c r="AT136" s="88">
        <f t="shared" si="45"/>
        <v>2012.2133764786865</v>
      </c>
      <c r="AU136" s="88">
        <f t="shared" si="46"/>
        <v>13.604238551200961</v>
      </c>
      <c r="AV136" s="88">
        <f t="shared" si="47"/>
        <v>1998.6091379274856</v>
      </c>
    </row>
    <row r="137" spans="1:62" x14ac:dyDescent="0.25">
      <c r="A137">
        <v>6</v>
      </c>
      <c r="B137" s="7">
        <v>11</v>
      </c>
      <c r="C137" s="3" t="s">
        <v>283</v>
      </c>
      <c r="D137" s="3">
        <v>-800</v>
      </c>
      <c r="E137" s="3">
        <v>104</v>
      </c>
      <c r="F137" s="3">
        <v>110</v>
      </c>
      <c r="G137" s="3">
        <v>0.28694700000000001</v>
      </c>
      <c r="H137" s="3">
        <v>0.19084300000000001</v>
      </c>
      <c r="I137" s="3">
        <v>48.817520000000002</v>
      </c>
      <c r="J137" s="3">
        <v>1.5122089999999999</v>
      </c>
      <c r="K137" s="3">
        <v>9.1299510000000001</v>
      </c>
      <c r="L137" s="3">
        <v>0.141654</v>
      </c>
      <c r="M137" s="50">
        <v>0.28694700000000001</v>
      </c>
      <c r="N137" s="3">
        <v>7.2464000000000001E-2</v>
      </c>
      <c r="O137" s="3">
        <v>99700</v>
      </c>
      <c r="P137" s="3">
        <v>21.7</v>
      </c>
      <c r="Q137" s="3">
        <v>60</v>
      </c>
      <c r="R137" s="3">
        <v>1.171</v>
      </c>
      <c r="S137" s="3" t="s">
        <v>304</v>
      </c>
      <c r="T137" s="3" t="s">
        <v>305</v>
      </c>
      <c r="U137" s="77">
        <v>1080</v>
      </c>
      <c r="V137" s="34">
        <v>199.11439638759995</v>
      </c>
      <c r="W137" s="2">
        <v>6.7257930864558295</v>
      </c>
      <c r="X137" s="2">
        <v>18.553384040853953</v>
      </c>
      <c r="Y137" s="2">
        <v>-45.167757008529726</v>
      </c>
      <c r="Z137" s="80">
        <f>VLOOKUP(U137,BG!$A$2:$F$55,4)</f>
        <v>15.069129644681414</v>
      </c>
      <c r="AA137" s="80">
        <f>VLOOKUP(U137,BG!$A$2:$F$55,5)</f>
        <v>0.97064031469867118</v>
      </c>
      <c r="AB137" s="4">
        <f>VLOOKUP(U137+1,BG!$A$2:$F$55,4)</f>
        <v>15.316755607420955</v>
      </c>
      <c r="AC137" s="4">
        <f>VLOOKUP(U137+1,BG!$A$2:$F$55,5)</f>
        <v>0.92646338453189148</v>
      </c>
      <c r="AD137" s="3">
        <f>COUNTIF($U$2:U137,U137)</f>
        <v>11</v>
      </c>
      <c r="AE137" s="3">
        <f t="shared" si="33"/>
        <v>17</v>
      </c>
      <c r="AF137" s="3">
        <f t="shared" si="36"/>
        <v>6</v>
      </c>
      <c r="AG137" s="3">
        <f t="shared" si="37"/>
        <v>10</v>
      </c>
      <c r="AH137" s="81">
        <f t="shared" si="34"/>
        <v>15.223895871393628</v>
      </c>
      <c r="AI137" s="81">
        <f t="shared" si="35"/>
        <v>0.94302973334443396</v>
      </c>
      <c r="AJ137" s="83">
        <v>4.1628600000000002</v>
      </c>
      <c r="AK137" s="83">
        <v>18.058700000000002</v>
      </c>
      <c r="AL137" s="84">
        <f t="shared" si="38"/>
        <v>75.175839882000005</v>
      </c>
      <c r="AM137" s="84">
        <f t="shared" si="32"/>
        <v>124.78622211233544</v>
      </c>
      <c r="AN137" s="84">
        <f t="shared" si="39"/>
        <v>14.356586464063762</v>
      </c>
      <c r="AO137" s="84">
        <f t="shared" si="40"/>
        <v>110.42963564827167</v>
      </c>
      <c r="AP137" s="85">
        <f t="shared" si="41"/>
        <v>0.31924216320479565</v>
      </c>
      <c r="AQ137" s="85">
        <f t="shared" si="42"/>
        <v>35.253795766271665</v>
      </c>
      <c r="AR137" s="86">
        <f t="shared" si="43"/>
        <v>0</v>
      </c>
      <c r="AS137" s="88">
        <f t="shared" si="44"/>
        <v>1357.5779396770736</v>
      </c>
      <c r="AT137" s="88">
        <f t="shared" si="45"/>
        <v>2315.2067018574608</v>
      </c>
      <c r="AU137" s="88">
        <f t="shared" si="46"/>
        <v>13.538687904942361</v>
      </c>
      <c r="AV137" s="88">
        <f t="shared" si="47"/>
        <v>2301.6680139525183</v>
      </c>
    </row>
    <row r="138" spans="1:62" x14ac:dyDescent="0.25">
      <c r="A138">
        <v>6</v>
      </c>
      <c r="B138" s="7">
        <v>12</v>
      </c>
      <c r="C138" s="3" t="s">
        <v>283</v>
      </c>
      <c r="D138" s="3">
        <v>-800</v>
      </c>
      <c r="E138" s="3">
        <v>104</v>
      </c>
      <c r="F138" s="3">
        <v>120</v>
      </c>
      <c r="G138" s="3">
        <v>0.27827099999999999</v>
      </c>
      <c r="H138" s="3">
        <v>0.190942</v>
      </c>
      <c r="I138" s="3">
        <v>48.842360999999997</v>
      </c>
      <c r="J138" s="3">
        <v>1.476677</v>
      </c>
      <c r="K138" s="3">
        <v>9.1323240000000006</v>
      </c>
      <c r="L138" s="3">
        <v>0.138401</v>
      </c>
      <c r="M138" s="50">
        <v>0.27827099999999999</v>
      </c>
      <c r="N138" s="3">
        <v>6.5907999999999994E-2</v>
      </c>
      <c r="O138" s="3">
        <v>99700</v>
      </c>
      <c r="P138" s="3">
        <v>21.7</v>
      </c>
      <c r="Q138" s="3">
        <v>60</v>
      </c>
      <c r="R138" s="3">
        <v>1.171</v>
      </c>
      <c r="S138" s="3" t="s">
        <v>306</v>
      </c>
      <c r="T138" s="3" t="s">
        <v>307</v>
      </c>
      <c r="U138" s="77">
        <v>1080</v>
      </c>
      <c r="V138" s="34">
        <v>186.45380203911344</v>
      </c>
      <c r="W138" s="2">
        <v>8.0471496308666293</v>
      </c>
      <c r="X138" s="2">
        <v>15.142315524489963</v>
      </c>
      <c r="Y138" s="2">
        <v>-42.194768391060911</v>
      </c>
      <c r="Z138" s="80">
        <f>VLOOKUP(U138,BG!$A$2:$F$55,4)</f>
        <v>15.069129644681414</v>
      </c>
      <c r="AA138" s="80">
        <f>VLOOKUP(U138,BG!$A$2:$F$55,5)</f>
        <v>0.97064031469867118</v>
      </c>
      <c r="AB138" s="4">
        <f>VLOOKUP(U138+1,BG!$A$2:$F$55,4)</f>
        <v>15.316755607420955</v>
      </c>
      <c r="AC138" s="4">
        <f>VLOOKUP(U138+1,BG!$A$2:$F$55,5)</f>
        <v>0.92646338453189148</v>
      </c>
      <c r="AD138" s="3">
        <f>COUNTIF($U$2:U138,U138)</f>
        <v>12</v>
      </c>
      <c r="AE138" s="3">
        <f t="shared" si="33"/>
        <v>17</v>
      </c>
      <c r="AF138" s="3">
        <f t="shared" si="36"/>
        <v>5</v>
      </c>
      <c r="AG138" s="3">
        <f t="shared" si="37"/>
        <v>11</v>
      </c>
      <c r="AH138" s="81">
        <f t="shared" si="34"/>
        <v>15.239372494064849</v>
      </c>
      <c r="AI138" s="81">
        <f t="shared" si="35"/>
        <v>0.94026867520901014</v>
      </c>
      <c r="AJ138" s="83">
        <v>3.96929</v>
      </c>
      <c r="AK138" s="83">
        <v>13.4488</v>
      </c>
      <c r="AL138" s="84">
        <f t="shared" si="38"/>
        <v>53.382187352000003</v>
      </c>
      <c r="AM138" s="84">
        <f t="shared" si="32"/>
        <v>121.85247878336543</v>
      </c>
      <c r="AN138" s="84">
        <f t="shared" si="39"/>
        <v>14.329104586010985</v>
      </c>
      <c r="AO138" s="84">
        <f t="shared" si="40"/>
        <v>107.52337419735444</v>
      </c>
      <c r="AP138" s="85">
        <f t="shared" si="41"/>
        <v>0.50352946277504895</v>
      </c>
      <c r="AQ138" s="85">
        <f t="shared" si="42"/>
        <v>54.14118684535444</v>
      </c>
      <c r="AR138" s="86">
        <f t="shared" si="43"/>
        <v>0</v>
      </c>
      <c r="AS138" s="88">
        <f t="shared" si="44"/>
        <v>717.92636125957756</v>
      </c>
      <c r="AT138" s="88">
        <f t="shared" si="45"/>
        <v>1845.128681178938</v>
      </c>
      <c r="AU138" s="88">
        <f t="shared" si="46"/>
        <v>13.4732081860199</v>
      </c>
      <c r="AV138" s="88">
        <f t="shared" si="47"/>
        <v>1831.655472992918</v>
      </c>
    </row>
    <row r="139" spans="1:62" x14ac:dyDescent="0.25">
      <c r="A139">
        <v>6</v>
      </c>
      <c r="B139" s="7">
        <v>13</v>
      </c>
      <c r="C139" s="3" t="s">
        <v>283</v>
      </c>
      <c r="D139" s="3">
        <v>-800</v>
      </c>
      <c r="E139" s="3">
        <v>104</v>
      </c>
      <c r="F139" s="3">
        <v>130</v>
      </c>
      <c r="G139" s="3">
        <v>0.290599</v>
      </c>
      <c r="H139" s="3">
        <v>0.19176099999999999</v>
      </c>
      <c r="I139" s="3">
        <v>49.047719999999998</v>
      </c>
      <c r="J139" s="3">
        <v>1.466188</v>
      </c>
      <c r="K139" s="3">
        <v>9.1515310000000003</v>
      </c>
      <c r="L139" s="3">
        <v>0.13677700000000001</v>
      </c>
      <c r="M139" s="50">
        <v>0.290599</v>
      </c>
      <c r="N139" s="3">
        <v>7.4587000000000001E-2</v>
      </c>
      <c r="O139" s="3">
        <v>99700</v>
      </c>
      <c r="P139" s="3">
        <v>21.7</v>
      </c>
      <c r="Q139" s="3">
        <v>60</v>
      </c>
      <c r="R139" s="3">
        <v>1.171</v>
      </c>
      <c r="S139" s="3" t="s">
        <v>308</v>
      </c>
      <c r="T139" s="3" t="s">
        <v>309</v>
      </c>
      <c r="U139" s="77">
        <v>1080</v>
      </c>
      <c r="V139" s="34">
        <v>192.88495794674489</v>
      </c>
      <c r="W139" s="2">
        <v>6.9941082741787186</v>
      </c>
      <c r="X139" s="2">
        <v>17.619352866828397</v>
      </c>
      <c r="Y139" s="2">
        <v>-48.506747541885005</v>
      </c>
      <c r="Z139" s="80">
        <f>VLOOKUP(U139,BG!$A$2:$F$55,4)</f>
        <v>15.069129644681414</v>
      </c>
      <c r="AA139" s="80">
        <f>VLOOKUP(U139,BG!$A$2:$F$55,5)</f>
        <v>0.97064031469867118</v>
      </c>
      <c r="AB139" s="4">
        <f>VLOOKUP(U139+1,BG!$A$2:$F$55,4)</f>
        <v>15.316755607420955</v>
      </c>
      <c r="AC139" s="4">
        <f>VLOOKUP(U139+1,BG!$A$2:$F$55,5)</f>
        <v>0.92646338453189148</v>
      </c>
      <c r="AD139" s="3">
        <f>COUNTIF($U$2:U139,U139)</f>
        <v>13</v>
      </c>
      <c r="AE139" s="3">
        <f t="shared" si="33"/>
        <v>17</v>
      </c>
      <c r="AF139" s="3">
        <f t="shared" si="36"/>
        <v>4</v>
      </c>
      <c r="AG139" s="3">
        <f t="shared" si="37"/>
        <v>12</v>
      </c>
      <c r="AH139" s="81">
        <f t="shared" si="34"/>
        <v>15.254849116736068</v>
      </c>
      <c r="AI139" s="81">
        <f t="shared" si="35"/>
        <v>0.93750761707358632</v>
      </c>
      <c r="AJ139" s="83">
        <v>4.0826399999999996</v>
      </c>
      <c r="AK139" s="83">
        <v>16.754899999999999</v>
      </c>
      <c r="AL139" s="84">
        <f t="shared" si="38"/>
        <v>68.404224935999991</v>
      </c>
      <c r="AM139" s="84">
        <f t="shared" si="32"/>
        <v>123.23166167155901</v>
      </c>
      <c r="AN139" s="84">
        <f t="shared" si="39"/>
        <v>14.301537244248333</v>
      </c>
      <c r="AO139" s="84">
        <f t="shared" si="40"/>
        <v>108.93012442731067</v>
      </c>
      <c r="AP139" s="85">
        <f t="shared" si="41"/>
        <v>0.37203574038285164</v>
      </c>
      <c r="AQ139" s="85">
        <f t="shared" si="42"/>
        <v>40.525899491310682</v>
      </c>
      <c r="AR139" s="86">
        <f t="shared" si="43"/>
        <v>0</v>
      </c>
      <c r="AS139" s="88">
        <f t="shared" si="44"/>
        <v>1146.1059483801862</v>
      </c>
      <c r="AT139" s="88">
        <f t="shared" si="45"/>
        <v>2171.2621313568102</v>
      </c>
      <c r="AU139" s="88">
        <f t="shared" si="46"/>
        <v>13.407800102344401</v>
      </c>
      <c r="AV139" s="88">
        <f t="shared" si="47"/>
        <v>2157.8543312544657</v>
      </c>
    </row>
    <row r="140" spans="1:62" x14ac:dyDescent="0.25">
      <c r="A140">
        <v>6</v>
      </c>
      <c r="B140" s="7">
        <v>14</v>
      </c>
      <c r="C140" s="3" t="s">
        <v>283</v>
      </c>
      <c r="D140" s="3">
        <v>-800</v>
      </c>
      <c r="E140" s="3">
        <v>104</v>
      </c>
      <c r="F140" s="3">
        <v>140</v>
      </c>
      <c r="G140" s="3">
        <v>0.31128800000000001</v>
      </c>
      <c r="H140" s="3">
        <v>0.191825</v>
      </c>
      <c r="I140" s="3">
        <v>49.063889000000003</v>
      </c>
      <c r="J140" s="3">
        <v>1.512114</v>
      </c>
      <c r="K140" s="3">
        <v>9.1529710000000009</v>
      </c>
      <c r="L140" s="3">
        <v>0.14129700000000001</v>
      </c>
      <c r="M140" s="50">
        <v>0.31128800000000001</v>
      </c>
      <c r="N140" s="3">
        <v>9.5925999999999997E-2</v>
      </c>
      <c r="O140" s="3">
        <v>99700</v>
      </c>
      <c r="P140" s="3">
        <v>21.7</v>
      </c>
      <c r="Q140" s="3">
        <v>60</v>
      </c>
      <c r="R140" s="3">
        <v>1.171</v>
      </c>
      <c r="S140" s="3" t="s">
        <v>310</v>
      </c>
      <c r="T140" s="3" t="s">
        <v>311</v>
      </c>
      <c r="U140" s="77">
        <v>1080</v>
      </c>
      <c r="V140" s="34">
        <v>206.7982580192471</v>
      </c>
      <c r="W140" s="2">
        <v>6.0206883504720636</v>
      </c>
      <c r="X140" s="2">
        <v>22.856671718668355</v>
      </c>
      <c r="Y140" s="2">
        <v>-47.126037047851121</v>
      </c>
      <c r="Z140" s="80">
        <f>VLOOKUP(U140,BG!$A$2:$F$55,4)</f>
        <v>15.069129644681414</v>
      </c>
      <c r="AA140" s="80">
        <f>VLOOKUP(U140,BG!$A$2:$F$55,5)</f>
        <v>0.97064031469867118</v>
      </c>
      <c r="AB140" s="4">
        <f>VLOOKUP(U140+1,BG!$A$2:$F$55,4)</f>
        <v>15.316755607420955</v>
      </c>
      <c r="AC140" s="4">
        <f>VLOOKUP(U140+1,BG!$A$2:$F$55,5)</f>
        <v>0.92646338453189148</v>
      </c>
      <c r="AD140" s="3">
        <f>COUNTIF($U$2:U140,U140)</f>
        <v>14</v>
      </c>
      <c r="AE140" s="3">
        <f t="shared" si="33"/>
        <v>17</v>
      </c>
      <c r="AF140" s="3">
        <f t="shared" si="36"/>
        <v>3</v>
      </c>
      <c r="AG140" s="3">
        <f t="shared" si="37"/>
        <v>13</v>
      </c>
      <c r="AH140" s="81">
        <f t="shared" si="34"/>
        <v>15.270325739407291</v>
      </c>
      <c r="AI140" s="81">
        <f t="shared" si="35"/>
        <v>0.93474655893816272</v>
      </c>
      <c r="AJ140" s="83">
        <v>4.6635299999999997</v>
      </c>
      <c r="AK140" s="83">
        <v>23.477499999999999</v>
      </c>
      <c r="AL140" s="84">
        <f t="shared" si="38"/>
        <v>109.48802557499999</v>
      </c>
      <c r="AM140" s="84">
        <f t="shared" si="32"/>
        <v>137.61289714715085</v>
      </c>
      <c r="AN140" s="84">
        <f t="shared" si="39"/>
        <v>14.27388443877582</v>
      </c>
      <c r="AO140" s="84">
        <f t="shared" si="40"/>
        <v>123.33901270837502</v>
      </c>
      <c r="AP140" s="85">
        <f t="shared" si="41"/>
        <v>0.11230012977422278</v>
      </c>
      <c r="AQ140" s="85">
        <f t="shared" si="42"/>
        <v>13.850987133375028</v>
      </c>
      <c r="AR140" s="86">
        <f t="shared" si="43"/>
        <v>0</v>
      </c>
      <c r="AS140" s="88">
        <f t="shared" si="44"/>
        <v>2570.505120437062</v>
      </c>
      <c r="AT140" s="88">
        <f t="shared" si="45"/>
        <v>3145.3728143473004</v>
      </c>
      <c r="AU140" s="88">
        <f t="shared" si="46"/>
        <v>13.342464361826687</v>
      </c>
      <c r="AV140" s="88">
        <f t="shared" si="47"/>
        <v>3132.0303499854735</v>
      </c>
    </row>
    <row r="141" spans="1:62" x14ac:dyDescent="0.25">
      <c r="A141">
        <v>6</v>
      </c>
      <c r="B141" s="7">
        <v>15</v>
      </c>
      <c r="C141" s="3" t="s">
        <v>283</v>
      </c>
      <c r="D141" s="3">
        <v>-800</v>
      </c>
      <c r="E141" s="3">
        <v>104</v>
      </c>
      <c r="F141" s="3">
        <v>150</v>
      </c>
      <c r="G141" s="3">
        <v>0.34468100000000002</v>
      </c>
      <c r="H141" s="3">
        <v>0.191356</v>
      </c>
      <c r="I141" s="3">
        <v>48.946078999999997</v>
      </c>
      <c r="J141" s="3">
        <v>1.554897</v>
      </c>
      <c r="K141" s="3">
        <v>9.1419139999999999</v>
      </c>
      <c r="L141" s="3">
        <v>0.14510000000000001</v>
      </c>
      <c r="M141" s="50">
        <v>0.34468100000000002</v>
      </c>
      <c r="N141" s="3">
        <v>0.15809599999999999</v>
      </c>
      <c r="O141" s="3">
        <v>99700</v>
      </c>
      <c r="P141" s="3">
        <v>21.7</v>
      </c>
      <c r="Q141" s="3">
        <v>60</v>
      </c>
      <c r="R141" s="3">
        <v>1.171</v>
      </c>
      <c r="S141" s="3" t="s">
        <v>312</v>
      </c>
      <c r="T141" s="3" t="s">
        <v>313</v>
      </c>
      <c r="U141" s="77">
        <v>1080</v>
      </c>
      <c r="V141" s="34">
        <v>232.0047814251094</v>
      </c>
      <c r="W141" s="2">
        <v>3.2757962244415784</v>
      </c>
      <c r="X141" s="2">
        <v>49.502228079103489</v>
      </c>
      <c r="Y141" s="2">
        <v>-43.598892086520287</v>
      </c>
      <c r="Z141" s="80">
        <f>VLOOKUP(U141,BG!$A$2:$F$55,4)</f>
        <v>15.069129644681414</v>
      </c>
      <c r="AA141" s="80">
        <f>VLOOKUP(U141,BG!$A$2:$F$55,5)</f>
        <v>0.97064031469867118</v>
      </c>
      <c r="AB141" s="4">
        <f>VLOOKUP(U141+1,BG!$A$2:$F$55,4)</f>
        <v>15.316755607420955</v>
      </c>
      <c r="AC141" s="4">
        <f>VLOOKUP(U141+1,BG!$A$2:$F$55,5)</f>
        <v>0.92646338453189148</v>
      </c>
      <c r="AD141" s="3">
        <f>COUNTIF($U$2:U141,U141)</f>
        <v>15</v>
      </c>
      <c r="AE141" s="3">
        <f t="shared" si="33"/>
        <v>17</v>
      </c>
      <c r="AF141" s="3">
        <f t="shared" si="36"/>
        <v>2</v>
      </c>
      <c r="AG141" s="3">
        <f t="shared" si="37"/>
        <v>14</v>
      </c>
      <c r="AH141" s="81">
        <f t="shared" si="34"/>
        <v>15.285802362078512</v>
      </c>
      <c r="AI141" s="81">
        <f t="shared" si="35"/>
        <v>0.9319855008027389</v>
      </c>
      <c r="AJ141" s="83">
        <v>2.4991300000000001</v>
      </c>
      <c r="AK141" s="83">
        <v>50.679499999999997</v>
      </c>
      <c r="AL141" s="84">
        <f t="shared" si="38"/>
        <v>126.65465883499999</v>
      </c>
      <c r="AM141" s="84">
        <f t="shared" si="32"/>
        <v>162.15921184297309</v>
      </c>
      <c r="AN141" s="84">
        <f t="shared" si="39"/>
        <v>14.24614616959343</v>
      </c>
      <c r="AO141" s="84">
        <f t="shared" si="40"/>
        <v>147.91306567337966</v>
      </c>
      <c r="AP141" s="85">
        <f t="shared" si="41"/>
        <v>0.14372230567732466</v>
      </c>
      <c r="AQ141" s="85">
        <f t="shared" si="42"/>
        <v>21.25840683837967</v>
      </c>
      <c r="AR141" s="86">
        <f t="shared" si="43"/>
        <v>0</v>
      </c>
      <c r="AS141" s="88">
        <f t="shared" si="44"/>
        <v>6418.794782428382</v>
      </c>
      <c r="AT141" s="88">
        <f t="shared" si="45"/>
        <v>8027.2422897785145</v>
      </c>
      <c r="AU141" s="88">
        <f t="shared" si="46"/>
        <v>13.277201672377554</v>
      </c>
      <c r="AV141" s="88">
        <f t="shared" si="47"/>
        <v>8013.965088106137</v>
      </c>
    </row>
    <row r="142" spans="1:62" x14ac:dyDescent="0.25">
      <c r="A142">
        <v>6</v>
      </c>
      <c r="B142" s="7">
        <v>16</v>
      </c>
      <c r="C142" s="3" t="s">
        <v>283</v>
      </c>
      <c r="D142" s="3">
        <v>-800</v>
      </c>
      <c r="E142" s="3">
        <v>104</v>
      </c>
      <c r="F142" s="3">
        <v>160</v>
      </c>
      <c r="G142" s="3">
        <v>0.36898900000000001</v>
      </c>
      <c r="H142" s="3">
        <v>0.19159999999999999</v>
      </c>
      <c r="I142" s="3">
        <v>49.007469</v>
      </c>
      <c r="J142" s="3">
        <v>1.5074369999999999</v>
      </c>
      <c r="K142" s="3">
        <v>9.1477120000000003</v>
      </c>
      <c r="L142" s="3">
        <v>0.14091600000000001</v>
      </c>
      <c r="M142" s="50">
        <v>0.36898900000000001</v>
      </c>
      <c r="N142" s="3">
        <v>0.214891</v>
      </c>
      <c r="O142" s="3">
        <v>99700</v>
      </c>
      <c r="P142" s="3">
        <v>21.7</v>
      </c>
      <c r="Q142" s="3">
        <v>60</v>
      </c>
      <c r="R142" s="3">
        <v>1.171</v>
      </c>
      <c r="S142" s="3" t="s">
        <v>314</v>
      </c>
      <c r="T142" s="3" t="s">
        <v>315</v>
      </c>
      <c r="U142" s="77">
        <v>1080</v>
      </c>
      <c r="V142" s="34">
        <v>248.89727814166764</v>
      </c>
      <c r="W142" s="2">
        <v>2.0038407841522896</v>
      </c>
      <c r="X142" s="2">
        <v>87.958326444742937</v>
      </c>
      <c r="Y142" s="2">
        <v>-44.577126261583778</v>
      </c>
      <c r="Z142" s="80">
        <f>VLOOKUP(U142,BG!$A$2:$F$55,4)</f>
        <v>15.069129644681414</v>
      </c>
      <c r="AA142" s="80">
        <f>VLOOKUP(U142,BG!$A$2:$F$55,5)</f>
        <v>0.97064031469867118</v>
      </c>
      <c r="AB142" s="4">
        <f>VLOOKUP(U142+1,BG!$A$2:$F$55,4)</f>
        <v>15.316755607420955</v>
      </c>
      <c r="AC142" s="4">
        <f>VLOOKUP(U142+1,BG!$A$2:$F$55,5)</f>
        <v>0.92646338453189148</v>
      </c>
      <c r="AD142" s="3">
        <f>COUNTIF($U$2:U142,U142)</f>
        <v>16</v>
      </c>
      <c r="AE142" s="3">
        <f t="shared" si="33"/>
        <v>17</v>
      </c>
      <c r="AF142" s="3">
        <f t="shared" si="36"/>
        <v>1</v>
      </c>
      <c r="AG142" s="3">
        <f t="shared" si="37"/>
        <v>15</v>
      </c>
      <c r="AH142" s="81">
        <f t="shared" si="34"/>
        <v>15.301278984749734</v>
      </c>
      <c r="AI142" s="81">
        <f t="shared" si="35"/>
        <v>0.9292244426673153</v>
      </c>
      <c r="AJ142" s="83">
        <v>1.70384</v>
      </c>
      <c r="AK142" s="83">
        <v>91.201800000000006</v>
      </c>
      <c r="AL142" s="84">
        <f t="shared" si="38"/>
        <v>155.39327491200001</v>
      </c>
      <c r="AM142" s="84">
        <f t="shared" si="32"/>
        <v>176.25448183575676</v>
      </c>
      <c r="AN142" s="84">
        <f t="shared" si="39"/>
        <v>14.218322436701175</v>
      </c>
      <c r="AO142" s="84">
        <f t="shared" si="40"/>
        <v>162.03615939905558</v>
      </c>
      <c r="AP142" s="85">
        <f t="shared" si="41"/>
        <v>4.0996309167608457E-2</v>
      </c>
      <c r="AQ142" s="85">
        <f t="shared" si="42"/>
        <v>6.6428844870555679</v>
      </c>
      <c r="AR142" s="86">
        <f t="shared" si="43"/>
        <v>0</v>
      </c>
      <c r="AS142" s="88">
        <f t="shared" si="44"/>
        <v>14172.146379869244</v>
      </c>
      <c r="AT142" s="88">
        <f t="shared" si="45"/>
        <v>15503.049250658507</v>
      </c>
      <c r="AU142" s="88">
        <f t="shared" si="46"/>
        <v>13.212012741907836</v>
      </c>
      <c r="AV142" s="88">
        <f t="shared" si="47"/>
        <v>15489.837237916599</v>
      </c>
    </row>
    <row r="143" spans="1:62" x14ac:dyDescent="0.25">
      <c r="A143">
        <v>6</v>
      </c>
      <c r="B143" s="7">
        <v>17</v>
      </c>
      <c r="C143" s="3" t="s">
        <v>283</v>
      </c>
      <c r="D143" s="3">
        <v>-800</v>
      </c>
      <c r="E143" s="3">
        <v>104</v>
      </c>
      <c r="F143" s="3">
        <v>170</v>
      </c>
      <c r="G143" s="3">
        <v>0.37601099999999998</v>
      </c>
      <c r="H143" s="3">
        <v>0.19222700000000001</v>
      </c>
      <c r="I143" s="3">
        <v>49.164777999999998</v>
      </c>
      <c r="J143" s="3">
        <v>1.501933</v>
      </c>
      <c r="K143" s="3">
        <v>9.1623979999999996</v>
      </c>
      <c r="L143" s="3">
        <v>0.140098</v>
      </c>
      <c r="M143" s="50">
        <v>0.37601099999999998</v>
      </c>
      <c r="N143" s="3">
        <v>0.23224800000000001</v>
      </c>
      <c r="O143" s="3">
        <v>99700</v>
      </c>
      <c r="P143" s="3">
        <v>21.7</v>
      </c>
      <c r="Q143" s="3">
        <v>60</v>
      </c>
      <c r="R143" s="3">
        <v>1.171</v>
      </c>
      <c r="S143" s="3" t="s">
        <v>316</v>
      </c>
      <c r="T143" s="3" t="s">
        <v>317</v>
      </c>
      <c r="U143" s="77">
        <v>1080</v>
      </c>
      <c r="V143" s="34">
        <v>250.26756942850582</v>
      </c>
      <c r="W143" s="2">
        <v>1.7033884614036527</v>
      </c>
      <c r="X143" s="2">
        <v>105.35540232027692</v>
      </c>
      <c r="Y143" s="2">
        <v>-45.350720042557626</v>
      </c>
      <c r="Z143" s="80">
        <f>VLOOKUP(U143,BG!$A$2:$F$55,4)</f>
        <v>15.069129644681414</v>
      </c>
      <c r="AA143" s="80">
        <f>VLOOKUP(U143,BG!$A$2:$F$55,5)</f>
        <v>0.97064031469867118</v>
      </c>
      <c r="AB143" s="4">
        <f>VLOOKUP(U143+1,BG!$A$2:$F$55,4)</f>
        <v>15.316755607420955</v>
      </c>
      <c r="AC143" s="4">
        <f>VLOOKUP(U143+1,BG!$A$2:$F$55,5)</f>
        <v>0.92646338453189148</v>
      </c>
      <c r="AD143" s="3">
        <f>COUNTIF($U$2:U143,U143)</f>
        <v>17</v>
      </c>
      <c r="AE143" s="3">
        <f t="shared" si="33"/>
        <v>17</v>
      </c>
      <c r="AF143" s="3">
        <f t="shared" si="36"/>
        <v>0</v>
      </c>
      <c r="AG143" s="3">
        <f t="shared" si="37"/>
        <v>16</v>
      </c>
      <c r="AH143" s="81">
        <f t="shared" si="34"/>
        <v>15.316755607420955</v>
      </c>
      <c r="AI143" s="81">
        <f t="shared" si="35"/>
        <v>0.92646338453189148</v>
      </c>
      <c r="AJ143" s="83">
        <v>1.39073</v>
      </c>
      <c r="AK143" s="83">
        <v>105.818</v>
      </c>
      <c r="AL143" s="84">
        <f t="shared" si="38"/>
        <v>147.16426713999999</v>
      </c>
      <c r="AM143" s="84">
        <f t="shared" si="32"/>
        <v>179.46117665889935</v>
      </c>
      <c r="AN143" s="84">
        <f t="shared" si="39"/>
        <v>14.190413240099046</v>
      </c>
      <c r="AO143" s="84">
        <f t="shared" si="40"/>
        <v>165.2707634188003</v>
      </c>
      <c r="AP143" s="85">
        <f t="shared" si="41"/>
        <v>0.10955655981885912</v>
      </c>
      <c r="AQ143" s="85">
        <f t="shared" si="42"/>
        <v>18.106496278800307</v>
      </c>
      <c r="AR143" s="86">
        <f t="shared" si="43"/>
        <v>0</v>
      </c>
      <c r="AS143" s="88">
        <f t="shared" si="44"/>
        <v>15572.628420220519</v>
      </c>
      <c r="AT143" s="88">
        <f t="shared" si="45"/>
        <v>18907.204467768632</v>
      </c>
      <c r="AU143" s="88">
        <f t="shared" si="46"/>
        <v>13.146898278328326</v>
      </c>
      <c r="AV143" s="88">
        <f t="shared" si="47"/>
        <v>18894.057569490302</v>
      </c>
    </row>
    <row r="144" spans="1:62" x14ac:dyDescent="0.25">
      <c r="A144">
        <v>6</v>
      </c>
      <c r="B144" s="52">
        <v>17</v>
      </c>
      <c r="C144" s="5" t="s">
        <v>283</v>
      </c>
      <c r="D144" s="5">
        <v>-800.0625</v>
      </c>
      <c r="E144" s="5">
        <v>104.03125</v>
      </c>
      <c r="F144" s="5">
        <v>170</v>
      </c>
      <c r="G144" s="5">
        <v>0.36868200000000001</v>
      </c>
      <c r="H144" s="5">
        <v>0.19179399999999999</v>
      </c>
      <c r="I144" s="5">
        <v>49.056137999999997</v>
      </c>
      <c r="J144" s="5">
        <v>1.476477</v>
      </c>
      <c r="K144" s="5">
        <v>9.1523000000000003</v>
      </c>
      <c r="L144" s="5">
        <v>0.137876</v>
      </c>
      <c r="M144" s="53">
        <v>0.36868200000000001</v>
      </c>
      <c r="N144" s="5">
        <v>0.229184</v>
      </c>
      <c r="O144" s="5">
        <v>99700</v>
      </c>
      <c r="P144" s="5">
        <v>21.7</v>
      </c>
      <c r="Q144" s="5">
        <v>60</v>
      </c>
      <c r="R144" s="5">
        <v>1.171</v>
      </c>
      <c r="S144" s="5" t="s">
        <v>318</v>
      </c>
      <c r="T144" s="5" t="s">
        <v>319</v>
      </c>
      <c r="U144" s="77">
        <v>1090</v>
      </c>
      <c r="V144" s="34">
        <v>243.74094101445948</v>
      </c>
      <c r="W144" s="2">
        <v>1.6905125250595299</v>
      </c>
      <c r="X144" s="2">
        <v>106.50082725596728</v>
      </c>
      <c r="Y144" s="2">
        <v>-40.128727264956581</v>
      </c>
      <c r="Z144" s="80">
        <f>VLOOKUP(U144,BG!$A$2:$F$55,4)</f>
        <v>15.316755607420955</v>
      </c>
      <c r="AA144" s="80">
        <f>VLOOKUP(U144,BG!$A$2:$F$55,5)</f>
        <v>0.92646338453189148</v>
      </c>
      <c r="AB144" s="4">
        <f>VLOOKUP(U144+1,BG!$A$2:$F$55,4)</f>
        <v>15.080377795035311</v>
      </c>
      <c r="AC144" s="4">
        <f>VLOOKUP(U144+1,BG!$A$2:$F$55,5)</f>
        <v>1.1407859266793348</v>
      </c>
      <c r="AD144" s="3">
        <f>COUNTIF($U$2:U144,U144)</f>
        <v>1</v>
      </c>
      <c r="AE144" s="3">
        <f t="shared" si="33"/>
        <v>19</v>
      </c>
      <c r="AF144" s="3">
        <f t="shared" si="36"/>
        <v>18</v>
      </c>
      <c r="AG144" s="3">
        <f t="shared" si="37"/>
        <v>0</v>
      </c>
      <c r="AH144" s="81">
        <f t="shared" si="34"/>
        <v>15.316755607420955</v>
      </c>
      <c r="AI144" s="81">
        <f t="shared" si="35"/>
        <v>0.92646338453189137</v>
      </c>
      <c r="AJ144" s="83">
        <v>1.3876999999999999</v>
      </c>
      <c r="AK144" s="83">
        <v>106.485</v>
      </c>
      <c r="AL144" s="84">
        <f t="shared" si="38"/>
        <v>147.76923449999998</v>
      </c>
      <c r="AM144" s="84">
        <f t="shared" si="32"/>
        <v>180.04098240541404</v>
      </c>
      <c r="AN144" s="84">
        <f t="shared" si="39"/>
        <v>14.190413240099044</v>
      </c>
      <c r="AO144" s="84">
        <f t="shared" si="40"/>
        <v>165.85056916531499</v>
      </c>
      <c r="AP144" s="85">
        <f t="shared" si="41"/>
        <v>0.10902184271247249</v>
      </c>
      <c r="AQ144" s="85">
        <f t="shared" si="42"/>
        <v>18.081334665315012</v>
      </c>
      <c r="AR144" s="86">
        <f t="shared" si="43"/>
        <v>0</v>
      </c>
      <c r="AS144" s="88">
        <f t="shared" si="44"/>
        <v>15735.2069357325</v>
      </c>
      <c r="AT144" s="88">
        <f t="shared" si="45"/>
        <v>19174.513566153648</v>
      </c>
      <c r="AU144" s="88">
        <f t="shared" si="46"/>
        <v>13.146898278328322</v>
      </c>
      <c r="AV144" s="88">
        <f t="shared" si="47"/>
        <v>19161.366667875318</v>
      </c>
    </row>
    <row r="145" spans="1:48" x14ac:dyDescent="0.25">
      <c r="A145">
        <v>6</v>
      </c>
      <c r="B145" s="52">
        <v>18</v>
      </c>
      <c r="C145" s="5" t="s">
        <v>283</v>
      </c>
      <c r="D145" s="5">
        <v>-800</v>
      </c>
      <c r="E145" s="5">
        <v>104.03125</v>
      </c>
      <c r="F145" s="5">
        <v>180</v>
      </c>
      <c r="G145" s="5">
        <v>0.37229000000000001</v>
      </c>
      <c r="H145" s="5">
        <v>0.19159300000000001</v>
      </c>
      <c r="I145" s="5">
        <v>49.005553999999997</v>
      </c>
      <c r="J145" s="5">
        <v>1.4660420000000001</v>
      </c>
      <c r="K145" s="5">
        <v>9.1475919999999995</v>
      </c>
      <c r="L145" s="5">
        <v>0.137045</v>
      </c>
      <c r="M145" s="53">
        <v>0.37229000000000001</v>
      </c>
      <c r="N145" s="5">
        <v>0.246113</v>
      </c>
      <c r="O145" s="5">
        <v>99700</v>
      </c>
      <c r="P145" s="5">
        <v>21.7</v>
      </c>
      <c r="Q145" s="5">
        <v>60</v>
      </c>
      <c r="R145" s="5">
        <v>1.171</v>
      </c>
      <c r="S145" s="5" t="s">
        <v>320</v>
      </c>
      <c r="T145" s="5" t="s">
        <v>321</v>
      </c>
      <c r="U145" s="77">
        <v>1090</v>
      </c>
      <c r="V145" s="34">
        <v>244.16306622872207</v>
      </c>
      <c r="W145" s="2">
        <v>1.5300211642935884</v>
      </c>
      <c r="X145" s="2">
        <v>118.61293211544829</v>
      </c>
      <c r="Y145" s="2">
        <v>-40.701388334959603</v>
      </c>
      <c r="Z145" s="80">
        <f>VLOOKUP(U145,BG!$A$2:$F$55,4)</f>
        <v>15.316755607420955</v>
      </c>
      <c r="AA145" s="80">
        <f>VLOOKUP(U145,BG!$A$2:$F$55,5)</f>
        <v>0.92646338453189148</v>
      </c>
      <c r="AB145" s="4">
        <f>VLOOKUP(U145+1,BG!$A$2:$F$55,4)</f>
        <v>15.080377795035311</v>
      </c>
      <c r="AC145" s="4">
        <f>VLOOKUP(U145+1,BG!$A$2:$F$55,5)</f>
        <v>1.1407859266793348</v>
      </c>
      <c r="AD145" s="3">
        <f>COUNTIF($U$2:U145,U145)</f>
        <v>2</v>
      </c>
      <c r="AE145" s="3">
        <f t="shared" si="33"/>
        <v>19</v>
      </c>
      <c r="AF145" s="3">
        <f t="shared" si="36"/>
        <v>17</v>
      </c>
      <c r="AG145" s="3">
        <f t="shared" si="37"/>
        <v>1</v>
      </c>
      <c r="AH145" s="81">
        <f t="shared" si="34"/>
        <v>15.303623506732862</v>
      </c>
      <c r="AI145" s="81">
        <f t="shared" si="35"/>
        <v>0.93837019242897157</v>
      </c>
      <c r="AJ145" s="83">
        <v>1.3122799999999999</v>
      </c>
      <c r="AK145" s="83">
        <v>118.039</v>
      </c>
      <c r="AL145" s="84">
        <f t="shared" si="38"/>
        <v>154.90021891999999</v>
      </c>
      <c r="AM145" s="84">
        <f t="shared" si="32"/>
        <v>181.48029649555454</v>
      </c>
      <c r="AN145" s="84">
        <f t="shared" si="39"/>
        <v>14.360464134873448</v>
      </c>
      <c r="AO145" s="84">
        <f t="shared" si="40"/>
        <v>167.1198323606811</v>
      </c>
      <c r="AP145" s="85">
        <f t="shared" si="41"/>
        <v>7.3118870860931218E-2</v>
      </c>
      <c r="AQ145" s="85">
        <f t="shared" si="42"/>
        <v>12.219613440681115</v>
      </c>
      <c r="AR145" s="86">
        <f t="shared" si="43"/>
        <v>0</v>
      </c>
      <c r="AS145" s="88">
        <f t="shared" si="44"/>
        <v>18284.266941097878</v>
      </c>
      <c r="AT145" s="88">
        <f t="shared" si="45"/>
        <v>21525.910088518642</v>
      </c>
      <c r="AU145" s="88">
        <f t="shared" si="46"/>
        <v>13.475431493610541</v>
      </c>
      <c r="AV145" s="88">
        <f t="shared" si="47"/>
        <v>21512.434657025031</v>
      </c>
    </row>
    <row r="146" spans="1:48" x14ac:dyDescent="0.25">
      <c r="A146">
        <v>6</v>
      </c>
      <c r="B146" s="52">
        <v>19</v>
      </c>
      <c r="C146" s="5" t="s">
        <v>283</v>
      </c>
      <c r="D146" s="5">
        <v>-800</v>
      </c>
      <c r="E146" s="5">
        <v>104.03125</v>
      </c>
      <c r="F146" s="5">
        <v>190</v>
      </c>
      <c r="G146" s="5">
        <v>0.37403900000000001</v>
      </c>
      <c r="H146" s="5">
        <v>0.19155</v>
      </c>
      <c r="I146" s="5">
        <v>48.994959999999999</v>
      </c>
      <c r="J146" s="5">
        <v>1.4764919999999999</v>
      </c>
      <c r="K146" s="5">
        <v>9.1465879999999995</v>
      </c>
      <c r="L146" s="5">
        <v>0.13805600000000001</v>
      </c>
      <c r="M146" s="53">
        <v>0.37403900000000001</v>
      </c>
      <c r="N146" s="5">
        <v>0.246947</v>
      </c>
      <c r="O146" s="5">
        <v>99700</v>
      </c>
      <c r="P146" s="5">
        <v>21.7</v>
      </c>
      <c r="Q146" s="5">
        <v>60</v>
      </c>
      <c r="R146" s="5">
        <v>1.171</v>
      </c>
      <c r="S146" s="5" t="s">
        <v>322</v>
      </c>
      <c r="T146" s="5" t="s">
        <v>323</v>
      </c>
      <c r="U146" s="77">
        <v>1090</v>
      </c>
      <c r="V146" s="34">
        <v>242.92810972994113</v>
      </c>
      <c r="W146" s="2">
        <v>1.3692978828282332</v>
      </c>
      <c r="X146" s="2">
        <v>129.32475190607309</v>
      </c>
      <c r="Y146" s="2">
        <v>-45.932105180168591</v>
      </c>
      <c r="Z146" s="80">
        <f>VLOOKUP(U146,BG!$A$2:$F$55,4)</f>
        <v>15.316755607420955</v>
      </c>
      <c r="AA146" s="80">
        <f>VLOOKUP(U146,BG!$A$2:$F$55,5)</f>
        <v>0.92646338453189148</v>
      </c>
      <c r="AB146" s="4">
        <f>VLOOKUP(U146+1,BG!$A$2:$F$55,4)</f>
        <v>15.080377795035311</v>
      </c>
      <c r="AC146" s="4">
        <f>VLOOKUP(U146+1,BG!$A$2:$F$55,5)</f>
        <v>1.1407859266793348</v>
      </c>
      <c r="AD146" s="3">
        <f>COUNTIF($U$2:U146,U146)</f>
        <v>3</v>
      </c>
      <c r="AE146" s="3">
        <f t="shared" si="33"/>
        <v>19</v>
      </c>
      <c r="AF146" s="3">
        <f t="shared" si="36"/>
        <v>16</v>
      </c>
      <c r="AG146" s="3">
        <f t="shared" si="37"/>
        <v>2</v>
      </c>
      <c r="AH146" s="81">
        <f t="shared" si="34"/>
        <v>15.290491406044772</v>
      </c>
      <c r="AI146" s="81">
        <f t="shared" si="35"/>
        <v>0.95027700032605189</v>
      </c>
      <c r="AJ146" s="83">
        <v>1.248</v>
      </c>
      <c r="AK146" s="83">
        <v>132.25700000000001</v>
      </c>
      <c r="AL146" s="84">
        <f t="shared" si="38"/>
        <v>165.056736</v>
      </c>
      <c r="AM146" s="84">
        <f t="shared" si="32"/>
        <v>177.0841089822724</v>
      </c>
      <c r="AN146" s="84">
        <f t="shared" si="39"/>
        <v>14.530202306847501</v>
      </c>
      <c r="AO146" s="84">
        <f t="shared" si="40"/>
        <v>162.55390667542488</v>
      </c>
      <c r="AP146" s="85">
        <f t="shared" si="41"/>
        <v>1.5396918940696848E-2</v>
      </c>
      <c r="AQ146" s="85">
        <f t="shared" si="42"/>
        <v>2.5028293245751172</v>
      </c>
      <c r="AR146" s="86">
        <f t="shared" si="43"/>
        <v>0</v>
      </c>
      <c r="AS146" s="88">
        <f t="shared" si="44"/>
        <v>21829.908733152002</v>
      </c>
      <c r="AT146" s="88">
        <f t="shared" si="45"/>
        <v>22901.358460640386</v>
      </c>
      <c r="AU146" s="88">
        <f t="shared" si="46"/>
        <v>13.807717062281723</v>
      </c>
      <c r="AV146" s="88">
        <f t="shared" si="47"/>
        <v>22887.550743578104</v>
      </c>
    </row>
    <row r="147" spans="1:48" x14ac:dyDescent="0.25">
      <c r="A147">
        <v>6</v>
      </c>
      <c r="B147" s="52">
        <v>20</v>
      </c>
      <c r="C147" s="5" t="s">
        <v>283</v>
      </c>
      <c r="D147" s="5">
        <v>-800</v>
      </c>
      <c r="E147" s="5">
        <v>104.03125</v>
      </c>
      <c r="F147" s="5">
        <v>200</v>
      </c>
      <c r="G147" s="5">
        <v>0.349665</v>
      </c>
      <c r="H147" s="5">
        <v>0.19175</v>
      </c>
      <c r="I147" s="5">
        <v>49.045020000000001</v>
      </c>
      <c r="J147" s="5">
        <v>1.5024999999999999</v>
      </c>
      <c r="K147" s="5">
        <v>9.1512239999999991</v>
      </c>
      <c r="L147" s="5">
        <v>0.14041200000000001</v>
      </c>
      <c r="M147" s="53">
        <v>0.349665</v>
      </c>
      <c r="N147" s="5">
        <v>0.232934</v>
      </c>
      <c r="O147" s="5">
        <v>99700</v>
      </c>
      <c r="P147" s="5">
        <v>21.7</v>
      </c>
      <c r="Q147" s="5">
        <v>60</v>
      </c>
      <c r="R147" s="5">
        <v>1.171</v>
      </c>
      <c r="S147" s="5" t="s">
        <v>324</v>
      </c>
      <c r="T147" s="5" t="s">
        <v>325</v>
      </c>
      <c r="U147" s="77">
        <v>1090</v>
      </c>
      <c r="V147" s="34">
        <v>218.38307960334296</v>
      </c>
      <c r="W147" s="2">
        <v>1.2608350528044669</v>
      </c>
      <c r="X147" s="2">
        <v>126.70574465385553</v>
      </c>
      <c r="Y147" s="2">
        <v>-47.478368881869116</v>
      </c>
      <c r="Z147" s="80">
        <f>VLOOKUP(U147,BG!$A$2:$F$55,4)</f>
        <v>15.316755607420955</v>
      </c>
      <c r="AA147" s="80">
        <f>VLOOKUP(U147,BG!$A$2:$F$55,5)</f>
        <v>0.92646338453189148</v>
      </c>
      <c r="AB147" s="4">
        <f>VLOOKUP(U147+1,BG!$A$2:$F$55,4)</f>
        <v>15.080377795035311</v>
      </c>
      <c r="AC147" s="4">
        <f>VLOOKUP(U147+1,BG!$A$2:$F$55,5)</f>
        <v>1.1407859266793348</v>
      </c>
      <c r="AD147" s="3">
        <f>COUNTIF($U$2:U147,U147)</f>
        <v>4</v>
      </c>
      <c r="AE147" s="3">
        <f t="shared" si="33"/>
        <v>19</v>
      </c>
      <c r="AF147" s="3">
        <f t="shared" si="36"/>
        <v>15</v>
      </c>
      <c r="AG147" s="3">
        <f t="shared" si="37"/>
        <v>3</v>
      </c>
      <c r="AH147" s="81">
        <f t="shared" si="34"/>
        <v>15.277359305356681</v>
      </c>
      <c r="AI147" s="81">
        <f t="shared" si="35"/>
        <v>0.96218380822313199</v>
      </c>
      <c r="AJ147" s="83">
        <v>1.13615</v>
      </c>
      <c r="AK147" s="83">
        <v>129.76300000000001</v>
      </c>
      <c r="AL147" s="84">
        <f t="shared" si="38"/>
        <v>147.43023245000001</v>
      </c>
      <c r="AM147" s="84">
        <f t="shared" si="32"/>
        <v>159.75504425127323</v>
      </c>
      <c r="AN147" s="84">
        <f t="shared" si="39"/>
        <v>14.699627756021194</v>
      </c>
      <c r="AO147" s="84">
        <f t="shared" si="40"/>
        <v>145.05541649525205</v>
      </c>
      <c r="AP147" s="85">
        <f t="shared" si="41"/>
        <v>1.6371784054170023E-2</v>
      </c>
      <c r="AQ147" s="85">
        <f t="shared" si="42"/>
        <v>2.3748159547479588</v>
      </c>
      <c r="AR147" s="86">
        <f t="shared" si="43"/>
        <v>0</v>
      </c>
      <c r="AS147" s="88">
        <f t="shared" si="44"/>
        <v>19130.989253409349</v>
      </c>
      <c r="AT147" s="88">
        <f t="shared" si="45"/>
        <v>20241.881844067218</v>
      </c>
      <c r="AU147" s="88">
        <f t="shared" si="46"/>
        <v>14.143743813750923</v>
      </c>
      <c r="AV147" s="88">
        <f t="shared" si="47"/>
        <v>20227.738100253468</v>
      </c>
    </row>
    <row r="148" spans="1:48" x14ac:dyDescent="0.25">
      <c r="A148">
        <v>6</v>
      </c>
      <c r="B148" s="52">
        <v>21</v>
      </c>
      <c r="C148" s="5" t="s">
        <v>283</v>
      </c>
      <c r="D148" s="5">
        <v>-800</v>
      </c>
      <c r="E148" s="5">
        <v>104.03125</v>
      </c>
      <c r="F148" s="5">
        <v>210</v>
      </c>
      <c r="G148" s="5">
        <v>0.351053</v>
      </c>
      <c r="H148" s="5">
        <v>0.19192699999999999</v>
      </c>
      <c r="I148" s="5">
        <v>49.089517999999998</v>
      </c>
      <c r="J148" s="5">
        <v>1.5049570000000001</v>
      </c>
      <c r="K148" s="5">
        <v>9.1553740000000001</v>
      </c>
      <c r="L148" s="5">
        <v>0.14052600000000001</v>
      </c>
      <c r="M148" s="53">
        <v>0.351053</v>
      </c>
      <c r="N148" s="5">
        <v>0.24909200000000001</v>
      </c>
      <c r="O148" s="5">
        <v>99700</v>
      </c>
      <c r="P148" s="5">
        <v>21.7</v>
      </c>
      <c r="Q148" s="5">
        <v>60</v>
      </c>
      <c r="R148" s="5">
        <v>1.171</v>
      </c>
      <c r="S148" s="5" t="s">
        <v>326</v>
      </c>
      <c r="T148" s="5" t="s">
        <v>327</v>
      </c>
      <c r="U148" s="77">
        <v>1090</v>
      </c>
      <c r="V148" s="34">
        <v>216.80742399494954</v>
      </c>
      <c r="W148" s="2">
        <v>1.1152466116420954</v>
      </c>
      <c r="X148" s="2">
        <v>141.51895225302422</v>
      </c>
      <c r="Y148" s="2">
        <v>-50.006182406109332</v>
      </c>
      <c r="Z148" s="80">
        <f>VLOOKUP(U148,BG!$A$2:$F$55,4)</f>
        <v>15.316755607420955</v>
      </c>
      <c r="AA148" s="80">
        <f>VLOOKUP(U148,BG!$A$2:$F$55,5)</f>
        <v>0.92646338453189148</v>
      </c>
      <c r="AB148" s="4">
        <f>VLOOKUP(U148+1,BG!$A$2:$F$55,4)</f>
        <v>15.080377795035311</v>
      </c>
      <c r="AC148" s="4">
        <f>VLOOKUP(U148+1,BG!$A$2:$F$55,5)</f>
        <v>1.1407859266793348</v>
      </c>
      <c r="AD148" s="3">
        <f>COUNTIF($U$2:U148,U148)</f>
        <v>5</v>
      </c>
      <c r="AE148" s="3">
        <f t="shared" si="33"/>
        <v>19</v>
      </c>
      <c r="AF148" s="3">
        <f t="shared" si="36"/>
        <v>14</v>
      </c>
      <c r="AG148" s="3">
        <f t="shared" si="37"/>
        <v>4</v>
      </c>
      <c r="AH148" s="81">
        <f t="shared" si="34"/>
        <v>15.264227204668588</v>
      </c>
      <c r="AI148" s="81">
        <f t="shared" si="35"/>
        <v>0.97409061612021219</v>
      </c>
      <c r="AJ148" s="83">
        <v>1.01013</v>
      </c>
      <c r="AK148" s="83">
        <v>144.32599999999999</v>
      </c>
      <c r="AL148" s="84">
        <f t="shared" si="38"/>
        <v>145.78802238</v>
      </c>
      <c r="AM148" s="84">
        <f t="shared" si="32"/>
        <v>157.82853198332475</v>
      </c>
      <c r="AN148" s="84">
        <f t="shared" si="39"/>
        <v>14.868740482394529</v>
      </c>
      <c r="AO148" s="84">
        <f t="shared" si="40"/>
        <v>142.95979150093024</v>
      </c>
      <c r="AP148" s="85">
        <f t="shared" si="41"/>
        <v>1.9783400978528713E-2</v>
      </c>
      <c r="AQ148" s="85">
        <f t="shared" si="42"/>
        <v>2.8282308790697641</v>
      </c>
      <c r="AR148" s="86">
        <f t="shared" si="43"/>
        <v>0</v>
      </c>
      <c r="AS148" s="88">
        <f t="shared" si="44"/>
        <v>21041.002118015876</v>
      </c>
      <c r="AT148" s="88">
        <f t="shared" si="45"/>
        <v>22335.72848191304</v>
      </c>
      <c r="AU148" s="88">
        <f t="shared" si="46"/>
        <v>14.483500577427227</v>
      </c>
      <c r="AV148" s="88">
        <f t="shared" si="47"/>
        <v>22321.244981335614</v>
      </c>
    </row>
    <row r="149" spans="1:48" x14ac:dyDescent="0.25">
      <c r="A149">
        <v>6</v>
      </c>
      <c r="B149" s="52">
        <v>22</v>
      </c>
      <c r="C149" s="5" t="s">
        <v>283</v>
      </c>
      <c r="D149" s="5">
        <v>-800</v>
      </c>
      <c r="E149" s="5">
        <v>104.03125</v>
      </c>
      <c r="F149" s="5">
        <v>220</v>
      </c>
      <c r="G149" s="5">
        <v>0.33524999999999999</v>
      </c>
      <c r="H149" s="5">
        <v>0.19185099999999999</v>
      </c>
      <c r="I149" s="5">
        <v>49.070391000000001</v>
      </c>
      <c r="J149" s="5">
        <v>1.51441</v>
      </c>
      <c r="K149" s="5">
        <v>9.1535740000000008</v>
      </c>
      <c r="L149" s="5">
        <v>0.14153399999999999</v>
      </c>
      <c r="M149" s="53">
        <v>0.33524999999999999</v>
      </c>
      <c r="N149" s="5">
        <v>0.22939999999999999</v>
      </c>
      <c r="O149" s="5">
        <v>99700</v>
      </c>
      <c r="P149" s="5">
        <v>21.7</v>
      </c>
      <c r="Q149" s="5">
        <v>60</v>
      </c>
      <c r="R149" s="5">
        <v>1.171</v>
      </c>
      <c r="S149" s="5" t="s">
        <v>328</v>
      </c>
      <c r="T149" s="5" t="s">
        <v>329</v>
      </c>
      <c r="U149" s="77">
        <v>1090</v>
      </c>
      <c r="V149" s="34">
        <v>199.8709242742199</v>
      </c>
      <c r="W149" s="2">
        <v>1.0639282199453524</v>
      </c>
      <c r="X149" s="2">
        <v>137.33756683725443</v>
      </c>
      <c r="Y149" s="2">
        <v>-51.364486862422659</v>
      </c>
      <c r="Z149" s="80">
        <f>VLOOKUP(U149,BG!$A$2:$F$55,4)</f>
        <v>15.316755607420955</v>
      </c>
      <c r="AA149" s="80">
        <f>VLOOKUP(U149,BG!$A$2:$F$55,5)</f>
        <v>0.92646338453189148</v>
      </c>
      <c r="AB149" s="4">
        <f>VLOOKUP(U149+1,BG!$A$2:$F$55,4)</f>
        <v>15.080377795035311</v>
      </c>
      <c r="AC149" s="4">
        <f>VLOOKUP(U149+1,BG!$A$2:$F$55,5)</f>
        <v>1.1407859266793348</v>
      </c>
      <c r="AD149" s="3">
        <f>COUNTIF($U$2:U149,U149)</f>
        <v>6</v>
      </c>
      <c r="AE149" s="3">
        <f t="shared" si="33"/>
        <v>19</v>
      </c>
      <c r="AF149" s="3">
        <f t="shared" si="36"/>
        <v>13</v>
      </c>
      <c r="AG149" s="3">
        <f t="shared" si="37"/>
        <v>5</v>
      </c>
      <c r="AH149" s="81">
        <f t="shared" si="34"/>
        <v>15.251095103980497</v>
      </c>
      <c r="AI149" s="81">
        <f t="shared" si="35"/>
        <v>0.98599742401729251</v>
      </c>
      <c r="AJ149" s="83">
        <v>0.950569</v>
      </c>
      <c r="AK149" s="83">
        <v>140.273</v>
      </c>
      <c r="AL149" s="84">
        <f t="shared" si="38"/>
        <v>133.339165337</v>
      </c>
      <c r="AM149" s="84">
        <f t="shared" si="32"/>
        <v>146.11731301678597</v>
      </c>
      <c r="AN149" s="84">
        <f t="shared" si="39"/>
        <v>15.037540485967511</v>
      </c>
      <c r="AO149" s="84">
        <f t="shared" si="40"/>
        <v>131.07977253081845</v>
      </c>
      <c r="AP149" s="85">
        <f t="shared" si="41"/>
        <v>1.7236776983652006E-2</v>
      </c>
      <c r="AQ149" s="85">
        <f t="shared" si="42"/>
        <v>2.2593928061815518</v>
      </c>
      <c r="AR149" s="86">
        <f t="shared" si="43"/>
        <v>0</v>
      </c>
      <c r="AS149" s="88">
        <f t="shared" si="44"/>
        <v>18703.884739317</v>
      </c>
      <c r="AT149" s="88">
        <f t="shared" si="45"/>
        <v>20067.396242522871</v>
      </c>
      <c r="AU149" s="88">
        <f t="shared" si="46"/>
        <v>14.826976182719712</v>
      </c>
      <c r="AV149" s="88">
        <f t="shared" si="47"/>
        <v>20052.56926634015</v>
      </c>
    </row>
    <row r="150" spans="1:48" x14ac:dyDescent="0.25">
      <c r="A150">
        <v>6</v>
      </c>
      <c r="B150" s="52">
        <v>23</v>
      </c>
      <c r="C150" s="5" t="s">
        <v>283</v>
      </c>
      <c r="D150" s="5">
        <v>-800</v>
      </c>
      <c r="E150" s="5">
        <v>104.03125</v>
      </c>
      <c r="F150" s="5">
        <v>230</v>
      </c>
      <c r="G150" s="5">
        <v>0.33784199999999998</v>
      </c>
      <c r="H150" s="5">
        <v>0.191694</v>
      </c>
      <c r="I150" s="5">
        <v>49.030878999999999</v>
      </c>
      <c r="J150" s="5">
        <v>1.5120420000000001</v>
      </c>
      <c r="K150" s="5">
        <v>9.1498910000000002</v>
      </c>
      <c r="L150" s="5">
        <v>0.14128499999999999</v>
      </c>
      <c r="M150" s="53">
        <v>0.33784199999999998</v>
      </c>
      <c r="N150" s="5">
        <v>0.24527199999999999</v>
      </c>
      <c r="O150" s="5">
        <v>99700</v>
      </c>
      <c r="P150" s="5">
        <v>21.7</v>
      </c>
      <c r="Q150" s="5">
        <v>60</v>
      </c>
      <c r="R150" s="5">
        <v>1.171</v>
      </c>
      <c r="S150" s="5" t="s">
        <v>330</v>
      </c>
      <c r="T150" s="5" t="s">
        <v>331</v>
      </c>
      <c r="U150" s="77">
        <v>1090</v>
      </c>
      <c r="V150" s="34">
        <v>199.35753157933894</v>
      </c>
      <c r="W150" s="2">
        <v>1.0187516736995434</v>
      </c>
      <c r="X150" s="2">
        <v>143.99691808068067</v>
      </c>
      <c r="Y150" s="2">
        <v>-52.145515249080226</v>
      </c>
      <c r="Z150" s="80">
        <f>VLOOKUP(U150,BG!$A$2:$F$55,4)</f>
        <v>15.316755607420955</v>
      </c>
      <c r="AA150" s="80">
        <f>VLOOKUP(U150,BG!$A$2:$F$55,5)</f>
        <v>0.92646338453189148</v>
      </c>
      <c r="AB150" s="4">
        <f>VLOOKUP(U150+1,BG!$A$2:$F$55,4)</f>
        <v>15.080377795035311</v>
      </c>
      <c r="AC150" s="4">
        <f>VLOOKUP(U150+1,BG!$A$2:$F$55,5)</f>
        <v>1.1407859266793348</v>
      </c>
      <c r="AD150" s="3">
        <f>COUNTIF($U$2:U150,U150)</f>
        <v>7</v>
      </c>
      <c r="AE150" s="3">
        <f t="shared" si="33"/>
        <v>19</v>
      </c>
      <c r="AF150" s="3">
        <f t="shared" si="36"/>
        <v>12</v>
      </c>
      <c r="AG150" s="3">
        <f t="shared" si="37"/>
        <v>6</v>
      </c>
      <c r="AH150" s="81">
        <f t="shared" si="34"/>
        <v>15.237963003292407</v>
      </c>
      <c r="AI150" s="81">
        <f t="shared" si="35"/>
        <v>0.9979042319143725</v>
      </c>
      <c r="AJ150" s="83">
        <v>0.91220400000000001</v>
      </c>
      <c r="AK150" s="83">
        <v>146.852</v>
      </c>
      <c r="AL150" s="84">
        <f t="shared" si="38"/>
        <v>133.958981808</v>
      </c>
      <c r="AM150" s="84">
        <f t="shared" si="32"/>
        <v>146.69710130226949</v>
      </c>
      <c r="AN150" s="84">
        <f t="shared" si="39"/>
        <v>15.206027766740133</v>
      </c>
      <c r="AO150" s="84">
        <f t="shared" si="40"/>
        <v>131.49107353552935</v>
      </c>
      <c r="AP150" s="85">
        <f t="shared" si="41"/>
        <v>1.8768637338745387E-2</v>
      </c>
      <c r="AQ150" s="85">
        <f t="shared" si="42"/>
        <v>2.4679082724706518</v>
      </c>
      <c r="AR150" s="86">
        <f t="shared" si="43"/>
        <v>0</v>
      </c>
      <c r="AS150" s="88">
        <f t="shared" si="44"/>
        <v>19672.144396468419</v>
      </c>
      <c r="AT150" s="88">
        <f t="shared" si="45"/>
        <v>21123.930478896214</v>
      </c>
      <c r="AU150" s="88">
        <f t="shared" si="46"/>
        <v>15.174159459037435</v>
      </c>
      <c r="AV150" s="88">
        <f t="shared" si="47"/>
        <v>21108.756319437176</v>
      </c>
    </row>
    <row r="151" spans="1:48" x14ac:dyDescent="0.25">
      <c r="A151">
        <v>6</v>
      </c>
      <c r="B151" s="52">
        <v>24</v>
      </c>
      <c r="C151" s="5" t="s">
        <v>283</v>
      </c>
      <c r="D151" s="5">
        <v>-800</v>
      </c>
      <c r="E151" s="5">
        <v>104.03125</v>
      </c>
      <c r="F151" s="5">
        <v>240</v>
      </c>
      <c r="G151" s="5">
        <v>0.32229200000000002</v>
      </c>
      <c r="H151" s="5">
        <v>0.19184699999999999</v>
      </c>
      <c r="I151" s="5">
        <v>49.069358000000001</v>
      </c>
      <c r="J151" s="5">
        <v>1.5095909999999999</v>
      </c>
      <c r="K151" s="5">
        <v>9.1534859999999991</v>
      </c>
      <c r="L151" s="5">
        <v>0.141014</v>
      </c>
      <c r="M151" s="53">
        <v>0.32229200000000002</v>
      </c>
      <c r="N151" s="5">
        <v>0.23034499999999999</v>
      </c>
      <c r="O151" s="5">
        <v>99700</v>
      </c>
      <c r="P151" s="5">
        <v>21.7</v>
      </c>
      <c r="Q151" s="5">
        <v>60</v>
      </c>
      <c r="R151" s="5">
        <v>1.171</v>
      </c>
      <c r="S151" s="5" t="s">
        <v>332</v>
      </c>
      <c r="T151" s="5" t="s">
        <v>333</v>
      </c>
      <c r="U151" s="77">
        <v>1090</v>
      </c>
      <c r="V151" s="34">
        <v>182.6138972716297</v>
      </c>
      <c r="W151" s="2">
        <v>0.94244317184100868</v>
      </c>
      <c r="X151" s="2">
        <v>142.96398019420025</v>
      </c>
      <c r="Y151" s="2">
        <v>-53.902582341948033</v>
      </c>
      <c r="Z151" s="80">
        <f>VLOOKUP(U151,BG!$A$2:$F$55,4)</f>
        <v>15.316755607420955</v>
      </c>
      <c r="AA151" s="80">
        <f>VLOOKUP(U151,BG!$A$2:$F$55,5)</f>
        <v>0.92646338453189148</v>
      </c>
      <c r="AB151" s="4">
        <f>VLOOKUP(U151+1,BG!$A$2:$F$55,4)</f>
        <v>15.080377795035311</v>
      </c>
      <c r="AC151" s="4">
        <f>VLOOKUP(U151+1,BG!$A$2:$F$55,5)</f>
        <v>1.1407859266793348</v>
      </c>
      <c r="AD151" s="3">
        <f>COUNTIF($U$2:U151,U151)</f>
        <v>8</v>
      </c>
      <c r="AE151" s="3">
        <f t="shared" si="33"/>
        <v>19</v>
      </c>
      <c r="AF151" s="3">
        <f t="shared" si="36"/>
        <v>11</v>
      </c>
      <c r="AG151" s="3">
        <f t="shared" si="37"/>
        <v>7</v>
      </c>
      <c r="AH151" s="81">
        <f t="shared" si="34"/>
        <v>15.224830902604317</v>
      </c>
      <c r="AI151" s="81">
        <f t="shared" si="35"/>
        <v>1.0098110398114528</v>
      </c>
      <c r="AJ151" s="83">
        <v>0.832256</v>
      </c>
      <c r="AK151" s="83">
        <v>145.88300000000001</v>
      </c>
      <c r="AL151" s="84">
        <f t="shared" si="38"/>
        <v>121.41200204800001</v>
      </c>
      <c r="AM151" s="84">
        <f t="shared" si="32"/>
        <v>134.73542695323724</v>
      </c>
      <c r="AN151" s="84">
        <f t="shared" si="39"/>
        <v>15.374202324712405</v>
      </c>
      <c r="AO151" s="84">
        <f t="shared" si="40"/>
        <v>119.36122462852484</v>
      </c>
      <c r="AP151" s="85">
        <f t="shared" si="41"/>
        <v>1.7181269929640742E-2</v>
      </c>
      <c r="AQ151" s="85">
        <f t="shared" si="42"/>
        <v>2.0507774194751676</v>
      </c>
      <c r="AR151" s="86">
        <f t="shared" si="43"/>
        <v>0</v>
      </c>
      <c r="AS151" s="88">
        <f t="shared" si="44"/>
        <v>17711.947094768388</v>
      </c>
      <c r="AT151" s="88">
        <f t="shared" si="45"/>
        <v>19262.31291039972</v>
      </c>
      <c r="AU151" s="88">
        <f t="shared" si="46"/>
        <v>15.525039235789487</v>
      </c>
      <c r="AV151" s="88">
        <f t="shared" si="47"/>
        <v>19246.787871163931</v>
      </c>
    </row>
    <row r="152" spans="1:48" x14ac:dyDescent="0.25">
      <c r="A152">
        <v>6</v>
      </c>
      <c r="B152" s="52">
        <v>25</v>
      </c>
      <c r="C152" s="5" t="s">
        <v>283</v>
      </c>
      <c r="D152" s="5">
        <v>-800</v>
      </c>
      <c r="E152" s="5">
        <v>104.03125</v>
      </c>
      <c r="F152" s="5">
        <v>250</v>
      </c>
      <c r="G152" s="5">
        <v>0.314193</v>
      </c>
      <c r="H152" s="5">
        <v>0.191938</v>
      </c>
      <c r="I152" s="5">
        <v>49.092292999999998</v>
      </c>
      <c r="J152" s="5">
        <v>1.501657</v>
      </c>
      <c r="K152" s="5">
        <v>9.1556370000000005</v>
      </c>
      <c r="L152" s="5">
        <v>0.140237</v>
      </c>
      <c r="M152" s="53">
        <v>0.314193</v>
      </c>
      <c r="N152" s="5">
        <v>0.22364999999999999</v>
      </c>
      <c r="O152" s="5">
        <v>99700</v>
      </c>
      <c r="P152" s="5">
        <v>21.7</v>
      </c>
      <c r="Q152" s="5">
        <v>60</v>
      </c>
      <c r="R152" s="5">
        <v>1.171</v>
      </c>
      <c r="S152" s="5" t="s">
        <v>334</v>
      </c>
      <c r="T152" s="5" t="s">
        <v>335</v>
      </c>
      <c r="U152" s="77">
        <v>1090</v>
      </c>
      <c r="V152" s="34">
        <v>172.51832000368483</v>
      </c>
      <c r="W152" s="2">
        <v>0.89472567708157058</v>
      </c>
      <c r="X152" s="2">
        <v>142.73356011835361</v>
      </c>
      <c r="Y152" s="2">
        <v>-55.45869496221993</v>
      </c>
      <c r="Z152" s="80">
        <f>VLOOKUP(U152,BG!$A$2:$F$55,4)</f>
        <v>15.316755607420955</v>
      </c>
      <c r="AA152" s="80">
        <f>VLOOKUP(U152,BG!$A$2:$F$55,5)</f>
        <v>0.92646338453189148</v>
      </c>
      <c r="AB152" s="4">
        <f>VLOOKUP(U152+1,BG!$A$2:$F$55,4)</f>
        <v>15.080377795035311</v>
      </c>
      <c r="AC152" s="4">
        <f>VLOOKUP(U152+1,BG!$A$2:$F$55,5)</f>
        <v>1.1407859266793348</v>
      </c>
      <c r="AD152" s="3">
        <f>COUNTIF($U$2:U152,U152)</f>
        <v>9</v>
      </c>
      <c r="AE152" s="3">
        <f t="shared" si="33"/>
        <v>19</v>
      </c>
      <c r="AF152" s="3">
        <f t="shared" si="36"/>
        <v>10</v>
      </c>
      <c r="AG152" s="3">
        <f t="shared" si="37"/>
        <v>8</v>
      </c>
      <c r="AH152" s="81">
        <f t="shared" si="34"/>
        <v>15.211698801916226</v>
      </c>
      <c r="AI152" s="81">
        <f t="shared" si="35"/>
        <v>1.0217178477085329</v>
      </c>
      <c r="AJ152" s="83">
        <v>0.78176800000000002</v>
      </c>
      <c r="AK152" s="83">
        <v>145.70500000000001</v>
      </c>
      <c r="AL152" s="84">
        <f t="shared" si="38"/>
        <v>113.90750644000001</v>
      </c>
      <c r="AM152" s="84">
        <f t="shared" si="32"/>
        <v>127.70738121915699</v>
      </c>
      <c r="AN152" s="84">
        <f t="shared" si="39"/>
        <v>15.542064159884315</v>
      </c>
      <c r="AO152" s="84">
        <f t="shared" si="40"/>
        <v>112.16531705927267</v>
      </c>
      <c r="AP152" s="85">
        <f t="shared" si="41"/>
        <v>1.5532335898508593E-2</v>
      </c>
      <c r="AQ152" s="85">
        <f t="shared" si="42"/>
        <v>1.7421893807273392</v>
      </c>
      <c r="AR152" s="86">
        <f t="shared" si="43"/>
        <v>0</v>
      </c>
      <c r="AS152" s="88">
        <f t="shared" si="44"/>
        <v>16596.893225840206</v>
      </c>
      <c r="AT152" s="88">
        <f t="shared" si="45"/>
        <v>18228.129174802045</v>
      </c>
      <c r="AU152" s="88">
        <f t="shared" si="46"/>
        <v>15.87960434238493</v>
      </c>
      <c r="AV152" s="88">
        <f t="shared" si="47"/>
        <v>18212.249570459659</v>
      </c>
    </row>
    <row r="153" spans="1:48" x14ac:dyDescent="0.25">
      <c r="A153">
        <v>6</v>
      </c>
      <c r="B153" s="52">
        <v>26</v>
      </c>
      <c r="C153" s="5" t="s">
        <v>283</v>
      </c>
      <c r="D153" s="5">
        <v>-800</v>
      </c>
      <c r="E153" s="5">
        <v>104.03125</v>
      </c>
      <c r="F153" s="5">
        <v>260</v>
      </c>
      <c r="G153" s="5">
        <v>0.29663600000000001</v>
      </c>
      <c r="H153" s="5">
        <v>0.19221199999999999</v>
      </c>
      <c r="I153" s="5">
        <v>49.160874999999997</v>
      </c>
      <c r="J153" s="5">
        <v>1.517822</v>
      </c>
      <c r="K153" s="5">
        <v>9.1620089999999994</v>
      </c>
      <c r="L153" s="5">
        <v>0.14169000000000001</v>
      </c>
      <c r="M153" s="53">
        <v>0.29663600000000001</v>
      </c>
      <c r="N153" s="5">
        <v>0.22062300000000001</v>
      </c>
      <c r="O153" s="5">
        <v>99700</v>
      </c>
      <c r="P153" s="5">
        <v>21.7</v>
      </c>
      <c r="Q153" s="5">
        <v>60</v>
      </c>
      <c r="R153" s="5">
        <v>1.171</v>
      </c>
      <c r="S153" s="5" t="s">
        <v>336</v>
      </c>
      <c r="T153" s="5" t="s">
        <v>337</v>
      </c>
      <c r="U153" s="77">
        <v>1090</v>
      </c>
      <c r="V153" s="34">
        <v>153.93752108368847</v>
      </c>
      <c r="W153" s="2">
        <v>0.84273574106348748</v>
      </c>
      <c r="X153" s="2">
        <v>136.48461304639363</v>
      </c>
      <c r="Y153" s="2">
        <v>-56.644878645726429</v>
      </c>
      <c r="Z153" s="80">
        <f>VLOOKUP(U153,BG!$A$2:$F$55,4)</f>
        <v>15.316755607420955</v>
      </c>
      <c r="AA153" s="80">
        <f>VLOOKUP(U153,BG!$A$2:$F$55,5)</f>
        <v>0.92646338453189148</v>
      </c>
      <c r="AB153" s="4">
        <f>VLOOKUP(U153+1,BG!$A$2:$F$55,4)</f>
        <v>15.080377795035311</v>
      </c>
      <c r="AC153" s="4">
        <f>VLOOKUP(U153+1,BG!$A$2:$F$55,5)</f>
        <v>1.1407859266793348</v>
      </c>
      <c r="AD153" s="3">
        <f>COUNTIF($U$2:U153,U153)</f>
        <v>10</v>
      </c>
      <c r="AE153" s="3">
        <f t="shared" si="33"/>
        <v>19</v>
      </c>
      <c r="AF153" s="3">
        <f t="shared" si="36"/>
        <v>9</v>
      </c>
      <c r="AG153" s="3">
        <f t="shared" si="37"/>
        <v>9</v>
      </c>
      <c r="AH153" s="81">
        <f t="shared" si="34"/>
        <v>15.198566701228133</v>
      </c>
      <c r="AI153" s="81">
        <f t="shared" si="35"/>
        <v>1.033624655605613</v>
      </c>
      <c r="AJ153" s="83">
        <v>0.71865599999999996</v>
      </c>
      <c r="AK153" s="83">
        <v>139.624</v>
      </c>
      <c r="AL153" s="84">
        <f t="shared" si="38"/>
        <v>100.34162534399999</v>
      </c>
      <c r="AM153" s="84">
        <f t="shared" si="32"/>
        <v>115.02046151941587</v>
      </c>
      <c r="AN153" s="84">
        <f t="shared" si="39"/>
        <v>15.709613272255867</v>
      </c>
      <c r="AO153" s="84">
        <f t="shared" si="40"/>
        <v>99.31084824716001</v>
      </c>
      <c r="AP153" s="85">
        <f t="shared" si="41"/>
        <v>1.0379300096950494E-2</v>
      </c>
      <c r="AQ153" s="85">
        <f t="shared" si="42"/>
        <v>1.0307770968399836</v>
      </c>
      <c r="AR153" s="86">
        <f t="shared" si="43"/>
        <v>0</v>
      </c>
      <c r="AS153" s="88">
        <f t="shared" si="44"/>
        <v>14010.099097030654</v>
      </c>
      <c r="AT153" s="88">
        <f t="shared" si="45"/>
        <v>15698.523182895085</v>
      </c>
      <c r="AU153" s="88">
        <f t="shared" si="46"/>
        <v>16.237843608232836</v>
      </c>
      <c r="AV153" s="88">
        <f t="shared" si="47"/>
        <v>15682.285339286853</v>
      </c>
    </row>
    <row r="154" spans="1:48" x14ac:dyDescent="0.25">
      <c r="A154">
        <v>6</v>
      </c>
      <c r="B154" s="52">
        <v>27</v>
      </c>
      <c r="C154" s="5" t="s">
        <v>283</v>
      </c>
      <c r="D154" s="5">
        <v>-800</v>
      </c>
      <c r="E154" s="5">
        <v>104.03125</v>
      </c>
      <c r="F154" s="5">
        <v>270</v>
      </c>
      <c r="G154" s="5">
        <v>0.28929199999999999</v>
      </c>
      <c r="H154" s="5">
        <v>0.192694</v>
      </c>
      <c r="I154" s="5">
        <v>49.281796</v>
      </c>
      <c r="J154" s="5">
        <v>1.513927</v>
      </c>
      <c r="K154" s="5">
        <v>9.1732820000000004</v>
      </c>
      <c r="L154" s="5">
        <v>0.14113200000000001</v>
      </c>
      <c r="M154" s="53">
        <v>0.28929199999999999</v>
      </c>
      <c r="N154" s="5">
        <v>0.22059000000000001</v>
      </c>
      <c r="O154" s="5">
        <v>99700</v>
      </c>
      <c r="P154" s="5">
        <v>21.7</v>
      </c>
      <c r="Q154" s="5">
        <v>60</v>
      </c>
      <c r="R154" s="5">
        <v>1.171</v>
      </c>
      <c r="S154" s="5" t="s">
        <v>338</v>
      </c>
      <c r="T154" s="5" t="s">
        <v>339</v>
      </c>
      <c r="U154" s="77">
        <v>1090</v>
      </c>
      <c r="V154" s="34">
        <v>144.48675353727901</v>
      </c>
      <c r="W154" s="2">
        <v>0.88219230478514921</v>
      </c>
      <c r="X154" s="2">
        <v>126.69148591474737</v>
      </c>
      <c r="Y154" s="2">
        <v>-54.887184366542265</v>
      </c>
      <c r="Z154" s="80">
        <f>VLOOKUP(U154,BG!$A$2:$F$55,4)</f>
        <v>15.316755607420955</v>
      </c>
      <c r="AA154" s="80">
        <f>VLOOKUP(U154,BG!$A$2:$F$55,5)</f>
        <v>0.92646338453189148</v>
      </c>
      <c r="AB154" s="4">
        <f>VLOOKUP(U154+1,BG!$A$2:$F$55,4)</f>
        <v>15.080377795035311</v>
      </c>
      <c r="AC154" s="4">
        <f>VLOOKUP(U154+1,BG!$A$2:$F$55,5)</f>
        <v>1.1407859266793348</v>
      </c>
      <c r="AD154" s="3">
        <f>COUNTIF($U$2:U154,U154)</f>
        <v>11</v>
      </c>
      <c r="AE154" s="3">
        <f t="shared" si="33"/>
        <v>19</v>
      </c>
      <c r="AF154" s="3">
        <f t="shared" si="36"/>
        <v>8</v>
      </c>
      <c r="AG154" s="3">
        <f t="shared" si="37"/>
        <v>10</v>
      </c>
      <c r="AH154" s="81">
        <f t="shared" si="34"/>
        <v>15.18543460054004</v>
      </c>
      <c r="AI154" s="81">
        <f t="shared" si="35"/>
        <v>1.0455314635026933</v>
      </c>
      <c r="AJ154" s="83">
        <v>0.74125399999999997</v>
      </c>
      <c r="AK154" s="83">
        <v>130.084</v>
      </c>
      <c r="AL154" s="84">
        <f t="shared" si="38"/>
        <v>96.425285336000002</v>
      </c>
      <c r="AM154" s="84">
        <f t="shared" si="32"/>
        <v>111.76625395578625</v>
      </c>
      <c r="AN154" s="84">
        <f t="shared" si="39"/>
        <v>15.876849661827064</v>
      </c>
      <c r="AO154" s="84">
        <f t="shared" si="40"/>
        <v>95.889404293959188</v>
      </c>
      <c r="AP154" s="85">
        <f t="shared" si="41"/>
        <v>5.5885323929848688E-3</v>
      </c>
      <c r="AQ154" s="85">
        <f t="shared" si="42"/>
        <v>0.53588104204081333</v>
      </c>
      <c r="AR154" s="86">
        <f t="shared" si="43"/>
        <v>0</v>
      </c>
      <c r="AS154" s="88">
        <f t="shared" si="44"/>
        <v>12543.386817648225</v>
      </c>
      <c r="AT154" s="88">
        <f t="shared" si="45"/>
        <v>14159.832788783573</v>
      </c>
      <c r="AU154" s="88">
        <f t="shared" si="46"/>
        <v>16.599745862742292</v>
      </c>
      <c r="AV154" s="88">
        <f t="shared" si="47"/>
        <v>14143.23304292083</v>
      </c>
    </row>
    <row r="155" spans="1:48" x14ac:dyDescent="0.25">
      <c r="A155">
        <v>6</v>
      </c>
      <c r="B155" s="52">
        <v>28</v>
      </c>
      <c r="C155" s="5" t="s">
        <v>283</v>
      </c>
      <c r="D155" s="5">
        <v>-800</v>
      </c>
      <c r="E155" s="5">
        <v>104.03125</v>
      </c>
      <c r="F155" s="5">
        <v>280</v>
      </c>
      <c r="G155" s="5">
        <v>0.28111000000000003</v>
      </c>
      <c r="H155" s="5">
        <v>0.19233800000000001</v>
      </c>
      <c r="I155" s="5">
        <v>49.192594999999997</v>
      </c>
      <c r="J155" s="5">
        <v>1.5190170000000001</v>
      </c>
      <c r="K155" s="5">
        <v>9.1649639999999994</v>
      </c>
      <c r="L155" s="5">
        <v>0.14180400000000001</v>
      </c>
      <c r="M155" s="53">
        <v>0.28111000000000003</v>
      </c>
      <c r="N155" s="5">
        <v>0.21329999999999999</v>
      </c>
      <c r="O155" s="5">
        <v>99700</v>
      </c>
      <c r="P155" s="5">
        <v>21.7</v>
      </c>
      <c r="Q155" s="5">
        <v>60</v>
      </c>
      <c r="R155" s="5">
        <v>1.171</v>
      </c>
      <c r="S155" s="5" t="s">
        <v>340</v>
      </c>
      <c r="T155" s="5" t="s">
        <v>341</v>
      </c>
      <c r="U155" s="77">
        <v>1090</v>
      </c>
      <c r="V155" s="34">
        <v>134.27200604065081</v>
      </c>
      <c r="W155" s="2">
        <v>0.85288332072656625</v>
      </c>
      <c r="X155" s="2">
        <v>123.85368814309</v>
      </c>
      <c r="Y155" s="2">
        <v>-55.475717315540876</v>
      </c>
      <c r="Z155" s="80">
        <f>VLOOKUP(U155,BG!$A$2:$F$55,4)</f>
        <v>15.316755607420955</v>
      </c>
      <c r="AA155" s="80">
        <f>VLOOKUP(U155,BG!$A$2:$F$55,5)</f>
        <v>0.92646338453189148</v>
      </c>
      <c r="AB155" s="4">
        <f>VLOOKUP(U155+1,BG!$A$2:$F$55,4)</f>
        <v>15.080377795035311</v>
      </c>
      <c r="AC155" s="4">
        <f>VLOOKUP(U155+1,BG!$A$2:$F$55,5)</f>
        <v>1.1407859266793348</v>
      </c>
      <c r="AD155" s="3">
        <f>COUNTIF($U$2:U155,U155)</f>
        <v>12</v>
      </c>
      <c r="AE155" s="3">
        <f t="shared" si="33"/>
        <v>19</v>
      </c>
      <c r="AF155" s="3">
        <f t="shared" si="36"/>
        <v>7</v>
      </c>
      <c r="AG155" s="3">
        <f t="shared" si="37"/>
        <v>11</v>
      </c>
      <c r="AH155" s="81">
        <f t="shared" si="34"/>
        <v>15.172302499851948</v>
      </c>
      <c r="AI155" s="81">
        <f t="shared" si="35"/>
        <v>1.0574382713997734</v>
      </c>
      <c r="AJ155" s="83">
        <v>0.70815499999999998</v>
      </c>
      <c r="AK155" s="83">
        <v>127.26900000000001</v>
      </c>
      <c r="AL155" s="84">
        <f t="shared" si="38"/>
        <v>90.126178695000007</v>
      </c>
      <c r="AM155" s="84">
        <f t="shared" si="32"/>
        <v>105.63274482771114</v>
      </c>
      <c r="AN155" s="84">
        <f t="shared" si="39"/>
        <v>16.043773328597904</v>
      </c>
      <c r="AO155" s="84">
        <f t="shared" si="40"/>
        <v>89.588971499113228</v>
      </c>
      <c r="AP155" s="85">
        <f t="shared" si="41"/>
        <v>5.996354092446486E-3</v>
      </c>
      <c r="AQ155" s="85">
        <f t="shared" si="42"/>
        <v>0.53720719588677923</v>
      </c>
      <c r="AR155" s="86">
        <f t="shared" si="43"/>
        <v>0</v>
      </c>
      <c r="AS155" s="88">
        <f t="shared" si="44"/>
        <v>11470.268636333956</v>
      </c>
      <c r="AT155" s="88">
        <f t="shared" si="45"/>
        <v>13083.005035589938</v>
      </c>
      <c r="AU155" s="88">
        <f t="shared" si="46"/>
        <v>16.96529993532236</v>
      </c>
      <c r="AV155" s="88">
        <f t="shared" si="47"/>
        <v>13066.039735654616</v>
      </c>
    </row>
    <row r="156" spans="1:48" x14ac:dyDescent="0.25">
      <c r="A156">
        <v>6</v>
      </c>
      <c r="B156" s="52">
        <v>29</v>
      </c>
      <c r="C156" s="5" t="s">
        <v>283</v>
      </c>
      <c r="D156" s="5">
        <v>-800</v>
      </c>
      <c r="E156" s="5">
        <v>104.03125</v>
      </c>
      <c r="F156" s="5">
        <v>290</v>
      </c>
      <c r="G156" s="5">
        <v>0.26844099999999999</v>
      </c>
      <c r="H156" s="5">
        <v>0.192241</v>
      </c>
      <c r="I156" s="5">
        <v>49.168320999999999</v>
      </c>
      <c r="J156" s="5">
        <v>1.534224</v>
      </c>
      <c r="K156" s="5">
        <v>9.1626790000000007</v>
      </c>
      <c r="L156" s="5">
        <v>0.143233</v>
      </c>
      <c r="M156" s="53">
        <v>0.26844099999999999</v>
      </c>
      <c r="N156" s="5">
        <v>0.198934</v>
      </c>
      <c r="O156" s="5">
        <v>99700</v>
      </c>
      <c r="P156" s="5">
        <v>21.7</v>
      </c>
      <c r="Q156" s="5">
        <v>60</v>
      </c>
      <c r="R156" s="5">
        <v>1.171</v>
      </c>
      <c r="S156" s="5" t="s">
        <v>342</v>
      </c>
      <c r="T156" s="5" t="s">
        <v>343</v>
      </c>
      <c r="U156" s="77">
        <v>1090</v>
      </c>
      <c r="V156" s="34">
        <v>120.01675910317421</v>
      </c>
      <c r="W156" s="2">
        <v>0.79657215911936241</v>
      </c>
      <c r="X156" s="2">
        <v>118.10961337326769</v>
      </c>
      <c r="Y156" s="2">
        <v>-58.612446584794483</v>
      </c>
      <c r="Z156" s="80">
        <f>VLOOKUP(U156,BG!$A$2:$F$55,4)</f>
        <v>15.316755607420955</v>
      </c>
      <c r="AA156" s="80">
        <f>VLOOKUP(U156,BG!$A$2:$F$55,5)</f>
        <v>0.92646338453189148</v>
      </c>
      <c r="AB156" s="4">
        <f>VLOOKUP(U156+1,BG!$A$2:$F$55,4)</f>
        <v>15.080377795035311</v>
      </c>
      <c r="AC156" s="4">
        <f>VLOOKUP(U156+1,BG!$A$2:$F$55,5)</f>
        <v>1.1407859266793348</v>
      </c>
      <c r="AD156" s="3">
        <f>COUNTIF($U$2:U156,U156)</f>
        <v>13</v>
      </c>
      <c r="AE156" s="3">
        <f t="shared" si="33"/>
        <v>19</v>
      </c>
      <c r="AF156" s="3">
        <f t="shared" si="36"/>
        <v>6</v>
      </c>
      <c r="AG156" s="3">
        <f t="shared" si="37"/>
        <v>12</v>
      </c>
      <c r="AH156" s="81">
        <f t="shared" si="34"/>
        <v>15.159170399163859</v>
      </c>
      <c r="AI156" s="81">
        <f t="shared" si="35"/>
        <v>1.0693450792968535</v>
      </c>
      <c r="AJ156" s="83">
        <v>0.64718799999999999</v>
      </c>
      <c r="AK156" s="83">
        <v>121.509</v>
      </c>
      <c r="AL156" s="84">
        <f t="shared" si="38"/>
        <v>78.639166692000003</v>
      </c>
      <c r="AM156" s="84">
        <f t="shared" si="32"/>
        <v>94.082829737496965</v>
      </c>
      <c r="AN156" s="84">
        <f t="shared" si="39"/>
        <v>16.21038427256839</v>
      </c>
      <c r="AO156" s="84">
        <f t="shared" si="40"/>
        <v>77.872445464928575</v>
      </c>
      <c r="AP156" s="85">
        <f t="shared" si="41"/>
        <v>9.845860400219961E-3</v>
      </c>
      <c r="AQ156" s="85">
        <f t="shared" si="42"/>
        <v>0.76672122707142876</v>
      </c>
      <c r="AR156" s="86">
        <f t="shared" si="43"/>
        <v>0</v>
      </c>
      <c r="AS156" s="88">
        <f t="shared" si="44"/>
        <v>9555.3665055782276</v>
      </c>
      <c r="AT156" s="88">
        <f t="shared" si="45"/>
        <v>11112.086645358739</v>
      </c>
      <c r="AU156" s="88">
        <f t="shared" si="46"/>
        <v>17.334494655382112</v>
      </c>
      <c r="AV156" s="88">
        <f t="shared" si="47"/>
        <v>11094.752150703356</v>
      </c>
    </row>
    <row r="157" spans="1:48" x14ac:dyDescent="0.25">
      <c r="A157">
        <v>6</v>
      </c>
      <c r="B157" s="52">
        <v>30</v>
      </c>
      <c r="C157" s="5" t="s">
        <v>283</v>
      </c>
      <c r="D157" s="5">
        <v>-800</v>
      </c>
      <c r="E157" s="5">
        <v>104.03125</v>
      </c>
      <c r="F157" s="5">
        <v>300</v>
      </c>
      <c r="G157" s="5">
        <v>0.25747599999999998</v>
      </c>
      <c r="H157" s="5">
        <v>0.19202900000000001</v>
      </c>
      <c r="I157" s="5">
        <v>49.115037999999998</v>
      </c>
      <c r="J157" s="5">
        <v>1.4886630000000001</v>
      </c>
      <c r="K157" s="5">
        <v>9.1577760000000001</v>
      </c>
      <c r="L157" s="5">
        <v>0.13907</v>
      </c>
      <c r="M157" s="53">
        <v>0.25747599999999998</v>
      </c>
      <c r="N157" s="5">
        <v>0.18842800000000001</v>
      </c>
      <c r="O157" s="5">
        <v>99700</v>
      </c>
      <c r="P157" s="5">
        <v>21.7</v>
      </c>
      <c r="Q157" s="5">
        <v>60</v>
      </c>
      <c r="R157" s="5">
        <v>1.171</v>
      </c>
      <c r="S157" s="5" t="s">
        <v>344</v>
      </c>
      <c r="T157" s="5" t="s">
        <v>345</v>
      </c>
      <c r="U157" s="77">
        <v>1090</v>
      </c>
      <c r="V157" s="34">
        <v>107.27321012146074</v>
      </c>
      <c r="W157" s="2">
        <v>0.79895704858035399</v>
      </c>
      <c r="X157" s="2">
        <v>108.06947969293002</v>
      </c>
      <c r="Y157" s="2">
        <v>-58.999170092575696</v>
      </c>
      <c r="Z157" s="80">
        <f>VLOOKUP(U157,BG!$A$2:$F$55,4)</f>
        <v>15.316755607420955</v>
      </c>
      <c r="AA157" s="80">
        <f>VLOOKUP(U157,BG!$A$2:$F$55,5)</f>
        <v>0.92646338453189148</v>
      </c>
      <c r="AB157" s="4">
        <f>VLOOKUP(U157+1,BG!$A$2:$F$55,4)</f>
        <v>15.080377795035311</v>
      </c>
      <c r="AC157" s="4">
        <f>VLOOKUP(U157+1,BG!$A$2:$F$55,5)</f>
        <v>1.1407859266793348</v>
      </c>
      <c r="AD157" s="3">
        <f>COUNTIF($U$2:U157,U157)</f>
        <v>14</v>
      </c>
      <c r="AE157" s="3">
        <f t="shared" si="33"/>
        <v>19</v>
      </c>
      <c r="AF157" s="3">
        <f t="shared" si="36"/>
        <v>5</v>
      </c>
      <c r="AG157" s="3">
        <f t="shared" si="37"/>
        <v>13</v>
      </c>
      <c r="AH157" s="81">
        <f t="shared" si="34"/>
        <v>15.146038298475768</v>
      </c>
      <c r="AI157" s="81">
        <f t="shared" si="35"/>
        <v>1.0812518871939338</v>
      </c>
      <c r="AJ157" s="83">
        <v>0.64092499999999997</v>
      </c>
      <c r="AK157" s="83">
        <v>111.489</v>
      </c>
      <c r="AL157" s="84">
        <f t="shared" si="38"/>
        <v>71.456087324999999</v>
      </c>
      <c r="AM157" s="84">
        <f t="shared" si="32"/>
        <v>86.342872537077866</v>
      </c>
      <c r="AN157" s="84">
        <f t="shared" si="39"/>
        <v>16.376682493738521</v>
      </c>
      <c r="AO157" s="84">
        <f t="shared" si="40"/>
        <v>69.966190043339338</v>
      </c>
      <c r="AP157" s="85">
        <f t="shared" si="41"/>
        <v>2.1294532126699614E-2</v>
      </c>
      <c r="AQ157" s="85">
        <f t="shared" si="42"/>
        <v>1.4898972816606602</v>
      </c>
      <c r="AR157" s="86">
        <f t="shared" si="43"/>
        <v>0</v>
      </c>
      <c r="AS157" s="88">
        <f t="shared" si="44"/>
        <v>7966.5677197769255</v>
      </c>
      <c r="AT157" s="88">
        <f t="shared" si="45"/>
        <v>9331.0293102749802</v>
      </c>
      <c r="AU157" s="88">
        <f t="shared" si="46"/>
        <v>17.707318852330637</v>
      </c>
      <c r="AV157" s="88">
        <f t="shared" si="47"/>
        <v>9313.3219914226502</v>
      </c>
    </row>
    <row r="158" spans="1:48" x14ac:dyDescent="0.25">
      <c r="A158">
        <v>6</v>
      </c>
      <c r="B158" s="52">
        <v>31</v>
      </c>
      <c r="C158" s="5" t="s">
        <v>283</v>
      </c>
      <c r="D158" s="5">
        <v>-800</v>
      </c>
      <c r="E158" s="5">
        <v>104.03125</v>
      </c>
      <c r="F158" s="5">
        <v>310</v>
      </c>
      <c r="G158" s="5">
        <v>0.24834500000000001</v>
      </c>
      <c r="H158" s="5">
        <v>0.192164</v>
      </c>
      <c r="I158" s="5">
        <v>49.148913999999998</v>
      </c>
      <c r="J158" s="5">
        <v>1.5033570000000001</v>
      </c>
      <c r="K158" s="5">
        <v>9.1609149999999993</v>
      </c>
      <c r="L158" s="5">
        <v>0.140377</v>
      </c>
      <c r="M158" s="53">
        <v>0.24834500000000001</v>
      </c>
      <c r="N158" s="5">
        <v>0.17943500000000001</v>
      </c>
      <c r="O158" s="5">
        <v>99700</v>
      </c>
      <c r="P158" s="5">
        <v>21.7</v>
      </c>
      <c r="Q158" s="5">
        <v>60</v>
      </c>
      <c r="R158" s="5">
        <v>1.171</v>
      </c>
      <c r="S158" s="5" t="s">
        <v>346</v>
      </c>
      <c r="T158" s="5" t="s">
        <v>347</v>
      </c>
      <c r="U158" s="77">
        <v>1090</v>
      </c>
      <c r="V158" s="34">
        <v>96.161159105506783</v>
      </c>
      <c r="W158" s="2">
        <v>0.7888447359844718</v>
      </c>
      <c r="X158" s="2">
        <v>100.62333969084061</v>
      </c>
      <c r="Y158" s="2">
        <v>-59.799637210238032</v>
      </c>
      <c r="Z158" s="80">
        <f>VLOOKUP(U158,BG!$A$2:$F$55,4)</f>
        <v>15.316755607420955</v>
      </c>
      <c r="AA158" s="80">
        <f>VLOOKUP(U158,BG!$A$2:$F$55,5)</f>
        <v>0.92646338453189148</v>
      </c>
      <c r="AB158" s="4">
        <f>VLOOKUP(U158+1,BG!$A$2:$F$55,4)</f>
        <v>15.080377795035311</v>
      </c>
      <c r="AC158" s="4">
        <f>VLOOKUP(U158+1,BG!$A$2:$F$55,5)</f>
        <v>1.1407859266793348</v>
      </c>
      <c r="AD158" s="3">
        <f>COUNTIF($U$2:U158,U158)</f>
        <v>15</v>
      </c>
      <c r="AE158" s="3">
        <f t="shared" si="33"/>
        <v>19</v>
      </c>
      <c r="AF158" s="3">
        <f t="shared" si="36"/>
        <v>4</v>
      </c>
      <c r="AG158" s="3">
        <f t="shared" si="37"/>
        <v>14</v>
      </c>
      <c r="AH158" s="81">
        <f t="shared" si="34"/>
        <v>15.132906197787678</v>
      </c>
      <c r="AI158" s="81">
        <f t="shared" si="35"/>
        <v>1.0931586950910139</v>
      </c>
      <c r="AJ158" s="83">
        <v>0.62401600000000002</v>
      </c>
      <c r="AK158" s="83">
        <v>104.07899999999999</v>
      </c>
      <c r="AL158" s="84">
        <f t="shared" si="38"/>
        <v>64.946961263999995</v>
      </c>
      <c r="AM158" s="84">
        <f t="shared" si="32"/>
        <v>79.376191832296982</v>
      </c>
      <c r="AN158" s="84">
        <f t="shared" si="39"/>
        <v>16.542667992108296</v>
      </c>
      <c r="AO158" s="84">
        <f t="shared" si="40"/>
        <v>62.83352384018869</v>
      </c>
      <c r="AP158" s="85">
        <f t="shared" si="41"/>
        <v>3.3635506886206791E-2</v>
      </c>
      <c r="AQ158" s="85">
        <f t="shared" si="42"/>
        <v>2.1134374238113054</v>
      </c>
      <c r="AR158" s="86">
        <f t="shared" si="43"/>
        <v>0</v>
      </c>
      <c r="AS158" s="88">
        <f t="shared" si="44"/>
        <v>6759.6147813958551</v>
      </c>
      <c r="AT158" s="88">
        <f t="shared" si="45"/>
        <v>7987.0975141065474</v>
      </c>
      <c r="AU158" s="88">
        <f t="shared" si="46"/>
        <v>18.083761355576986</v>
      </c>
      <c r="AV158" s="88">
        <f t="shared" si="47"/>
        <v>7969.0137527509705</v>
      </c>
    </row>
    <row r="159" spans="1:48" x14ac:dyDescent="0.25">
      <c r="A159">
        <v>6</v>
      </c>
      <c r="B159" s="52">
        <v>32</v>
      </c>
      <c r="C159" s="5" t="s">
        <v>283</v>
      </c>
      <c r="D159" s="5">
        <v>-800</v>
      </c>
      <c r="E159" s="5">
        <v>104.03125</v>
      </c>
      <c r="F159" s="5">
        <v>320</v>
      </c>
      <c r="G159" s="5">
        <v>0.237178</v>
      </c>
      <c r="H159" s="5">
        <v>0.19222900000000001</v>
      </c>
      <c r="I159" s="5">
        <v>49.165109999999999</v>
      </c>
      <c r="J159" s="5">
        <v>1.540589</v>
      </c>
      <c r="K159" s="5">
        <v>9.1623710000000003</v>
      </c>
      <c r="L159" s="5">
        <v>0.14382200000000001</v>
      </c>
      <c r="M159" s="53">
        <v>0.237178</v>
      </c>
      <c r="N159" s="5">
        <v>0.172934</v>
      </c>
      <c r="O159" s="5">
        <v>99700</v>
      </c>
      <c r="P159" s="5">
        <v>21.7</v>
      </c>
      <c r="Q159" s="5">
        <v>60</v>
      </c>
      <c r="R159" s="5">
        <v>1.171</v>
      </c>
      <c r="S159" s="5" t="s">
        <v>348</v>
      </c>
      <c r="T159" s="5" t="s">
        <v>349</v>
      </c>
      <c r="U159" s="77">
        <v>1090</v>
      </c>
      <c r="V159" s="34">
        <v>83.203613979207546</v>
      </c>
      <c r="W159" s="2">
        <v>0.79961058444270627</v>
      </c>
      <c r="X159" s="2">
        <v>89.647149591033852</v>
      </c>
      <c r="Y159" s="2">
        <v>-59.998334376530728</v>
      </c>
      <c r="Z159" s="80">
        <f>VLOOKUP(U159,BG!$A$2:$F$55,4)</f>
        <v>15.316755607420955</v>
      </c>
      <c r="AA159" s="80">
        <f>VLOOKUP(U159,BG!$A$2:$F$55,5)</f>
        <v>0.92646338453189148</v>
      </c>
      <c r="AB159" s="4">
        <f>VLOOKUP(U159+1,BG!$A$2:$F$55,4)</f>
        <v>15.080377795035311</v>
      </c>
      <c r="AC159" s="4">
        <f>VLOOKUP(U159+1,BG!$A$2:$F$55,5)</f>
        <v>1.1407859266793348</v>
      </c>
      <c r="AD159" s="3">
        <f>COUNTIF($U$2:U159,U159)</f>
        <v>16</v>
      </c>
      <c r="AE159" s="3">
        <f t="shared" si="33"/>
        <v>19</v>
      </c>
      <c r="AF159" s="3">
        <f t="shared" si="36"/>
        <v>3</v>
      </c>
      <c r="AG159" s="3">
        <f t="shared" si="37"/>
        <v>15</v>
      </c>
      <c r="AH159" s="81">
        <f t="shared" si="34"/>
        <v>15.119774097099585</v>
      </c>
      <c r="AI159" s="81">
        <f t="shared" si="35"/>
        <v>1.1050655029880943</v>
      </c>
      <c r="AJ159" s="83">
        <v>0.62535300000000005</v>
      </c>
      <c r="AK159" s="83">
        <v>93.127399999999994</v>
      </c>
      <c r="AL159" s="84">
        <f t="shared" si="38"/>
        <v>58.237498972200001</v>
      </c>
      <c r="AM159" s="84">
        <f t="shared" si="32"/>
        <v>71.682809678109294</v>
      </c>
      <c r="AN159" s="84">
        <f t="shared" si="39"/>
        <v>16.708340767677711</v>
      </c>
      <c r="AO159" s="84">
        <f t="shared" si="40"/>
        <v>54.974468910431582</v>
      </c>
      <c r="AP159" s="85">
        <f t="shared" si="41"/>
        <v>5.9355372165300679E-2</v>
      </c>
      <c r="AQ159" s="85">
        <f t="shared" si="42"/>
        <v>3.2630300617684185</v>
      </c>
      <c r="AR159" s="86">
        <f t="shared" si="43"/>
        <v>0</v>
      </c>
      <c r="AS159" s="88">
        <f t="shared" si="44"/>
        <v>5423.5068617836578</v>
      </c>
      <c r="AT159" s="88">
        <f t="shared" si="45"/>
        <v>6426.1595623190733</v>
      </c>
      <c r="AU159" s="88">
        <f t="shared" si="46"/>
        <v>18.463810994530249</v>
      </c>
      <c r="AV159" s="88">
        <f t="shared" si="47"/>
        <v>6407.6957513245434</v>
      </c>
    </row>
    <row r="160" spans="1:48" x14ac:dyDescent="0.25">
      <c r="A160">
        <v>6</v>
      </c>
      <c r="B160" s="52">
        <v>33</v>
      </c>
      <c r="C160" s="5" t="s">
        <v>283</v>
      </c>
      <c r="D160" s="5">
        <v>-800</v>
      </c>
      <c r="E160" s="5">
        <v>104.03125</v>
      </c>
      <c r="F160" s="5">
        <v>330</v>
      </c>
      <c r="G160" s="5">
        <v>0.23588799999999999</v>
      </c>
      <c r="H160" s="5">
        <v>0.19220999999999999</v>
      </c>
      <c r="I160" s="5">
        <v>49.160513000000002</v>
      </c>
      <c r="J160" s="5">
        <v>1.53609</v>
      </c>
      <c r="K160" s="5">
        <v>9.1619480000000006</v>
      </c>
      <c r="L160" s="5">
        <v>0.143455</v>
      </c>
      <c r="M160" s="53">
        <v>0.23588799999999999</v>
      </c>
      <c r="N160" s="5">
        <v>0.17602999999999999</v>
      </c>
      <c r="O160" s="5">
        <v>99700</v>
      </c>
      <c r="P160" s="5">
        <v>21.7</v>
      </c>
      <c r="Q160" s="5">
        <v>60</v>
      </c>
      <c r="R160" s="5">
        <v>1.171</v>
      </c>
      <c r="S160" s="5" t="s">
        <v>350</v>
      </c>
      <c r="T160" s="5" t="s">
        <v>351</v>
      </c>
      <c r="U160" s="77">
        <v>1090</v>
      </c>
      <c r="V160" s="34">
        <v>79.117051525668288</v>
      </c>
      <c r="W160" s="2">
        <v>0.79503499720220538</v>
      </c>
      <c r="X160" s="2">
        <v>88.195930546261948</v>
      </c>
      <c r="Y160" s="2">
        <v>-60.393028384800331</v>
      </c>
      <c r="Z160" s="80">
        <f>VLOOKUP(U160,BG!$A$2:$F$55,4)</f>
        <v>15.316755607420955</v>
      </c>
      <c r="AA160" s="80">
        <f>VLOOKUP(U160,BG!$A$2:$F$55,5)</f>
        <v>0.92646338453189148</v>
      </c>
      <c r="AB160" s="4">
        <f>VLOOKUP(U160+1,BG!$A$2:$F$55,4)</f>
        <v>15.080377795035311</v>
      </c>
      <c r="AC160" s="4">
        <f>VLOOKUP(U160+1,BG!$A$2:$F$55,5)</f>
        <v>1.1407859266793348</v>
      </c>
      <c r="AD160" s="3">
        <f>COUNTIF($U$2:U160,U160)</f>
        <v>17</v>
      </c>
      <c r="AE160" s="3">
        <f t="shared" si="33"/>
        <v>19</v>
      </c>
      <c r="AF160" s="3">
        <f t="shared" si="36"/>
        <v>2</v>
      </c>
      <c r="AG160" s="3">
        <f t="shared" si="37"/>
        <v>16</v>
      </c>
      <c r="AH160" s="81">
        <f t="shared" si="34"/>
        <v>15.106641996411494</v>
      </c>
      <c r="AI160" s="81">
        <f t="shared" si="35"/>
        <v>1.1169723108851743</v>
      </c>
      <c r="AJ160" s="83">
        <v>0.61783399999999999</v>
      </c>
      <c r="AK160" s="83">
        <v>91.712299999999999</v>
      </c>
      <c r="AL160" s="84">
        <f t="shared" si="38"/>
        <v>56.6629771582</v>
      </c>
      <c r="AM160" s="84">
        <f t="shared" si="32"/>
        <v>70.118851395093273</v>
      </c>
      <c r="AN160" s="84">
        <f t="shared" si="39"/>
        <v>16.873700820446771</v>
      </c>
      <c r="AO160" s="84">
        <f t="shared" si="40"/>
        <v>53.245150574646502</v>
      </c>
      <c r="AP160" s="85">
        <f t="shared" si="41"/>
        <v>6.4190382535624743E-2</v>
      </c>
      <c r="AQ160" s="85">
        <f t="shared" si="42"/>
        <v>3.4178265835534987</v>
      </c>
      <c r="AR160" s="86">
        <f t="shared" si="43"/>
        <v>0</v>
      </c>
      <c r="AS160" s="88">
        <f t="shared" si="44"/>
        <v>5196.6919600259853</v>
      </c>
      <c r="AT160" s="88">
        <f t="shared" si="45"/>
        <v>6184.1973476253088</v>
      </c>
      <c r="AU160" s="88">
        <f t="shared" si="46"/>
        <v>18.847456598599489</v>
      </c>
      <c r="AV160" s="88">
        <f t="shared" si="47"/>
        <v>6165.349891026709</v>
      </c>
    </row>
    <row r="161" spans="1:48" x14ac:dyDescent="0.25">
      <c r="A161">
        <v>6</v>
      </c>
      <c r="B161" s="52">
        <v>34</v>
      </c>
      <c r="C161" s="5" t="s">
        <v>283</v>
      </c>
      <c r="D161" s="5">
        <v>-800</v>
      </c>
      <c r="E161" s="5">
        <v>104.03125</v>
      </c>
      <c r="F161" s="5">
        <v>340</v>
      </c>
      <c r="G161" s="5">
        <v>0.22226099999999999</v>
      </c>
      <c r="H161" s="5">
        <v>0.19206599999999999</v>
      </c>
      <c r="I161" s="5">
        <v>49.124271</v>
      </c>
      <c r="J161" s="5">
        <v>1.5237229999999999</v>
      </c>
      <c r="K161" s="5">
        <v>9.1585870000000007</v>
      </c>
      <c r="L161" s="5">
        <v>0.14235400000000001</v>
      </c>
      <c r="M161" s="53">
        <v>0.22226099999999999</v>
      </c>
      <c r="N161" s="5">
        <v>0.15787899999999999</v>
      </c>
      <c r="O161" s="5">
        <v>99700</v>
      </c>
      <c r="P161" s="5">
        <v>21.7</v>
      </c>
      <c r="Q161" s="5">
        <v>60</v>
      </c>
      <c r="R161" s="5">
        <v>1.171</v>
      </c>
      <c r="S161" s="5" t="s">
        <v>352</v>
      </c>
      <c r="T161" s="5" t="s">
        <v>353</v>
      </c>
      <c r="U161" s="77">
        <v>1090</v>
      </c>
      <c r="V161" s="34">
        <v>63.91618713550637</v>
      </c>
      <c r="W161" s="2">
        <v>0.79943288602581331</v>
      </c>
      <c r="X161" s="2">
        <v>73.886812882892414</v>
      </c>
      <c r="Y161" s="2">
        <v>-62.363277977417773</v>
      </c>
      <c r="Z161" s="80">
        <f>VLOOKUP(U161,BG!$A$2:$F$55,4)</f>
        <v>15.316755607420955</v>
      </c>
      <c r="AA161" s="80">
        <f>VLOOKUP(U161,BG!$A$2:$F$55,5)</f>
        <v>0.92646338453189148</v>
      </c>
      <c r="AB161" s="4">
        <f>VLOOKUP(U161+1,BG!$A$2:$F$55,4)</f>
        <v>15.080377795035311</v>
      </c>
      <c r="AC161" s="4">
        <f>VLOOKUP(U161+1,BG!$A$2:$F$55,5)</f>
        <v>1.1407859266793348</v>
      </c>
      <c r="AD161" s="3">
        <f>COUNTIF($U$2:U161,U161)</f>
        <v>18</v>
      </c>
      <c r="AE161" s="3">
        <f t="shared" si="33"/>
        <v>19</v>
      </c>
      <c r="AF161" s="3">
        <f t="shared" si="36"/>
        <v>1</v>
      </c>
      <c r="AG161" s="3">
        <f t="shared" si="37"/>
        <v>17</v>
      </c>
      <c r="AH161" s="81">
        <f t="shared" si="34"/>
        <v>15.0935098957234</v>
      </c>
      <c r="AI161" s="81">
        <f t="shared" si="35"/>
        <v>1.1288791187822547</v>
      </c>
      <c r="AJ161" s="83">
        <v>0.59663299999999997</v>
      </c>
      <c r="AK161" s="83">
        <v>77.407300000000006</v>
      </c>
      <c r="AL161" s="84">
        <f t="shared" si="38"/>
        <v>46.183749620900002</v>
      </c>
      <c r="AM161" s="84">
        <f t="shared" si="32"/>
        <v>59.067548062219927</v>
      </c>
      <c r="AN161" s="84">
        <f t="shared" si="39"/>
        <v>17.038748150415472</v>
      </c>
      <c r="AO161" s="84">
        <f t="shared" si="40"/>
        <v>42.028799911804455</v>
      </c>
      <c r="AP161" s="85">
        <f t="shared" si="41"/>
        <v>9.8859584804099135E-2</v>
      </c>
      <c r="AQ161" s="85">
        <f t="shared" si="42"/>
        <v>4.154949709095547</v>
      </c>
      <c r="AR161" s="86">
        <f t="shared" si="43"/>
        <v>0</v>
      </c>
      <c r="AS161" s="88">
        <f t="shared" si="44"/>
        <v>3574.9593620298929</v>
      </c>
      <c r="AT161" s="88">
        <f t="shared" si="45"/>
        <v>4364.3128711244981</v>
      </c>
      <c r="AU161" s="88">
        <f t="shared" si="46"/>
        <v>19.234686997193791</v>
      </c>
      <c r="AV161" s="88">
        <f t="shared" si="47"/>
        <v>4345.0781841273047</v>
      </c>
    </row>
    <row r="162" spans="1:48" x14ac:dyDescent="0.25">
      <c r="A162">
        <v>6</v>
      </c>
      <c r="B162" s="52">
        <v>35</v>
      </c>
      <c r="C162" s="5" t="s">
        <v>283</v>
      </c>
      <c r="D162" s="5">
        <v>-800</v>
      </c>
      <c r="E162" s="5">
        <v>104.03125</v>
      </c>
      <c r="F162" s="5">
        <v>350</v>
      </c>
      <c r="G162" s="5">
        <v>0.21946099999999999</v>
      </c>
      <c r="H162" s="5">
        <v>0.192163</v>
      </c>
      <c r="I162" s="5">
        <v>49.148752000000002</v>
      </c>
      <c r="J162" s="5">
        <v>1.4829030000000001</v>
      </c>
      <c r="K162" s="5">
        <v>9.1609280000000002</v>
      </c>
      <c r="L162" s="5">
        <v>0.138493</v>
      </c>
      <c r="M162" s="53">
        <v>0.21946099999999999</v>
      </c>
      <c r="N162" s="5">
        <v>0.14644699999999999</v>
      </c>
      <c r="O162" s="5">
        <v>99700</v>
      </c>
      <c r="P162" s="5">
        <v>21.7</v>
      </c>
      <c r="Q162" s="5">
        <v>60</v>
      </c>
      <c r="R162" s="5">
        <v>1.171</v>
      </c>
      <c r="S162" s="5" t="s">
        <v>354</v>
      </c>
      <c r="T162" s="5" t="s">
        <v>355</v>
      </c>
      <c r="U162" s="77">
        <v>1090</v>
      </c>
      <c r="V162" s="34">
        <v>58.45100684257978</v>
      </c>
      <c r="W162" s="2">
        <v>0.90139129348071234</v>
      </c>
      <c r="X162" s="2">
        <v>64.010671990045438</v>
      </c>
      <c r="Y162" s="2">
        <v>-61.587904387050806</v>
      </c>
      <c r="Z162" s="80">
        <f>VLOOKUP(U162,BG!$A$2:$F$55,4)</f>
        <v>15.316755607420955</v>
      </c>
      <c r="AA162" s="80">
        <f>VLOOKUP(U162,BG!$A$2:$F$55,5)</f>
        <v>0.92646338453189148</v>
      </c>
      <c r="AB162" s="4">
        <f>VLOOKUP(U162+1,BG!$A$2:$F$55,4)</f>
        <v>15.080377795035311</v>
      </c>
      <c r="AC162" s="4">
        <f>VLOOKUP(U162+1,BG!$A$2:$F$55,5)</f>
        <v>1.1407859266793348</v>
      </c>
      <c r="AD162" s="3">
        <f>COUNTIF($U$2:U162,U162)</f>
        <v>19</v>
      </c>
      <c r="AE162" s="3">
        <f t="shared" si="33"/>
        <v>19</v>
      </c>
      <c r="AF162" s="3">
        <f t="shared" si="36"/>
        <v>0</v>
      </c>
      <c r="AG162" s="3">
        <f t="shared" si="37"/>
        <v>18</v>
      </c>
      <c r="AH162" s="81">
        <f t="shared" si="34"/>
        <v>15.080377795035311</v>
      </c>
      <c r="AI162" s="81">
        <f t="shared" si="35"/>
        <v>1.1407859266793348</v>
      </c>
      <c r="AJ162" s="83">
        <v>0.64199300000000004</v>
      </c>
      <c r="AK162" s="83">
        <v>62.492899999999999</v>
      </c>
      <c r="AL162" s="84">
        <f t="shared" si="38"/>
        <v>40.120004349700004</v>
      </c>
      <c r="AM162" s="84">
        <f t="shared" si="32"/>
        <v>57.698662421676659</v>
      </c>
      <c r="AN162" s="84">
        <f t="shared" si="39"/>
        <v>17.203482757583821</v>
      </c>
      <c r="AO162" s="84">
        <f t="shared" si="40"/>
        <v>40.495179664092838</v>
      </c>
      <c r="AP162" s="85">
        <f t="shared" si="41"/>
        <v>9.264690699113079E-3</v>
      </c>
      <c r="AQ162" s="85">
        <f t="shared" si="42"/>
        <v>0.37517531439283403</v>
      </c>
      <c r="AR162" s="86">
        <f t="shared" si="43"/>
        <v>0</v>
      </c>
      <c r="AS162" s="88">
        <f t="shared" si="44"/>
        <v>2507.2154198253675</v>
      </c>
      <c r="AT162" s="88">
        <f t="shared" si="45"/>
        <v>3693.3301545383051</v>
      </c>
      <c r="AU162" s="88">
        <f t="shared" si="46"/>
        <v>19.625491019722215</v>
      </c>
      <c r="AV162" s="88">
        <f t="shared" si="47"/>
        <v>3673.7046635185829</v>
      </c>
    </row>
    <row r="163" spans="1:48" x14ac:dyDescent="0.25">
      <c r="A163">
        <v>7</v>
      </c>
      <c r="B163" s="20">
        <v>1</v>
      </c>
      <c r="C163" s="21" t="s">
        <v>356</v>
      </c>
      <c r="D163" s="21">
        <v>-800</v>
      </c>
      <c r="E163" s="21">
        <v>-103.96875</v>
      </c>
      <c r="F163" s="21">
        <v>10</v>
      </c>
      <c r="G163" s="21">
        <v>0.33293899999999998</v>
      </c>
      <c r="H163" s="21">
        <v>0.19240299999999999</v>
      </c>
      <c r="I163" s="21">
        <v>49.208837000000003</v>
      </c>
      <c r="J163" s="21">
        <v>1.486982</v>
      </c>
      <c r="K163" s="21">
        <v>9.1665240000000008</v>
      </c>
      <c r="L163" s="21">
        <v>0.138736</v>
      </c>
      <c r="M163" s="54">
        <v>0.33293899999999998</v>
      </c>
      <c r="N163" s="21">
        <v>0.106558</v>
      </c>
      <c r="O163" s="21">
        <v>99700</v>
      </c>
      <c r="P163" s="21">
        <v>21.7</v>
      </c>
      <c r="Q163" s="21">
        <v>60</v>
      </c>
      <c r="R163" s="21">
        <v>1.171</v>
      </c>
      <c r="S163" s="21" t="s">
        <v>357</v>
      </c>
      <c r="T163" s="21" t="s">
        <v>358</v>
      </c>
      <c r="U163" s="77">
        <v>1100</v>
      </c>
      <c r="V163" s="34">
        <v>183.90667256961711</v>
      </c>
      <c r="W163" s="2">
        <v>3.7255086721178814</v>
      </c>
      <c r="X163" s="2">
        <v>34.840069494328439</v>
      </c>
      <c r="Y163" s="2">
        <v>-62.370487153121132</v>
      </c>
      <c r="Z163" s="80">
        <f>VLOOKUP(U163,BG!$A$2:$F$55,4)</f>
        <v>18.368240798356048</v>
      </c>
      <c r="AA163" s="80">
        <f>VLOOKUP(U163,BG!$A$2:$F$55,5)</f>
        <v>1.0354711477153877</v>
      </c>
      <c r="AB163" s="4">
        <f>VLOOKUP(U163+1,BG!$A$2:$F$55,4)</f>
        <v>15.27721318011435</v>
      </c>
      <c r="AC163" s="4">
        <f>VLOOKUP(U163+1,BG!$A$2:$F$55,5)</f>
        <v>1.878864940931628</v>
      </c>
      <c r="AD163" s="3">
        <f>COUNTIF($U$2:U163,U163)</f>
        <v>1</v>
      </c>
      <c r="AE163" s="3">
        <f t="shared" si="33"/>
        <v>18</v>
      </c>
      <c r="AF163" s="3">
        <f t="shared" si="36"/>
        <v>17</v>
      </c>
      <c r="AG163" s="3">
        <f t="shared" si="37"/>
        <v>0</v>
      </c>
      <c r="AH163" s="81">
        <f t="shared" si="34"/>
        <v>18.368240798356048</v>
      </c>
      <c r="AI163" s="81">
        <f t="shared" si="35"/>
        <v>1.0354711477153877</v>
      </c>
      <c r="AJ163" s="83">
        <v>2.3033700000000001</v>
      </c>
      <c r="AK163" s="83">
        <v>37.587400000000002</v>
      </c>
      <c r="AL163" s="84">
        <f t="shared" si="38"/>
        <v>86.577689538000016</v>
      </c>
      <c r="AM163" s="84">
        <f t="shared" si="32"/>
        <v>129.79698103831026</v>
      </c>
      <c r="AN163" s="84">
        <f t="shared" si="39"/>
        <v>19.019783380986347</v>
      </c>
      <c r="AO163" s="84">
        <f t="shared" si="40"/>
        <v>110.77719765732391</v>
      </c>
      <c r="AP163" s="85">
        <f t="shared" si="41"/>
        <v>0.21845206984006038</v>
      </c>
      <c r="AQ163" s="85">
        <f t="shared" si="42"/>
        <v>24.199508119323895</v>
      </c>
      <c r="AR163" s="86">
        <f t="shared" si="43"/>
        <v>0</v>
      </c>
      <c r="AS163" s="88">
        <f t="shared" si="44"/>
        <v>3254.230247740622</v>
      </c>
      <c r="AT163" s="88">
        <f t="shared" si="45"/>
        <v>4522.1358395287598</v>
      </c>
      <c r="AU163" s="88">
        <f t="shared" si="46"/>
        <v>19.694436926807988</v>
      </c>
      <c r="AV163" s="88">
        <f t="shared" si="47"/>
        <v>4502.4414026019522</v>
      </c>
    </row>
    <row r="164" spans="1:48" x14ac:dyDescent="0.25">
      <c r="A164">
        <v>7</v>
      </c>
      <c r="B164" s="20">
        <v>2</v>
      </c>
      <c r="C164" s="21" t="s">
        <v>356</v>
      </c>
      <c r="D164" s="21">
        <v>-800</v>
      </c>
      <c r="E164" s="21">
        <v>-103.96875</v>
      </c>
      <c r="F164" s="21">
        <v>20</v>
      </c>
      <c r="G164" s="21">
        <v>0.32700200000000001</v>
      </c>
      <c r="H164" s="21">
        <v>0.192468</v>
      </c>
      <c r="I164" s="21">
        <v>49.225239000000002</v>
      </c>
      <c r="J164" s="21">
        <v>1.4928220000000001</v>
      </c>
      <c r="K164" s="21">
        <v>9.1680430000000008</v>
      </c>
      <c r="L164" s="21">
        <v>0.13933100000000001</v>
      </c>
      <c r="M164" s="54">
        <v>0.32700200000000001</v>
      </c>
      <c r="N164" s="21">
        <v>8.9942999999999995E-2</v>
      </c>
      <c r="O164" s="21">
        <v>99700</v>
      </c>
      <c r="P164" s="21">
        <v>21.7</v>
      </c>
      <c r="Q164" s="21">
        <v>60</v>
      </c>
      <c r="R164" s="21">
        <v>1.171</v>
      </c>
      <c r="S164" s="21" t="s">
        <v>359</v>
      </c>
      <c r="T164" s="21" t="s">
        <v>360</v>
      </c>
      <c r="U164" s="77">
        <v>1100</v>
      </c>
      <c r="V164" s="34">
        <v>175.86034569699007</v>
      </c>
      <c r="W164" s="2">
        <v>4.4217721691322476</v>
      </c>
      <c r="X164" s="2">
        <v>27.595242156847519</v>
      </c>
      <c r="Y164" s="2">
        <v>-66.386942445414235</v>
      </c>
      <c r="Z164" s="80">
        <f>VLOOKUP(U164,BG!$A$2:$F$55,4)</f>
        <v>18.368240798356048</v>
      </c>
      <c r="AA164" s="80">
        <f>VLOOKUP(U164,BG!$A$2:$F$55,5)</f>
        <v>1.0354711477153877</v>
      </c>
      <c r="AB164" s="4">
        <f>VLOOKUP(U164+1,BG!$A$2:$F$55,4)</f>
        <v>15.27721318011435</v>
      </c>
      <c r="AC164" s="4">
        <f>VLOOKUP(U164+1,BG!$A$2:$F$55,5)</f>
        <v>1.878864940931628</v>
      </c>
      <c r="AD164" s="3">
        <f>COUNTIF($U$2:U164,U164)</f>
        <v>2</v>
      </c>
      <c r="AE164" s="3">
        <f t="shared" si="33"/>
        <v>18</v>
      </c>
      <c r="AF164" s="3">
        <f t="shared" si="36"/>
        <v>16</v>
      </c>
      <c r="AG164" s="3">
        <f t="shared" si="37"/>
        <v>1</v>
      </c>
      <c r="AH164" s="81">
        <f t="shared" si="34"/>
        <v>18.186415644341832</v>
      </c>
      <c r="AI164" s="81">
        <f t="shared" si="35"/>
        <v>1.085082547316343</v>
      </c>
      <c r="AJ164" s="83">
        <v>2.8243999999999998</v>
      </c>
      <c r="AK164" s="83">
        <v>30.606100000000001</v>
      </c>
      <c r="AL164" s="84">
        <f t="shared" si="38"/>
        <v>86.443868839999993</v>
      </c>
      <c r="AM164" s="84">
        <f t="shared" si="32"/>
        <v>122.0198737696133</v>
      </c>
      <c r="AN164" s="84">
        <f t="shared" si="39"/>
        <v>19.733762213916226</v>
      </c>
      <c r="AO164" s="84">
        <f t="shared" si="40"/>
        <v>102.28611155569708</v>
      </c>
      <c r="AP164" s="85">
        <f t="shared" si="41"/>
        <v>0.1548816596383237</v>
      </c>
      <c r="AQ164" s="85">
        <f t="shared" si="42"/>
        <v>15.842242715697083</v>
      </c>
      <c r="AR164" s="86">
        <f t="shared" si="43"/>
        <v>0</v>
      </c>
      <c r="AS164" s="88">
        <f t="shared" si="44"/>
        <v>2645.709694103924</v>
      </c>
      <c r="AT164" s="88">
        <f t="shared" si="45"/>
        <v>3367.1679646204457</v>
      </c>
      <c r="AU164" s="88">
        <f t="shared" si="46"/>
        <v>21.412760971211213</v>
      </c>
      <c r="AV164" s="88">
        <f t="shared" si="47"/>
        <v>3345.7552036492343</v>
      </c>
    </row>
    <row r="165" spans="1:48" x14ac:dyDescent="0.25">
      <c r="A165">
        <v>7</v>
      </c>
      <c r="B165" s="20">
        <v>3</v>
      </c>
      <c r="C165" s="21" t="s">
        <v>356</v>
      </c>
      <c r="D165" s="21">
        <v>-800</v>
      </c>
      <c r="E165" s="21">
        <v>-103.96875</v>
      </c>
      <c r="F165" s="21">
        <v>30</v>
      </c>
      <c r="G165" s="21">
        <v>0.33302599999999999</v>
      </c>
      <c r="H165" s="21">
        <v>0.19258</v>
      </c>
      <c r="I165" s="21">
        <v>49.253202000000002</v>
      </c>
      <c r="J165" s="21">
        <v>1.481052</v>
      </c>
      <c r="K165" s="21">
        <v>9.1706660000000007</v>
      </c>
      <c r="L165" s="21">
        <v>0.13808899999999999</v>
      </c>
      <c r="M165" s="54">
        <v>0.33302599999999999</v>
      </c>
      <c r="N165" s="21">
        <v>9.9571999999999994E-2</v>
      </c>
      <c r="O165" s="21">
        <v>99700</v>
      </c>
      <c r="P165" s="21">
        <v>21.7</v>
      </c>
      <c r="Q165" s="21">
        <v>60</v>
      </c>
      <c r="R165" s="21">
        <v>1.171</v>
      </c>
      <c r="S165" s="21" t="s">
        <v>361</v>
      </c>
      <c r="T165" s="21" t="s">
        <v>362</v>
      </c>
      <c r="U165" s="77">
        <v>1100</v>
      </c>
      <c r="V165" s="34">
        <v>178.58951149971475</v>
      </c>
      <c r="W165" s="2">
        <v>4.2308727540523527</v>
      </c>
      <c r="X165" s="2">
        <v>29.188408158373012</v>
      </c>
      <c r="Y165" s="2">
        <v>-68.839622326483763</v>
      </c>
      <c r="Z165" s="80">
        <f>VLOOKUP(U165,BG!$A$2:$F$55,4)</f>
        <v>18.368240798356048</v>
      </c>
      <c r="AA165" s="80">
        <f>VLOOKUP(U165,BG!$A$2:$F$55,5)</f>
        <v>1.0354711477153877</v>
      </c>
      <c r="AB165" s="4">
        <f>VLOOKUP(U165+1,BG!$A$2:$F$55,4)</f>
        <v>15.27721318011435</v>
      </c>
      <c r="AC165" s="4">
        <f>VLOOKUP(U165+1,BG!$A$2:$F$55,5)</f>
        <v>1.878864940931628</v>
      </c>
      <c r="AD165" s="3">
        <f>COUNTIF($U$2:U165,U165)</f>
        <v>3</v>
      </c>
      <c r="AE165" s="3">
        <f t="shared" si="33"/>
        <v>18</v>
      </c>
      <c r="AF165" s="3">
        <f t="shared" si="36"/>
        <v>15</v>
      </c>
      <c r="AG165" s="3">
        <f t="shared" si="37"/>
        <v>2</v>
      </c>
      <c r="AH165" s="81">
        <f t="shared" si="34"/>
        <v>18.004590490327615</v>
      </c>
      <c r="AI165" s="81">
        <f t="shared" si="35"/>
        <v>1.1346939469172983</v>
      </c>
      <c r="AJ165" s="83">
        <v>2.6007400000000001</v>
      </c>
      <c r="AK165" s="83">
        <v>32.345999999999997</v>
      </c>
      <c r="AL165" s="84">
        <f t="shared" si="38"/>
        <v>84.123536039999991</v>
      </c>
      <c r="AM165" s="84">
        <f t="shared" si="32"/>
        <v>123.49244081141978</v>
      </c>
      <c r="AN165" s="84">
        <f t="shared" si="39"/>
        <v>20.429699846099496</v>
      </c>
      <c r="AO165" s="84">
        <f t="shared" si="40"/>
        <v>103.06274096532029</v>
      </c>
      <c r="AP165" s="85">
        <f t="shared" si="41"/>
        <v>0.18376383888036874</v>
      </c>
      <c r="AQ165" s="85">
        <f t="shared" si="42"/>
        <v>18.939204925320297</v>
      </c>
      <c r="AR165" s="86">
        <f t="shared" si="43"/>
        <v>0</v>
      </c>
      <c r="AS165" s="88">
        <f t="shared" si="44"/>
        <v>2721.0598967498395</v>
      </c>
      <c r="AT165" s="88">
        <f t="shared" si="45"/>
        <v>3604.5477668774415</v>
      </c>
      <c r="AU165" s="88">
        <f t="shared" si="46"/>
        <v>23.181456752706357</v>
      </c>
      <c r="AV165" s="88">
        <f t="shared" si="47"/>
        <v>3581.3663101247353</v>
      </c>
    </row>
    <row r="166" spans="1:48" x14ac:dyDescent="0.25">
      <c r="A166">
        <v>7</v>
      </c>
      <c r="B166" s="20">
        <v>4</v>
      </c>
      <c r="C166" s="21" t="s">
        <v>356</v>
      </c>
      <c r="D166" s="21">
        <v>-800</v>
      </c>
      <c r="E166" s="21">
        <v>-103.96875</v>
      </c>
      <c r="F166" s="21">
        <v>40</v>
      </c>
      <c r="G166" s="21">
        <v>0.35748200000000002</v>
      </c>
      <c r="H166" s="21">
        <v>0.19250900000000001</v>
      </c>
      <c r="I166" s="21">
        <v>49.235399999999998</v>
      </c>
      <c r="J166" s="21">
        <v>1.480362</v>
      </c>
      <c r="K166" s="21">
        <v>9.1690070000000006</v>
      </c>
      <c r="L166" s="21">
        <v>0.13811799999999999</v>
      </c>
      <c r="M166" s="54">
        <v>0.35748200000000002</v>
      </c>
      <c r="N166" s="21">
        <v>0.111224</v>
      </c>
      <c r="O166" s="21">
        <v>99700</v>
      </c>
      <c r="P166" s="21">
        <v>21.7</v>
      </c>
      <c r="Q166" s="21">
        <v>60</v>
      </c>
      <c r="R166" s="21">
        <v>1.171</v>
      </c>
      <c r="S166" s="21" t="s">
        <v>363</v>
      </c>
      <c r="T166" s="21" t="s">
        <v>364</v>
      </c>
      <c r="U166" s="77">
        <v>1100</v>
      </c>
      <c r="V166" s="34">
        <v>197.90710514791161</v>
      </c>
      <c r="W166" s="2">
        <v>3.5741874694737246</v>
      </c>
      <c r="X166" s="2">
        <v>34.984881088296653</v>
      </c>
      <c r="Y166" s="2">
        <v>-83.036144387501892</v>
      </c>
      <c r="Z166" s="80">
        <f>VLOOKUP(U166,BG!$A$2:$F$55,4)</f>
        <v>18.368240798356048</v>
      </c>
      <c r="AA166" s="80">
        <f>VLOOKUP(U166,BG!$A$2:$F$55,5)</f>
        <v>1.0354711477153877</v>
      </c>
      <c r="AB166" s="4">
        <f>VLOOKUP(U166+1,BG!$A$2:$F$55,4)</f>
        <v>15.27721318011435</v>
      </c>
      <c r="AC166" s="4">
        <f>VLOOKUP(U166+1,BG!$A$2:$F$55,5)</f>
        <v>1.878864940931628</v>
      </c>
      <c r="AD166" s="3">
        <f>COUNTIF($U$2:U166,U166)</f>
        <v>4</v>
      </c>
      <c r="AE166" s="3">
        <f t="shared" si="33"/>
        <v>18</v>
      </c>
      <c r="AF166" s="3">
        <f t="shared" si="36"/>
        <v>14</v>
      </c>
      <c r="AG166" s="3">
        <f t="shared" si="37"/>
        <v>3</v>
      </c>
      <c r="AH166" s="81">
        <f t="shared" si="34"/>
        <v>17.822765336313395</v>
      </c>
      <c r="AI166" s="81">
        <f t="shared" si="35"/>
        <v>1.1843053465182536</v>
      </c>
      <c r="AJ166" s="83">
        <v>1.9961599999999999</v>
      </c>
      <c r="AK166" s="83">
        <v>38.492199999999997</v>
      </c>
      <c r="AL166" s="84">
        <f t="shared" si="38"/>
        <v>76.836589951999997</v>
      </c>
      <c r="AM166" s="84">
        <f t="shared" si="32"/>
        <v>125.04252360681818</v>
      </c>
      <c r="AN166" s="84">
        <f t="shared" si="39"/>
        <v>21.107596277536153</v>
      </c>
      <c r="AO166" s="84">
        <f t="shared" si="40"/>
        <v>103.93492732928203</v>
      </c>
      <c r="AP166" s="85">
        <f t="shared" si="41"/>
        <v>0.2607240710471686</v>
      </c>
      <c r="AQ166" s="85">
        <f t="shared" si="42"/>
        <v>27.098337377282036</v>
      </c>
      <c r="AR166" s="86">
        <f t="shared" si="43"/>
        <v>0</v>
      </c>
      <c r="AS166" s="88">
        <f t="shared" si="44"/>
        <v>2957.609387750374</v>
      </c>
      <c r="AT166" s="88">
        <f t="shared" si="45"/>
        <v>4374.5978193650608</v>
      </c>
      <c r="AU166" s="88">
        <f t="shared" si="46"/>
        <v>24.997839123634854</v>
      </c>
      <c r="AV166" s="88">
        <f t="shared" si="47"/>
        <v>4349.5999802414262</v>
      </c>
    </row>
    <row r="167" spans="1:48" x14ac:dyDescent="0.25">
      <c r="A167">
        <v>7</v>
      </c>
      <c r="B167" s="20">
        <v>5</v>
      </c>
      <c r="C167" s="21" t="s">
        <v>356</v>
      </c>
      <c r="D167" s="21">
        <v>-800</v>
      </c>
      <c r="E167" s="21">
        <v>-103.96875</v>
      </c>
      <c r="F167" s="21">
        <v>50</v>
      </c>
      <c r="G167" s="21">
        <v>0.37104300000000001</v>
      </c>
      <c r="H167" s="21">
        <v>0.19247400000000001</v>
      </c>
      <c r="I167" s="21">
        <v>49.226739000000002</v>
      </c>
      <c r="J167" s="21">
        <v>1.4968300000000001</v>
      </c>
      <c r="K167" s="21">
        <v>9.1681779999999993</v>
      </c>
      <c r="L167" s="21">
        <v>0.13961699999999999</v>
      </c>
      <c r="M167" s="54">
        <v>0.37104300000000001</v>
      </c>
      <c r="N167" s="21">
        <v>0.12684000000000001</v>
      </c>
      <c r="O167" s="21">
        <v>99700</v>
      </c>
      <c r="P167" s="21">
        <v>21.7</v>
      </c>
      <c r="Q167" s="21">
        <v>60</v>
      </c>
      <c r="R167" s="21">
        <v>1.171</v>
      </c>
      <c r="S167" s="21" t="s">
        <v>365</v>
      </c>
      <c r="T167" s="21" t="s">
        <v>366</v>
      </c>
      <c r="U167" s="77">
        <v>1100</v>
      </c>
      <c r="V167" s="34">
        <v>207.40800221853942</v>
      </c>
      <c r="W167" s="2">
        <v>3.7552166582502786</v>
      </c>
      <c r="X167" s="2">
        <v>38.000175466788718</v>
      </c>
      <c r="Y167" s="2">
        <v>-74.133442007303501</v>
      </c>
      <c r="Z167" s="80">
        <f>VLOOKUP(U167,BG!$A$2:$F$55,4)</f>
        <v>18.368240798356048</v>
      </c>
      <c r="AA167" s="80">
        <f>VLOOKUP(U167,BG!$A$2:$F$55,5)</f>
        <v>1.0354711477153877</v>
      </c>
      <c r="AB167" s="4">
        <f>VLOOKUP(U167+1,BG!$A$2:$F$55,4)</f>
        <v>15.27721318011435</v>
      </c>
      <c r="AC167" s="4">
        <f>VLOOKUP(U167+1,BG!$A$2:$F$55,5)</f>
        <v>1.878864940931628</v>
      </c>
      <c r="AD167" s="3">
        <f>COUNTIF($U$2:U167,U167)</f>
        <v>5</v>
      </c>
      <c r="AE167" s="3">
        <f t="shared" si="33"/>
        <v>18</v>
      </c>
      <c r="AF167" s="3">
        <f t="shared" si="36"/>
        <v>13</v>
      </c>
      <c r="AG167" s="3">
        <f t="shared" si="37"/>
        <v>4</v>
      </c>
      <c r="AH167" s="81">
        <f t="shared" si="34"/>
        <v>17.640940182299179</v>
      </c>
      <c r="AI167" s="81">
        <f t="shared" si="35"/>
        <v>1.2339167461192089</v>
      </c>
      <c r="AJ167" s="83">
        <v>2.1957599999999999</v>
      </c>
      <c r="AK167" s="83">
        <v>41.594299999999997</v>
      </c>
      <c r="AL167" s="84">
        <f t="shared" si="38"/>
        <v>91.331100167999992</v>
      </c>
      <c r="AM167" s="84">
        <f t="shared" si="32"/>
        <v>142.69889192931856</v>
      </c>
      <c r="AN167" s="84">
        <f t="shared" si="39"/>
        <v>21.767451508226205</v>
      </c>
      <c r="AO167" s="84">
        <f t="shared" si="40"/>
        <v>120.93144042109236</v>
      </c>
      <c r="AP167" s="85">
        <f t="shared" si="41"/>
        <v>0.24476959961794684</v>
      </c>
      <c r="AQ167" s="85">
        <f t="shared" si="42"/>
        <v>29.600340253092369</v>
      </c>
      <c r="AR167" s="86">
        <f t="shared" si="43"/>
        <v>0</v>
      </c>
      <c r="AS167" s="88">
        <f t="shared" si="44"/>
        <v>3798.8531797178416</v>
      </c>
      <c r="AT167" s="88">
        <f t="shared" si="45"/>
        <v>5422.5829322304253</v>
      </c>
      <c r="AU167" s="88">
        <f t="shared" si="46"/>
        <v>26.859222936338146</v>
      </c>
      <c r="AV167" s="88">
        <f t="shared" si="47"/>
        <v>5395.7237092940868</v>
      </c>
    </row>
    <row r="168" spans="1:48" x14ac:dyDescent="0.25">
      <c r="A168">
        <v>7</v>
      </c>
      <c r="B168" s="20">
        <v>6</v>
      </c>
      <c r="C168" s="21" t="s">
        <v>356</v>
      </c>
      <c r="D168" s="21">
        <v>-800</v>
      </c>
      <c r="E168" s="21">
        <v>-103.96875</v>
      </c>
      <c r="F168" s="21">
        <v>60</v>
      </c>
      <c r="G168" s="21">
        <v>0.40853099999999998</v>
      </c>
      <c r="H168" s="21">
        <v>0.19223899999999999</v>
      </c>
      <c r="I168" s="21">
        <v>49.167724</v>
      </c>
      <c r="J168" s="21">
        <v>1.5028570000000001</v>
      </c>
      <c r="K168" s="21">
        <v>9.1626689999999993</v>
      </c>
      <c r="L168" s="21">
        <v>0.140292</v>
      </c>
      <c r="M168" s="54">
        <v>0.40853099999999998</v>
      </c>
      <c r="N168" s="21">
        <v>0.167573</v>
      </c>
      <c r="O168" s="21">
        <v>99700</v>
      </c>
      <c r="P168" s="21">
        <v>21.7</v>
      </c>
      <c r="Q168" s="21">
        <v>60</v>
      </c>
      <c r="R168" s="21">
        <v>1.171</v>
      </c>
      <c r="S168" s="21" t="s">
        <v>367</v>
      </c>
      <c r="T168" s="21" t="s">
        <v>368</v>
      </c>
      <c r="U168" s="77">
        <v>1100</v>
      </c>
      <c r="V168" s="34">
        <v>238.42314115927726</v>
      </c>
      <c r="W168" s="2">
        <v>3.1448852586322729</v>
      </c>
      <c r="X168" s="2">
        <v>51.632719960322625</v>
      </c>
      <c r="Y168" s="2">
        <v>-78.525578284436989</v>
      </c>
      <c r="Z168" s="80">
        <f>VLOOKUP(U168,BG!$A$2:$F$55,4)</f>
        <v>18.368240798356048</v>
      </c>
      <c r="AA168" s="80">
        <f>VLOOKUP(U168,BG!$A$2:$F$55,5)</f>
        <v>1.0354711477153877</v>
      </c>
      <c r="AB168" s="4">
        <f>VLOOKUP(U168+1,BG!$A$2:$F$55,4)</f>
        <v>15.27721318011435</v>
      </c>
      <c r="AC168" s="4">
        <f>VLOOKUP(U168+1,BG!$A$2:$F$55,5)</f>
        <v>1.878864940931628</v>
      </c>
      <c r="AD168" s="3">
        <f>COUNTIF($U$2:U168,U168)</f>
        <v>6</v>
      </c>
      <c r="AE168" s="3">
        <f t="shared" si="33"/>
        <v>18</v>
      </c>
      <c r="AF168" s="3">
        <f t="shared" si="36"/>
        <v>12</v>
      </c>
      <c r="AG168" s="3">
        <f t="shared" si="37"/>
        <v>5</v>
      </c>
      <c r="AH168" s="81">
        <f t="shared" si="34"/>
        <v>17.459115028284963</v>
      </c>
      <c r="AI168" s="81">
        <f t="shared" si="35"/>
        <v>1.2835281457201642</v>
      </c>
      <c r="AJ168" s="83">
        <v>1.9313100000000001</v>
      </c>
      <c r="AK168" s="83">
        <v>54.6569</v>
      </c>
      <c r="AL168" s="84">
        <f t="shared" si="38"/>
        <v>105.55941753900001</v>
      </c>
      <c r="AM168" s="84">
        <f t="shared" si="32"/>
        <v>162.37897986630693</v>
      </c>
      <c r="AN168" s="84">
        <f t="shared" si="39"/>
        <v>22.409265538169649</v>
      </c>
      <c r="AO168" s="84">
        <f t="shared" si="40"/>
        <v>139.96971432813729</v>
      </c>
      <c r="AP168" s="85">
        <f t="shared" si="41"/>
        <v>0.24584101606771644</v>
      </c>
      <c r="AQ168" s="85">
        <f t="shared" si="42"/>
        <v>34.410296789137277</v>
      </c>
      <c r="AR168" s="86">
        <f t="shared" si="43"/>
        <v>0</v>
      </c>
      <c r="AS168" s="88">
        <f t="shared" si="44"/>
        <v>5769.5505284873698</v>
      </c>
      <c r="AT168" s="88">
        <f t="shared" si="45"/>
        <v>8384.0683948798924</v>
      </c>
      <c r="AU168" s="88">
        <f t="shared" si="46"/>
        <v>28.762923043157667</v>
      </c>
      <c r="AV168" s="88">
        <f t="shared" si="47"/>
        <v>8355.3054718367348</v>
      </c>
    </row>
    <row r="169" spans="1:48" x14ac:dyDescent="0.25">
      <c r="A169">
        <v>7</v>
      </c>
      <c r="B169" s="20">
        <v>7</v>
      </c>
      <c r="C169" s="21" t="s">
        <v>356</v>
      </c>
      <c r="D169" s="21">
        <v>-800</v>
      </c>
      <c r="E169" s="21">
        <v>-103.96875</v>
      </c>
      <c r="F169" s="21">
        <v>70</v>
      </c>
      <c r="G169" s="21">
        <v>0.41064699999999998</v>
      </c>
      <c r="H169" s="21">
        <v>0.192214</v>
      </c>
      <c r="I169" s="21">
        <v>49.161383999999998</v>
      </c>
      <c r="J169" s="21">
        <v>1.4957670000000001</v>
      </c>
      <c r="K169" s="21">
        <v>9.1620860000000004</v>
      </c>
      <c r="L169" s="21">
        <v>0.13978599999999999</v>
      </c>
      <c r="M169" s="54">
        <v>0.41064699999999998</v>
      </c>
      <c r="N169" s="21">
        <v>0.17208799999999999</v>
      </c>
      <c r="O169" s="21">
        <v>99700</v>
      </c>
      <c r="P169" s="21">
        <v>21.7</v>
      </c>
      <c r="Q169" s="21">
        <v>60</v>
      </c>
      <c r="R169" s="21">
        <v>1.171</v>
      </c>
      <c r="S169" s="21" t="s">
        <v>369</v>
      </c>
      <c r="T169" s="21" t="s">
        <v>370</v>
      </c>
      <c r="U169" s="77">
        <v>1100</v>
      </c>
      <c r="V169" s="34">
        <v>237.61237868132932</v>
      </c>
      <c r="W169" s="2">
        <v>3.1102770609128374</v>
      </c>
      <c r="X169" s="2">
        <v>54.385549698525232</v>
      </c>
      <c r="Y169" s="2">
        <v>-73.141702112993968</v>
      </c>
      <c r="Z169" s="80">
        <f>VLOOKUP(U169,BG!$A$2:$F$55,4)</f>
        <v>18.368240798356048</v>
      </c>
      <c r="AA169" s="80">
        <f>VLOOKUP(U169,BG!$A$2:$F$55,5)</f>
        <v>1.0354711477153877</v>
      </c>
      <c r="AB169" s="4">
        <f>VLOOKUP(U169+1,BG!$A$2:$F$55,4)</f>
        <v>15.27721318011435</v>
      </c>
      <c r="AC169" s="4">
        <f>VLOOKUP(U169+1,BG!$A$2:$F$55,5)</f>
        <v>1.878864940931628</v>
      </c>
      <c r="AD169" s="3">
        <f>COUNTIF($U$2:U169,U169)</f>
        <v>7</v>
      </c>
      <c r="AE169" s="3">
        <f t="shared" si="33"/>
        <v>18</v>
      </c>
      <c r="AF169" s="3">
        <f t="shared" si="36"/>
        <v>11</v>
      </c>
      <c r="AG169" s="3">
        <f t="shared" si="37"/>
        <v>6</v>
      </c>
      <c r="AH169" s="81">
        <f t="shared" si="34"/>
        <v>17.277289874270743</v>
      </c>
      <c r="AI169" s="81">
        <f t="shared" si="35"/>
        <v>1.3331395453211197</v>
      </c>
      <c r="AJ169" s="83">
        <v>1.99753</v>
      </c>
      <c r="AK169" s="83">
        <v>57.297899999999998</v>
      </c>
      <c r="AL169" s="84">
        <f t="shared" si="38"/>
        <v>114.454274187</v>
      </c>
      <c r="AM169" s="84">
        <f t="shared" si="32"/>
        <v>169.15412767245812</v>
      </c>
      <c r="AN169" s="84">
        <f t="shared" si="39"/>
        <v>23.033038367366483</v>
      </c>
      <c r="AO169" s="84">
        <f t="shared" si="40"/>
        <v>146.12108930509163</v>
      </c>
      <c r="AP169" s="85">
        <f t="shared" si="41"/>
        <v>0.21671625409233924</v>
      </c>
      <c r="AQ169" s="85">
        <f t="shared" si="42"/>
        <v>31.666815118091634</v>
      </c>
      <c r="AR169" s="86">
        <f t="shared" si="43"/>
        <v>0</v>
      </c>
      <c r="AS169" s="88">
        <f t="shared" si="44"/>
        <v>6557.9895569393066</v>
      </c>
      <c r="AT169" s="88">
        <f t="shared" si="45"/>
        <v>9199.5402172411523</v>
      </c>
      <c r="AU169" s="88">
        <f t="shared" si="46"/>
        <v>30.706254296434857</v>
      </c>
      <c r="AV169" s="88">
        <f t="shared" si="47"/>
        <v>9168.8339629447182</v>
      </c>
    </row>
    <row r="170" spans="1:48" x14ac:dyDescent="0.25">
      <c r="A170">
        <v>7</v>
      </c>
      <c r="B170" s="20">
        <v>8</v>
      </c>
      <c r="C170" s="21" t="s">
        <v>356</v>
      </c>
      <c r="D170" s="21">
        <v>-800</v>
      </c>
      <c r="E170" s="21">
        <v>-103.96875</v>
      </c>
      <c r="F170" s="21">
        <v>80</v>
      </c>
      <c r="G170" s="21">
        <v>0.44535400000000003</v>
      </c>
      <c r="H170" s="21">
        <v>0.192798</v>
      </c>
      <c r="I170" s="21">
        <v>49.307983</v>
      </c>
      <c r="J170" s="21">
        <v>1.4979899999999999</v>
      </c>
      <c r="K170" s="21">
        <v>9.1757419999999996</v>
      </c>
      <c r="L170" s="21">
        <v>0.139651</v>
      </c>
      <c r="M170" s="54">
        <v>0.44535400000000003</v>
      </c>
      <c r="N170" s="21">
        <v>0.18709400000000001</v>
      </c>
      <c r="O170" s="21">
        <v>99700</v>
      </c>
      <c r="P170" s="21">
        <v>21.7</v>
      </c>
      <c r="Q170" s="21">
        <v>60</v>
      </c>
      <c r="R170" s="21">
        <v>1.171</v>
      </c>
      <c r="S170" s="21" t="s">
        <v>371</v>
      </c>
      <c r="T170" s="21" t="s">
        <v>372</v>
      </c>
      <c r="U170" s="77">
        <v>1100</v>
      </c>
      <c r="V170" s="34">
        <v>266.09512896170548</v>
      </c>
      <c r="W170" s="2">
        <v>2.9998820280582823</v>
      </c>
      <c r="X170" s="2">
        <v>61.236908300731727</v>
      </c>
      <c r="Y170" s="2">
        <v>-80.871771537848886</v>
      </c>
      <c r="Z170" s="80">
        <f>VLOOKUP(U170,BG!$A$2:$F$55,4)</f>
        <v>18.368240798356048</v>
      </c>
      <c r="AA170" s="80">
        <f>VLOOKUP(U170,BG!$A$2:$F$55,5)</f>
        <v>1.0354711477153877</v>
      </c>
      <c r="AB170" s="4">
        <f>VLOOKUP(U170+1,BG!$A$2:$F$55,4)</f>
        <v>15.27721318011435</v>
      </c>
      <c r="AC170" s="4">
        <f>VLOOKUP(U170+1,BG!$A$2:$F$55,5)</f>
        <v>1.878864940931628</v>
      </c>
      <c r="AD170" s="3">
        <f>COUNTIF($U$2:U170,U170)</f>
        <v>8</v>
      </c>
      <c r="AE170" s="3">
        <f t="shared" si="33"/>
        <v>18</v>
      </c>
      <c r="AF170" s="3">
        <f t="shared" si="36"/>
        <v>10</v>
      </c>
      <c r="AG170" s="3">
        <f t="shared" si="37"/>
        <v>7</v>
      </c>
      <c r="AH170" s="81">
        <f t="shared" si="34"/>
        <v>17.095464720256526</v>
      </c>
      <c r="AI170" s="81">
        <f t="shared" si="35"/>
        <v>1.3827509449220747</v>
      </c>
      <c r="AJ170" s="83">
        <v>2.0005000000000002</v>
      </c>
      <c r="AK170" s="83">
        <v>63.989100000000001</v>
      </c>
      <c r="AL170" s="84">
        <f t="shared" si="38"/>
        <v>128.01019455000002</v>
      </c>
      <c r="AM170" s="84">
        <f t="shared" si="32"/>
        <v>183.70350066521814</v>
      </c>
      <c r="AN170" s="84">
        <f t="shared" si="39"/>
        <v>23.638769995816702</v>
      </c>
      <c r="AO170" s="84">
        <f t="shared" si="40"/>
        <v>160.06473066940146</v>
      </c>
      <c r="AP170" s="85">
        <f t="shared" si="41"/>
        <v>0.20025983229001923</v>
      </c>
      <c r="AQ170" s="85">
        <f t="shared" si="42"/>
        <v>32.054536119401433</v>
      </c>
      <c r="AR170" s="86">
        <f t="shared" si="43"/>
        <v>0</v>
      </c>
      <c r="AS170" s="88">
        <f t="shared" si="44"/>
        <v>8191.2571400794059</v>
      </c>
      <c r="AT170" s="88">
        <f t="shared" si="45"/>
        <v>11249.434424759374</v>
      </c>
      <c r="AU170" s="88">
        <f t="shared" si="46"/>
        <v>32.686531548511134</v>
      </c>
      <c r="AV170" s="88">
        <f t="shared" si="47"/>
        <v>11216.747893210862</v>
      </c>
    </row>
    <row r="171" spans="1:48" x14ac:dyDescent="0.25">
      <c r="A171">
        <v>7</v>
      </c>
      <c r="B171" s="20">
        <v>9</v>
      </c>
      <c r="C171" s="21" t="s">
        <v>356</v>
      </c>
      <c r="D171" s="21">
        <v>-800</v>
      </c>
      <c r="E171" s="21">
        <v>-103.96875</v>
      </c>
      <c r="F171" s="21">
        <v>90</v>
      </c>
      <c r="G171" s="21">
        <v>0.44245400000000001</v>
      </c>
      <c r="H171" s="21">
        <v>0.192632</v>
      </c>
      <c r="I171" s="21">
        <v>49.266449000000001</v>
      </c>
      <c r="J171" s="21">
        <v>1.4683569999999999</v>
      </c>
      <c r="K171" s="21">
        <v>9.1719159999999995</v>
      </c>
      <c r="L171" s="21">
        <v>0.13695099999999999</v>
      </c>
      <c r="M171" s="54">
        <v>0.44245400000000001</v>
      </c>
      <c r="N171" s="21">
        <v>0.18818499999999999</v>
      </c>
      <c r="O171" s="21">
        <v>99700</v>
      </c>
      <c r="P171" s="21">
        <v>21.7</v>
      </c>
      <c r="Q171" s="21">
        <v>60</v>
      </c>
      <c r="R171" s="21">
        <v>1.171</v>
      </c>
      <c r="S171" s="21" t="s">
        <v>373</v>
      </c>
      <c r="T171" s="21" t="s">
        <v>374</v>
      </c>
      <c r="U171" s="77">
        <v>1100</v>
      </c>
      <c r="V171" s="34">
        <v>260.76830225809124</v>
      </c>
      <c r="W171" s="2">
        <v>2.8334190613744012</v>
      </c>
      <c r="X171" s="2">
        <v>63.742325077037663</v>
      </c>
      <c r="Y171" s="2">
        <v>-82.128937847063099</v>
      </c>
      <c r="Z171" s="80">
        <f>VLOOKUP(U171,BG!$A$2:$F$55,4)</f>
        <v>18.368240798356048</v>
      </c>
      <c r="AA171" s="80">
        <f>VLOOKUP(U171,BG!$A$2:$F$55,5)</f>
        <v>1.0354711477153877</v>
      </c>
      <c r="AB171" s="4">
        <f>VLOOKUP(U171+1,BG!$A$2:$F$55,4)</f>
        <v>15.27721318011435</v>
      </c>
      <c r="AC171" s="4">
        <f>VLOOKUP(U171+1,BG!$A$2:$F$55,5)</f>
        <v>1.878864940931628</v>
      </c>
      <c r="AD171" s="3">
        <f>COUNTIF($U$2:U171,U171)</f>
        <v>9</v>
      </c>
      <c r="AE171" s="3">
        <f t="shared" si="33"/>
        <v>18</v>
      </c>
      <c r="AF171" s="3">
        <f t="shared" si="36"/>
        <v>9</v>
      </c>
      <c r="AG171" s="3">
        <f t="shared" si="37"/>
        <v>8</v>
      </c>
      <c r="AH171" s="81">
        <f t="shared" si="34"/>
        <v>16.91363956624231</v>
      </c>
      <c r="AI171" s="81">
        <f t="shared" si="35"/>
        <v>1.4323623445230302</v>
      </c>
      <c r="AJ171" s="83">
        <v>1.83884</v>
      </c>
      <c r="AK171" s="83">
        <v>66.472399999999993</v>
      </c>
      <c r="AL171" s="84">
        <f t="shared" si="38"/>
        <v>122.23210801599998</v>
      </c>
      <c r="AM171" s="84">
        <f t="shared" si="32"/>
        <v>180.60871888960202</v>
      </c>
      <c r="AN171" s="84">
        <f t="shared" si="39"/>
        <v>24.226460423520322</v>
      </c>
      <c r="AO171" s="84">
        <f t="shared" si="40"/>
        <v>156.38225846608168</v>
      </c>
      <c r="AP171" s="85">
        <f t="shared" si="41"/>
        <v>0.21837611750241251</v>
      </c>
      <c r="AQ171" s="85">
        <f t="shared" si="42"/>
        <v>34.150150450081696</v>
      </c>
      <c r="AR171" s="86">
        <f t="shared" si="43"/>
        <v>0</v>
      </c>
      <c r="AS171" s="88">
        <f t="shared" si="44"/>
        <v>8125.0615768827565</v>
      </c>
      <c r="AT171" s="88">
        <f t="shared" si="45"/>
        <v>11512.419671208323</v>
      </c>
      <c r="AU171" s="88">
        <f t="shared" si="46"/>
        <v>34.701069651727977</v>
      </c>
      <c r="AV171" s="88">
        <f t="shared" si="47"/>
        <v>11477.718601556595</v>
      </c>
    </row>
    <row r="172" spans="1:48" x14ac:dyDescent="0.25">
      <c r="A172">
        <v>7</v>
      </c>
      <c r="B172" s="20">
        <v>10</v>
      </c>
      <c r="C172" s="21" t="s">
        <v>356</v>
      </c>
      <c r="D172" s="21">
        <v>-800</v>
      </c>
      <c r="E172" s="21">
        <v>-103.96875</v>
      </c>
      <c r="F172" s="21">
        <v>100</v>
      </c>
      <c r="G172" s="21">
        <v>0.46545300000000001</v>
      </c>
      <c r="H172" s="21">
        <v>0.19250900000000001</v>
      </c>
      <c r="I172" s="21">
        <v>49.235398000000004</v>
      </c>
      <c r="J172" s="21">
        <v>1.476221</v>
      </c>
      <c r="K172" s="21">
        <v>9.1690140000000007</v>
      </c>
      <c r="L172" s="21">
        <v>0.137684</v>
      </c>
      <c r="M172" s="54">
        <v>0.46545300000000001</v>
      </c>
      <c r="N172" s="21">
        <v>0.21146699999999999</v>
      </c>
      <c r="O172" s="21">
        <v>99700</v>
      </c>
      <c r="P172" s="21">
        <v>21.7</v>
      </c>
      <c r="Q172" s="21">
        <v>60</v>
      </c>
      <c r="R172" s="21">
        <v>1.171</v>
      </c>
      <c r="S172" s="21" t="s">
        <v>375</v>
      </c>
      <c r="T172" s="21" t="s">
        <v>376</v>
      </c>
      <c r="U172" s="77">
        <v>1100</v>
      </c>
      <c r="V172" s="34">
        <v>278.70684838199179</v>
      </c>
      <c r="W172" s="2">
        <v>2.7358882057431315</v>
      </c>
      <c r="X172" s="2">
        <v>71.016332154051966</v>
      </c>
      <c r="Y172" s="2">
        <v>-83.207415575586325</v>
      </c>
      <c r="Z172" s="80">
        <f>VLOOKUP(U172,BG!$A$2:$F$55,4)</f>
        <v>18.368240798356048</v>
      </c>
      <c r="AA172" s="80">
        <f>VLOOKUP(U172,BG!$A$2:$F$55,5)</f>
        <v>1.0354711477153877</v>
      </c>
      <c r="AB172" s="4">
        <f>VLOOKUP(U172+1,BG!$A$2:$F$55,4)</f>
        <v>15.27721318011435</v>
      </c>
      <c r="AC172" s="4">
        <f>VLOOKUP(U172+1,BG!$A$2:$F$55,5)</f>
        <v>1.878864940931628</v>
      </c>
      <c r="AD172" s="3">
        <f>COUNTIF($U$2:U172,U172)</f>
        <v>10</v>
      </c>
      <c r="AE172" s="3">
        <f t="shared" si="33"/>
        <v>18</v>
      </c>
      <c r="AF172" s="3">
        <f t="shared" si="36"/>
        <v>8</v>
      </c>
      <c r="AG172" s="3">
        <f t="shared" si="37"/>
        <v>9</v>
      </c>
      <c r="AH172" s="81">
        <f t="shared" si="34"/>
        <v>16.73181441222809</v>
      </c>
      <c r="AI172" s="81">
        <f t="shared" si="35"/>
        <v>1.4819737441239855</v>
      </c>
      <c r="AJ172" s="83">
        <v>1.7470699999999999</v>
      </c>
      <c r="AK172" s="83">
        <v>73.766400000000004</v>
      </c>
      <c r="AL172" s="84">
        <f t="shared" si="38"/>
        <v>128.87506444799999</v>
      </c>
      <c r="AM172" s="84">
        <f t="shared" si="32"/>
        <v>194.29274555540749</v>
      </c>
      <c r="AN172" s="84">
        <f t="shared" si="39"/>
        <v>24.796109650477323</v>
      </c>
      <c r="AO172" s="84">
        <f t="shared" si="40"/>
        <v>169.49663590493017</v>
      </c>
      <c r="AP172" s="85">
        <f t="shared" si="41"/>
        <v>0.23966004540476321</v>
      </c>
      <c r="AQ172" s="85">
        <f t="shared" si="42"/>
        <v>40.621571456930184</v>
      </c>
      <c r="AR172" s="86">
        <f t="shared" si="43"/>
        <v>0</v>
      </c>
      <c r="AS172" s="88">
        <f t="shared" si="44"/>
        <v>9506.6495540969481</v>
      </c>
      <c r="AT172" s="88">
        <f t="shared" si="45"/>
        <v>13797.958153485522</v>
      </c>
      <c r="AU172" s="88">
        <f t="shared" si="46"/>
        <v>36.747183458426768</v>
      </c>
      <c r="AV172" s="88">
        <f t="shared" si="47"/>
        <v>13761.210970027096</v>
      </c>
    </row>
    <row r="173" spans="1:48" x14ac:dyDescent="0.25">
      <c r="A173">
        <v>7</v>
      </c>
      <c r="B173" s="20">
        <v>11</v>
      </c>
      <c r="C173" s="21" t="s">
        <v>356</v>
      </c>
      <c r="D173" s="21">
        <v>-800</v>
      </c>
      <c r="E173" s="21">
        <v>-103.96875</v>
      </c>
      <c r="F173" s="21">
        <v>110</v>
      </c>
      <c r="G173" s="21">
        <v>0.46254800000000001</v>
      </c>
      <c r="H173" s="21">
        <v>0.19237399999999999</v>
      </c>
      <c r="I173" s="21">
        <v>49.201560999999998</v>
      </c>
      <c r="J173" s="21">
        <v>1.489779</v>
      </c>
      <c r="K173" s="21">
        <v>9.1658419999999996</v>
      </c>
      <c r="L173" s="21">
        <v>0.13902700000000001</v>
      </c>
      <c r="M173" s="54">
        <v>0.46254800000000001</v>
      </c>
      <c r="N173" s="21">
        <v>0.21274599999999999</v>
      </c>
      <c r="O173" s="21">
        <v>99700</v>
      </c>
      <c r="P173" s="21">
        <v>21.7</v>
      </c>
      <c r="Q173" s="21">
        <v>60</v>
      </c>
      <c r="R173" s="21">
        <v>1.171</v>
      </c>
      <c r="S173" s="21" t="s">
        <v>377</v>
      </c>
      <c r="T173" s="21" t="s">
        <v>378</v>
      </c>
      <c r="U173" s="77">
        <v>1100</v>
      </c>
      <c r="V173" s="34">
        <v>273.37483658681981</v>
      </c>
      <c r="W173" s="2">
        <v>2.6376471536627353</v>
      </c>
      <c r="X173" s="2">
        <v>72.85650572465741</v>
      </c>
      <c r="Y173" s="2">
        <v>-83.493301769537325</v>
      </c>
      <c r="Z173" s="80">
        <f>VLOOKUP(U173,BG!$A$2:$F$55,4)</f>
        <v>18.368240798356048</v>
      </c>
      <c r="AA173" s="80">
        <f>VLOOKUP(U173,BG!$A$2:$F$55,5)</f>
        <v>1.0354711477153877</v>
      </c>
      <c r="AB173" s="4">
        <f>VLOOKUP(U173+1,BG!$A$2:$F$55,4)</f>
        <v>15.27721318011435</v>
      </c>
      <c r="AC173" s="4">
        <f>VLOOKUP(U173+1,BG!$A$2:$F$55,5)</f>
        <v>1.878864940931628</v>
      </c>
      <c r="AD173" s="3">
        <f>COUNTIF($U$2:U173,U173)</f>
        <v>11</v>
      </c>
      <c r="AE173" s="3">
        <f t="shared" si="33"/>
        <v>18</v>
      </c>
      <c r="AF173" s="3">
        <f t="shared" si="36"/>
        <v>7</v>
      </c>
      <c r="AG173" s="3">
        <f t="shared" si="37"/>
        <v>10</v>
      </c>
      <c r="AH173" s="81">
        <f t="shared" si="34"/>
        <v>16.549989258213873</v>
      </c>
      <c r="AI173" s="81">
        <f t="shared" si="35"/>
        <v>1.531585143724941</v>
      </c>
      <c r="AJ173" s="83">
        <v>1.6170800000000001</v>
      </c>
      <c r="AK173" s="83">
        <v>75.914400000000001</v>
      </c>
      <c r="AL173" s="84">
        <f t="shared" si="38"/>
        <v>122.75965795200001</v>
      </c>
      <c r="AM173" s="84">
        <f t="shared" si="32"/>
        <v>192.1697549504554</v>
      </c>
      <c r="AN173" s="84">
        <f t="shared" si="39"/>
        <v>25.347717676687726</v>
      </c>
      <c r="AO173" s="84">
        <f t="shared" si="40"/>
        <v>166.82203727376768</v>
      </c>
      <c r="AP173" s="85">
        <f t="shared" si="41"/>
        <v>0.26412804951816971</v>
      </c>
      <c r="AQ173" s="85">
        <f t="shared" si="42"/>
        <v>44.062379321767665</v>
      </c>
      <c r="AR173" s="86">
        <f t="shared" si="43"/>
        <v>0</v>
      </c>
      <c r="AS173" s="88">
        <f t="shared" si="44"/>
        <v>9319.225777631309</v>
      </c>
      <c r="AT173" s="88">
        <f t="shared" si="45"/>
        <v>14000.816851653866</v>
      </c>
      <c r="AU173" s="88">
        <f t="shared" si="46"/>
        <v>38.822187820949004</v>
      </c>
      <c r="AV173" s="88">
        <f t="shared" si="47"/>
        <v>13961.994663832917</v>
      </c>
    </row>
    <row r="174" spans="1:48" x14ac:dyDescent="0.25">
      <c r="A174">
        <v>7</v>
      </c>
      <c r="B174" s="20">
        <v>12</v>
      </c>
      <c r="C174" s="21" t="s">
        <v>356</v>
      </c>
      <c r="D174" s="21">
        <v>-800</v>
      </c>
      <c r="E174" s="21">
        <v>-103.96875</v>
      </c>
      <c r="F174" s="21">
        <v>120</v>
      </c>
      <c r="G174" s="21">
        <v>0.47797699999999999</v>
      </c>
      <c r="H174" s="21">
        <v>0.19216900000000001</v>
      </c>
      <c r="I174" s="21">
        <v>49.150168999999998</v>
      </c>
      <c r="J174" s="21">
        <v>1.4916769999999999</v>
      </c>
      <c r="K174" s="21">
        <v>9.1610490000000002</v>
      </c>
      <c r="L174" s="21">
        <v>0.13924900000000001</v>
      </c>
      <c r="M174" s="54">
        <v>0.47797699999999999</v>
      </c>
      <c r="N174" s="21">
        <v>0.22650600000000001</v>
      </c>
      <c r="O174" s="21">
        <v>99700</v>
      </c>
      <c r="P174" s="21">
        <v>21.7</v>
      </c>
      <c r="Q174" s="21">
        <v>60</v>
      </c>
      <c r="R174" s="21">
        <v>1.171</v>
      </c>
      <c r="S174" s="21" t="s">
        <v>379</v>
      </c>
      <c r="T174" s="21" t="s">
        <v>380</v>
      </c>
      <c r="U174" s="77">
        <v>1100</v>
      </c>
      <c r="V174" s="34">
        <v>284.50187750287085</v>
      </c>
      <c r="W174" s="2">
        <v>2.7707166317496692</v>
      </c>
      <c r="X174" s="2">
        <v>74.023119755213088</v>
      </c>
      <c r="Y174" s="2">
        <v>-80.462529894056829</v>
      </c>
      <c r="Z174" s="80">
        <f>VLOOKUP(U174,BG!$A$2:$F$55,4)</f>
        <v>18.368240798356048</v>
      </c>
      <c r="AA174" s="80">
        <f>VLOOKUP(U174,BG!$A$2:$F$55,5)</f>
        <v>1.0354711477153877</v>
      </c>
      <c r="AB174" s="4">
        <f>VLOOKUP(U174+1,BG!$A$2:$F$55,4)</f>
        <v>15.27721318011435</v>
      </c>
      <c r="AC174" s="4">
        <f>VLOOKUP(U174+1,BG!$A$2:$F$55,5)</f>
        <v>1.878864940931628</v>
      </c>
      <c r="AD174" s="3">
        <f>COUNTIF($U$2:U174,U174)</f>
        <v>12</v>
      </c>
      <c r="AE174" s="3">
        <f t="shared" si="33"/>
        <v>18</v>
      </c>
      <c r="AF174" s="3">
        <f t="shared" si="36"/>
        <v>6</v>
      </c>
      <c r="AG174" s="3">
        <f t="shared" si="37"/>
        <v>11</v>
      </c>
      <c r="AH174" s="81">
        <f t="shared" si="34"/>
        <v>16.368164104199657</v>
      </c>
      <c r="AI174" s="81">
        <f t="shared" si="35"/>
        <v>1.5811965433258963</v>
      </c>
      <c r="AJ174" s="83">
        <v>1.7577100000000001</v>
      </c>
      <c r="AK174" s="83">
        <v>76.922399999999996</v>
      </c>
      <c r="AL174" s="84">
        <f t="shared" si="38"/>
        <v>135.20727170399999</v>
      </c>
      <c r="AM174" s="84">
        <f t="shared" si="32"/>
        <v>205.09708903976642</v>
      </c>
      <c r="AN174" s="84">
        <f t="shared" si="39"/>
        <v>25.881284502151512</v>
      </c>
      <c r="AO174" s="84">
        <f t="shared" si="40"/>
        <v>179.2158045376149</v>
      </c>
      <c r="AP174" s="85">
        <f t="shared" si="41"/>
        <v>0.24556167324170414</v>
      </c>
      <c r="AQ174" s="85">
        <f t="shared" si="42"/>
        <v>44.008532833614908</v>
      </c>
      <c r="AR174" s="86">
        <f t="shared" si="43"/>
        <v>0</v>
      </c>
      <c r="AS174" s="88">
        <f t="shared" si="44"/>
        <v>10400.46783692377</v>
      </c>
      <c r="AT174" s="88">
        <f t="shared" si="45"/>
        <v>15181.926383436228</v>
      </c>
      <c r="AU174" s="88">
        <f t="shared" si="46"/>
        <v>40.923397591636061</v>
      </c>
      <c r="AV174" s="88">
        <f t="shared" si="47"/>
        <v>15141.002985844592</v>
      </c>
    </row>
    <row r="175" spans="1:48" x14ac:dyDescent="0.25">
      <c r="A175">
        <v>7</v>
      </c>
      <c r="B175" s="20">
        <v>13</v>
      </c>
      <c r="C175" s="21" t="s">
        <v>356</v>
      </c>
      <c r="D175" s="21">
        <v>-800</v>
      </c>
      <c r="E175" s="21">
        <v>-103.96875</v>
      </c>
      <c r="F175" s="21">
        <v>130</v>
      </c>
      <c r="G175" s="21">
        <v>0.48254900000000001</v>
      </c>
      <c r="H175" s="21">
        <v>0.19207299999999999</v>
      </c>
      <c r="I175" s="21">
        <v>49.126075</v>
      </c>
      <c r="J175" s="21">
        <v>1.4878530000000001</v>
      </c>
      <c r="K175" s="21">
        <v>9.1588080000000005</v>
      </c>
      <c r="L175" s="21">
        <v>0.13891500000000001</v>
      </c>
      <c r="M175" s="54">
        <v>0.48254900000000001</v>
      </c>
      <c r="N175" s="21">
        <v>0.22200400000000001</v>
      </c>
      <c r="O175" s="21">
        <v>99700</v>
      </c>
      <c r="P175" s="21">
        <v>21.7</v>
      </c>
      <c r="Q175" s="21">
        <v>60</v>
      </c>
      <c r="R175" s="21">
        <v>1.171</v>
      </c>
      <c r="S175" s="21" t="s">
        <v>381</v>
      </c>
      <c r="T175" s="21" t="s">
        <v>382</v>
      </c>
      <c r="U175" s="77">
        <v>1100</v>
      </c>
      <c r="V175" s="34">
        <v>285.88002273392476</v>
      </c>
      <c r="W175" s="2">
        <v>2.5745642784570895</v>
      </c>
      <c r="X175" s="2">
        <v>80.54322405295315</v>
      </c>
      <c r="Y175" s="2">
        <v>-81.143816046047547</v>
      </c>
      <c r="Z175" s="80">
        <f>VLOOKUP(U175,BG!$A$2:$F$55,4)</f>
        <v>18.368240798356048</v>
      </c>
      <c r="AA175" s="80">
        <f>VLOOKUP(U175,BG!$A$2:$F$55,5)</f>
        <v>1.0354711477153877</v>
      </c>
      <c r="AB175" s="4">
        <f>VLOOKUP(U175+1,BG!$A$2:$F$55,4)</f>
        <v>15.27721318011435</v>
      </c>
      <c r="AC175" s="4">
        <f>VLOOKUP(U175+1,BG!$A$2:$F$55,5)</f>
        <v>1.878864940931628</v>
      </c>
      <c r="AD175" s="3">
        <f>COUNTIF($U$2:U175,U175)</f>
        <v>13</v>
      </c>
      <c r="AE175" s="3">
        <f t="shared" si="33"/>
        <v>18</v>
      </c>
      <c r="AF175" s="3">
        <f t="shared" si="36"/>
        <v>5</v>
      </c>
      <c r="AG175" s="3">
        <f t="shared" si="37"/>
        <v>12</v>
      </c>
      <c r="AH175" s="81">
        <f t="shared" si="34"/>
        <v>16.186338950185441</v>
      </c>
      <c r="AI175" s="81">
        <f t="shared" si="35"/>
        <v>1.6308079429268516</v>
      </c>
      <c r="AJ175" s="83">
        <v>1.6798999999999999</v>
      </c>
      <c r="AK175" s="83">
        <v>83.566199999999995</v>
      </c>
      <c r="AL175" s="84">
        <f t="shared" si="38"/>
        <v>140.38285937999999</v>
      </c>
      <c r="AM175" s="84">
        <f t="shared" si="32"/>
        <v>207.36370751849901</v>
      </c>
      <c r="AN175" s="84">
        <f t="shared" si="39"/>
        <v>26.396810126868694</v>
      </c>
      <c r="AO175" s="84">
        <f t="shared" si="40"/>
        <v>180.96689739163031</v>
      </c>
      <c r="AP175" s="85">
        <f t="shared" si="41"/>
        <v>0.22426221920466727</v>
      </c>
      <c r="AQ175" s="85">
        <f t="shared" si="42"/>
        <v>40.584038011630327</v>
      </c>
      <c r="AR175" s="86">
        <f t="shared" si="43"/>
        <v>0</v>
      </c>
      <c r="AS175" s="88">
        <f t="shared" si="44"/>
        <v>11731.262103520954</v>
      </c>
      <c r="AT175" s="88">
        <f t="shared" si="45"/>
        <v>16701.741555113513</v>
      </c>
      <c r="AU175" s="88">
        <f t="shared" si="46"/>
        <v>43.048127622829419</v>
      </c>
      <c r="AV175" s="88">
        <f t="shared" si="47"/>
        <v>16658.693427490682</v>
      </c>
    </row>
    <row r="176" spans="1:48" x14ac:dyDescent="0.25">
      <c r="A176">
        <v>7</v>
      </c>
      <c r="B176" s="20">
        <v>14</v>
      </c>
      <c r="C176" s="21" t="s">
        <v>356</v>
      </c>
      <c r="D176" s="21">
        <v>-800</v>
      </c>
      <c r="E176" s="21">
        <v>-103.96875</v>
      </c>
      <c r="F176" s="21">
        <v>140</v>
      </c>
      <c r="G176" s="21">
        <v>0.47061900000000001</v>
      </c>
      <c r="H176" s="21">
        <v>0.19228100000000001</v>
      </c>
      <c r="I176" s="21">
        <v>49.178355000000003</v>
      </c>
      <c r="J176" s="21">
        <v>1.479144</v>
      </c>
      <c r="K176" s="21">
        <v>9.1636939999999996</v>
      </c>
      <c r="L176" s="21">
        <v>0.13805400000000001</v>
      </c>
      <c r="M176" s="54">
        <v>0.47061900000000001</v>
      </c>
      <c r="N176" s="21">
        <v>0.211395</v>
      </c>
      <c r="O176" s="21">
        <v>99700</v>
      </c>
      <c r="P176" s="21">
        <v>21.7</v>
      </c>
      <c r="Q176" s="21">
        <v>60</v>
      </c>
      <c r="R176" s="21">
        <v>1.171</v>
      </c>
      <c r="S176" s="21" t="s">
        <v>383</v>
      </c>
      <c r="T176" s="21" t="s">
        <v>384</v>
      </c>
      <c r="U176" s="77">
        <v>1100</v>
      </c>
      <c r="V176" s="34">
        <v>272.45671099859504</v>
      </c>
      <c r="W176" s="2">
        <v>2.4625601613803445</v>
      </c>
      <c r="X176" s="2">
        <v>80.524722093170197</v>
      </c>
      <c r="Y176" s="2">
        <v>-82.594476178135153</v>
      </c>
      <c r="Z176" s="80">
        <f>VLOOKUP(U176,BG!$A$2:$F$55,4)</f>
        <v>18.368240798356048</v>
      </c>
      <c r="AA176" s="80">
        <f>VLOOKUP(U176,BG!$A$2:$F$55,5)</f>
        <v>1.0354711477153877</v>
      </c>
      <c r="AB176" s="4">
        <f>VLOOKUP(U176+1,BG!$A$2:$F$55,4)</f>
        <v>15.27721318011435</v>
      </c>
      <c r="AC176" s="4">
        <f>VLOOKUP(U176+1,BG!$A$2:$F$55,5)</f>
        <v>1.878864940931628</v>
      </c>
      <c r="AD176" s="3">
        <f>COUNTIF($U$2:U176,U176)</f>
        <v>14</v>
      </c>
      <c r="AE176" s="3">
        <f t="shared" si="33"/>
        <v>18</v>
      </c>
      <c r="AF176" s="3">
        <f t="shared" si="36"/>
        <v>4</v>
      </c>
      <c r="AG176" s="3">
        <f t="shared" si="37"/>
        <v>13</v>
      </c>
      <c r="AH176" s="81">
        <f t="shared" si="34"/>
        <v>16.004513796171221</v>
      </c>
      <c r="AI176" s="81">
        <f t="shared" si="35"/>
        <v>1.6804193425278069</v>
      </c>
      <c r="AJ176" s="83">
        <v>1.6131</v>
      </c>
      <c r="AK176" s="83">
        <v>83.721400000000003</v>
      </c>
      <c r="AL176" s="84">
        <f t="shared" si="38"/>
        <v>135.05099034</v>
      </c>
      <c r="AM176" s="84">
        <f t="shared" si="32"/>
        <v>198.29697263286459</v>
      </c>
      <c r="AN176" s="84">
        <f t="shared" si="39"/>
        <v>26.894294550839259</v>
      </c>
      <c r="AO176" s="84">
        <f t="shared" si="40"/>
        <v>171.40267808202535</v>
      </c>
      <c r="AP176" s="85">
        <f t="shared" si="41"/>
        <v>0.21208354588619158</v>
      </c>
      <c r="AQ176" s="85">
        <f t="shared" si="42"/>
        <v>36.351687742025348</v>
      </c>
      <c r="AR176" s="86">
        <f t="shared" si="43"/>
        <v>0</v>
      </c>
      <c r="AS176" s="88">
        <f t="shared" si="44"/>
        <v>11306.657982651277</v>
      </c>
      <c r="AT176" s="88">
        <f t="shared" si="45"/>
        <v>15967.808613178397</v>
      </c>
      <c r="AU176" s="88">
        <f t="shared" si="46"/>
        <v>45.193692766870491</v>
      </c>
      <c r="AV176" s="88">
        <f t="shared" si="47"/>
        <v>15922.614920411526</v>
      </c>
    </row>
    <row r="177" spans="1:48" x14ac:dyDescent="0.25">
      <c r="A177">
        <v>7</v>
      </c>
      <c r="B177" s="20">
        <v>15</v>
      </c>
      <c r="C177" s="21" t="s">
        <v>356</v>
      </c>
      <c r="D177" s="21">
        <v>-800</v>
      </c>
      <c r="E177" s="21">
        <v>-103.96875</v>
      </c>
      <c r="F177" s="21">
        <v>150</v>
      </c>
      <c r="G177" s="21">
        <v>0.47629700000000003</v>
      </c>
      <c r="H177" s="21">
        <v>0.191889</v>
      </c>
      <c r="I177" s="21">
        <v>49.080027999999999</v>
      </c>
      <c r="J177" s="21">
        <v>1.498729</v>
      </c>
      <c r="K177" s="21">
        <v>9.1544950000000007</v>
      </c>
      <c r="L177" s="21">
        <v>0.14011999999999999</v>
      </c>
      <c r="M177" s="54">
        <v>0.47629700000000003</v>
      </c>
      <c r="N177" s="21">
        <v>0.21873500000000001</v>
      </c>
      <c r="O177" s="21">
        <v>99700</v>
      </c>
      <c r="P177" s="21">
        <v>21.7</v>
      </c>
      <c r="Q177" s="21">
        <v>60</v>
      </c>
      <c r="R177" s="21">
        <v>1.171</v>
      </c>
      <c r="S177" s="21" t="s">
        <v>385</v>
      </c>
      <c r="T177" s="21" t="s">
        <v>386</v>
      </c>
      <c r="U177" s="77">
        <v>1100</v>
      </c>
      <c r="V177" s="34">
        <v>274.82976093462162</v>
      </c>
      <c r="W177" s="2">
        <v>2.3430499563708818</v>
      </c>
      <c r="X177" s="2">
        <v>85.984808204939796</v>
      </c>
      <c r="Y177" s="2">
        <v>-83.081972796406433</v>
      </c>
      <c r="Z177" s="80">
        <f>VLOOKUP(U177,BG!$A$2:$F$55,4)</f>
        <v>18.368240798356048</v>
      </c>
      <c r="AA177" s="80">
        <f>VLOOKUP(U177,BG!$A$2:$F$55,5)</f>
        <v>1.0354711477153877</v>
      </c>
      <c r="AB177" s="4">
        <f>VLOOKUP(U177+1,BG!$A$2:$F$55,4)</f>
        <v>15.27721318011435</v>
      </c>
      <c r="AC177" s="4">
        <f>VLOOKUP(U177+1,BG!$A$2:$F$55,5)</f>
        <v>1.878864940931628</v>
      </c>
      <c r="AD177" s="3">
        <f>COUNTIF($U$2:U177,U177)</f>
        <v>15</v>
      </c>
      <c r="AE177" s="3">
        <f t="shared" si="33"/>
        <v>18</v>
      </c>
      <c r="AF177" s="3">
        <f t="shared" si="36"/>
        <v>3</v>
      </c>
      <c r="AG177" s="3">
        <f t="shared" si="37"/>
        <v>14</v>
      </c>
      <c r="AH177" s="81">
        <f t="shared" si="34"/>
        <v>15.822688642157004</v>
      </c>
      <c r="AI177" s="81">
        <f t="shared" si="35"/>
        <v>1.7300307421287622</v>
      </c>
      <c r="AJ177" s="83">
        <v>1.5203899999999999</v>
      </c>
      <c r="AK177" s="83">
        <v>90.449100000000001</v>
      </c>
      <c r="AL177" s="84">
        <f t="shared" si="38"/>
        <v>137.517907149</v>
      </c>
      <c r="AM177" s="84">
        <f t="shared" si="32"/>
        <v>201.46670111314282</v>
      </c>
      <c r="AN177" s="84">
        <f t="shared" si="39"/>
        <v>27.373737774063219</v>
      </c>
      <c r="AO177" s="84">
        <f t="shared" si="40"/>
        <v>174.0929633390796</v>
      </c>
      <c r="AP177" s="85">
        <f t="shared" si="41"/>
        <v>0.21008922755161927</v>
      </c>
      <c r="AQ177" s="85">
        <f t="shared" si="42"/>
        <v>36.575056190079607</v>
      </c>
      <c r="AR177" s="86">
        <f t="shared" si="43"/>
        <v>0</v>
      </c>
      <c r="AS177" s="88">
        <f t="shared" si="44"/>
        <v>12438.370935510615</v>
      </c>
      <c r="AT177" s="88">
        <f t="shared" si="45"/>
        <v>17323.075654895518</v>
      </c>
      <c r="AU177" s="88">
        <f t="shared" si="46"/>
        <v>47.357407876100723</v>
      </c>
      <c r="AV177" s="88">
        <f t="shared" si="47"/>
        <v>17275.718247019417</v>
      </c>
    </row>
    <row r="178" spans="1:48" x14ac:dyDescent="0.25">
      <c r="A178">
        <v>7</v>
      </c>
      <c r="B178" s="20">
        <v>16</v>
      </c>
      <c r="C178" s="21" t="s">
        <v>356</v>
      </c>
      <c r="D178" s="21">
        <v>-800</v>
      </c>
      <c r="E178" s="21">
        <v>-103.96875</v>
      </c>
      <c r="F178" s="21">
        <v>160</v>
      </c>
      <c r="G178" s="21">
        <v>0.47977599999999998</v>
      </c>
      <c r="H178" s="21">
        <v>0.192078</v>
      </c>
      <c r="I178" s="21">
        <v>49.127366000000002</v>
      </c>
      <c r="J178" s="21">
        <v>1.4872829999999999</v>
      </c>
      <c r="K178" s="21">
        <v>9.1589290000000005</v>
      </c>
      <c r="L178" s="21">
        <v>0.13886200000000001</v>
      </c>
      <c r="M178" s="54">
        <v>0.47977599999999998</v>
      </c>
      <c r="N178" s="21">
        <v>0.236875</v>
      </c>
      <c r="O178" s="21">
        <v>99700</v>
      </c>
      <c r="P178" s="21">
        <v>21.7</v>
      </c>
      <c r="Q178" s="21">
        <v>60</v>
      </c>
      <c r="R178" s="21">
        <v>1.171</v>
      </c>
      <c r="S178" s="21" t="s">
        <v>387</v>
      </c>
      <c r="T178" s="21" t="s">
        <v>388</v>
      </c>
      <c r="U178" s="77">
        <v>1100</v>
      </c>
      <c r="V178" s="34">
        <v>275.23026544065107</v>
      </c>
      <c r="W178" s="2">
        <v>2.1767792180025891</v>
      </c>
      <c r="X178" s="2">
        <v>95.86969813973856</v>
      </c>
      <c r="Y178" s="2">
        <v>-78.104332367925949</v>
      </c>
      <c r="Z178" s="80">
        <f>VLOOKUP(U178,BG!$A$2:$F$55,4)</f>
        <v>18.368240798356048</v>
      </c>
      <c r="AA178" s="80">
        <f>VLOOKUP(U178,BG!$A$2:$F$55,5)</f>
        <v>1.0354711477153877</v>
      </c>
      <c r="AB178" s="4">
        <f>VLOOKUP(U178+1,BG!$A$2:$F$55,4)</f>
        <v>15.27721318011435</v>
      </c>
      <c r="AC178" s="4">
        <f>VLOOKUP(U178+1,BG!$A$2:$F$55,5)</f>
        <v>1.878864940931628</v>
      </c>
      <c r="AD178" s="3">
        <f>COUNTIF($U$2:U178,U178)</f>
        <v>16</v>
      </c>
      <c r="AE178" s="3">
        <f t="shared" si="33"/>
        <v>18</v>
      </c>
      <c r="AF178" s="3">
        <f t="shared" si="36"/>
        <v>2</v>
      </c>
      <c r="AG178" s="3">
        <f t="shared" si="37"/>
        <v>15</v>
      </c>
      <c r="AH178" s="81">
        <f t="shared" si="34"/>
        <v>15.640863488142784</v>
      </c>
      <c r="AI178" s="81">
        <f t="shared" si="35"/>
        <v>1.7796421417297175</v>
      </c>
      <c r="AJ178" s="83">
        <v>1.3385400000000001</v>
      </c>
      <c r="AK178" s="83">
        <v>102.271</v>
      </c>
      <c r="AL178" s="84">
        <f t="shared" si="38"/>
        <v>136.89382434000001</v>
      </c>
      <c r="AM178" s="84">
        <f t="shared" ref="AM178:AM241" si="48">W178*X178+IF(Y178&gt;0,Y178,0)</f>
        <v>208.68716654676439</v>
      </c>
      <c r="AN178" s="84">
        <f t="shared" si="39"/>
        <v>27.835139796540563</v>
      </c>
      <c r="AO178" s="84">
        <f t="shared" si="40"/>
        <v>180.85202675022381</v>
      </c>
      <c r="AP178" s="85">
        <f t="shared" si="41"/>
        <v>0.24306170740864758</v>
      </c>
      <c r="AQ178" s="85">
        <f t="shared" si="42"/>
        <v>43.958202410223805</v>
      </c>
      <c r="AR178" s="86">
        <f t="shared" si="43"/>
        <v>0</v>
      </c>
      <c r="AS178" s="88">
        <f t="shared" si="44"/>
        <v>14000.26830907614</v>
      </c>
      <c r="AT178" s="88">
        <f t="shared" si="45"/>
        <v>20006.775662475651</v>
      </c>
      <c r="AU178" s="88">
        <f t="shared" si="46"/>
        <v>49.53658780286154</v>
      </c>
      <c r="AV178" s="88">
        <f t="shared" si="47"/>
        <v>19957.239074672791</v>
      </c>
    </row>
    <row r="179" spans="1:48" x14ac:dyDescent="0.25">
      <c r="A179">
        <v>7</v>
      </c>
      <c r="B179" s="20">
        <v>17</v>
      </c>
      <c r="C179" s="21" t="s">
        <v>356</v>
      </c>
      <c r="D179" s="21">
        <v>-800</v>
      </c>
      <c r="E179" s="21">
        <v>-103.96875</v>
      </c>
      <c r="F179" s="21">
        <v>170</v>
      </c>
      <c r="G179" s="21">
        <v>0.45333200000000001</v>
      </c>
      <c r="H179" s="21">
        <v>0.192047</v>
      </c>
      <c r="I179" s="21">
        <v>49.119683999999999</v>
      </c>
      <c r="J179" s="21">
        <v>1.474799</v>
      </c>
      <c r="K179" s="21">
        <v>9.1582299999999996</v>
      </c>
      <c r="L179" s="21">
        <v>0.137738</v>
      </c>
      <c r="M179" s="54">
        <v>0.45333200000000001</v>
      </c>
      <c r="N179" s="21">
        <v>0.21648999999999999</v>
      </c>
      <c r="O179" s="21">
        <v>99700</v>
      </c>
      <c r="P179" s="21">
        <v>21.7</v>
      </c>
      <c r="Q179" s="21">
        <v>60</v>
      </c>
      <c r="R179" s="21">
        <v>1.171</v>
      </c>
      <c r="S179" s="21" t="s">
        <v>389</v>
      </c>
      <c r="T179" s="21" t="s">
        <v>390</v>
      </c>
      <c r="U179" s="77">
        <v>1100</v>
      </c>
      <c r="V179" s="34">
        <v>248.82139889796966</v>
      </c>
      <c r="W179" s="2">
        <v>2.1407650635410507</v>
      </c>
      <c r="X179" s="2">
        <v>90.196830561574728</v>
      </c>
      <c r="Y179" s="2">
        <v>-76.836023776042666</v>
      </c>
      <c r="Z179" s="80">
        <f>VLOOKUP(U179,BG!$A$2:$F$55,4)</f>
        <v>18.368240798356048</v>
      </c>
      <c r="AA179" s="80">
        <f>VLOOKUP(U179,BG!$A$2:$F$55,5)</f>
        <v>1.0354711477153877</v>
      </c>
      <c r="AB179" s="4">
        <f>VLOOKUP(U179+1,BG!$A$2:$F$55,4)</f>
        <v>15.27721318011435</v>
      </c>
      <c r="AC179" s="4">
        <f>VLOOKUP(U179+1,BG!$A$2:$F$55,5)</f>
        <v>1.878864940931628</v>
      </c>
      <c r="AD179" s="3">
        <f>COUNTIF($U$2:U179,U179)</f>
        <v>17</v>
      </c>
      <c r="AE179" s="3">
        <f t="shared" si="33"/>
        <v>18</v>
      </c>
      <c r="AF179" s="3">
        <f t="shared" si="36"/>
        <v>1</v>
      </c>
      <c r="AG179" s="3">
        <f t="shared" si="37"/>
        <v>16</v>
      </c>
      <c r="AH179" s="81">
        <f t="shared" si="34"/>
        <v>15.459038334128566</v>
      </c>
      <c r="AI179" s="81">
        <f t="shared" si="35"/>
        <v>1.8292535413306727</v>
      </c>
      <c r="AJ179" s="83">
        <v>1.2733699999999999</v>
      </c>
      <c r="AK179" s="83">
        <v>96.612399999999994</v>
      </c>
      <c r="AL179" s="84">
        <f t="shared" si="38"/>
        <v>123.02333178799998</v>
      </c>
      <c r="AM179" s="84">
        <f t="shared" si="48"/>
        <v>193.09022370835089</v>
      </c>
      <c r="AN179" s="84">
        <f t="shared" si="39"/>
        <v>28.278500618271302</v>
      </c>
      <c r="AO179" s="84">
        <f t="shared" si="40"/>
        <v>164.8117230900796</v>
      </c>
      <c r="AP179" s="85">
        <f t="shared" si="41"/>
        <v>0.25355229906333621</v>
      </c>
      <c r="AQ179" s="85">
        <f t="shared" si="42"/>
        <v>41.788391302079617</v>
      </c>
      <c r="AR179" s="86">
        <f t="shared" si="43"/>
        <v>0</v>
      </c>
      <c r="AS179" s="88">
        <f t="shared" si="44"/>
        <v>11885.579340034968</v>
      </c>
      <c r="AT179" s="88">
        <f t="shared" si="45"/>
        <v>17416.126190918687</v>
      </c>
      <c r="AU179" s="88">
        <f t="shared" si="46"/>
        <v>51.728547399494403</v>
      </c>
      <c r="AV179" s="88">
        <f t="shared" si="47"/>
        <v>17364.397643519191</v>
      </c>
    </row>
    <row r="180" spans="1:48" x14ac:dyDescent="0.25">
      <c r="A180">
        <v>7</v>
      </c>
      <c r="B180" s="20">
        <v>18</v>
      </c>
      <c r="C180" s="21" t="s">
        <v>356</v>
      </c>
      <c r="D180" s="21">
        <v>-800</v>
      </c>
      <c r="E180" s="21">
        <v>-103.96875</v>
      </c>
      <c r="F180" s="21">
        <v>180</v>
      </c>
      <c r="G180" s="21">
        <v>0.45722499999999999</v>
      </c>
      <c r="H180" s="21">
        <v>0.19200400000000001</v>
      </c>
      <c r="I180" s="21">
        <v>49.108663</v>
      </c>
      <c r="J180" s="21">
        <v>1.4683189999999999</v>
      </c>
      <c r="K180" s="21">
        <v>9.1572110000000002</v>
      </c>
      <c r="L180" s="21">
        <v>0.13710900000000001</v>
      </c>
      <c r="M180" s="54">
        <v>0.45722499999999999</v>
      </c>
      <c r="N180" s="21">
        <v>0.22330700000000001</v>
      </c>
      <c r="O180" s="21">
        <v>99700</v>
      </c>
      <c r="P180" s="21">
        <v>21.7</v>
      </c>
      <c r="Q180" s="21">
        <v>60</v>
      </c>
      <c r="R180" s="21">
        <v>1.171</v>
      </c>
      <c r="S180" s="21" t="s">
        <v>391</v>
      </c>
      <c r="T180" s="21" t="s">
        <v>392</v>
      </c>
      <c r="U180" s="77">
        <v>1100</v>
      </c>
      <c r="V180" s="34">
        <v>249.60162533465652</v>
      </c>
      <c r="W180" s="2">
        <v>2.1633494323560112</v>
      </c>
      <c r="X180" s="2">
        <v>92.17365776428025</v>
      </c>
      <c r="Y180" s="2">
        <v>-73.033592863486916</v>
      </c>
      <c r="Z180" s="80">
        <f>VLOOKUP(U180,BG!$A$2:$F$55,4)</f>
        <v>18.368240798356048</v>
      </c>
      <c r="AA180" s="80">
        <f>VLOOKUP(U180,BG!$A$2:$F$55,5)</f>
        <v>1.0354711477153877</v>
      </c>
      <c r="AB180" s="4">
        <f>VLOOKUP(U180+1,BG!$A$2:$F$55,4)</f>
        <v>15.27721318011435</v>
      </c>
      <c r="AC180" s="4">
        <f>VLOOKUP(U180+1,BG!$A$2:$F$55,5)</f>
        <v>1.878864940931628</v>
      </c>
      <c r="AD180" s="3">
        <f>COUNTIF($U$2:U180,U180)</f>
        <v>18</v>
      </c>
      <c r="AE180" s="3">
        <f t="shared" si="33"/>
        <v>18</v>
      </c>
      <c r="AF180" s="3">
        <f t="shared" si="36"/>
        <v>0</v>
      </c>
      <c r="AG180" s="3">
        <f t="shared" si="37"/>
        <v>17</v>
      </c>
      <c r="AH180" s="81">
        <f t="shared" si="34"/>
        <v>15.277213180114348</v>
      </c>
      <c r="AI180" s="81">
        <f t="shared" si="35"/>
        <v>1.878864940931628</v>
      </c>
      <c r="AJ180" s="83">
        <v>1.2922499999999999</v>
      </c>
      <c r="AK180" s="83">
        <v>98.651600000000002</v>
      </c>
      <c r="AL180" s="84">
        <f t="shared" si="38"/>
        <v>127.48253009999999</v>
      </c>
      <c r="AM180" s="84">
        <f t="shared" si="48"/>
        <v>199.40383020253293</v>
      </c>
      <c r="AN180" s="84">
        <f t="shared" si="39"/>
        <v>28.703820239255435</v>
      </c>
      <c r="AO180" s="84">
        <f t="shared" si="40"/>
        <v>170.70000996327749</v>
      </c>
      <c r="AP180" s="85">
        <f t="shared" si="41"/>
        <v>0.25317795747390309</v>
      </c>
      <c r="AQ180" s="85">
        <f t="shared" si="42"/>
        <v>43.217479863277504</v>
      </c>
      <c r="AR180" s="86">
        <f t="shared" si="43"/>
        <v>0</v>
      </c>
      <c r="AS180" s="88">
        <f t="shared" si="44"/>
        <v>12576.35556641316</v>
      </c>
      <c r="AT180" s="88">
        <f t="shared" si="45"/>
        <v>18379.78040197492</v>
      </c>
      <c r="AU180" s="88">
        <f t="shared" si="46"/>
        <v>53.93060151834073</v>
      </c>
      <c r="AV180" s="88">
        <f t="shared" si="47"/>
        <v>18325.849800456581</v>
      </c>
    </row>
    <row r="181" spans="1:48" x14ac:dyDescent="0.25">
      <c r="A181">
        <v>7</v>
      </c>
      <c r="B181" s="24">
        <v>18</v>
      </c>
      <c r="C181" s="25" t="s">
        <v>356</v>
      </c>
      <c r="D181" s="25">
        <v>-800</v>
      </c>
      <c r="E181" s="25">
        <v>-103.9375</v>
      </c>
      <c r="F181" s="25">
        <v>180</v>
      </c>
      <c r="G181" s="25">
        <v>0.444218</v>
      </c>
      <c r="H181" s="25">
        <v>0.19223499999999999</v>
      </c>
      <c r="I181" s="25">
        <v>49.166724000000002</v>
      </c>
      <c r="J181" s="25">
        <v>1.4755199999999999</v>
      </c>
      <c r="K181" s="25">
        <v>9.1626169999999991</v>
      </c>
      <c r="L181" s="25">
        <v>0.13755999999999999</v>
      </c>
      <c r="M181" s="55">
        <v>0.444218</v>
      </c>
      <c r="N181" s="25">
        <v>0.23164299999999999</v>
      </c>
      <c r="O181" s="25">
        <v>99700</v>
      </c>
      <c r="P181" s="25">
        <v>21.7</v>
      </c>
      <c r="Q181" s="25">
        <v>60</v>
      </c>
      <c r="R181" s="25">
        <v>1.171</v>
      </c>
      <c r="S181" s="25" t="s">
        <v>393</v>
      </c>
      <c r="T181" s="25" t="s">
        <v>394</v>
      </c>
      <c r="U181" s="77">
        <v>1110</v>
      </c>
      <c r="V181" s="34">
        <v>254.81412321564233</v>
      </c>
      <c r="W181" s="2">
        <v>1.9297200437351576</v>
      </c>
      <c r="X181" s="2">
        <v>101.25063883040001</v>
      </c>
      <c r="Y181" s="2">
        <v>-68.753134493751844</v>
      </c>
      <c r="Z181" s="80">
        <f>VLOOKUP(U181,BG!$A$2:$F$55,4)</f>
        <v>14.903289597140027</v>
      </c>
      <c r="AA181" s="80">
        <f>VLOOKUP(U181,BG!$A$2:$F$55,5)</f>
        <v>1.6565452920433761</v>
      </c>
      <c r="AB181" s="4">
        <f>VLOOKUP(U181+1,BG!$A$2:$F$55,4)</f>
        <v>14.540271969019336</v>
      </c>
      <c r="AC181" s="4">
        <f>VLOOKUP(U181+1,BG!$A$2:$F$55,5)</f>
        <v>2.7438535310898708</v>
      </c>
      <c r="AD181" s="3">
        <f>COUNTIF($U$2:U181,U181)</f>
        <v>1</v>
      </c>
      <c r="AE181" s="3">
        <f t="shared" si="33"/>
        <v>18</v>
      </c>
      <c r="AF181" s="3">
        <f t="shared" si="36"/>
        <v>17</v>
      </c>
      <c r="AG181" s="3">
        <f t="shared" si="37"/>
        <v>0</v>
      </c>
      <c r="AH181" s="81">
        <f t="shared" si="34"/>
        <v>14.903289597140027</v>
      </c>
      <c r="AI181" s="81">
        <f t="shared" si="35"/>
        <v>1.6565452920433761</v>
      </c>
      <c r="AJ181" s="83">
        <v>1.26248</v>
      </c>
      <c r="AK181" s="83">
        <v>103.81</v>
      </c>
      <c r="AL181" s="84">
        <f t="shared" si="38"/>
        <v>131.05804879999999</v>
      </c>
      <c r="AM181" s="84">
        <f t="shared" si="48"/>
        <v>195.38538719201216</v>
      </c>
      <c r="AN181" s="84">
        <f t="shared" si="39"/>
        <v>24.687974218101335</v>
      </c>
      <c r="AO181" s="84">
        <f t="shared" si="40"/>
        <v>170.69741297391082</v>
      </c>
      <c r="AP181" s="85">
        <f t="shared" si="41"/>
        <v>0.23222006404964821</v>
      </c>
      <c r="AQ181" s="85">
        <f t="shared" si="42"/>
        <v>39.63936417391082</v>
      </c>
      <c r="AR181" s="86">
        <f t="shared" si="43"/>
        <v>0</v>
      </c>
      <c r="AS181" s="88">
        <f t="shared" si="44"/>
        <v>13605.136045928002</v>
      </c>
      <c r="AT181" s="88">
        <f t="shared" si="45"/>
        <v>19782.895271316283</v>
      </c>
      <c r="AU181" s="88">
        <f t="shared" si="46"/>
        <v>40.896747461084018</v>
      </c>
      <c r="AV181" s="88">
        <f t="shared" si="47"/>
        <v>19741.9985238552</v>
      </c>
    </row>
    <row r="182" spans="1:48" x14ac:dyDescent="0.25">
      <c r="A182">
        <v>7</v>
      </c>
      <c r="B182" s="24">
        <v>18</v>
      </c>
      <c r="C182" s="25" t="s">
        <v>356</v>
      </c>
      <c r="D182" s="25">
        <v>-800</v>
      </c>
      <c r="E182" s="25">
        <v>-103.9375</v>
      </c>
      <c r="F182" s="25">
        <v>190</v>
      </c>
      <c r="G182" s="25">
        <v>0.431421</v>
      </c>
      <c r="H182" s="25">
        <v>0.19178400000000001</v>
      </c>
      <c r="I182" s="25">
        <v>49.053631000000003</v>
      </c>
      <c r="J182" s="25">
        <v>1.451884</v>
      </c>
      <c r="K182" s="25">
        <v>9.1520989999999998</v>
      </c>
      <c r="L182" s="25">
        <v>0.13570199999999999</v>
      </c>
      <c r="M182" s="55">
        <v>0.431421</v>
      </c>
      <c r="N182" s="25">
        <v>0.218719</v>
      </c>
      <c r="O182" s="25">
        <v>99700</v>
      </c>
      <c r="P182" s="25">
        <v>21.7</v>
      </c>
      <c r="Q182" s="25">
        <v>60</v>
      </c>
      <c r="R182" s="25">
        <v>1.171</v>
      </c>
      <c r="S182" s="25" t="s">
        <v>395</v>
      </c>
      <c r="T182" s="25" t="s">
        <v>396</v>
      </c>
      <c r="U182" s="77">
        <v>1110</v>
      </c>
      <c r="V182" s="34">
        <v>243.35289720482183</v>
      </c>
      <c r="W182" s="2">
        <v>1.9079718261320038</v>
      </c>
      <c r="X182" s="2">
        <v>98.021691161957278</v>
      </c>
      <c r="Y182" s="2">
        <v>-68.942495887629548</v>
      </c>
      <c r="Z182" s="80">
        <f>VLOOKUP(U182,BG!$A$2:$F$55,4)</f>
        <v>14.903289597140027</v>
      </c>
      <c r="AA182" s="80">
        <f>VLOOKUP(U182,BG!$A$2:$F$55,5)</f>
        <v>1.6565452920433761</v>
      </c>
      <c r="AB182" s="4">
        <f>VLOOKUP(U182+1,BG!$A$2:$F$55,4)</f>
        <v>14.540271969019336</v>
      </c>
      <c r="AC182" s="4">
        <f>VLOOKUP(U182+1,BG!$A$2:$F$55,5)</f>
        <v>2.7438535310898708</v>
      </c>
      <c r="AD182" s="3">
        <f>COUNTIF($U$2:U182,U182)</f>
        <v>2</v>
      </c>
      <c r="AE182" s="3">
        <f t="shared" si="33"/>
        <v>18</v>
      </c>
      <c r="AF182" s="3">
        <f t="shared" si="36"/>
        <v>16</v>
      </c>
      <c r="AG182" s="3">
        <f t="shared" si="37"/>
        <v>1</v>
      </c>
      <c r="AH182" s="81">
        <f t="shared" si="34"/>
        <v>14.88193561901528</v>
      </c>
      <c r="AI182" s="81">
        <f t="shared" si="35"/>
        <v>1.7205046002225817</v>
      </c>
      <c r="AJ182" s="83">
        <v>1.2073</v>
      </c>
      <c r="AK182" s="83">
        <v>100.779</v>
      </c>
      <c r="AL182" s="84">
        <f t="shared" si="38"/>
        <v>121.6704867</v>
      </c>
      <c r="AM182" s="84">
        <f t="shared" si="48"/>
        <v>187.02262508682693</v>
      </c>
      <c r="AN182" s="84">
        <f t="shared" si="39"/>
        <v>25.604438692732082</v>
      </c>
      <c r="AO182" s="84">
        <f t="shared" si="40"/>
        <v>161.41818639409485</v>
      </c>
      <c r="AP182" s="85">
        <f t="shared" si="41"/>
        <v>0.24624052953396913</v>
      </c>
      <c r="AQ182" s="85">
        <f t="shared" si="42"/>
        <v>39.747699694094848</v>
      </c>
      <c r="AR182" s="86">
        <f t="shared" si="43"/>
        <v>0</v>
      </c>
      <c r="AS182" s="88">
        <f t="shared" si="44"/>
        <v>12261.8299791393</v>
      </c>
      <c r="AT182" s="88">
        <f t="shared" si="45"/>
        <v>18332.273996559474</v>
      </c>
      <c r="AU182" s="88">
        <f t="shared" si="46"/>
        <v>44.052554556962619</v>
      </c>
      <c r="AV182" s="88">
        <f t="shared" si="47"/>
        <v>18288.221442002512</v>
      </c>
    </row>
    <row r="183" spans="1:48" x14ac:dyDescent="0.25">
      <c r="A183">
        <v>7</v>
      </c>
      <c r="B183" s="24">
        <v>20</v>
      </c>
      <c r="C183" s="25" t="s">
        <v>356</v>
      </c>
      <c r="D183" s="25">
        <v>-800</v>
      </c>
      <c r="E183" s="25">
        <v>-103.9375</v>
      </c>
      <c r="F183" s="25">
        <v>200</v>
      </c>
      <c r="G183" s="25">
        <v>0.43049799999999999</v>
      </c>
      <c r="H183" s="25">
        <v>0.192107</v>
      </c>
      <c r="I183" s="25">
        <v>49.134526999999999</v>
      </c>
      <c r="J183" s="25">
        <v>1.480653</v>
      </c>
      <c r="K183" s="25">
        <v>9.1596060000000001</v>
      </c>
      <c r="L183" s="25">
        <v>0.138262</v>
      </c>
      <c r="M183" s="55">
        <v>0.43049799999999999</v>
      </c>
      <c r="N183" s="25">
        <v>0.231512</v>
      </c>
      <c r="O183" s="25">
        <v>99700</v>
      </c>
      <c r="P183" s="25">
        <v>21.7</v>
      </c>
      <c r="Q183" s="25">
        <v>60</v>
      </c>
      <c r="R183" s="25">
        <v>1.171</v>
      </c>
      <c r="S183" s="25" t="s">
        <v>397</v>
      </c>
      <c r="T183" s="25" t="s">
        <v>398</v>
      </c>
      <c r="U183" s="77">
        <v>1110</v>
      </c>
      <c r="V183" s="34">
        <v>237.3398230906997</v>
      </c>
      <c r="W183" s="2">
        <v>1.6623680947485506</v>
      </c>
      <c r="X183" s="2">
        <v>107.66129461119944</v>
      </c>
      <c r="Y183" s="2">
        <v>-77.29000976832387</v>
      </c>
      <c r="Z183" s="80">
        <f>VLOOKUP(U183,BG!$A$2:$F$55,4)</f>
        <v>14.903289597140027</v>
      </c>
      <c r="AA183" s="80">
        <f>VLOOKUP(U183,BG!$A$2:$F$55,5)</f>
        <v>1.6565452920433761</v>
      </c>
      <c r="AB183" s="4">
        <f>VLOOKUP(U183+1,BG!$A$2:$F$55,4)</f>
        <v>14.540271969019336</v>
      </c>
      <c r="AC183" s="4">
        <f>VLOOKUP(U183+1,BG!$A$2:$F$55,5)</f>
        <v>2.7438535310898708</v>
      </c>
      <c r="AD183" s="3">
        <f>COUNTIF($U$2:U183,U183)</f>
        <v>3</v>
      </c>
      <c r="AE183" s="3">
        <f t="shared" si="33"/>
        <v>18</v>
      </c>
      <c r="AF183" s="3">
        <f t="shared" si="36"/>
        <v>15</v>
      </c>
      <c r="AG183" s="3">
        <f t="shared" si="37"/>
        <v>2</v>
      </c>
      <c r="AH183" s="81">
        <f t="shared" si="34"/>
        <v>14.860581640890533</v>
      </c>
      <c r="AI183" s="81">
        <f t="shared" si="35"/>
        <v>1.7844639084017873</v>
      </c>
      <c r="AJ183" s="83">
        <v>1.22035</v>
      </c>
      <c r="AK183" s="83">
        <v>106.61499999999999</v>
      </c>
      <c r="AL183" s="84">
        <f t="shared" si="38"/>
        <v>130.10761525000001</v>
      </c>
      <c r="AM183" s="84">
        <f t="shared" si="48"/>
        <v>178.97270120098202</v>
      </c>
      <c r="AN183" s="84">
        <f t="shared" si="39"/>
        <v>26.518171596027365</v>
      </c>
      <c r="AO183" s="84">
        <f t="shared" si="40"/>
        <v>152.45452960495464</v>
      </c>
      <c r="AP183" s="85">
        <f t="shared" si="41"/>
        <v>0.14658084881348371</v>
      </c>
      <c r="AQ183" s="85">
        <f t="shared" si="42"/>
        <v>22.346914354954635</v>
      </c>
      <c r="AR183" s="86">
        <f t="shared" si="43"/>
        <v>0</v>
      </c>
      <c r="AS183" s="88">
        <f t="shared" si="44"/>
        <v>13871.423399878749</v>
      </c>
      <c r="AT183" s="88">
        <f t="shared" si="45"/>
        <v>19268.432711361093</v>
      </c>
      <c r="AU183" s="88">
        <f t="shared" si="46"/>
        <v>47.320720129916253</v>
      </c>
      <c r="AV183" s="88">
        <f t="shared" si="47"/>
        <v>19221.111991231177</v>
      </c>
    </row>
    <row r="184" spans="1:48" x14ac:dyDescent="0.25">
      <c r="A184">
        <v>7</v>
      </c>
      <c r="B184" s="24">
        <v>21</v>
      </c>
      <c r="C184" s="25" t="s">
        <v>356</v>
      </c>
      <c r="D184" s="25">
        <v>-800</v>
      </c>
      <c r="E184" s="25">
        <v>-103.9375</v>
      </c>
      <c r="F184" s="25">
        <v>210</v>
      </c>
      <c r="G184" s="25">
        <v>0.44603599999999999</v>
      </c>
      <c r="H184" s="25">
        <v>0.19203000000000001</v>
      </c>
      <c r="I184" s="25">
        <v>49.115226</v>
      </c>
      <c r="J184" s="25">
        <v>1.4656149999999999</v>
      </c>
      <c r="K184" s="25">
        <v>9.1578269999999993</v>
      </c>
      <c r="L184" s="25">
        <v>0.13683699999999999</v>
      </c>
      <c r="M184" s="55">
        <v>0.44603599999999999</v>
      </c>
      <c r="N184" s="25">
        <v>0.24354899999999999</v>
      </c>
      <c r="O184" s="25">
        <v>99700</v>
      </c>
      <c r="P184" s="25">
        <v>21.7</v>
      </c>
      <c r="Q184" s="25">
        <v>60</v>
      </c>
      <c r="R184" s="25">
        <v>1.171</v>
      </c>
      <c r="S184" s="25" t="s">
        <v>399</v>
      </c>
      <c r="T184" s="25" t="s">
        <v>400</v>
      </c>
      <c r="U184" s="77">
        <v>1110</v>
      </c>
      <c r="V184" s="34">
        <v>248.62024581189374</v>
      </c>
      <c r="W184" s="2">
        <v>1.5732701963527049</v>
      </c>
      <c r="X184" s="2">
        <v>118.29484879097734</v>
      </c>
      <c r="Y184" s="2">
        <v>-80.478585906846348</v>
      </c>
      <c r="Z184" s="80">
        <f>VLOOKUP(U184,BG!$A$2:$F$55,4)</f>
        <v>14.903289597140027</v>
      </c>
      <c r="AA184" s="80">
        <f>VLOOKUP(U184,BG!$A$2:$F$55,5)</f>
        <v>1.6565452920433761</v>
      </c>
      <c r="AB184" s="4">
        <f>VLOOKUP(U184+1,BG!$A$2:$F$55,4)</f>
        <v>14.540271969019336</v>
      </c>
      <c r="AC184" s="4">
        <f>VLOOKUP(U184+1,BG!$A$2:$F$55,5)</f>
        <v>2.7438535310898708</v>
      </c>
      <c r="AD184" s="3">
        <f>COUNTIF($U$2:U184,U184)</f>
        <v>4</v>
      </c>
      <c r="AE184" s="3">
        <f t="shared" si="33"/>
        <v>18</v>
      </c>
      <c r="AF184" s="3">
        <f t="shared" si="36"/>
        <v>14</v>
      </c>
      <c r="AG184" s="3">
        <f t="shared" si="37"/>
        <v>3</v>
      </c>
      <c r="AH184" s="81">
        <f t="shared" si="34"/>
        <v>14.839227662765788</v>
      </c>
      <c r="AI184" s="81">
        <f t="shared" si="35"/>
        <v>1.8484232165809928</v>
      </c>
      <c r="AJ184" s="83">
        <v>1.1640600000000001</v>
      </c>
      <c r="AK184" s="83">
        <v>118.017</v>
      </c>
      <c r="AL184" s="84">
        <f t="shared" si="38"/>
        <v>137.37886902</v>
      </c>
      <c r="AM184" s="84">
        <f t="shared" si="48"/>
        <v>186.10975998489445</v>
      </c>
      <c r="AN184" s="84">
        <f t="shared" si="39"/>
        <v>27.429172927987185</v>
      </c>
      <c r="AO184" s="84">
        <f t="shared" si="40"/>
        <v>158.68058705690726</v>
      </c>
      <c r="AP184" s="85">
        <f t="shared" si="41"/>
        <v>0.13424274784960225</v>
      </c>
      <c r="AQ184" s="85">
        <f t="shared" si="42"/>
        <v>21.301718036907261</v>
      </c>
      <c r="AR184" s="86">
        <f t="shared" si="43"/>
        <v>0</v>
      </c>
      <c r="AS184" s="88">
        <f t="shared" si="44"/>
        <v>16213.041985133339</v>
      </c>
      <c r="AT184" s="88">
        <f t="shared" si="45"/>
        <v>22015.825915938174</v>
      </c>
      <c r="AU184" s="88">
        <f t="shared" si="46"/>
        <v>50.700720051706369</v>
      </c>
      <c r="AV184" s="88">
        <f t="shared" si="47"/>
        <v>21965.125195886467</v>
      </c>
    </row>
    <row r="185" spans="1:48" x14ac:dyDescent="0.25">
      <c r="A185">
        <v>7</v>
      </c>
      <c r="B185" s="24">
        <v>22</v>
      </c>
      <c r="C185" s="25" t="s">
        <v>356</v>
      </c>
      <c r="D185" s="25">
        <v>-800</v>
      </c>
      <c r="E185" s="25">
        <v>-103.9375</v>
      </c>
      <c r="F185" s="25">
        <v>220</v>
      </c>
      <c r="G185" s="25">
        <v>0.43169099999999999</v>
      </c>
      <c r="H185" s="25">
        <v>0.191775</v>
      </c>
      <c r="I185" s="25">
        <v>49.051237999999998</v>
      </c>
      <c r="J185" s="25">
        <v>1.46801</v>
      </c>
      <c r="K185" s="25">
        <v>9.1518529999999991</v>
      </c>
      <c r="L185" s="25">
        <v>0.13720599999999999</v>
      </c>
      <c r="M185" s="55">
        <v>0.43169099999999999</v>
      </c>
      <c r="N185" s="25">
        <v>0.24200199999999999</v>
      </c>
      <c r="O185" s="25">
        <v>99700</v>
      </c>
      <c r="P185" s="25">
        <v>21.7</v>
      </c>
      <c r="Q185" s="25">
        <v>60</v>
      </c>
      <c r="R185" s="25">
        <v>1.171</v>
      </c>
      <c r="S185" s="25" t="s">
        <v>401</v>
      </c>
      <c r="T185" s="25" t="s">
        <v>402</v>
      </c>
      <c r="U185" s="77">
        <v>1110</v>
      </c>
      <c r="V185" s="34">
        <v>233.24245202692899</v>
      </c>
      <c r="W185" s="2">
        <v>1.4696926287929737</v>
      </c>
      <c r="X185" s="2">
        <v>119.21977516081405</v>
      </c>
      <c r="Y185" s="2">
        <v>-82.689078780312329</v>
      </c>
      <c r="Z185" s="80">
        <f>VLOOKUP(U185,BG!$A$2:$F$55,4)</f>
        <v>14.903289597140027</v>
      </c>
      <c r="AA185" s="80">
        <f>VLOOKUP(U185,BG!$A$2:$F$55,5)</f>
        <v>1.6565452920433761</v>
      </c>
      <c r="AB185" s="4">
        <f>VLOOKUP(U185+1,BG!$A$2:$F$55,4)</f>
        <v>14.540271969019336</v>
      </c>
      <c r="AC185" s="4">
        <f>VLOOKUP(U185+1,BG!$A$2:$F$55,5)</f>
        <v>2.7438535310898708</v>
      </c>
      <c r="AD185" s="3">
        <f>COUNTIF($U$2:U185,U185)</f>
        <v>5</v>
      </c>
      <c r="AE185" s="3">
        <f t="shared" si="33"/>
        <v>18</v>
      </c>
      <c r="AF185" s="3">
        <f t="shared" si="36"/>
        <v>13</v>
      </c>
      <c r="AG185" s="3">
        <f t="shared" si="37"/>
        <v>4</v>
      </c>
      <c r="AH185" s="81">
        <f t="shared" si="34"/>
        <v>14.817873684641041</v>
      </c>
      <c r="AI185" s="81">
        <f t="shared" si="35"/>
        <v>1.9123825247601984</v>
      </c>
      <c r="AJ185" s="83">
        <v>1.07589</v>
      </c>
      <c r="AK185" s="83">
        <v>121.82899999999999</v>
      </c>
      <c r="AL185" s="84">
        <f t="shared" si="38"/>
        <v>131.07460280999999</v>
      </c>
      <c r="AM185" s="84">
        <f t="shared" si="48"/>
        <v>175.21642476020406</v>
      </c>
      <c r="AN185" s="84">
        <f t="shared" si="39"/>
        <v>28.337442688611539</v>
      </c>
      <c r="AO185" s="84">
        <f t="shared" si="40"/>
        <v>146.87898207159253</v>
      </c>
      <c r="AP185" s="85">
        <f t="shared" si="41"/>
        <v>0.10760136704848001</v>
      </c>
      <c r="AQ185" s="85">
        <f t="shared" si="42"/>
        <v>15.804379261592544</v>
      </c>
      <c r="AR185" s="86">
        <f t="shared" si="43"/>
        <v>0</v>
      </c>
      <c r="AS185" s="88">
        <f t="shared" si="44"/>
        <v>15968.687785739488</v>
      </c>
      <c r="AT185" s="88">
        <f t="shared" si="45"/>
        <v>20889.262764393221</v>
      </c>
      <c r="AU185" s="88">
        <f t="shared" si="46"/>
        <v>54.192030194094357</v>
      </c>
      <c r="AV185" s="88">
        <f t="shared" si="47"/>
        <v>20835.070734199126</v>
      </c>
    </row>
    <row r="186" spans="1:48" x14ac:dyDescent="0.25">
      <c r="A186">
        <v>7</v>
      </c>
      <c r="B186" s="24">
        <v>23</v>
      </c>
      <c r="C186" s="25" t="s">
        <v>356</v>
      </c>
      <c r="D186" s="25">
        <v>-800</v>
      </c>
      <c r="E186" s="25">
        <v>-103.9375</v>
      </c>
      <c r="F186" s="25">
        <v>230</v>
      </c>
      <c r="G186" s="25">
        <v>0.41830600000000001</v>
      </c>
      <c r="H186" s="25">
        <v>0.192132</v>
      </c>
      <c r="I186" s="25">
        <v>49.140877000000003</v>
      </c>
      <c r="J186" s="25">
        <v>1.4324440000000001</v>
      </c>
      <c r="K186" s="25">
        <v>9.1602650000000008</v>
      </c>
      <c r="L186" s="25">
        <v>0.133746</v>
      </c>
      <c r="M186" s="55">
        <v>0.41830600000000001</v>
      </c>
      <c r="N186" s="25">
        <v>0.23322100000000001</v>
      </c>
      <c r="O186" s="25">
        <v>99700</v>
      </c>
      <c r="P186" s="25">
        <v>21.7</v>
      </c>
      <c r="Q186" s="25">
        <v>60</v>
      </c>
      <c r="R186" s="25">
        <v>1.171</v>
      </c>
      <c r="S186" s="25" t="s">
        <v>403</v>
      </c>
      <c r="T186" s="25" t="s">
        <v>404</v>
      </c>
      <c r="U186" s="77">
        <v>1110</v>
      </c>
      <c r="V186" s="34">
        <v>218.75745752274389</v>
      </c>
      <c r="W186" s="2">
        <v>1.4131852619495286</v>
      </c>
      <c r="X186" s="2">
        <v>117.96097009545591</v>
      </c>
      <c r="Y186" s="2">
        <v>-83.152138654685473</v>
      </c>
      <c r="Z186" s="80">
        <f>VLOOKUP(U186,BG!$A$2:$F$55,4)</f>
        <v>14.903289597140027</v>
      </c>
      <c r="AA186" s="80">
        <f>VLOOKUP(U186,BG!$A$2:$F$55,5)</f>
        <v>1.6565452920433761</v>
      </c>
      <c r="AB186" s="4">
        <f>VLOOKUP(U186+1,BG!$A$2:$F$55,4)</f>
        <v>14.540271969019336</v>
      </c>
      <c r="AC186" s="4">
        <f>VLOOKUP(U186+1,BG!$A$2:$F$55,5)</f>
        <v>2.7438535310898708</v>
      </c>
      <c r="AD186" s="3">
        <f>COUNTIF($U$2:U186,U186)</f>
        <v>6</v>
      </c>
      <c r="AE186" s="3">
        <f t="shared" si="33"/>
        <v>18</v>
      </c>
      <c r="AF186" s="3">
        <f t="shared" si="36"/>
        <v>12</v>
      </c>
      <c r="AG186" s="3">
        <f t="shared" si="37"/>
        <v>5</v>
      </c>
      <c r="AH186" s="81">
        <f t="shared" si="34"/>
        <v>14.796519706516293</v>
      </c>
      <c r="AI186" s="81">
        <f t="shared" si="35"/>
        <v>1.9763418329394038</v>
      </c>
      <c r="AJ186" s="83">
        <v>1.0213399999999999</v>
      </c>
      <c r="AK186" s="83">
        <v>121.92400000000001</v>
      </c>
      <c r="AL186" s="84">
        <f t="shared" si="38"/>
        <v>124.52585816</v>
      </c>
      <c r="AM186" s="84">
        <f t="shared" si="48"/>
        <v>166.70070442416738</v>
      </c>
      <c r="AN186" s="84">
        <f t="shared" si="39"/>
        <v>29.242980877900418</v>
      </c>
      <c r="AO186" s="84">
        <f t="shared" si="40"/>
        <v>137.45772354626698</v>
      </c>
      <c r="AP186" s="85">
        <f t="shared" si="41"/>
        <v>9.407885604852341E-2</v>
      </c>
      <c r="AQ186" s="85">
        <f t="shared" si="42"/>
        <v>12.931865386266978</v>
      </c>
      <c r="AR186" s="86">
        <f t="shared" si="43"/>
        <v>0</v>
      </c>
      <c r="AS186" s="88">
        <f t="shared" si="44"/>
        <v>15182.690730299841</v>
      </c>
      <c r="AT186" s="88">
        <f t="shared" si="45"/>
        <v>19664.176809470642</v>
      </c>
      <c r="AU186" s="88">
        <f t="shared" si="46"/>
        <v>57.794126428841651</v>
      </c>
      <c r="AV186" s="88">
        <f t="shared" si="47"/>
        <v>19606.3826830418</v>
      </c>
    </row>
    <row r="187" spans="1:48" x14ac:dyDescent="0.25">
      <c r="A187">
        <v>7</v>
      </c>
      <c r="B187" s="24">
        <v>24</v>
      </c>
      <c r="C187" s="25" t="s">
        <v>356</v>
      </c>
      <c r="D187" s="25">
        <v>-800</v>
      </c>
      <c r="E187" s="25">
        <v>-103.9375</v>
      </c>
      <c r="F187" s="25">
        <v>240</v>
      </c>
      <c r="G187" s="25">
        <v>0.40786499999999998</v>
      </c>
      <c r="H187" s="25">
        <v>0.19189300000000001</v>
      </c>
      <c r="I187" s="25">
        <v>49.080860000000001</v>
      </c>
      <c r="J187" s="25">
        <v>1.42649</v>
      </c>
      <c r="K187" s="25">
        <v>9.1546749999999992</v>
      </c>
      <c r="L187" s="25">
        <v>0.133247</v>
      </c>
      <c r="M187" s="55">
        <v>0.40786499999999998</v>
      </c>
      <c r="N187" s="25">
        <v>0.23247000000000001</v>
      </c>
      <c r="O187" s="25">
        <v>99700</v>
      </c>
      <c r="P187" s="25">
        <v>21.7</v>
      </c>
      <c r="Q187" s="25">
        <v>60</v>
      </c>
      <c r="R187" s="25">
        <v>1.171</v>
      </c>
      <c r="S187" s="25" t="s">
        <v>405</v>
      </c>
      <c r="T187" s="25" t="s">
        <v>406</v>
      </c>
      <c r="U187" s="77">
        <v>1110</v>
      </c>
      <c r="V187" s="34">
        <v>206.92554748683844</v>
      </c>
      <c r="W187" s="2">
        <v>1.5320921574875455</v>
      </c>
      <c r="X187" s="2">
        <v>108.26620193620215</v>
      </c>
      <c r="Y187" s="2">
        <v>-77.809677403666583</v>
      </c>
      <c r="Z187" s="80">
        <f>VLOOKUP(U187,BG!$A$2:$F$55,4)</f>
        <v>14.903289597140027</v>
      </c>
      <c r="AA187" s="80">
        <f>VLOOKUP(U187,BG!$A$2:$F$55,5)</f>
        <v>1.6565452920433761</v>
      </c>
      <c r="AB187" s="4">
        <f>VLOOKUP(U187+1,BG!$A$2:$F$55,4)</f>
        <v>14.540271969019336</v>
      </c>
      <c r="AC187" s="4">
        <f>VLOOKUP(U187+1,BG!$A$2:$F$55,5)</f>
        <v>2.7438535310898708</v>
      </c>
      <c r="AD187" s="3">
        <f>COUNTIF($U$2:U187,U187)</f>
        <v>7</v>
      </c>
      <c r="AE187" s="3">
        <f t="shared" si="33"/>
        <v>18</v>
      </c>
      <c r="AF187" s="3">
        <f t="shared" si="36"/>
        <v>11</v>
      </c>
      <c r="AG187" s="3">
        <f t="shared" si="37"/>
        <v>6</v>
      </c>
      <c r="AH187" s="81">
        <f t="shared" si="34"/>
        <v>14.775165728391547</v>
      </c>
      <c r="AI187" s="81">
        <f t="shared" si="35"/>
        <v>2.0403011411186092</v>
      </c>
      <c r="AJ187" s="83">
        <v>1.0377400000000001</v>
      </c>
      <c r="AK187" s="83">
        <v>108.973</v>
      </c>
      <c r="AL187" s="84">
        <f t="shared" si="38"/>
        <v>113.08564102000001</v>
      </c>
      <c r="AM187" s="84">
        <f t="shared" si="48"/>
        <v>165.87379890741823</v>
      </c>
      <c r="AN187" s="84">
        <f t="shared" si="39"/>
        <v>30.145787495853842</v>
      </c>
      <c r="AO187" s="84">
        <f t="shared" si="40"/>
        <v>135.72801141156438</v>
      </c>
      <c r="AP187" s="85">
        <f t="shared" si="41"/>
        <v>0.16682164688102977</v>
      </c>
      <c r="AQ187" s="85">
        <f t="shared" si="42"/>
        <v>22.64237039156437</v>
      </c>
      <c r="AR187" s="86">
        <f t="shared" si="43"/>
        <v>0</v>
      </c>
      <c r="AS187" s="88">
        <f t="shared" si="44"/>
        <v>12323.281558872461</v>
      </c>
      <c r="AT187" s="88">
        <f t="shared" si="45"/>
        <v>17958.526208435527</v>
      </c>
      <c r="AU187" s="88">
        <f t="shared" si="46"/>
        <v>61.506484627709689</v>
      </c>
      <c r="AV187" s="88">
        <f t="shared" si="47"/>
        <v>17897.019723807818</v>
      </c>
    </row>
    <row r="188" spans="1:48" x14ac:dyDescent="0.25">
      <c r="A188">
        <v>7</v>
      </c>
      <c r="B188" s="24">
        <v>25</v>
      </c>
      <c r="C188" s="25" t="s">
        <v>356</v>
      </c>
      <c r="D188" s="25">
        <v>-800</v>
      </c>
      <c r="E188" s="25">
        <v>-103.9375</v>
      </c>
      <c r="F188" s="25">
        <v>250</v>
      </c>
      <c r="G188" s="25">
        <v>0.40756500000000001</v>
      </c>
      <c r="H188" s="25">
        <v>0.19164400000000001</v>
      </c>
      <c r="I188" s="25">
        <v>49.018543999999999</v>
      </c>
      <c r="J188" s="25">
        <v>1.4336040000000001</v>
      </c>
      <c r="K188" s="25">
        <v>9.1488510000000005</v>
      </c>
      <c r="L188" s="25">
        <v>0.13392499999999999</v>
      </c>
      <c r="M188" s="55">
        <v>0.40756500000000001</v>
      </c>
      <c r="N188" s="25">
        <v>0.23292399999999999</v>
      </c>
      <c r="O188" s="25">
        <v>99700</v>
      </c>
      <c r="P188" s="25">
        <v>21.7</v>
      </c>
      <c r="Q188" s="25">
        <v>60</v>
      </c>
      <c r="R188" s="25">
        <v>1.171</v>
      </c>
      <c r="S188" s="25" t="s">
        <v>407</v>
      </c>
      <c r="T188" s="25" t="s">
        <v>408</v>
      </c>
      <c r="U188" s="77">
        <v>1110</v>
      </c>
      <c r="V188" s="34">
        <v>204.12643168738492</v>
      </c>
      <c r="W188" s="2">
        <v>1.3366439744833551</v>
      </c>
      <c r="X188" s="2">
        <v>119.90169077637681</v>
      </c>
      <c r="Y188" s="2">
        <v>-83.685158751579451</v>
      </c>
      <c r="Z188" s="80">
        <f>VLOOKUP(U188,BG!$A$2:$F$55,4)</f>
        <v>14.903289597140027</v>
      </c>
      <c r="AA188" s="80">
        <f>VLOOKUP(U188,BG!$A$2:$F$55,5)</f>
        <v>1.6565452920433761</v>
      </c>
      <c r="AB188" s="4">
        <f>VLOOKUP(U188+1,BG!$A$2:$F$55,4)</f>
        <v>14.540271969019336</v>
      </c>
      <c r="AC188" s="4">
        <f>VLOOKUP(U188+1,BG!$A$2:$F$55,5)</f>
        <v>2.7438535310898708</v>
      </c>
      <c r="AD188" s="3">
        <f>COUNTIF($U$2:U188,U188)</f>
        <v>8</v>
      </c>
      <c r="AE188" s="3">
        <f t="shared" si="33"/>
        <v>18</v>
      </c>
      <c r="AF188" s="3">
        <f t="shared" si="36"/>
        <v>10</v>
      </c>
      <c r="AG188" s="3">
        <f t="shared" si="37"/>
        <v>7</v>
      </c>
      <c r="AH188" s="81">
        <f t="shared" si="34"/>
        <v>14.753811750266802</v>
      </c>
      <c r="AI188" s="81">
        <f t="shared" si="35"/>
        <v>2.104260449297815</v>
      </c>
      <c r="AJ188" s="83">
        <v>0.95189699999999999</v>
      </c>
      <c r="AK188" s="83">
        <v>126.583</v>
      </c>
      <c r="AL188" s="84">
        <f t="shared" si="38"/>
        <v>120.49397795099999</v>
      </c>
      <c r="AM188" s="84">
        <f t="shared" si="48"/>
        <v>160.26587250661055</v>
      </c>
      <c r="AN188" s="84">
        <f t="shared" si="39"/>
        <v>31.045862542471802</v>
      </c>
      <c r="AO188" s="84">
        <f t="shared" si="40"/>
        <v>129.22000996413874</v>
      </c>
      <c r="AP188" s="85">
        <f t="shared" si="41"/>
        <v>6.7528488935733752E-2</v>
      </c>
      <c r="AQ188" s="85">
        <f t="shared" si="42"/>
        <v>8.7260320131387488</v>
      </c>
      <c r="AR188" s="86">
        <f t="shared" si="43"/>
        <v>0</v>
      </c>
      <c r="AS188" s="88">
        <f t="shared" si="44"/>
        <v>15252.489210971433</v>
      </c>
      <c r="AT188" s="88">
        <f t="shared" si="45"/>
        <v>19216.149087293845</v>
      </c>
      <c r="AU188" s="88">
        <f t="shared" si="46"/>
        <v>65.328580662459927</v>
      </c>
      <c r="AV188" s="88">
        <f t="shared" si="47"/>
        <v>19150.820506631386</v>
      </c>
    </row>
    <row r="189" spans="1:48" x14ac:dyDescent="0.25">
      <c r="A189">
        <v>7</v>
      </c>
      <c r="B189" s="24">
        <v>26</v>
      </c>
      <c r="C189" s="25" t="s">
        <v>356</v>
      </c>
      <c r="D189" s="25">
        <v>-800</v>
      </c>
      <c r="E189" s="25">
        <v>-103.9375</v>
      </c>
      <c r="F189" s="25">
        <v>260</v>
      </c>
      <c r="G189" s="25">
        <v>0.396567</v>
      </c>
      <c r="H189" s="25">
        <v>0.191523</v>
      </c>
      <c r="I189" s="25">
        <v>48.988045</v>
      </c>
      <c r="J189" s="25">
        <v>1.4357569999999999</v>
      </c>
      <c r="K189" s="25">
        <v>9.1460000000000008</v>
      </c>
      <c r="L189" s="25">
        <v>0.13416600000000001</v>
      </c>
      <c r="M189" s="55">
        <v>0.396567</v>
      </c>
      <c r="N189" s="25">
        <v>0.24811900000000001</v>
      </c>
      <c r="O189" s="25">
        <v>99700</v>
      </c>
      <c r="P189" s="25">
        <v>21.7</v>
      </c>
      <c r="Q189" s="25">
        <v>60</v>
      </c>
      <c r="R189" s="25">
        <v>1.171</v>
      </c>
      <c r="S189" s="25" t="s">
        <v>409</v>
      </c>
      <c r="T189" s="25" t="s">
        <v>410</v>
      </c>
      <c r="U189" s="77">
        <v>1110</v>
      </c>
      <c r="V189" s="34">
        <v>191.84821894378024</v>
      </c>
      <c r="W189" s="2">
        <v>1.3311733348196038</v>
      </c>
      <c r="X189" s="2">
        <v>117.05247017024726</v>
      </c>
      <c r="Y189" s="2">
        <v>-81.637787683514375</v>
      </c>
      <c r="Z189" s="80">
        <f>VLOOKUP(U189,BG!$A$2:$F$55,4)</f>
        <v>14.903289597140027</v>
      </c>
      <c r="AA189" s="80">
        <f>VLOOKUP(U189,BG!$A$2:$F$55,5)</f>
        <v>1.6565452920433761</v>
      </c>
      <c r="AB189" s="4">
        <f>VLOOKUP(U189+1,BG!$A$2:$F$55,4)</f>
        <v>14.540271969019336</v>
      </c>
      <c r="AC189" s="4">
        <f>VLOOKUP(U189+1,BG!$A$2:$F$55,5)</f>
        <v>2.7438535310898708</v>
      </c>
      <c r="AD189" s="3">
        <f>COUNTIF($U$2:U189,U189)</f>
        <v>9</v>
      </c>
      <c r="AE189" s="3">
        <f t="shared" si="33"/>
        <v>18</v>
      </c>
      <c r="AF189" s="3">
        <f t="shared" si="36"/>
        <v>9</v>
      </c>
      <c r="AG189" s="3">
        <f t="shared" si="37"/>
        <v>8</v>
      </c>
      <c r="AH189" s="81">
        <f t="shared" si="34"/>
        <v>14.732457772142055</v>
      </c>
      <c r="AI189" s="81">
        <f t="shared" si="35"/>
        <v>2.1682197574770208</v>
      </c>
      <c r="AJ189" s="83">
        <v>0.92527199999999998</v>
      </c>
      <c r="AK189" s="83">
        <v>123.658</v>
      </c>
      <c r="AL189" s="84">
        <f t="shared" si="38"/>
        <v>114.417284976</v>
      </c>
      <c r="AM189" s="84">
        <f t="shared" si="48"/>
        <v>155.81712706540023</v>
      </c>
      <c r="AN189" s="84">
        <f t="shared" si="39"/>
        <v>31.943206017754296</v>
      </c>
      <c r="AO189" s="84">
        <f t="shared" si="40"/>
        <v>123.87392104764594</v>
      </c>
      <c r="AP189" s="85">
        <f t="shared" si="41"/>
        <v>7.634081485164744E-2</v>
      </c>
      <c r="AQ189" s="85">
        <f t="shared" si="42"/>
        <v>9.4566360716459315</v>
      </c>
      <c r="AR189" s="86">
        <f t="shared" si="43"/>
        <v>0</v>
      </c>
      <c r="AS189" s="88">
        <f t="shared" si="44"/>
        <v>14148.612625562208</v>
      </c>
      <c r="AT189" s="88">
        <f t="shared" si="45"/>
        <v>18238.77961783639</v>
      </c>
      <c r="AU189" s="88">
        <f t="shared" si="46"/>
        <v>69.259890404853735</v>
      </c>
      <c r="AV189" s="88">
        <f t="shared" si="47"/>
        <v>18169.519727431536</v>
      </c>
    </row>
    <row r="190" spans="1:48" x14ac:dyDescent="0.25">
      <c r="A190">
        <v>7</v>
      </c>
      <c r="B190" s="24">
        <v>27</v>
      </c>
      <c r="C190" s="25" t="s">
        <v>356</v>
      </c>
      <c r="D190" s="25">
        <v>-800</v>
      </c>
      <c r="E190" s="25">
        <v>-103.9375</v>
      </c>
      <c r="F190" s="25">
        <v>270</v>
      </c>
      <c r="G190" s="25">
        <v>0.39020300000000002</v>
      </c>
      <c r="H190" s="25">
        <v>0.191659</v>
      </c>
      <c r="I190" s="25">
        <v>49.022143</v>
      </c>
      <c r="J190" s="25">
        <v>1.4629909999999999</v>
      </c>
      <c r="K190" s="25">
        <v>9.1491439999999997</v>
      </c>
      <c r="L190" s="25">
        <v>0.13677900000000001</v>
      </c>
      <c r="M190" s="55">
        <v>0.39020300000000002</v>
      </c>
      <c r="N190" s="25">
        <v>0.236622</v>
      </c>
      <c r="O190" s="25">
        <v>99700</v>
      </c>
      <c r="P190" s="25">
        <v>21.7</v>
      </c>
      <c r="Q190" s="25">
        <v>60</v>
      </c>
      <c r="R190" s="25">
        <v>1.171</v>
      </c>
      <c r="S190" s="25" t="s">
        <v>411</v>
      </c>
      <c r="T190" s="25" t="s">
        <v>412</v>
      </c>
      <c r="U190" s="77">
        <v>1110</v>
      </c>
      <c r="V190" s="34">
        <v>183.70441630695544</v>
      </c>
      <c r="W190" s="2">
        <v>1.2376402108891975</v>
      </c>
      <c r="X190" s="2">
        <v>120.94123101114981</v>
      </c>
      <c r="Y190" s="2">
        <v>-84.222128323739526</v>
      </c>
      <c r="Z190" s="80">
        <f>VLOOKUP(U190,BG!$A$2:$F$55,4)</f>
        <v>14.903289597140027</v>
      </c>
      <c r="AA190" s="80">
        <f>VLOOKUP(U190,BG!$A$2:$F$55,5)</f>
        <v>1.6565452920433761</v>
      </c>
      <c r="AB190" s="4">
        <f>VLOOKUP(U190+1,BG!$A$2:$F$55,4)</f>
        <v>14.540271969019336</v>
      </c>
      <c r="AC190" s="4">
        <f>VLOOKUP(U190+1,BG!$A$2:$F$55,5)</f>
        <v>2.7438535310898708</v>
      </c>
      <c r="AD190" s="3">
        <f>COUNTIF($U$2:U190,U190)</f>
        <v>10</v>
      </c>
      <c r="AE190" s="3">
        <f t="shared" si="33"/>
        <v>18</v>
      </c>
      <c r="AF190" s="3">
        <f t="shared" si="36"/>
        <v>8</v>
      </c>
      <c r="AG190" s="3">
        <f t="shared" si="37"/>
        <v>9</v>
      </c>
      <c r="AH190" s="81">
        <f t="shared" si="34"/>
        <v>14.711103794017308</v>
      </c>
      <c r="AI190" s="81">
        <f t="shared" si="35"/>
        <v>2.2321790656562266</v>
      </c>
      <c r="AJ190" s="83">
        <v>0.84842099999999998</v>
      </c>
      <c r="AK190" s="83">
        <v>130.81399999999999</v>
      </c>
      <c r="AL190" s="84">
        <f t="shared" si="38"/>
        <v>110.98534469399999</v>
      </c>
      <c r="AM190" s="84">
        <f t="shared" si="48"/>
        <v>149.6817306538386</v>
      </c>
      <c r="AN190" s="84">
        <f t="shared" si="39"/>
        <v>32.837817921701323</v>
      </c>
      <c r="AO190" s="84">
        <f t="shared" si="40"/>
        <v>116.84391273213728</v>
      </c>
      <c r="AP190" s="85">
        <f t="shared" si="41"/>
        <v>5.0140121989649233E-2</v>
      </c>
      <c r="AQ190" s="85">
        <f t="shared" si="42"/>
        <v>5.8585680381372924</v>
      </c>
      <c r="AR190" s="86">
        <f t="shared" si="43"/>
        <v>0</v>
      </c>
      <c r="AS190" s="88">
        <f t="shared" si="44"/>
        <v>14518.436880800913</v>
      </c>
      <c r="AT190" s="88">
        <f t="shared" si="45"/>
        <v>18102.692765154599</v>
      </c>
      <c r="AU190" s="88">
        <f t="shared" si="46"/>
        <v>73.299889726652566</v>
      </c>
      <c r="AV190" s="88">
        <f t="shared" si="47"/>
        <v>18029.392875427948</v>
      </c>
    </row>
    <row r="191" spans="1:48" x14ac:dyDescent="0.25">
      <c r="A191">
        <v>7</v>
      </c>
      <c r="B191" s="24">
        <v>28</v>
      </c>
      <c r="C191" s="25" t="s">
        <v>356</v>
      </c>
      <c r="D191" s="25">
        <v>-800</v>
      </c>
      <c r="E191" s="25">
        <v>-103.9375</v>
      </c>
      <c r="F191" s="25">
        <v>280</v>
      </c>
      <c r="G191" s="25">
        <v>0.378492</v>
      </c>
      <c r="H191" s="25">
        <v>0.192277</v>
      </c>
      <c r="I191" s="25">
        <v>49.177387000000003</v>
      </c>
      <c r="J191" s="25">
        <v>1.43031</v>
      </c>
      <c r="K191" s="25">
        <v>9.1636710000000008</v>
      </c>
      <c r="L191" s="25">
        <v>0.13350500000000001</v>
      </c>
      <c r="M191" s="55">
        <v>0.378492</v>
      </c>
      <c r="N191" s="25">
        <v>0.234323</v>
      </c>
      <c r="O191" s="25">
        <v>99700</v>
      </c>
      <c r="P191" s="25">
        <v>21.7</v>
      </c>
      <c r="Q191" s="25">
        <v>60</v>
      </c>
      <c r="R191" s="25">
        <v>1.171</v>
      </c>
      <c r="S191" s="25" t="s">
        <v>413</v>
      </c>
      <c r="T191" s="25" t="s">
        <v>414</v>
      </c>
      <c r="U191" s="77">
        <v>1110</v>
      </c>
      <c r="V191" s="34">
        <v>170.8513096946792</v>
      </c>
      <c r="W191" s="2">
        <v>1.2577239417027932</v>
      </c>
      <c r="X191" s="2">
        <v>113.90954412843728</v>
      </c>
      <c r="Y191" s="2">
        <v>-83.721252924062838</v>
      </c>
      <c r="Z191" s="80">
        <f>VLOOKUP(U191,BG!$A$2:$F$55,4)</f>
        <v>14.903289597140027</v>
      </c>
      <c r="AA191" s="80">
        <f>VLOOKUP(U191,BG!$A$2:$F$55,5)</f>
        <v>1.6565452920433761</v>
      </c>
      <c r="AB191" s="4">
        <f>VLOOKUP(U191+1,BG!$A$2:$F$55,4)</f>
        <v>14.540271969019336</v>
      </c>
      <c r="AC191" s="4">
        <f>VLOOKUP(U191+1,BG!$A$2:$F$55,5)</f>
        <v>2.7438535310898708</v>
      </c>
      <c r="AD191" s="3">
        <f>COUNTIF($U$2:U191,U191)</f>
        <v>11</v>
      </c>
      <c r="AE191" s="3">
        <f t="shared" si="33"/>
        <v>18</v>
      </c>
      <c r="AF191" s="3">
        <f t="shared" si="36"/>
        <v>7</v>
      </c>
      <c r="AG191" s="3">
        <f t="shared" si="37"/>
        <v>10</v>
      </c>
      <c r="AH191" s="81">
        <f t="shared" si="34"/>
        <v>14.689749815892561</v>
      </c>
      <c r="AI191" s="81">
        <f t="shared" si="35"/>
        <v>2.296138373835432</v>
      </c>
      <c r="AJ191" s="83">
        <v>0.83643000000000001</v>
      </c>
      <c r="AK191" s="83">
        <v>122.2</v>
      </c>
      <c r="AL191" s="84">
        <f t="shared" si="38"/>
        <v>102.21174600000001</v>
      </c>
      <c r="AM191" s="84">
        <f t="shared" si="48"/>
        <v>143.26676083878638</v>
      </c>
      <c r="AN191" s="84">
        <f t="shared" si="39"/>
        <v>33.729698254312879</v>
      </c>
      <c r="AO191" s="84">
        <f t="shared" si="40"/>
        <v>109.5370625844735</v>
      </c>
      <c r="AP191" s="85">
        <f t="shared" si="41"/>
        <v>6.6875233018270072E-2</v>
      </c>
      <c r="AQ191" s="85">
        <f t="shared" si="42"/>
        <v>7.325316584473498</v>
      </c>
      <c r="AR191" s="86">
        <f t="shared" si="43"/>
        <v>0</v>
      </c>
      <c r="AS191" s="88">
        <f t="shared" si="44"/>
        <v>12490.2753612</v>
      </c>
      <c r="AT191" s="88">
        <f t="shared" si="45"/>
        <v>16319.451415904008</v>
      </c>
      <c r="AU191" s="88">
        <f t="shared" si="46"/>
        <v>77.448054499617783</v>
      </c>
      <c r="AV191" s="88">
        <f t="shared" si="47"/>
        <v>16242.00336140439</v>
      </c>
    </row>
    <row r="192" spans="1:48" x14ac:dyDescent="0.25">
      <c r="A192">
        <v>7</v>
      </c>
      <c r="B192" s="24">
        <v>29</v>
      </c>
      <c r="C192" s="25" t="s">
        <v>356</v>
      </c>
      <c r="D192" s="25">
        <v>-800</v>
      </c>
      <c r="E192" s="25">
        <v>-103.9375</v>
      </c>
      <c r="F192" s="25">
        <v>290</v>
      </c>
      <c r="G192" s="25">
        <v>0.367475</v>
      </c>
      <c r="H192" s="25">
        <v>0.19227900000000001</v>
      </c>
      <c r="I192" s="25">
        <v>49.177667</v>
      </c>
      <c r="J192" s="25">
        <v>1.4795750000000001</v>
      </c>
      <c r="K192" s="25">
        <v>9.1636310000000005</v>
      </c>
      <c r="L192" s="25">
        <v>0.13795399999999999</v>
      </c>
      <c r="M192" s="55">
        <v>0.367475</v>
      </c>
      <c r="N192" s="25">
        <v>0.244508</v>
      </c>
      <c r="O192" s="25">
        <v>99700</v>
      </c>
      <c r="P192" s="25">
        <v>21.7</v>
      </c>
      <c r="Q192" s="25">
        <v>60</v>
      </c>
      <c r="R192" s="25">
        <v>1.171</v>
      </c>
      <c r="S192" s="25" t="s">
        <v>415</v>
      </c>
      <c r="T192" s="25" t="s">
        <v>416</v>
      </c>
      <c r="U192" s="77">
        <v>1110</v>
      </c>
      <c r="V192" s="34">
        <v>158.64312721435331</v>
      </c>
      <c r="W192" s="2">
        <v>1.2551727048174246</v>
      </c>
      <c r="X192" s="2">
        <v>109.54540001007157</v>
      </c>
      <c r="Y192" s="2">
        <v>-83.023632086735446</v>
      </c>
      <c r="Z192" s="80">
        <f>VLOOKUP(U192,BG!$A$2:$F$55,4)</f>
        <v>14.903289597140027</v>
      </c>
      <c r="AA192" s="80">
        <f>VLOOKUP(U192,BG!$A$2:$F$55,5)</f>
        <v>1.6565452920433761</v>
      </c>
      <c r="AB192" s="4">
        <f>VLOOKUP(U192+1,BG!$A$2:$F$55,4)</f>
        <v>14.540271969019336</v>
      </c>
      <c r="AC192" s="4">
        <f>VLOOKUP(U192+1,BG!$A$2:$F$55,5)</f>
        <v>2.7438535310898708</v>
      </c>
      <c r="AD192" s="3">
        <f>COUNTIF($U$2:U192,U192)</f>
        <v>12</v>
      </c>
      <c r="AE192" s="3">
        <f t="shared" si="33"/>
        <v>18</v>
      </c>
      <c r="AF192" s="3">
        <f t="shared" si="36"/>
        <v>6</v>
      </c>
      <c r="AG192" s="3">
        <f t="shared" si="37"/>
        <v>11</v>
      </c>
      <c r="AH192" s="81">
        <f t="shared" si="34"/>
        <v>14.668395837767816</v>
      </c>
      <c r="AI192" s="81">
        <f t="shared" si="35"/>
        <v>2.3600976820146373</v>
      </c>
      <c r="AJ192" s="83">
        <v>0.80207700000000004</v>
      </c>
      <c r="AK192" s="83">
        <v>117.682</v>
      </c>
      <c r="AL192" s="84">
        <f t="shared" si="38"/>
        <v>94.390025514000001</v>
      </c>
      <c r="AM192" s="84">
        <f t="shared" si="48"/>
        <v>137.49839603094827</v>
      </c>
      <c r="AN192" s="84">
        <f t="shared" si="39"/>
        <v>34.618847015588976</v>
      </c>
      <c r="AO192" s="84">
        <f t="shared" si="40"/>
        <v>102.87954901535929</v>
      </c>
      <c r="AP192" s="85">
        <f t="shared" si="41"/>
        <v>8.2519058283312005E-2</v>
      </c>
      <c r="AQ192" s="85">
        <f t="shared" si="42"/>
        <v>8.4895235013592867</v>
      </c>
      <c r="AR192" s="86">
        <f t="shared" si="43"/>
        <v>0</v>
      </c>
      <c r="AS192" s="88">
        <f t="shared" si="44"/>
        <v>11108.006982538549</v>
      </c>
      <c r="AT192" s="88">
        <f t="shared" si="45"/>
        <v>15062.316793953465</v>
      </c>
      <c r="AU192" s="88">
        <f t="shared" si="46"/>
        <v>81.703860595510889</v>
      </c>
      <c r="AV192" s="88">
        <f t="shared" si="47"/>
        <v>14980.612933357954</v>
      </c>
    </row>
    <row r="193" spans="1:48" x14ac:dyDescent="0.25">
      <c r="A193">
        <v>7</v>
      </c>
      <c r="B193" s="24">
        <v>30</v>
      </c>
      <c r="C193" s="25" t="s">
        <v>356</v>
      </c>
      <c r="D193" s="25">
        <v>-800</v>
      </c>
      <c r="E193" s="25">
        <v>-103.9375</v>
      </c>
      <c r="F193" s="25">
        <v>300</v>
      </c>
      <c r="G193" s="25">
        <v>0.36157699999999998</v>
      </c>
      <c r="H193" s="25">
        <v>0.192298</v>
      </c>
      <c r="I193" s="25">
        <v>49.182605000000002</v>
      </c>
      <c r="J193" s="25">
        <v>1.4242619999999999</v>
      </c>
      <c r="K193" s="25">
        <v>9.1641659999999998</v>
      </c>
      <c r="L193" s="25">
        <v>0.13290099999999999</v>
      </c>
      <c r="M193" s="55">
        <v>0.36157699999999998</v>
      </c>
      <c r="N193" s="25">
        <v>0.24146000000000001</v>
      </c>
      <c r="O193" s="25">
        <v>99700</v>
      </c>
      <c r="P193" s="25">
        <v>21.7</v>
      </c>
      <c r="Q193" s="25">
        <v>60</v>
      </c>
      <c r="R193" s="25">
        <v>1.171</v>
      </c>
      <c r="S193" s="25" t="s">
        <v>417</v>
      </c>
      <c r="T193" s="25" t="s">
        <v>418</v>
      </c>
      <c r="U193" s="77">
        <v>1110</v>
      </c>
      <c r="V193" s="34">
        <v>150.98177029152168</v>
      </c>
      <c r="W193" s="2">
        <v>1.2061753975277869</v>
      </c>
      <c r="X193" s="2">
        <v>110.30237026260185</v>
      </c>
      <c r="Y193" s="2">
        <v>-84.243251061890689</v>
      </c>
      <c r="Z193" s="80">
        <f>VLOOKUP(U193,BG!$A$2:$F$55,4)</f>
        <v>14.903289597140027</v>
      </c>
      <c r="AA193" s="80">
        <f>VLOOKUP(U193,BG!$A$2:$F$55,5)</f>
        <v>1.6565452920433761</v>
      </c>
      <c r="AB193" s="4">
        <f>VLOOKUP(U193+1,BG!$A$2:$F$55,4)</f>
        <v>14.540271969019336</v>
      </c>
      <c r="AC193" s="4">
        <f>VLOOKUP(U193+1,BG!$A$2:$F$55,5)</f>
        <v>2.7438535310898708</v>
      </c>
      <c r="AD193" s="3">
        <f>COUNTIF($U$2:U193,U193)</f>
        <v>13</v>
      </c>
      <c r="AE193" s="3">
        <f t="shared" si="33"/>
        <v>18</v>
      </c>
      <c r="AF193" s="3">
        <f t="shared" si="36"/>
        <v>5</v>
      </c>
      <c r="AG193" s="3">
        <f t="shared" si="37"/>
        <v>12</v>
      </c>
      <c r="AH193" s="81">
        <f t="shared" si="34"/>
        <v>14.647041859643068</v>
      </c>
      <c r="AI193" s="81">
        <f t="shared" si="35"/>
        <v>2.4240569901938431</v>
      </c>
      <c r="AJ193" s="83">
        <v>0.76080099999999995</v>
      </c>
      <c r="AK193" s="83">
        <v>120.431</v>
      </c>
      <c r="AL193" s="84">
        <f t="shared" si="38"/>
        <v>91.62402523099999</v>
      </c>
      <c r="AM193" s="84">
        <f t="shared" si="48"/>
        <v>133.04400529975092</v>
      </c>
      <c r="AN193" s="84">
        <f t="shared" si="39"/>
        <v>35.505264205529606</v>
      </c>
      <c r="AO193" s="84">
        <f t="shared" si="40"/>
        <v>97.538741094221308</v>
      </c>
      <c r="AP193" s="85">
        <f t="shared" si="41"/>
        <v>6.0639657605461299E-2</v>
      </c>
      <c r="AQ193" s="85">
        <f t="shared" si="42"/>
        <v>5.9147158632213177</v>
      </c>
      <c r="AR193" s="86">
        <f t="shared" si="43"/>
        <v>0</v>
      </c>
      <c r="AS193" s="88">
        <f t="shared" si="44"/>
        <v>11034.372982594559</v>
      </c>
      <c r="AT193" s="88">
        <f t="shared" si="45"/>
        <v>14675.069133792691</v>
      </c>
      <c r="AU193" s="88">
        <f t="shared" si="46"/>
        <v>86.06678388609329</v>
      </c>
      <c r="AV193" s="88">
        <f t="shared" si="47"/>
        <v>14589.002349906597</v>
      </c>
    </row>
    <row r="194" spans="1:48" x14ac:dyDescent="0.25">
      <c r="A194">
        <v>7</v>
      </c>
      <c r="B194" s="24">
        <v>31</v>
      </c>
      <c r="C194" s="25" t="s">
        <v>356</v>
      </c>
      <c r="D194" s="25">
        <v>-800</v>
      </c>
      <c r="E194" s="25">
        <v>-103.9375</v>
      </c>
      <c r="F194" s="25">
        <v>310</v>
      </c>
      <c r="G194" s="25">
        <v>0.35036099999999998</v>
      </c>
      <c r="H194" s="25">
        <v>0.19187100000000001</v>
      </c>
      <c r="I194" s="25">
        <v>49.075412999999998</v>
      </c>
      <c r="J194" s="25">
        <v>1.432863</v>
      </c>
      <c r="K194" s="25">
        <v>9.1541569999999997</v>
      </c>
      <c r="L194" s="25">
        <v>0.13392999999999999</v>
      </c>
      <c r="M194" s="55">
        <v>0.35036099999999998</v>
      </c>
      <c r="N194" s="25">
        <v>0.21945100000000001</v>
      </c>
      <c r="O194" s="25">
        <v>99700</v>
      </c>
      <c r="P194" s="25">
        <v>21.7</v>
      </c>
      <c r="Q194" s="25">
        <v>60</v>
      </c>
      <c r="R194" s="25">
        <v>1.171</v>
      </c>
      <c r="S194" s="25" t="s">
        <v>419</v>
      </c>
      <c r="T194" s="25" t="s">
        <v>420</v>
      </c>
      <c r="U194" s="77">
        <v>1110</v>
      </c>
      <c r="V194" s="34">
        <v>138.65292443602598</v>
      </c>
      <c r="W194" s="2">
        <v>1.1703052394555746</v>
      </c>
      <c r="X194" s="2">
        <v>104.7407669910681</v>
      </c>
      <c r="Y194" s="2">
        <v>-88.159871769967253</v>
      </c>
      <c r="Z194" s="80">
        <f>VLOOKUP(U194,BG!$A$2:$F$55,4)</f>
        <v>14.903289597140027</v>
      </c>
      <c r="AA194" s="80">
        <f>VLOOKUP(U194,BG!$A$2:$F$55,5)</f>
        <v>1.6565452920433761</v>
      </c>
      <c r="AB194" s="4">
        <f>VLOOKUP(U194+1,BG!$A$2:$F$55,4)</f>
        <v>14.540271969019336</v>
      </c>
      <c r="AC194" s="4">
        <f>VLOOKUP(U194+1,BG!$A$2:$F$55,5)</f>
        <v>2.7438535310898708</v>
      </c>
      <c r="AD194" s="3">
        <f>COUNTIF($U$2:U194,U194)</f>
        <v>14</v>
      </c>
      <c r="AE194" s="3">
        <f t="shared" ref="AE194:AE257" si="49">COUNTIF($U$2:$U$437,U194)</f>
        <v>18</v>
      </c>
      <c r="AF194" s="3">
        <f t="shared" si="36"/>
        <v>4</v>
      </c>
      <c r="AG194" s="3">
        <f t="shared" si="37"/>
        <v>13</v>
      </c>
      <c r="AH194" s="81">
        <f t="shared" ref="AH194:AH257" si="50">(AF194*Z194+AG194*AB194)/(AE194-1)</f>
        <v>14.625687881518321</v>
      </c>
      <c r="AI194" s="81">
        <f t="shared" ref="AI194:AI257" si="51">(AF194*AA194+AG194*AC194)/(AE194-1)</f>
        <v>2.4880162983730485</v>
      </c>
      <c r="AJ194" s="83">
        <v>0.71455900000000006</v>
      </c>
      <c r="AK194" s="83">
        <v>115.598</v>
      </c>
      <c r="AL194" s="84">
        <f t="shared" si="38"/>
        <v>82.601591282000001</v>
      </c>
      <c r="AM194" s="84">
        <f t="shared" si="48"/>
        <v>122.5786683942425</v>
      </c>
      <c r="AN194" s="84">
        <f t="shared" si="39"/>
        <v>36.388949824134762</v>
      </c>
      <c r="AO194" s="84">
        <f t="shared" si="40"/>
        <v>86.189718570107743</v>
      </c>
      <c r="AP194" s="85">
        <f t="shared" si="41"/>
        <v>4.1630572040783687E-2</v>
      </c>
      <c r="AQ194" s="85">
        <f t="shared" si="42"/>
        <v>3.5881272881077422</v>
      </c>
      <c r="AR194" s="86">
        <f t="shared" si="43"/>
        <v>0</v>
      </c>
      <c r="AS194" s="88">
        <f t="shared" si="44"/>
        <v>9548.5787490166367</v>
      </c>
      <c r="AT194" s="88">
        <f t="shared" si="45"/>
        <v>12838.983744356758</v>
      </c>
      <c r="AU194" s="88">
        <f t="shared" si="46"/>
        <v>90.536300243126377</v>
      </c>
      <c r="AV194" s="88">
        <f t="shared" si="47"/>
        <v>12748.447444113632</v>
      </c>
    </row>
    <row r="195" spans="1:48" x14ac:dyDescent="0.25">
      <c r="A195">
        <v>7</v>
      </c>
      <c r="B195" s="24">
        <v>32</v>
      </c>
      <c r="C195" s="25" t="s">
        <v>356</v>
      </c>
      <c r="D195" s="25">
        <v>-800</v>
      </c>
      <c r="E195" s="25">
        <v>-103.9375</v>
      </c>
      <c r="F195" s="25">
        <v>320</v>
      </c>
      <c r="G195" s="25">
        <v>0.33698</v>
      </c>
      <c r="H195" s="25">
        <v>0.19173100000000001</v>
      </c>
      <c r="I195" s="25">
        <v>49.040227000000002</v>
      </c>
      <c r="J195" s="25">
        <v>1.439235</v>
      </c>
      <c r="K195" s="25">
        <v>9.1508620000000001</v>
      </c>
      <c r="L195" s="25">
        <v>0.13475200000000001</v>
      </c>
      <c r="M195" s="55">
        <v>0.33698</v>
      </c>
      <c r="N195" s="25">
        <v>0.22007299999999999</v>
      </c>
      <c r="O195" s="25">
        <v>99700</v>
      </c>
      <c r="P195" s="25">
        <v>21.7</v>
      </c>
      <c r="Q195" s="25">
        <v>60</v>
      </c>
      <c r="R195" s="25">
        <v>1.171</v>
      </c>
      <c r="S195" s="25" t="s">
        <v>421</v>
      </c>
      <c r="T195" s="25" t="s">
        <v>422</v>
      </c>
      <c r="U195" s="77">
        <v>1110</v>
      </c>
      <c r="V195" s="34">
        <v>124.44897527131552</v>
      </c>
      <c r="W195" s="2">
        <v>1.1178562082040748</v>
      </c>
      <c r="X195" s="2">
        <v>100.81341030326021</v>
      </c>
      <c r="Y195" s="2">
        <v>-90.141347188871194</v>
      </c>
      <c r="Z195" s="80">
        <f>VLOOKUP(U195,BG!$A$2:$F$55,4)</f>
        <v>14.903289597140027</v>
      </c>
      <c r="AA195" s="80">
        <f>VLOOKUP(U195,BG!$A$2:$F$55,5)</f>
        <v>1.6565452920433761</v>
      </c>
      <c r="AB195" s="4">
        <f>VLOOKUP(U195+1,BG!$A$2:$F$55,4)</f>
        <v>14.540271969019336</v>
      </c>
      <c r="AC195" s="4">
        <f>VLOOKUP(U195+1,BG!$A$2:$F$55,5)</f>
        <v>2.7438535310898708</v>
      </c>
      <c r="AD195" s="3">
        <f>COUNTIF($U$2:U195,U195)</f>
        <v>15</v>
      </c>
      <c r="AE195" s="3">
        <f t="shared" si="49"/>
        <v>18</v>
      </c>
      <c r="AF195" s="3">
        <f t="shared" ref="AF195:AF258" si="52">AE195-AD195</f>
        <v>3</v>
      </c>
      <c r="AG195" s="3">
        <f t="shared" ref="AG195:AG258" si="53">AD195-1</f>
        <v>14</v>
      </c>
      <c r="AH195" s="81">
        <f t="shared" si="50"/>
        <v>14.604333903393577</v>
      </c>
      <c r="AI195" s="81">
        <f t="shared" si="51"/>
        <v>2.5519756065522539</v>
      </c>
      <c r="AJ195" s="83">
        <v>0.67009399999999997</v>
      </c>
      <c r="AK195" s="83">
        <v>112.616</v>
      </c>
      <c r="AL195" s="84">
        <f t="shared" ref="AL195:AL258" si="54">AJ195*AK195</f>
        <v>75.463305903999995</v>
      </c>
      <c r="AM195" s="84">
        <f t="shared" si="48"/>
        <v>112.69489657772407</v>
      </c>
      <c r="AN195" s="84">
        <f t="shared" ref="AN195:AN258" si="55">AH195*AI195</f>
        <v>37.269903871404466</v>
      </c>
      <c r="AO195" s="84">
        <f t="shared" ref="AO195:AO258" si="56">AM195-AN195</f>
        <v>75.4249927063196</v>
      </c>
      <c r="AP195" s="85">
        <f t="shared" ref="AP195:AP258" si="57">ABS((AL195-AO195)/AO195)</f>
        <v>5.0796422121741978E-4</v>
      </c>
      <c r="AQ195" s="85">
        <f t="shared" ref="AQ195:AQ258" si="58">IF(AP195&lt;&gt;"",ABS((AL195-AO195)),"")</f>
        <v>3.8313197680395206E-2</v>
      </c>
      <c r="AR195" s="86">
        <f t="shared" ref="AR195:AR258" si="59">IF((AJ195&lt;$BB$2)+(AJ195&gt;$BC$2)+(AK195&lt;$BB$3)+(AK195&gt;$BC$3),1,0)</f>
        <v>0</v>
      </c>
      <c r="AS195" s="88">
        <f t="shared" ref="AS195:AS258" si="60">IF(AR195=0,AJ195*AK195^2,"")</f>
        <v>8498.3756576848627</v>
      </c>
      <c r="AT195" s="88">
        <f t="shared" ref="AT195:AT258" si="61">W195*X195^2</f>
        <v>11361.156847773571</v>
      </c>
      <c r="AU195" s="88">
        <f t="shared" ref="AU195:AU258" si="62">AH195*AI195^2</f>
        <v>95.11188553837161</v>
      </c>
      <c r="AV195" s="88">
        <f t="shared" ref="AV195:AV258" si="63">IF(AR195=0,AT195-AU195,"")</f>
        <v>11266.044962235199</v>
      </c>
    </row>
    <row r="196" spans="1:48" x14ac:dyDescent="0.25">
      <c r="A196">
        <v>7</v>
      </c>
      <c r="B196" s="24">
        <v>33</v>
      </c>
      <c r="C196" s="25" t="s">
        <v>356</v>
      </c>
      <c r="D196" s="25">
        <v>-800</v>
      </c>
      <c r="E196" s="25">
        <v>-103.9375</v>
      </c>
      <c r="F196" s="25">
        <v>330</v>
      </c>
      <c r="G196" s="25">
        <v>0.33011699999999999</v>
      </c>
      <c r="H196" s="25">
        <v>0.19137699999999999</v>
      </c>
      <c r="I196" s="25">
        <v>48.951433000000002</v>
      </c>
      <c r="J196" s="25">
        <v>1.427567</v>
      </c>
      <c r="K196" s="25">
        <v>9.1425900000000002</v>
      </c>
      <c r="L196" s="25">
        <v>0.13353599999999999</v>
      </c>
      <c r="M196" s="55">
        <v>0.33011699999999999</v>
      </c>
      <c r="N196" s="25">
        <v>0.21932699999999999</v>
      </c>
      <c r="O196" s="25">
        <v>99700</v>
      </c>
      <c r="P196" s="25">
        <v>21.7</v>
      </c>
      <c r="Q196" s="25">
        <v>60</v>
      </c>
      <c r="R196" s="25">
        <v>1.171</v>
      </c>
      <c r="S196" s="25" t="s">
        <v>423</v>
      </c>
      <c r="T196" s="25" t="s">
        <v>424</v>
      </c>
      <c r="U196" s="77">
        <v>1110</v>
      </c>
      <c r="V196" s="34">
        <v>116.00977422021697</v>
      </c>
      <c r="W196" s="2">
        <v>1.3851238294846737</v>
      </c>
      <c r="X196" s="2">
        <v>85.474944967364408</v>
      </c>
      <c r="Y196" s="2">
        <v>-80.637258272251259</v>
      </c>
      <c r="Z196" s="80">
        <f>VLOOKUP(U196,BG!$A$2:$F$55,4)</f>
        <v>14.903289597140027</v>
      </c>
      <c r="AA196" s="80">
        <f>VLOOKUP(U196,BG!$A$2:$F$55,5)</f>
        <v>1.6565452920433761</v>
      </c>
      <c r="AB196" s="4">
        <f>VLOOKUP(U196+1,BG!$A$2:$F$55,4)</f>
        <v>14.540271969019336</v>
      </c>
      <c r="AC196" s="4">
        <f>VLOOKUP(U196+1,BG!$A$2:$F$55,5)</f>
        <v>2.7438535310898708</v>
      </c>
      <c r="AD196" s="3">
        <f>COUNTIF($U$2:U196,U196)</f>
        <v>16</v>
      </c>
      <c r="AE196" s="3">
        <f t="shared" si="49"/>
        <v>18</v>
      </c>
      <c r="AF196" s="3">
        <f t="shared" si="52"/>
        <v>2</v>
      </c>
      <c r="AG196" s="3">
        <f t="shared" si="53"/>
        <v>15</v>
      </c>
      <c r="AH196" s="81">
        <f t="shared" si="50"/>
        <v>14.58297992526883</v>
      </c>
      <c r="AI196" s="81">
        <f t="shared" si="51"/>
        <v>2.6159349147314597</v>
      </c>
      <c r="AJ196" s="83">
        <v>0.71190399999999998</v>
      </c>
      <c r="AK196" s="83">
        <v>83.520799999999994</v>
      </c>
      <c r="AL196" s="84">
        <f t="shared" si="54"/>
        <v>59.458791603199991</v>
      </c>
      <c r="AM196" s="84">
        <f t="shared" si="48"/>
        <v>118.39338309818753</v>
      </c>
      <c r="AN196" s="84">
        <f t="shared" si="55"/>
        <v>38.148126347338703</v>
      </c>
      <c r="AO196" s="84">
        <f t="shared" si="56"/>
        <v>80.245256750848824</v>
      </c>
      <c r="AP196" s="85">
        <f t="shared" si="57"/>
        <v>0.25903668315484524</v>
      </c>
      <c r="AQ196" s="85">
        <f t="shared" si="58"/>
        <v>20.786465147648833</v>
      </c>
      <c r="AR196" s="86">
        <f t="shared" si="59"/>
        <v>0</v>
      </c>
      <c r="AS196" s="88">
        <f t="shared" si="60"/>
        <v>4966.0458417325453</v>
      </c>
      <c r="AT196" s="88">
        <f t="shared" si="61"/>
        <v>10119.66790481767</v>
      </c>
      <c r="AU196" s="88">
        <f t="shared" si="62"/>
        <v>99.793015643590437</v>
      </c>
      <c r="AV196" s="88">
        <f t="shared" si="63"/>
        <v>10019.87488917408</v>
      </c>
    </row>
    <row r="197" spans="1:48" x14ac:dyDescent="0.25">
      <c r="A197">
        <v>7</v>
      </c>
      <c r="B197" s="24">
        <v>34</v>
      </c>
      <c r="C197" s="25" t="s">
        <v>356</v>
      </c>
      <c r="D197" s="25">
        <v>-800</v>
      </c>
      <c r="E197" s="25">
        <v>-103.9375</v>
      </c>
      <c r="F197" s="25">
        <v>340</v>
      </c>
      <c r="G197" s="25">
        <v>0.32087399999999999</v>
      </c>
      <c r="H197" s="25">
        <v>0.19192600000000001</v>
      </c>
      <c r="I197" s="25">
        <v>49.089092000000001</v>
      </c>
      <c r="J197" s="25">
        <v>1.4518880000000001</v>
      </c>
      <c r="K197" s="25">
        <v>9.1554079999999995</v>
      </c>
      <c r="L197" s="25">
        <v>0.13562299999999999</v>
      </c>
      <c r="M197" s="55">
        <v>0.32087399999999999</v>
      </c>
      <c r="N197" s="25">
        <v>0.210836</v>
      </c>
      <c r="O197" s="25">
        <v>99700</v>
      </c>
      <c r="P197" s="25">
        <v>21.7</v>
      </c>
      <c r="Q197" s="25">
        <v>60</v>
      </c>
      <c r="R197" s="25">
        <v>1.171</v>
      </c>
      <c r="S197" s="25" t="s">
        <v>425</v>
      </c>
      <c r="T197" s="25" t="s">
        <v>426</v>
      </c>
      <c r="U197" s="77">
        <v>1110</v>
      </c>
      <c r="V197" s="34">
        <v>105.50174509374673</v>
      </c>
      <c r="W197" s="2">
        <v>1.1905288075905758</v>
      </c>
      <c r="X197" s="2">
        <v>87.246019391534603</v>
      </c>
      <c r="Y197" s="2">
        <v>-89.888230343579195</v>
      </c>
      <c r="Z197" s="80">
        <f>VLOOKUP(U197,BG!$A$2:$F$55,4)</f>
        <v>14.903289597140027</v>
      </c>
      <c r="AA197" s="80">
        <f>VLOOKUP(U197,BG!$A$2:$F$55,5)</f>
        <v>1.6565452920433761</v>
      </c>
      <c r="AB197" s="4">
        <f>VLOOKUP(U197+1,BG!$A$2:$F$55,4)</f>
        <v>14.540271969019336</v>
      </c>
      <c r="AC197" s="4">
        <f>VLOOKUP(U197+1,BG!$A$2:$F$55,5)</f>
        <v>2.7438535310898708</v>
      </c>
      <c r="AD197" s="3">
        <f>COUNTIF($U$2:U197,U197)</f>
        <v>17</v>
      </c>
      <c r="AE197" s="3">
        <f t="shared" si="49"/>
        <v>18</v>
      </c>
      <c r="AF197" s="3">
        <f t="shared" si="52"/>
        <v>1</v>
      </c>
      <c r="AG197" s="3">
        <f t="shared" si="53"/>
        <v>16</v>
      </c>
      <c r="AH197" s="81">
        <f t="shared" si="50"/>
        <v>14.561625947144083</v>
      </c>
      <c r="AI197" s="81">
        <f t="shared" si="51"/>
        <v>2.679894222910665</v>
      </c>
      <c r="AJ197" s="83">
        <v>0.66371899999999995</v>
      </c>
      <c r="AK197" s="83">
        <v>90.345299999999995</v>
      </c>
      <c r="AL197" s="84">
        <f t="shared" si="54"/>
        <v>59.963892170699992</v>
      </c>
      <c r="AM197" s="84">
        <f t="shared" si="48"/>
        <v>103.86889943322794</v>
      </c>
      <c r="AN197" s="84">
        <f t="shared" si="55"/>
        <v>39.023617251937473</v>
      </c>
      <c r="AO197" s="84">
        <f t="shared" si="56"/>
        <v>64.845282181290457</v>
      </c>
      <c r="AP197" s="85">
        <f t="shared" si="57"/>
        <v>7.5277488914974183E-2</v>
      </c>
      <c r="AQ197" s="85">
        <f t="shared" si="58"/>
        <v>4.8813900105904651</v>
      </c>
      <c r="AR197" s="86">
        <f t="shared" si="59"/>
        <v>0</v>
      </c>
      <c r="AS197" s="88">
        <f t="shared" si="60"/>
        <v>5417.4558273295415</v>
      </c>
      <c r="AT197" s="88">
        <f t="shared" si="61"/>
        <v>9062.148014128763</v>
      </c>
      <c r="AU197" s="88">
        <f t="shared" si="62"/>
        <v>104.57916643054418</v>
      </c>
      <c r="AV197" s="88">
        <f t="shared" si="63"/>
        <v>8957.5688476982195</v>
      </c>
    </row>
    <row r="198" spans="1:48" x14ac:dyDescent="0.25">
      <c r="A198">
        <v>7</v>
      </c>
      <c r="B198" s="24">
        <v>35</v>
      </c>
      <c r="C198" s="25" t="s">
        <v>356</v>
      </c>
      <c r="D198" s="25">
        <v>-800</v>
      </c>
      <c r="E198" s="25">
        <v>-103.9375</v>
      </c>
      <c r="F198" s="25">
        <v>350</v>
      </c>
      <c r="G198" s="25">
        <v>0.31483100000000003</v>
      </c>
      <c r="H198" s="25">
        <v>0.192053</v>
      </c>
      <c r="I198" s="25">
        <v>49.120967</v>
      </c>
      <c r="J198" s="25">
        <v>1.464744</v>
      </c>
      <c r="K198" s="25">
        <v>9.1583640000000006</v>
      </c>
      <c r="L198" s="25">
        <v>0.13677500000000001</v>
      </c>
      <c r="M198" s="55">
        <v>0.31483100000000003</v>
      </c>
      <c r="N198" s="25">
        <v>0.20230400000000001</v>
      </c>
      <c r="O198" s="25">
        <v>99700</v>
      </c>
      <c r="P198" s="25">
        <v>21.7</v>
      </c>
      <c r="Q198" s="25">
        <v>60</v>
      </c>
      <c r="R198" s="25">
        <v>1.171</v>
      </c>
      <c r="S198" s="25" t="s">
        <v>427</v>
      </c>
      <c r="T198" s="25" t="s">
        <v>428</v>
      </c>
      <c r="U198" s="77">
        <v>1110</v>
      </c>
      <c r="V198" s="34">
        <v>97.825640053930513</v>
      </c>
      <c r="W198" s="2">
        <v>1.1460209362307279</v>
      </c>
      <c r="X198" s="2">
        <v>84.231302525716202</v>
      </c>
      <c r="Y198" s="2">
        <v>-93.95152444368513</v>
      </c>
      <c r="Z198" s="80">
        <f>VLOOKUP(U198,BG!$A$2:$F$55,4)</f>
        <v>14.903289597140027</v>
      </c>
      <c r="AA198" s="80">
        <f>VLOOKUP(U198,BG!$A$2:$F$55,5)</f>
        <v>1.6565452920433761</v>
      </c>
      <c r="AB198" s="4">
        <f>VLOOKUP(U198+1,BG!$A$2:$F$55,4)</f>
        <v>14.540271969019336</v>
      </c>
      <c r="AC198" s="4">
        <f>VLOOKUP(U198+1,BG!$A$2:$F$55,5)</f>
        <v>2.7438535310898708</v>
      </c>
      <c r="AD198" s="3">
        <f>COUNTIF($U$2:U198,U198)</f>
        <v>18</v>
      </c>
      <c r="AE198" s="3">
        <f t="shared" si="49"/>
        <v>18</v>
      </c>
      <c r="AF198" s="3">
        <f t="shared" si="52"/>
        <v>0</v>
      </c>
      <c r="AG198" s="3">
        <f t="shared" si="53"/>
        <v>17</v>
      </c>
      <c r="AH198" s="81">
        <f t="shared" si="50"/>
        <v>14.540271969019336</v>
      </c>
      <c r="AI198" s="81">
        <f t="shared" si="51"/>
        <v>2.7438535310898708</v>
      </c>
      <c r="AJ198" s="83">
        <v>0.62649100000000002</v>
      </c>
      <c r="AK198" s="83">
        <v>88.4803</v>
      </c>
      <c r="AL198" s="84">
        <f t="shared" si="54"/>
        <v>55.432111627300003</v>
      </c>
      <c r="AM198" s="84">
        <f t="shared" si="48"/>
        <v>96.530836180454955</v>
      </c>
      <c r="AN198" s="84">
        <f t="shared" si="55"/>
        <v>39.896376585200777</v>
      </c>
      <c r="AO198" s="84">
        <f t="shared" si="56"/>
        <v>56.634459595254178</v>
      </c>
      <c r="AP198" s="85">
        <f t="shared" si="57"/>
        <v>2.1229971585266592E-2</v>
      </c>
      <c r="AQ198" s="85">
        <f t="shared" si="58"/>
        <v>1.2023479679541751</v>
      </c>
      <c r="AR198" s="86">
        <f t="shared" si="59"/>
        <v>0</v>
      </c>
      <c r="AS198" s="88">
        <f t="shared" si="60"/>
        <v>4904.6498664169922</v>
      </c>
      <c r="AT198" s="88">
        <f t="shared" si="61"/>
        <v>8130.9180653762533</v>
      </c>
      <c r="AU198" s="88">
        <f t="shared" si="62"/>
        <v>109.46981377099439</v>
      </c>
      <c r="AV198" s="88">
        <f t="shared" si="63"/>
        <v>8021.4482516052585</v>
      </c>
    </row>
    <row r="199" spans="1:48" x14ac:dyDescent="0.25">
      <c r="A199">
        <v>8</v>
      </c>
      <c r="B199" s="27">
        <v>1</v>
      </c>
      <c r="C199" s="28" t="s">
        <v>429</v>
      </c>
      <c r="D199" s="28">
        <v>-800.03125</v>
      </c>
      <c r="E199" s="28">
        <v>-571.96875</v>
      </c>
      <c r="F199" s="28">
        <v>50</v>
      </c>
      <c r="G199" s="28">
        <v>0.12732299999999999</v>
      </c>
      <c r="H199" s="28">
        <v>0.191467</v>
      </c>
      <c r="I199" s="28">
        <v>48.974004000000001</v>
      </c>
      <c r="J199" s="28">
        <v>1.4273720000000001</v>
      </c>
      <c r="K199" s="28">
        <v>9.1446970000000007</v>
      </c>
      <c r="L199" s="28">
        <v>0.13356999999999999</v>
      </c>
      <c r="M199" s="56">
        <v>0.12732299999999999</v>
      </c>
      <c r="N199" s="28">
        <v>1.4966999999999999E-2</v>
      </c>
      <c r="O199" s="28">
        <v>99700</v>
      </c>
      <c r="P199" s="28">
        <v>21.7</v>
      </c>
      <c r="Q199" s="28">
        <v>60</v>
      </c>
      <c r="R199" s="28">
        <v>1.171</v>
      </c>
      <c r="S199" s="28" t="s">
        <v>430</v>
      </c>
      <c r="T199" s="28" t="s">
        <v>431</v>
      </c>
      <c r="U199" s="79">
        <v>1120</v>
      </c>
      <c r="V199" s="34">
        <v>14.635525309705262</v>
      </c>
      <c r="W199" s="2">
        <v>5.3957688832699748</v>
      </c>
      <c r="X199" s="2">
        <v>3.098410796563984</v>
      </c>
      <c r="Y199" s="2">
        <v>-56.568053233236441</v>
      </c>
      <c r="Z199" s="80">
        <f>VLOOKUP(U199,BG!$A$2:$F$55,4)</f>
        <v>13.523777013690172</v>
      </c>
      <c r="AA199" s="80">
        <f>VLOOKUP(U199,BG!$A$2:$F$55,5)</f>
        <v>0.72272757179171632</v>
      </c>
      <c r="AB199" s="4">
        <f>VLOOKUP(U199+1,BG!$A$2:$F$55,4)</f>
        <v>14.624277443164019</v>
      </c>
      <c r="AC199" s="4">
        <f>VLOOKUP(U199+1,BG!$A$2:$F$55,5)</f>
        <v>0.65273455056328211</v>
      </c>
      <c r="AD199" s="3">
        <f>COUNTIF($U$2:U199,U199)</f>
        <v>1</v>
      </c>
      <c r="AE199" s="3">
        <f t="shared" si="49"/>
        <v>19</v>
      </c>
      <c r="AF199" s="3">
        <f t="shared" si="52"/>
        <v>18</v>
      </c>
      <c r="AG199" s="3">
        <f t="shared" si="53"/>
        <v>0</v>
      </c>
      <c r="AH199" s="81">
        <f t="shared" si="50"/>
        <v>13.523777013690172</v>
      </c>
      <c r="AI199" s="81">
        <f t="shared" si="51"/>
        <v>0.72272757179171632</v>
      </c>
      <c r="AJ199" s="83">
        <v>1.0298499999999999</v>
      </c>
      <c r="AK199" s="83">
        <v>4.7342700000000004</v>
      </c>
      <c r="AL199" s="84">
        <f t="shared" si="54"/>
        <v>4.8755879594999998</v>
      </c>
      <c r="AM199" s="84">
        <f t="shared" si="48"/>
        <v>16.718308563687682</v>
      </c>
      <c r="AN199" s="84">
        <f t="shared" si="55"/>
        <v>9.7740065225569257</v>
      </c>
      <c r="AO199" s="84">
        <f t="shared" si="56"/>
        <v>6.9443020411307561</v>
      </c>
      <c r="AP199" s="85">
        <f t="shared" si="57"/>
        <v>0.29790093653442284</v>
      </c>
      <c r="AQ199" s="85">
        <f t="shared" si="58"/>
        <v>2.0687140816307563</v>
      </c>
      <c r="AR199" s="86">
        <f t="shared" si="59"/>
        <v>0</v>
      </c>
      <c r="AS199" s="88">
        <f t="shared" si="60"/>
        <v>23.082349809022066</v>
      </c>
      <c r="AT199" s="88">
        <f t="shared" si="61"/>
        <v>51.800187754018026</v>
      </c>
      <c r="AU199" s="88">
        <f t="shared" si="62"/>
        <v>7.0639440007239651</v>
      </c>
      <c r="AV199" s="88">
        <f t="shared" si="63"/>
        <v>44.736243753294062</v>
      </c>
    </row>
    <row r="200" spans="1:48" x14ac:dyDescent="0.25">
      <c r="A200">
        <v>8</v>
      </c>
      <c r="B200" s="27">
        <v>2</v>
      </c>
      <c r="C200" s="28" t="s">
        <v>429</v>
      </c>
      <c r="D200" s="28">
        <v>-800.03125</v>
      </c>
      <c r="E200" s="28">
        <v>-520</v>
      </c>
      <c r="F200" s="28">
        <v>50</v>
      </c>
      <c r="G200" s="28">
        <v>0.14269799999999999</v>
      </c>
      <c r="H200" s="28">
        <v>0.19137799999999999</v>
      </c>
      <c r="I200" s="28">
        <v>48.951597999999997</v>
      </c>
      <c r="J200" s="28">
        <v>1.4303429999999999</v>
      </c>
      <c r="K200" s="28">
        <v>9.1425990000000006</v>
      </c>
      <c r="L200" s="28">
        <v>0.13394900000000001</v>
      </c>
      <c r="M200" s="56">
        <v>0.14269799999999999</v>
      </c>
      <c r="N200" s="28">
        <v>6.7613000000000006E-2</v>
      </c>
      <c r="O200" s="28">
        <v>99700</v>
      </c>
      <c r="P200" s="28">
        <v>21.7</v>
      </c>
      <c r="Q200" s="28">
        <v>60</v>
      </c>
      <c r="R200" s="28">
        <v>1.171</v>
      </c>
      <c r="S200" s="28" t="s">
        <v>432</v>
      </c>
      <c r="T200" s="28" t="s">
        <v>433</v>
      </c>
      <c r="U200" s="79">
        <v>1120</v>
      </c>
      <c r="V200" s="34">
        <v>24.929361117075889</v>
      </c>
      <c r="W200" s="2">
        <v>2.7841555956521589</v>
      </c>
      <c r="X200" s="2">
        <v>7.5311840193019695</v>
      </c>
      <c r="Y200" s="2">
        <v>-61.834110694287304</v>
      </c>
      <c r="Z200" s="80">
        <f>VLOOKUP(U200,BG!$A$2:$F$55,4)</f>
        <v>13.523777013690172</v>
      </c>
      <c r="AA200" s="80">
        <f>VLOOKUP(U200,BG!$A$2:$F$55,5)</f>
        <v>0.72272757179171632</v>
      </c>
      <c r="AB200" s="4">
        <f>VLOOKUP(U200+1,BG!$A$2:$F$55,4)</f>
        <v>14.624277443164019</v>
      </c>
      <c r="AC200" s="4">
        <f>VLOOKUP(U200+1,BG!$A$2:$F$55,5)</f>
        <v>0.65273455056328211</v>
      </c>
      <c r="AD200" s="3">
        <f>COUNTIF($U$2:U200,U200)</f>
        <v>2</v>
      </c>
      <c r="AE200" s="3">
        <f t="shared" si="49"/>
        <v>19</v>
      </c>
      <c r="AF200" s="3">
        <f t="shared" si="52"/>
        <v>17</v>
      </c>
      <c r="AG200" s="3">
        <f t="shared" si="53"/>
        <v>1</v>
      </c>
      <c r="AH200" s="81">
        <f t="shared" si="50"/>
        <v>13.584915926438718</v>
      </c>
      <c r="AI200" s="81">
        <f t="shared" si="51"/>
        <v>0.71883907061235897</v>
      </c>
      <c r="AJ200" s="83">
        <v>1.3704700000000001</v>
      </c>
      <c r="AK200" s="83">
        <v>11.176399999999999</v>
      </c>
      <c r="AL200" s="84">
        <f t="shared" si="54"/>
        <v>15.316920908</v>
      </c>
      <c r="AM200" s="84">
        <f t="shared" si="48"/>
        <v>20.967988129225695</v>
      </c>
      <c r="AN200" s="84">
        <f t="shared" si="55"/>
        <v>9.7653683389082424</v>
      </c>
      <c r="AO200" s="84">
        <f t="shared" si="56"/>
        <v>11.202619790317453</v>
      </c>
      <c r="AP200" s="85">
        <f t="shared" si="57"/>
        <v>0.36726240778416697</v>
      </c>
      <c r="AQ200" s="85">
        <f t="shared" si="58"/>
        <v>4.1143011176825475</v>
      </c>
      <c r="AR200" s="86">
        <f t="shared" si="59"/>
        <v>0</v>
      </c>
      <c r="AS200" s="88">
        <f t="shared" si="60"/>
        <v>171.1880348361712</v>
      </c>
      <c r="AT200" s="88">
        <f t="shared" si="61"/>
        <v>157.91377711573796</v>
      </c>
      <c r="AU200" s="88">
        <f t="shared" si="62"/>
        <v>7.0197283009281568</v>
      </c>
      <c r="AV200" s="88">
        <f t="shared" si="63"/>
        <v>150.89404881480979</v>
      </c>
    </row>
    <row r="201" spans="1:48" x14ac:dyDescent="0.25">
      <c r="A201">
        <v>8</v>
      </c>
      <c r="B201" s="27">
        <v>3</v>
      </c>
      <c r="C201" s="28" t="s">
        <v>429</v>
      </c>
      <c r="D201" s="28">
        <v>-800.03125</v>
      </c>
      <c r="E201" s="28">
        <v>-468</v>
      </c>
      <c r="F201" s="28">
        <v>50</v>
      </c>
      <c r="G201" s="28">
        <v>0.15396599999999999</v>
      </c>
      <c r="H201" s="28">
        <v>0.19145899999999999</v>
      </c>
      <c r="I201" s="28">
        <v>48.972037999999998</v>
      </c>
      <c r="J201" s="28">
        <v>1.436569</v>
      </c>
      <c r="K201" s="28">
        <v>9.1445030000000003</v>
      </c>
      <c r="L201" s="28">
        <v>0.13434099999999999</v>
      </c>
      <c r="M201" s="56">
        <v>0.15396599999999999</v>
      </c>
      <c r="N201" s="28">
        <v>2.9009E-2</v>
      </c>
      <c r="O201" s="28">
        <v>99700</v>
      </c>
      <c r="P201" s="28">
        <v>21.7</v>
      </c>
      <c r="Q201" s="28">
        <v>60</v>
      </c>
      <c r="R201" s="28">
        <v>1.171</v>
      </c>
      <c r="S201" s="28" t="s">
        <v>434</v>
      </c>
      <c r="T201" s="28" t="s">
        <v>435</v>
      </c>
      <c r="U201" s="79">
        <v>1120</v>
      </c>
      <c r="V201" s="34">
        <v>31.608391493423444</v>
      </c>
      <c r="W201" s="2">
        <v>2.9413433723668372</v>
      </c>
      <c r="X201" s="2">
        <v>8.1523730881703251</v>
      </c>
      <c r="Y201" s="2">
        <v>-65.772494099417983</v>
      </c>
      <c r="Z201" s="80">
        <f>VLOOKUP(U201,BG!$A$2:$F$55,4)</f>
        <v>13.523777013690172</v>
      </c>
      <c r="AA201" s="80">
        <f>VLOOKUP(U201,BG!$A$2:$F$55,5)</f>
        <v>0.72272757179171632</v>
      </c>
      <c r="AB201" s="4">
        <f>VLOOKUP(U201+1,BG!$A$2:$F$55,4)</f>
        <v>14.624277443164019</v>
      </c>
      <c r="AC201" s="4">
        <f>VLOOKUP(U201+1,BG!$A$2:$F$55,5)</f>
        <v>0.65273455056328211</v>
      </c>
      <c r="AD201" s="3">
        <f>COUNTIF($U$2:U201,U201)</f>
        <v>3</v>
      </c>
      <c r="AE201" s="3">
        <f t="shared" si="49"/>
        <v>19</v>
      </c>
      <c r="AF201" s="3">
        <f t="shared" si="52"/>
        <v>16</v>
      </c>
      <c r="AG201" s="3">
        <f t="shared" si="53"/>
        <v>2</v>
      </c>
      <c r="AH201" s="81">
        <f t="shared" si="50"/>
        <v>13.646054839187265</v>
      </c>
      <c r="AI201" s="81">
        <f t="shared" si="51"/>
        <v>0.71495056943300139</v>
      </c>
      <c r="AJ201" s="83">
        <v>1.52522</v>
      </c>
      <c r="AK201" s="83">
        <v>11.0905</v>
      </c>
      <c r="AL201" s="84">
        <f t="shared" si="54"/>
        <v>16.91545241</v>
      </c>
      <c r="AM201" s="84">
        <f t="shared" si="48"/>
        <v>23.978928551951551</v>
      </c>
      <c r="AN201" s="84">
        <f t="shared" si="55"/>
        <v>9.7562546777908992</v>
      </c>
      <c r="AO201" s="84">
        <f t="shared" si="56"/>
        <v>14.222673874160652</v>
      </c>
      <c r="AP201" s="85">
        <f t="shared" si="57"/>
        <v>0.18932997829131917</v>
      </c>
      <c r="AQ201" s="85">
        <f t="shared" si="58"/>
        <v>2.6927785358393486</v>
      </c>
      <c r="AR201" s="86">
        <f t="shared" si="59"/>
        <v>0</v>
      </c>
      <c r="AS201" s="88">
        <f t="shared" si="60"/>
        <v>187.60082495310502</v>
      </c>
      <c r="AT201" s="88">
        <f t="shared" si="61"/>
        <v>195.48517181008884</v>
      </c>
      <c r="AU201" s="88">
        <f t="shared" si="62"/>
        <v>6.9752398374199869</v>
      </c>
      <c r="AV201" s="88">
        <f t="shared" si="63"/>
        <v>188.50993197266885</v>
      </c>
    </row>
    <row r="202" spans="1:48" x14ac:dyDescent="0.25">
      <c r="A202">
        <v>8</v>
      </c>
      <c r="B202" s="27">
        <v>4</v>
      </c>
      <c r="C202" s="28" t="s">
        <v>429</v>
      </c>
      <c r="D202" s="28">
        <v>-800.03125</v>
      </c>
      <c r="E202" s="28">
        <v>-416</v>
      </c>
      <c r="F202" s="28">
        <v>50</v>
      </c>
      <c r="G202" s="28">
        <v>0.18277099999999999</v>
      </c>
      <c r="H202" s="28">
        <v>0.19125900000000001</v>
      </c>
      <c r="I202" s="28">
        <v>48.921959000000001</v>
      </c>
      <c r="J202" s="28">
        <v>1.5031140000000001</v>
      </c>
      <c r="K202" s="28">
        <v>9.1397279999999999</v>
      </c>
      <c r="L202" s="28">
        <v>0.14075399999999999</v>
      </c>
      <c r="M202" s="56">
        <v>0.18277099999999999</v>
      </c>
      <c r="N202" s="28">
        <v>4.5156000000000002E-2</v>
      </c>
      <c r="O202" s="28">
        <v>99700</v>
      </c>
      <c r="P202" s="28">
        <v>21.7</v>
      </c>
      <c r="Q202" s="28">
        <v>60</v>
      </c>
      <c r="R202" s="28">
        <v>1.171</v>
      </c>
      <c r="S202" s="28" t="s">
        <v>436</v>
      </c>
      <c r="T202" s="28" t="s">
        <v>437</v>
      </c>
      <c r="U202" s="79">
        <v>1120</v>
      </c>
      <c r="V202" s="34">
        <v>53.606355471524481</v>
      </c>
      <c r="W202" s="2">
        <v>2.3241352124080255</v>
      </c>
      <c r="X202" s="2">
        <v>15.822356717324141</v>
      </c>
      <c r="Y202" s="2">
        <v>-70.828312605966772</v>
      </c>
      <c r="Z202" s="80">
        <f>VLOOKUP(U202,BG!$A$2:$F$55,4)</f>
        <v>13.523777013690172</v>
      </c>
      <c r="AA202" s="80">
        <f>VLOOKUP(U202,BG!$A$2:$F$55,5)</f>
        <v>0.72272757179171632</v>
      </c>
      <c r="AB202" s="4">
        <f>VLOOKUP(U202+1,BG!$A$2:$F$55,4)</f>
        <v>14.624277443164019</v>
      </c>
      <c r="AC202" s="4">
        <f>VLOOKUP(U202+1,BG!$A$2:$F$55,5)</f>
        <v>0.65273455056328211</v>
      </c>
      <c r="AD202" s="3">
        <f>COUNTIF($U$2:U202,U202)</f>
        <v>4</v>
      </c>
      <c r="AE202" s="3">
        <f t="shared" si="49"/>
        <v>19</v>
      </c>
      <c r="AF202" s="3">
        <f t="shared" si="52"/>
        <v>15</v>
      </c>
      <c r="AG202" s="3">
        <f t="shared" si="53"/>
        <v>3</v>
      </c>
      <c r="AH202" s="81">
        <f t="shared" si="50"/>
        <v>13.707193751935812</v>
      </c>
      <c r="AI202" s="81">
        <f t="shared" si="51"/>
        <v>0.71106206825364393</v>
      </c>
      <c r="AJ202" s="83">
        <v>1.4810399999999999</v>
      </c>
      <c r="AK202" s="83">
        <v>15.648199999999999</v>
      </c>
      <c r="AL202" s="84">
        <f t="shared" si="54"/>
        <v>23.175610127999999</v>
      </c>
      <c r="AM202" s="84">
        <f t="shared" si="48"/>
        <v>36.773296390013691</v>
      </c>
      <c r="AN202" s="84">
        <f t="shared" si="55"/>
        <v>9.7466655392049031</v>
      </c>
      <c r="AO202" s="84">
        <f t="shared" si="56"/>
        <v>27.026630850808786</v>
      </c>
      <c r="AP202" s="85">
        <f t="shared" si="57"/>
        <v>0.14248985543433149</v>
      </c>
      <c r="AQ202" s="85">
        <f t="shared" si="58"/>
        <v>3.8510207228087872</v>
      </c>
      <c r="AR202" s="86">
        <f t="shared" si="59"/>
        <v>0</v>
      </c>
      <c r="AS202" s="88">
        <f t="shared" si="60"/>
        <v>362.65658240496953</v>
      </c>
      <c r="AT202" s="88">
        <f t="shared" si="61"/>
        <v>581.84021315468465</v>
      </c>
      <c r="AU202" s="88">
        <f t="shared" si="62"/>
        <v>6.9304841568835567</v>
      </c>
      <c r="AV202" s="88">
        <f t="shared" si="63"/>
        <v>574.90972899780104</v>
      </c>
    </row>
    <row r="203" spans="1:48" x14ac:dyDescent="0.25">
      <c r="A203">
        <v>8</v>
      </c>
      <c r="B203" s="27">
        <v>5</v>
      </c>
      <c r="C203" s="28" t="s">
        <v>429</v>
      </c>
      <c r="D203" s="28">
        <v>-800.03125</v>
      </c>
      <c r="E203" s="28">
        <v>-364</v>
      </c>
      <c r="F203" s="28">
        <v>50</v>
      </c>
      <c r="G203" s="28">
        <v>0.20507400000000001</v>
      </c>
      <c r="H203" s="28">
        <v>0.19120000000000001</v>
      </c>
      <c r="I203" s="28">
        <v>48.907077000000001</v>
      </c>
      <c r="J203" s="28">
        <v>1.4385589999999999</v>
      </c>
      <c r="K203" s="28">
        <v>9.1384279999999993</v>
      </c>
      <c r="L203" s="28">
        <v>0.13475999999999999</v>
      </c>
      <c r="M203" s="56">
        <v>0.20507400000000001</v>
      </c>
      <c r="N203" s="28">
        <v>5.1399E-2</v>
      </c>
      <c r="O203" s="28">
        <v>99700</v>
      </c>
      <c r="P203" s="28">
        <v>21.7</v>
      </c>
      <c r="Q203" s="28">
        <v>60</v>
      </c>
      <c r="R203" s="28">
        <v>1.171</v>
      </c>
      <c r="S203" s="28" t="s">
        <v>438</v>
      </c>
      <c r="T203" s="28" t="s">
        <v>439</v>
      </c>
      <c r="U203" s="79">
        <v>1120</v>
      </c>
      <c r="V203" s="34">
        <v>69.881580496778838</v>
      </c>
      <c r="W203" s="2">
        <v>2.7194816194129237</v>
      </c>
      <c r="X203" s="2">
        <v>17.287477077099179</v>
      </c>
      <c r="Y203" s="2">
        <v>-74.362503046667712</v>
      </c>
      <c r="Z203" s="80">
        <f>VLOOKUP(U203,BG!$A$2:$F$55,4)</f>
        <v>13.523777013690172</v>
      </c>
      <c r="AA203" s="80">
        <f>VLOOKUP(U203,BG!$A$2:$F$55,5)</f>
        <v>0.72272757179171632</v>
      </c>
      <c r="AB203" s="4">
        <f>VLOOKUP(U203+1,BG!$A$2:$F$55,4)</f>
        <v>14.624277443164019</v>
      </c>
      <c r="AC203" s="4">
        <f>VLOOKUP(U203+1,BG!$A$2:$F$55,5)</f>
        <v>0.65273455056328211</v>
      </c>
      <c r="AD203" s="3">
        <f>COUNTIF($U$2:U203,U203)</f>
        <v>5</v>
      </c>
      <c r="AE203" s="3">
        <f t="shared" si="49"/>
        <v>19</v>
      </c>
      <c r="AF203" s="3">
        <f t="shared" si="52"/>
        <v>14</v>
      </c>
      <c r="AG203" s="3">
        <f t="shared" si="53"/>
        <v>4</v>
      </c>
      <c r="AH203" s="81">
        <f t="shared" si="50"/>
        <v>13.76833266468436</v>
      </c>
      <c r="AI203" s="81">
        <f t="shared" si="51"/>
        <v>0.70717356707428658</v>
      </c>
      <c r="AJ203" s="83">
        <v>1.8363799999999999</v>
      </c>
      <c r="AK203" s="83">
        <v>16.950099999999999</v>
      </c>
      <c r="AL203" s="84">
        <f t="shared" si="54"/>
        <v>31.126824637999995</v>
      </c>
      <c r="AM203" s="84">
        <f t="shared" si="48"/>
        <v>47.012976157193471</v>
      </c>
      <c r="AN203" s="84">
        <f t="shared" si="55"/>
        <v>9.7366009231502559</v>
      </c>
      <c r="AO203" s="84">
        <f t="shared" si="56"/>
        <v>37.276375234043215</v>
      </c>
      <c r="AP203" s="85">
        <f t="shared" si="57"/>
        <v>0.16497179667906792</v>
      </c>
      <c r="AQ203" s="85">
        <f t="shared" si="58"/>
        <v>6.1495505960432197</v>
      </c>
      <c r="AR203" s="86">
        <f t="shared" si="59"/>
        <v>0</v>
      </c>
      <c r="AS203" s="88">
        <f t="shared" si="60"/>
        <v>527.60279029656374</v>
      </c>
      <c r="AT203" s="88">
        <f t="shared" si="61"/>
        <v>812.73574764369243</v>
      </c>
      <c r="AU203" s="88">
        <f t="shared" si="62"/>
        <v>6.8854668060029587</v>
      </c>
      <c r="AV203" s="88">
        <f t="shared" si="63"/>
        <v>805.85028083768952</v>
      </c>
    </row>
    <row r="204" spans="1:48" x14ac:dyDescent="0.25">
      <c r="A204">
        <v>8</v>
      </c>
      <c r="B204" s="27">
        <v>6</v>
      </c>
      <c r="C204" s="28" t="s">
        <v>429</v>
      </c>
      <c r="D204" s="28">
        <v>-800.03125</v>
      </c>
      <c r="E204" s="28">
        <v>-312</v>
      </c>
      <c r="F204" s="28">
        <v>50</v>
      </c>
      <c r="G204" s="28">
        <v>0.23114699999999999</v>
      </c>
      <c r="H204" s="28">
        <v>0.19119900000000001</v>
      </c>
      <c r="I204" s="28">
        <v>48.906689</v>
      </c>
      <c r="J204" s="28">
        <v>1.414819</v>
      </c>
      <c r="K204" s="28">
        <v>9.1384249999999998</v>
      </c>
      <c r="L204" s="28">
        <v>0.13250600000000001</v>
      </c>
      <c r="M204" s="56">
        <v>0.23114699999999999</v>
      </c>
      <c r="N204" s="28">
        <v>7.1429999999999993E-2</v>
      </c>
      <c r="O204" s="28">
        <v>99700</v>
      </c>
      <c r="P204" s="28">
        <v>21.7</v>
      </c>
      <c r="Q204" s="28">
        <v>60</v>
      </c>
      <c r="R204" s="28">
        <v>1.171</v>
      </c>
      <c r="S204" s="28" t="s">
        <v>440</v>
      </c>
      <c r="T204" s="28" t="s">
        <v>441</v>
      </c>
      <c r="U204" s="79">
        <v>1120</v>
      </c>
      <c r="V204" s="34">
        <v>89.413885335178662</v>
      </c>
      <c r="W204" s="2">
        <v>2.1416897284282914</v>
      </c>
      <c r="X204" s="2">
        <v>27.197348814542302</v>
      </c>
      <c r="Y204" s="2">
        <v>-79.212791386403822</v>
      </c>
      <c r="Z204" s="80">
        <f>VLOOKUP(U204,BG!$A$2:$F$55,4)</f>
        <v>13.523777013690172</v>
      </c>
      <c r="AA204" s="80">
        <f>VLOOKUP(U204,BG!$A$2:$F$55,5)</f>
        <v>0.72272757179171632</v>
      </c>
      <c r="AB204" s="4">
        <f>VLOOKUP(U204+1,BG!$A$2:$F$55,4)</f>
        <v>14.624277443164019</v>
      </c>
      <c r="AC204" s="4">
        <f>VLOOKUP(U204+1,BG!$A$2:$F$55,5)</f>
        <v>0.65273455056328211</v>
      </c>
      <c r="AD204" s="3">
        <f>COUNTIF($U$2:U204,U204)</f>
        <v>6</v>
      </c>
      <c r="AE204" s="3">
        <f t="shared" si="49"/>
        <v>19</v>
      </c>
      <c r="AF204" s="3">
        <f t="shared" si="52"/>
        <v>13</v>
      </c>
      <c r="AG204" s="3">
        <f t="shared" si="53"/>
        <v>5</v>
      </c>
      <c r="AH204" s="81">
        <f t="shared" si="50"/>
        <v>13.829471577432905</v>
      </c>
      <c r="AI204" s="81">
        <f t="shared" si="51"/>
        <v>0.70328506589492912</v>
      </c>
      <c r="AJ204" s="83">
        <v>1.5838000000000001</v>
      </c>
      <c r="AK204" s="83">
        <v>27.341000000000001</v>
      </c>
      <c r="AL204" s="84">
        <f t="shared" si="54"/>
        <v>43.302675800000003</v>
      </c>
      <c r="AM204" s="84">
        <f t="shared" si="48"/>
        <v>58.248282596586613</v>
      </c>
      <c r="AN204" s="84">
        <f t="shared" si="55"/>
        <v>9.7260608296269506</v>
      </c>
      <c r="AO204" s="84">
        <f t="shared" si="56"/>
        <v>48.52222176695966</v>
      </c>
      <c r="AP204" s="85">
        <f t="shared" si="57"/>
        <v>0.10757021786899737</v>
      </c>
      <c r="AQ204" s="85">
        <f t="shared" si="58"/>
        <v>5.2195459669596573</v>
      </c>
      <c r="AR204" s="86">
        <f t="shared" si="59"/>
        <v>0</v>
      </c>
      <c r="AS204" s="88">
        <f t="shared" si="60"/>
        <v>1183.9384590478003</v>
      </c>
      <c r="AT204" s="88">
        <f t="shared" si="61"/>
        <v>1584.1988596273998</v>
      </c>
      <c r="AU204" s="88">
        <f t="shared" si="62"/>
        <v>6.8401933314622783</v>
      </c>
      <c r="AV204" s="88">
        <f t="shared" si="63"/>
        <v>1577.3586662959374</v>
      </c>
    </row>
    <row r="205" spans="1:48" x14ac:dyDescent="0.25">
      <c r="A205">
        <v>8</v>
      </c>
      <c r="B205" s="27">
        <v>7</v>
      </c>
      <c r="C205" s="28" t="s">
        <v>429</v>
      </c>
      <c r="D205" s="28">
        <v>-800.03125</v>
      </c>
      <c r="E205" s="28">
        <v>-260</v>
      </c>
      <c r="F205" s="28">
        <v>50</v>
      </c>
      <c r="G205" s="28">
        <v>0.27518199999999998</v>
      </c>
      <c r="H205" s="28">
        <v>0.19112599999999999</v>
      </c>
      <c r="I205" s="28">
        <v>48.888415000000002</v>
      </c>
      <c r="J205" s="28">
        <v>1.442537</v>
      </c>
      <c r="K205" s="28">
        <v>9.1366790000000009</v>
      </c>
      <c r="L205" s="28">
        <v>0.135072</v>
      </c>
      <c r="M205" s="56">
        <v>0.27518199999999998</v>
      </c>
      <c r="N205" s="28">
        <v>8.7290000000000006E-2</v>
      </c>
      <c r="O205" s="28">
        <v>99700</v>
      </c>
      <c r="P205" s="28">
        <v>21.7</v>
      </c>
      <c r="Q205" s="28">
        <v>60</v>
      </c>
      <c r="R205" s="28">
        <v>1.171</v>
      </c>
      <c r="S205" s="28" t="s">
        <v>442</v>
      </c>
      <c r="T205" s="28" t="s">
        <v>443</v>
      </c>
      <c r="U205" s="79">
        <v>1120</v>
      </c>
      <c r="V205" s="34">
        <v>124.56433147088961</v>
      </c>
      <c r="W205" s="2">
        <v>2.2950461197505532</v>
      </c>
      <c r="X205" s="2">
        <v>35.872287675649432</v>
      </c>
      <c r="Y205" s="2">
        <v>-82.347428691696891</v>
      </c>
      <c r="Z205" s="80">
        <f>VLOOKUP(U205,BG!$A$2:$F$55,4)</f>
        <v>13.523777013690172</v>
      </c>
      <c r="AA205" s="80">
        <f>VLOOKUP(U205,BG!$A$2:$F$55,5)</f>
        <v>0.72272757179171632</v>
      </c>
      <c r="AB205" s="4">
        <f>VLOOKUP(U205+1,BG!$A$2:$F$55,4)</f>
        <v>14.624277443164019</v>
      </c>
      <c r="AC205" s="4">
        <f>VLOOKUP(U205+1,BG!$A$2:$F$55,5)</f>
        <v>0.65273455056328211</v>
      </c>
      <c r="AD205" s="3">
        <f>COUNTIF($U$2:U205,U205)</f>
        <v>7</v>
      </c>
      <c r="AE205" s="3">
        <f t="shared" si="49"/>
        <v>19</v>
      </c>
      <c r="AF205" s="3">
        <f t="shared" si="52"/>
        <v>12</v>
      </c>
      <c r="AG205" s="3">
        <f t="shared" si="53"/>
        <v>6</v>
      </c>
      <c r="AH205" s="81">
        <f t="shared" si="50"/>
        <v>13.890610490181453</v>
      </c>
      <c r="AI205" s="81">
        <f t="shared" si="51"/>
        <v>0.69939656471557166</v>
      </c>
      <c r="AJ205" s="83">
        <v>1.86609</v>
      </c>
      <c r="AK205" s="83">
        <v>35.123800000000003</v>
      </c>
      <c r="AL205" s="84">
        <f t="shared" si="54"/>
        <v>65.544171942000006</v>
      </c>
      <c r="AM205" s="84">
        <f t="shared" si="48"/>
        <v>82.328554636574822</v>
      </c>
      <c r="AN205" s="84">
        <f t="shared" si="55"/>
        <v>9.7150452586349907</v>
      </c>
      <c r="AO205" s="84">
        <f t="shared" si="56"/>
        <v>72.613509377939835</v>
      </c>
      <c r="AP205" s="85">
        <f t="shared" si="57"/>
        <v>9.7355677979220651E-2</v>
      </c>
      <c r="AQ205" s="85">
        <f t="shared" si="58"/>
        <v>7.0693374359398291</v>
      </c>
      <c r="AR205" s="86">
        <f t="shared" si="59"/>
        <v>0</v>
      </c>
      <c r="AS205" s="88">
        <f t="shared" si="60"/>
        <v>2302.1603864564199</v>
      </c>
      <c r="AT205" s="88">
        <f t="shared" si="61"/>
        <v>2953.3135958436337</v>
      </c>
      <c r="AU205" s="88">
        <f t="shared" si="62"/>
        <v>6.794669279945615</v>
      </c>
      <c r="AV205" s="88">
        <f t="shared" si="63"/>
        <v>2946.5189265636882</v>
      </c>
    </row>
    <row r="206" spans="1:48" x14ac:dyDescent="0.25">
      <c r="A206">
        <v>8</v>
      </c>
      <c r="B206" s="27">
        <v>8</v>
      </c>
      <c r="C206" s="28" t="s">
        <v>429</v>
      </c>
      <c r="D206" s="28">
        <v>-800.03125</v>
      </c>
      <c r="E206" s="28">
        <v>-208</v>
      </c>
      <c r="F206" s="28">
        <v>50</v>
      </c>
      <c r="G206" s="28">
        <v>0.32740900000000001</v>
      </c>
      <c r="H206" s="28">
        <v>0.19122800000000001</v>
      </c>
      <c r="I206" s="28">
        <v>48.914020000000001</v>
      </c>
      <c r="J206" s="28">
        <v>1.398687</v>
      </c>
      <c r="K206" s="28">
        <v>9.1391329999999993</v>
      </c>
      <c r="L206" s="28">
        <v>0.13089999999999999</v>
      </c>
      <c r="M206" s="56">
        <v>0.32740900000000001</v>
      </c>
      <c r="N206" s="28">
        <v>0.103341</v>
      </c>
      <c r="O206" s="28">
        <v>99700</v>
      </c>
      <c r="P206" s="28">
        <v>21.7</v>
      </c>
      <c r="Q206" s="28">
        <v>60</v>
      </c>
      <c r="R206" s="28">
        <v>1.171</v>
      </c>
      <c r="S206" s="28" t="s">
        <v>444</v>
      </c>
      <c r="T206" s="28" t="s">
        <v>445</v>
      </c>
      <c r="U206" s="79">
        <v>1120</v>
      </c>
      <c r="V206" s="34">
        <v>166.77859725046318</v>
      </c>
      <c r="W206" s="2">
        <v>2.9853495332507589</v>
      </c>
      <c r="X206" s="2">
        <v>36.949993774435356</v>
      </c>
      <c r="Y206" s="2">
        <v>-86.622686395991934</v>
      </c>
      <c r="Z206" s="80">
        <f>VLOOKUP(U206,BG!$A$2:$F$55,4)</f>
        <v>13.523777013690172</v>
      </c>
      <c r="AA206" s="80">
        <f>VLOOKUP(U206,BG!$A$2:$F$55,5)</f>
        <v>0.72272757179171632</v>
      </c>
      <c r="AB206" s="4">
        <f>VLOOKUP(U206+1,BG!$A$2:$F$55,4)</f>
        <v>14.624277443164019</v>
      </c>
      <c r="AC206" s="4">
        <f>VLOOKUP(U206+1,BG!$A$2:$F$55,5)</f>
        <v>0.65273455056328211</v>
      </c>
      <c r="AD206" s="3">
        <f>COUNTIF($U$2:U206,U206)</f>
        <v>8</v>
      </c>
      <c r="AE206" s="3">
        <f t="shared" si="49"/>
        <v>19</v>
      </c>
      <c r="AF206" s="3">
        <f t="shared" si="52"/>
        <v>11</v>
      </c>
      <c r="AG206" s="3">
        <f t="shared" si="53"/>
        <v>7</v>
      </c>
      <c r="AH206" s="81">
        <f t="shared" si="50"/>
        <v>13.951749402930002</v>
      </c>
      <c r="AI206" s="81">
        <f t="shared" si="51"/>
        <v>0.69550806353621419</v>
      </c>
      <c r="AJ206" s="83">
        <v>2.4632900000000002</v>
      </c>
      <c r="AK206" s="83">
        <v>37.121699999999997</v>
      </c>
      <c r="AL206" s="84">
        <f t="shared" si="54"/>
        <v>91.441512392999996</v>
      </c>
      <c r="AM206" s="84">
        <f t="shared" si="48"/>
        <v>110.30864666812904</v>
      </c>
      <c r="AN206" s="84">
        <f t="shared" si="55"/>
        <v>9.7035542101743779</v>
      </c>
      <c r="AO206" s="84">
        <f t="shared" si="56"/>
        <v>100.60509245795467</v>
      </c>
      <c r="AP206" s="85">
        <f t="shared" si="57"/>
        <v>9.1084654276167548E-2</v>
      </c>
      <c r="AQ206" s="85">
        <f t="shared" si="58"/>
        <v>9.1635800649546724</v>
      </c>
      <c r="AR206" s="86">
        <f t="shared" si="59"/>
        <v>0</v>
      </c>
      <c r="AS206" s="88">
        <f t="shared" si="60"/>
        <v>3394.4643905992275</v>
      </c>
      <c r="AT206" s="88">
        <f t="shared" si="61"/>
        <v>4075.9038076537572</v>
      </c>
      <c r="AU206" s="88">
        <f t="shared" si="62"/>
        <v>6.7489001981370604</v>
      </c>
      <c r="AV206" s="88">
        <f t="shared" si="63"/>
        <v>4069.1549074556201</v>
      </c>
    </row>
    <row r="207" spans="1:48" x14ac:dyDescent="0.25">
      <c r="A207">
        <v>8</v>
      </c>
      <c r="B207" s="27">
        <v>9</v>
      </c>
      <c r="C207" s="28" t="s">
        <v>429</v>
      </c>
      <c r="D207" s="28">
        <v>-800.03125</v>
      </c>
      <c r="E207" s="28">
        <v>-156</v>
      </c>
      <c r="F207" s="28">
        <v>50</v>
      </c>
      <c r="G207" s="28">
        <v>0.36535499999999999</v>
      </c>
      <c r="H207" s="28">
        <v>0.19165499999999999</v>
      </c>
      <c r="I207" s="28">
        <v>49.021284000000001</v>
      </c>
      <c r="J207" s="28">
        <v>1.4834849999999999</v>
      </c>
      <c r="K207" s="28">
        <v>9.1490390000000001</v>
      </c>
      <c r="L207" s="28">
        <v>0.13847799999999999</v>
      </c>
      <c r="M207" s="56">
        <v>0.36535499999999999</v>
      </c>
      <c r="N207" s="28">
        <v>0.13284199999999999</v>
      </c>
      <c r="O207" s="28">
        <v>99700</v>
      </c>
      <c r="P207" s="28">
        <v>21.7</v>
      </c>
      <c r="Q207" s="28">
        <v>60</v>
      </c>
      <c r="R207" s="28">
        <v>1.171</v>
      </c>
      <c r="S207" s="28" t="s">
        <v>446</v>
      </c>
      <c r="T207" s="28" t="s">
        <v>447</v>
      </c>
      <c r="U207" s="79">
        <v>1120</v>
      </c>
      <c r="V207" s="34">
        <v>196.48543380231908</v>
      </c>
      <c r="W207" s="2">
        <v>3.2153336344753933</v>
      </c>
      <c r="X207" s="2">
        <v>41.178733821296156</v>
      </c>
      <c r="Y207" s="2">
        <v>-87.853506455657154</v>
      </c>
      <c r="Z207" s="80">
        <f>VLOOKUP(U207,BG!$A$2:$F$55,4)</f>
        <v>13.523777013690172</v>
      </c>
      <c r="AA207" s="80">
        <f>VLOOKUP(U207,BG!$A$2:$F$55,5)</f>
        <v>0.72272757179171632</v>
      </c>
      <c r="AB207" s="4">
        <f>VLOOKUP(U207+1,BG!$A$2:$F$55,4)</f>
        <v>14.624277443164019</v>
      </c>
      <c r="AC207" s="4">
        <f>VLOOKUP(U207+1,BG!$A$2:$F$55,5)</f>
        <v>0.65273455056328211</v>
      </c>
      <c r="AD207" s="3">
        <f>COUNTIF($U$2:U207,U207)</f>
        <v>9</v>
      </c>
      <c r="AE207" s="3">
        <f t="shared" si="49"/>
        <v>19</v>
      </c>
      <c r="AF207" s="3">
        <f t="shared" si="52"/>
        <v>10</v>
      </c>
      <c r="AG207" s="3">
        <f t="shared" si="53"/>
        <v>8</v>
      </c>
      <c r="AH207" s="81">
        <f t="shared" si="50"/>
        <v>14.012888315678547</v>
      </c>
      <c r="AI207" s="81">
        <f t="shared" si="51"/>
        <v>0.69161956235685673</v>
      </c>
      <c r="AJ207" s="83">
        <v>2.7073299999999998</v>
      </c>
      <c r="AK207" s="83">
        <v>41.300800000000002</v>
      </c>
      <c r="AL207" s="84">
        <f t="shared" si="54"/>
        <v>111.814894864</v>
      </c>
      <c r="AM207" s="84">
        <f t="shared" si="48"/>
        <v>132.40336788072298</v>
      </c>
      <c r="AN207" s="84">
        <f t="shared" si="55"/>
        <v>9.691587684245107</v>
      </c>
      <c r="AO207" s="84">
        <f t="shared" si="56"/>
        <v>122.71178019647787</v>
      </c>
      <c r="AP207" s="85">
        <f t="shared" si="57"/>
        <v>8.8800645830665298E-2</v>
      </c>
      <c r="AQ207" s="85">
        <f t="shared" si="58"/>
        <v>10.896885332477879</v>
      </c>
      <c r="AR207" s="86">
        <f t="shared" si="59"/>
        <v>0</v>
      </c>
      <c r="AS207" s="88">
        <f t="shared" si="60"/>
        <v>4618.0446097990916</v>
      </c>
      <c r="AT207" s="88">
        <f t="shared" si="61"/>
        <v>5452.2030430034438</v>
      </c>
      <c r="AU207" s="88">
        <f t="shared" si="62"/>
        <v>6.7028916327207035</v>
      </c>
      <c r="AV207" s="88">
        <f t="shared" si="63"/>
        <v>5445.500151370723</v>
      </c>
    </row>
    <row r="208" spans="1:48" x14ac:dyDescent="0.25">
      <c r="A208">
        <v>8</v>
      </c>
      <c r="B208" s="27">
        <v>10</v>
      </c>
      <c r="C208" s="28" t="s">
        <v>429</v>
      </c>
      <c r="D208" s="28">
        <v>-800.03125</v>
      </c>
      <c r="E208" s="28">
        <v>-104</v>
      </c>
      <c r="F208" s="28">
        <v>50</v>
      </c>
      <c r="G208" s="28">
        <v>0.38524799999999998</v>
      </c>
      <c r="H208" s="28">
        <v>0.19128800000000001</v>
      </c>
      <c r="I208" s="28">
        <v>48.929240999999998</v>
      </c>
      <c r="J208" s="28">
        <v>1.43937</v>
      </c>
      <c r="K208" s="28">
        <v>9.1404990000000002</v>
      </c>
      <c r="L208" s="28">
        <v>0.13473299999999999</v>
      </c>
      <c r="M208" s="56">
        <v>0.38524799999999998</v>
      </c>
      <c r="N208" s="28">
        <v>0.13633500000000001</v>
      </c>
      <c r="O208" s="28">
        <v>99700</v>
      </c>
      <c r="P208" s="28">
        <v>21.7</v>
      </c>
      <c r="Q208" s="28">
        <v>60</v>
      </c>
      <c r="R208" s="28">
        <v>1.171</v>
      </c>
      <c r="S208" s="28" t="s">
        <v>448</v>
      </c>
      <c r="T208" s="28" t="s">
        <v>449</v>
      </c>
      <c r="U208" s="79">
        <v>1120</v>
      </c>
      <c r="V208" s="34">
        <v>210.44386704864385</v>
      </c>
      <c r="W208" s="2">
        <v>3.8028564794015547</v>
      </c>
      <c r="X208" s="2">
        <v>37.775082389724332</v>
      </c>
      <c r="Y208" s="2">
        <v>-88.708999162315934</v>
      </c>
      <c r="Z208" s="80">
        <f>VLOOKUP(U208,BG!$A$2:$F$55,4)</f>
        <v>13.523777013690172</v>
      </c>
      <c r="AA208" s="80">
        <f>VLOOKUP(U208,BG!$A$2:$F$55,5)</f>
        <v>0.72272757179171632</v>
      </c>
      <c r="AB208" s="4">
        <f>VLOOKUP(U208+1,BG!$A$2:$F$55,4)</f>
        <v>14.624277443164019</v>
      </c>
      <c r="AC208" s="4">
        <f>VLOOKUP(U208+1,BG!$A$2:$F$55,5)</f>
        <v>0.65273455056328211</v>
      </c>
      <c r="AD208" s="3">
        <f>COUNTIF($U$2:U208,U208)</f>
        <v>10</v>
      </c>
      <c r="AE208" s="3">
        <f t="shared" si="49"/>
        <v>19</v>
      </c>
      <c r="AF208" s="3">
        <f t="shared" si="52"/>
        <v>9</v>
      </c>
      <c r="AG208" s="3">
        <f t="shared" si="53"/>
        <v>9</v>
      </c>
      <c r="AH208" s="81">
        <f t="shared" si="50"/>
        <v>14.074027228427095</v>
      </c>
      <c r="AI208" s="81">
        <f t="shared" si="51"/>
        <v>0.68773106117749927</v>
      </c>
      <c r="AJ208" s="83">
        <v>3.19042</v>
      </c>
      <c r="AK208" s="83">
        <v>37.557400000000001</v>
      </c>
      <c r="AL208" s="84">
        <f t="shared" si="54"/>
        <v>119.82388010800001</v>
      </c>
      <c r="AM208" s="84">
        <f t="shared" si="48"/>
        <v>143.65321682569075</v>
      </c>
      <c r="AN208" s="84">
        <f t="shared" si="55"/>
        <v>9.679145680847185</v>
      </c>
      <c r="AO208" s="84">
        <f t="shared" si="56"/>
        <v>133.97407114484355</v>
      </c>
      <c r="AP208" s="85">
        <f t="shared" si="57"/>
        <v>0.10561887771213076</v>
      </c>
      <c r="AQ208" s="85">
        <f t="shared" si="58"/>
        <v>14.150191036843538</v>
      </c>
      <c r="AR208" s="86">
        <f t="shared" si="59"/>
        <v>0</v>
      </c>
      <c r="AS208" s="88">
        <f t="shared" si="60"/>
        <v>4500.2733947681991</v>
      </c>
      <c r="AT208" s="88">
        <f t="shared" si="61"/>
        <v>5426.5121011394012</v>
      </c>
      <c r="AU208" s="88">
        <f t="shared" si="62"/>
        <v>6.6566491303806439</v>
      </c>
      <c r="AV208" s="88">
        <f t="shared" si="63"/>
        <v>5419.8554520090202</v>
      </c>
    </row>
    <row r="209" spans="1:48" x14ac:dyDescent="0.25">
      <c r="A209">
        <v>8</v>
      </c>
      <c r="B209" s="27">
        <v>11</v>
      </c>
      <c r="C209" s="28" t="s">
        <v>429</v>
      </c>
      <c r="D209" s="28">
        <v>-800.03125</v>
      </c>
      <c r="E209" s="28">
        <v>-52</v>
      </c>
      <c r="F209" s="28">
        <v>50</v>
      </c>
      <c r="G209" s="28">
        <v>0.38199499999999997</v>
      </c>
      <c r="H209" s="28">
        <v>0.191167</v>
      </c>
      <c r="I209" s="28">
        <v>48.898876999999999</v>
      </c>
      <c r="J209" s="28">
        <v>1.401211</v>
      </c>
      <c r="K209" s="28">
        <v>9.137715</v>
      </c>
      <c r="L209" s="28">
        <v>0.131104</v>
      </c>
      <c r="M209" s="56">
        <v>0.38199499999999997</v>
      </c>
      <c r="N209" s="28">
        <v>0.12653200000000001</v>
      </c>
      <c r="O209" s="28">
        <v>99700</v>
      </c>
      <c r="P209" s="28">
        <v>21.7</v>
      </c>
      <c r="Q209" s="28">
        <v>60</v>
      </c>
      <c r="R209" s="28">
        <v>1.171</v>
      </c>
      <c r="S209" s="28" t="s">
        <v>450</v>
      </c>
      <c r="T209" s="28" t="s">
        <v>451</v>
      </c>
      <c r="U209" s="79">
        <v>1120</v>
      </c>
      <c r="V209" s="34">
        <v>204.27884351644471</v>
      </c>
      <c r="W209" s="2">
        <v>3.5389301896007943</v>
      </c>
      <c r="X209" s="2">
        <v>37.368608102639932</v>
      </c>
      <c r="Y209" s="2">
        <v>-97.860142985283005</v>
      </c>
      <c r="Z209" s="80">
        <f>VLOOKUP(U209,BG!$A$2:$F$55,4)</f>
        <v>13.523777013690172</v>
      </c>
      <c r="AA209" s="80">
        <f>VLOOKUP(U209,BG!$A$2:$F$55,5)</f>
        <v>0.72272757179171632</v>
      </c>
      <c r="AB209" s="4">
        <f>VLOOKUP(U209+1,BG!$A$2:$F$55,4)</f>
        <v>14.624277443164019</v>
      </c>
      <c r="AC209" s="4">
        <f>VLOOKUP(U209+1,BG!$A$2:$F$55,5)</f>
        <v>0.65273455056328211</v>
      </c>
      <c r="AD209" s="3">
        <f>COUNTIF($U$2:U209,U209)</f>
        <v>11</v>
      </c>
      <c r="AE209" s="3">
        <f t="shared" si="49"/>
        <v>19</v>
      </c>
      <c r="AF209" s="3">
        <f t="shared" si="52"/>
        <v>8</v>
      </c>
      <c r="AG209" s="3">
        <f t="shared" si="53"/>
        <v>10</v>
      </c>
      <c r="AH209" s="81">
        <f t="shared" si="50"/>
        <v>14.135166141175642</v>
      </c>
      <c r="AI209" s="81">
        <f t="shared" si="51"/>
        <v>0.68384255999814181</v>
      </c>
      <c r="AJ209" s="83">
        <v>2.9229500000000002</v>
      </c>
      <c r="AK209" s="83">
        <v>37.289700000000003</v>
      </c>
      <c r="AL209" s="84">
        <f t="shared" si="54"/>
        <v>108.99592861500001</v>
      </c>
      <c r="AM209" s="84">
        <f t="shared" si="48"/>
        <v>132.24489535779333</v>
      </c>
      <c r="AN209" s="84">
        <f t="shared" si="55"/>
        <v>9.6662281999806066</v>
      </c>
      <c r="AO209" s="84">
        <f t="shared" si="56"/>
        <v>122.57866715781272</v>
      </c>
      <c r="AP209" s="85">
        <f t="shared" si="57"/>
        <v>0.11080833931181305</v>
      </c>
      <c r="AQ209" s="85">
        <f t="shared" si="58"/>
        <v>13.582738542812706</v>
      </c>
      <c r="AR209" s="86">
        <f t="shared" si="59"/>
        <v>0</v>
      </c>
      <c r="AS209" s="88">
        <f t="shared" si="60"/>
        <v>4064.425479274767</v>
      </c>
      <c r="AT209" s="88">
        <f t="shared" si="61"/>
        <v>4941.8076682000046</v>
      </c>
      <c r="AU209" s="88">
        <f t="shared" si="62"/>
        <v>6.6101782378009677</v>
      </c>
      <c r="AV209" s="88">
        <f t="shared" si="63"/>
        <v>4935.1974899622037</v>
      </c>
    </row>
    <row r="210" spans="1:48" x14ac:dyDescent="0.25">
      <c r="A210">
        <v>8</v>
      </c>
      <c r="B210" s="27">
        <v>12</v>
      </c>
      <c r="C210" s="28" t="s">
        <v>429</v>
      </c>
      <c r="D210" s="28">
        <v>-800.03125</v>
      </c>
      <c r="E210" s="28">
        <v>0</v>
      </c>
      <c r="F210" s="28">
        <v>50</v>
      </c>
      <c r="G210" s="28">
        <v>0.35807099999999997</v>
      </c>
      <c r="H210" s="28">
        <v>0.19100300000000001</v>
      </c>
      <c r="I210" s="28">
        <v>48.857635999999999</v>
      </c>
      <c r="J210" s="28">
        <v>1.497709</v>
      </c>
      <c r="K210" s="28">
        <v>9.1337270000000004</v>
      </c>
      <c r="L210" s="28">
        <v>0.14007800000000001</v>
      </c>
      <c r="M210" s="56">
        <v>0.35807099999999997</v>
      </c>
      <c r="N210" s="28">
        <v>9.3150999999999998E-2</v>
      </c>
      <c r="O210" s="28">
        <v>99700</v>
      </c>
      <c r="P210" s="28">
        <v>21.7</v>
      </c>
      <c r="Q210" s="28">
        <v>60</v>
      </c>
      <c r="R210" s="28">
        <v>1.171</v>
      </c>
      <c r="S210" s="28" t="s">
        <v>452</v>
      </c>
      <c r="T210" s="28" t="s">
        <v>453</v>
      </c>
      <c r="U210" s="79">
        <v>1120</v>
      </c>
      <c r="V210" s="34">
        <v>180.19680848468997</v>
      </c>
      <c r="W210" s="2">
        <v>4.8036046786057316</v>
      </c>
      <c r="X210" s="2">
        <v>25.052783138426911</v>
      </c>
      <c r="Y210" s="2">
        <v>-94.745506505831756</v>
      </c>
      <c r="Z210" s="80">
        <f>VLOOKUP(U210,BG!$A$2:$F$55,4)</f>
        <v>13.523777013690172</v>
      </c>
      <c r="AA210" s="80">
        <f>VLOOKUP(U210,BG!$A$2:$F$55,5)</f>
        <v>0.72272757179171632</v>
      </c>
      <c r="AB210" s="4">
        <f>VLOOKUP(U210+1,BG!$A$2:$F$55,4)</f>
        <v>14.624277443164019</v>
      </c>
      <c r="AC210" s="4">
        <f>VLOOKUP(U210+1,BG!$A$2:$F$55,5)</f>
        <v>0.65273455056328211</v>
      </c>
      <c r="AD210" s="3">
        <f>COUNTIF($U$2:U210,U210)</f>
        <v>12</v>
      </c>
      <c r="AE210" s="3">
        <f t="shared" si="49"/>
        <v>19</v>
      </c>
      <c r="AF210" s="3">
        <f t="shared" si="52"/>
        <v>7</v>
      </c>
      <c r="AG210" s="3">
        <f t="shared" si="53"/>
        <v>11</v>
      </c>
      <c r="AH210" s="81">
        <f t="shared" si="50"/>
        <v>14.196305053924188</v>
      </c>
      <c r="AI210" s="81">
        <f t="shared" si="51"/>
        <v>0.67995405881878435</v>
      </c>
      <c r="AJ210" s="83">
        <v>4.0625999999999998</v>
      </c>
      <c r="AK210" s="83">
        <v>24.8658</v>
      </c>
      <c r="AL210" s="84">
        <f t="shared" si="54"/>
        <v>101.01979908</v>
      </c>
      <c r="AM210" s="84">
        <f t="shared" si="48"/>
        <v>120.3436662958423</v>
      </c>
      <c r="AN210" s="84">
        <f t="shared" si="55"/>
        <v>9.6528352416453735</v>
      </c>
      <c r="AO210" s="84">
        <f t="shared" si="56"/>
        <v>110.69083105419692</v>
      </c>
      <c r="AP210" s="85">
        <f t="shared" si="57"/>
        <v>8.7369765698676063E-2</v>
      </c>
      <c r="AQ210" s="85">
        <f t="shared" si="58"/>
        <v>9.6710319741969215</v>
      </c>
      <c r="AR210" s="86">
        <f t="shared" si="59"/>
        <v>0</v>
      </c>
      <c r="AS210" s="88">
        <f t="shared" si="60"/>
        <v>2511.938119963464</v>
      </c>
      <c r="AT210" s="88">
        <f t="shared" si="61"/>
        <v>3014.9437737929525</v>
      </c>
      <c r="AU210" s="88">
        <f t="shared" si="62"/>
        <v>6.5634845016657728</v>
      </c>
      <c r="AV210" s="88">
        <f t="shared" si="63"/>
        <v>3008.3802892912868</v>
      </c>
    </row>
    <row r="211" spans="1:48" x14ac:dyDescent="0.25">
      <c r="A211">
        <v>8</v>
      </c>
      <c r="B211" s="27">
        <v>13</v>
      </c>
      <c r="C211" s="28" t="s">
        <v>429</v>
      </c>
      <c r="D211" s="28">
        <v>-800.03125</v>
      </c>
      <c r="E211" s="28">
        <v>52</v>
      </c>
      <c r="F211" s="28">
        <v>50</v>
      </c>
      <c r="G211" s="28">
        <v>0.32405400000000001</v>
      </c>
      <c r="H211" s="28">
        <v>0.19132099999999999</v>
      </c>
      <c r="I211" s="28">
        <v>48.937497999999998</v>
      </c>
      <c r="J211" s="28">
        <v>1.4912259999999999</v>
      </c>
      <c r="K211" s="28">
        <v>9.1411960000000008</v>
      </c>
      <c r="L211" s="28">
        <v>0.13968700000000001</v>
      </c>
      <c r="M211" s="56">
        <v>0.32405400000000001</v>
      </c>
      <c r="N211" s="28">
        <v>8.1889000000000003E-2</v>
      </c>
      <c r="O211" s="28">
        <v>99700</v>
      </c>
      <c r="P211" s="28">
        <v>21.7</v>
      </c>
      <c r="Q211" s="28">
        <v>60</v>
      </c>
      <c r="R211" s="28">
        <v>1.171</v>
      </c>
      <c r="S211" s="28" t="s">
        <v>454</v>
      </c>
      <c r="T211" s="28" t="s">
        <v>455</v>
      </c>
      <c r="U211" s="79">
        <v>1120</v>
      </c>
      <c r="V211" s="34">
        <v>147.41676015075845</v>
      </c>
      <c r="W211" s="2">
        <v>3.8015454080180606</v>
      </c>
      <c r="X211" s="2">
        <v>26.049038714213371</v>
      </c>
      <c r="Y211" s="2">
        <v>-94.827673314461478</v>
      </c>
      <c r="Z211" s="80">
        <f>VLOOKUP(U211,BG!$A$2:$F$55,4)</f>
        <v>13.523777013690172</v>
      </c>
      <c r="AA211" s="80">
        <f>VLOOKUP(U211,BG!$A$2:$F$55,5)</f>
        <v>0.72272757179171632</v>
      </c>
      <c r="AB211" s="4">
        <f>VLOOKUP(U211+1,BG!$A$2:$F$55,4)</f>
        <v>14.624277443164019</v>
      </c>
      <c r="AC211" s="4">
        <f>VLOOKUP(U211+1,BG!$A$2:$F$55,5)</f>
        <v>0.65273455056328211</v>
      </c>
      <c r="AD211" s="3">
        <f>COUNTIF($U$2:U211,U211)</f>
        <v>13</v>
      </c>
      <c r="AE211" s="3">
        <f t="shared" si="49"/>
        <v>19</v>
      </c>
      <c r="AF211" s="3">
        <f t="shared" si="52"/>
        <v>6</v>
      </c>
      <c r="AG211" s="3">
        <f t="shared" si="53"/>
        <v>12</v>
      </c>
      <c r="AH211" s="81">
        <f t="shared" si="50"/>
        <v>14.257443966672737</v>
      </c>
      <c r="AI211" s="81">
        <f t="shared" si="51"/>
        <v>0.67606555763942688</v>
      </c>
      <c r="AJ211" s="83">
        <v>3.0700400000000001</v>
      </c>
      <c r="AK211" s="83">
        <v>25.346299999999999</v>
      </c>
      <c r="AL211" s="84">
        <f t="shared" si="54"/>
        <v>77.814154852000001</v>
      </c>
      <c r="AM211" s="84">
        <f t="shared" si="48"/>
        <v>99.026603507302525</v>
      </c>
      <c r="AN211" s="84">
        <f t="shared" si="55"/>
        <v>9.6389668058414859</v>
      </c>
      <c r="AO211" s="84">
        <f t="shared" si="56"/>
        <v>89.387636701461034</v>
      </c>
      <c r="AP211" s="85">
        <f t="shared" si="57"/>
        <v>0.12947519675583799</v>
      </c>
      <c r="AQ211" s="85">
        <f t="shared" si="58"/>
        <v>11.573481849461032</v>
      </c>
      <c r="AR211" s="86">
        <f t="shared" si="59"/>
        <v>0</v>
      </c>
      <c r="AS211" s="88">
        <f t="shared" si="60"/>
        <v>1972.3009131252477</v>
      </c>
      <c r="AT211" s="88">
        <f t="shared" si="61"/>
        <v>2579.5478284987812</v>
      </c>
      <c r="AU211" s="88">
        <f t="shared" si="62"/>
        <v>6.5165734686591499</v>
      </c>
      <c r="AV211" s="88">
        <f t="shared" si="63"/>
        <v>2573.0312550301219</v>
      </c>
    </row>
    <row r="212" spans="1:48" x14ac:dyDescent="0.25">
      <c r="A212">
        <v>8</v>
      </c>
      <c r="B212" s="27">
        <v>14</v>
      </c>
      <c r="C212" s="28" t="s">
        <v>429</v>
      </c>
      <c r="D212" s="28">
        <v>-800.03125</v>
      </c>
      <c r="E212" s="28">
        <v>104</v>
      </c>
      <c r="F212" s="28">
        <v>50</v>
      </c>
      <c r="G212" s="28">
        <v>0.31778699999999999</v>
      </c>
      <c r="H212" s="28">
        <v>0.191274</v>
      </c>
      <c r="I212" s="28">
        <v>48.925521000000003</v>
      </c>
      <c r="J212" s="28">
        <v>1.436995</v>
      </c>
      <c r="K212" s="28">
        <v>9.1401540000000008</v>
      </c>
      <c r="L212" s="28">
        <v>0.134552</v>
      </c>
      <c r="M212" s="56">
        <v>0.31778699999999999</v>
      </c>
      <c r="N212" s="28">
        <v>8.2286999999999999E-2</v>
      </c>
      <c r="O212" s="28">
        <v>99700</v>
      </c>
      <c r="P212" s="28">
        <v>21.7</v>
      </c>
      <c r="Q212" s="28">
        <v>60</v>
      </c>
      <c r="R212" s="28">
        <v>1.171</v>
      </c>
      <c r="S212" s="28" t="s">
        <v>456</v>
      </c>
      <c r="T212" s="28" t="s">
        <v>457</v>
      </c>
      <c r="U212" s="79">
        <v>1120</v>
      </c>
      <c r="V212" s="34">
        <v>138.72316974287418</v>
      </c>
      <c r="W212" s="2">
        <v>3.4042765913426134</v>
      </c>
      <c r="X212" s="2">
        <v>27.647988529637313</v>
      </c>
      <c r="Y212" s="2">
        <v>-95.673308096938484</v>
      </c>
      <c r="Z212" s="80">
        <f>VLOOKUP(U212,BG!$A$2:$F$55,4)</f>
        <v>13.523777013690172</v>
      </c>
      <c r="AA212" s="80">
        <f>VLOOKUP(U212,BG!$A$2:$F$55,5)</f>
        <v>0.72272757179171632</v>
      </c>
      <c r="AB212" s="4">
        <f>VLOOKUP(U212+1,BG!$A$2:$F$55,4)</f>
        <v>14.624277443164019</v>
      </c>
      <c r="AC212" s="4">
        <f>VLOOKUP(U212+1,BG!$A$2:$F$55,5)</f>
        <v>0.65273455056328211</v>
      </c>
      <c r="AD212" s="3">
        <f>COUNTIF($U$2:U212,U212)</f>
        <v>14</v>
      </c>
      <c r="AE212" s="3">
        <f t="shared" si="49"/>
        <v>19</v>
      </c>
      <c r="AF212" s="3">
        <f t="shared" si="52"/>
        <v>5</v>
      </c>
      <c r="AG212" s="3">
        <f t="shared" si="53"/>
        <v>13</v>
      </c>
      <c r="AH212" s="81">
        <f t="shared" si="50"/>
        <v>14.318582879421285</v>
      </c>
      <c r="AI212" s="81">
        <f t="shared" si="51"/>
        <v>0.67217705646006942</v>
      </c>
      <c r="AJ212" s="83">
        <v>2.7291400000000001</v>
      </c>
      <c r="AK212" s="83">
        <v>26.8537</v>
      </c>
      <c r="AL212" s="84">
        <f t="shared" si="54"/>
        <v>73.287506817999997</v>
      </c>
      <c r="AM212" s="84">
        <f t="shared" si="48"/>
        <v>94.121400149153388</v>
      </c>
      <c r="AN212" s="84">
        <f t="shared" si="55"/>
        <v>9.6246228925689454</v>
      </c>
      <c r="AO212" s="84">
        <f t="shared" si="56"/>
        <v>84.496777256584437</v>
      </c>
      <c r="AP212" s="85">
        <f t="shared" si="57"/>
        <v>0.13265914751453972</v>
      </c>
      <c r="AQ212" s="85">
        <f t="shared" si="58"/>
        <v>11.20927043858444</v>
      </c>
      <c r="AR212" s="86">
        <f t="shared" si="59"/>
        <v>0</v>
      </c>
      <c r="AS212" s="88">
        <f t="shared" si="60"/>
        <v>1968.0407218385267</v>
      </c>
      <c r="AT212" s="88">
        <f t="shared" si="61"/>
        <v>2602.2673917171965</v>
      </c>
      <c r="AU212" s="88">
        <f t="shared" si="62"/>
        <v>6.4694506854651923</v>
      </c>
      <c r="AV212" s="88">
        <f t="shared" si="63"/>
        <v>2595.7979410317312</v>
      </c>
    </row>
    <row r="213" spans="1:48" x14ac:dyDescent="0.25">
      <c r="A213">
        <v>8</v>
      </c>
      <c r="B213" s="27">
        <v>15</v>
      </c>
      <c r="C213" s="28" t="s">
        <v>429</v>
      </c>
      <c r="D213" s="28">
        <v>-800.03125</v>
      </c>
      <c r="E213" s="28">
        <v>156</v>
      </c>
      <c r="F213" s="28">
        <v>50</v>
      </c>
      <c r="G213" s="28">
        <v>0.28059800000000001</v>
      </c>
      <c r="H213" s="28">
        <v>0.19075</v>
      </c>
      <c r="I213" s="28">
        <v>48.794204999999998</v>
      </c>
      <c r="J213" s="28">
        <v>1.450037</v>
      </c>
      <c r="K213" s="28">
        <v>9.1278579999999998</v>
      </c>
      <c r="L213" s="28">
        <v>0.13585</v>
      </c>
      <c r="M213" s="56">
        <v>0.28059800000000001</v>
      </c>
      <c r="N213" s="28">
        <v>6.8325999999999998E-2</v>
      </c>
      <c r="O213" s="28">
        <v>99700</v>
      </c>
      <c r="P213" s="28">
        <v>21.7</v>
      </c>
      <c r="Q213" s="28">
        <v>60</v>
      </c>
      <c r="R213" s="28">
        <v>1.171</v>
      </c>
      <c r="S213" s="28" t="s">
        <v>458</v>
      </c>
      <c r="T213" s="28" t="s">
        <v>459</v>
      </c>
      <c r="U213" s="79">
        <v>1120</v>
      </c>
      <c r="V213" s="34">
        <v>103.30557672137553</v>
      </c>
      <c r="W213" s="2">
        <v>3.2127750425011596</v>
      </c>
      <c r="X213" s="2">
        <v>22.718192586627161</v>
      </c>
      <c r="Y213" s="2">
        <v>-93.687729505399162</v>
      </c>
      <c r="Z213" s="80">
        <f>VLOOKUP(U213,BG!$A$2:$F$55,4)</f>
        <v>13.523777013690172</v>
      </c>
      <c r="AA213" s="80">
        <f>VLOOKUP(U213,BG!$A$2:$F$55,5)</f>
        <v>0.72272757179171632</v>
      </c>
      <c r="AB213" s="4">
        <f>VLOOKUP(U213+1,BG!$A$2:$F$55,4)</f>
        <v>14.624277443164019</v>
      </c>
      <c r="AC213" s="4">
        <f>VLOOKUP(U213+1,BG!$A$2:$F$55,5)</f>
        <v>0.65273455056328211</v>
      </c>
      <c r="AD213" s="3">
        <f>COUNTIF($U$2:U213,U213)</f>
        <v>15</v>
      </c>
      <c r="AE213" s="3">
        <f t="shared" si="49"/>
        <v>19</v>
      </c>
      <c r="AF213" s="3">
        <f t="shared" si="52"/>
        <v>4</v>
      </c>
      <c r="AG213" s="3">
        <f t="shared" si="53"/>
        <v>14</v>
      </c>
      <c r="AH213" s="81">
        <f t="shared" si="50"/>
        <v>14.37972179216983</v>
      </c>
      <c r="AI213" s="81">
        <f t="shared" si="51"/>
        <v>0.66828855528071196</v>
      </c>
      <c r="AJ213" s="83">
        <v>2.4352499999999999</v>
      </c>
      <c r="AK213" s="83">
        <v>22.177299999999999</v>
      </c>
      <c r="AL213" s="84">
        <f t="shared" si="54"/>
        <v>54.007269824999995</v>
      </c>
      <c r="AM213" s="84">
        <f t="shared" si="48"/>
        <v>72.988442153050613</v>
      </c>
      <c r="AN213" s="84">
        <f t="shared" si="55"/>
        <v>9.6098035018277468</v>
      </c>
      <c r="AO213" s="84">
        <f t="shared" si="56"/>
        <v>63.378638651222865</v>
      </c>
      <c r="AP213" s="85">
        <f t="shared" si="57"/>
        <v>0.14786320794604277</v>
      </c>
      <c r="AQ213" s="85">
        <f t="shared" si="58"/>
        <v>9.37136882622287</v>
      </c>
      <c r="AR213" s="86">
        <f t="shared" si="59"/>
        <v>0</v>
      </c>
      <c r="AS213" s="88">
        <f t="shared" si="60"/>
        <v>1197.7354250899723</v>
      </c>
      <c r="AT213" s="88">
        <f t="shared" si="61"/>
        <v>1658.1654854308997</v>
      </c>
      <c r="AU213" s="88">
        <f t="shared" si="62"/>
        <v>6.4221216987679908</v>
      </c>
      <c r="AV213" s="88">
        <f t="shared" si="63"/>
        <v>1651.7433637321317</v>
      </c>
    </row>
    <row r="214" spans="1:48" x14ac:dyDescent="0.25">
      <c r="A214">
        <v>8</v>
      </c>
      <c r="B214" s="27">
        <v>16</v>
      </c>
      <c r="C214" s="28" t="s">
        <v>429</v>
      </c>
      <c r="D214" s="28">
        <v>-800.03125</v>
      </c>
      <c r="E214" s="28">
        <v>208</v>
      </c>
      <c r="F214" s="28">
        <v>50</v>
      </c>
      <c r="G214" s="28">
        <v>0.260847</v>
      </c>
      <c r="H214" s="28">
        <v>0.19101399999999999</v>
      </c>
      <c r="I214" s="28">
        <v>48.860489999999999</v>
      </c>
      <c r="J214" s="28">
        <v>1.436445</v>
      </c>
      <c r="K214" s="28">
        <v>9.1340769999999996</v>
      </c>
      <c r="L214" s="28">
        <v>0.13450799999999999</v>
      </c>
      <c r="M214" s="56">
        <v>0.260847</v>
      </c>
      <c r="N214" s="28">
        <v>6.3346E-2</v>
      </c>
      <c r="O214" s="28">
        <v>99700</v>
      </c>
      <c r="P214" s="28">
        <v>21.7</v>
      </c>
      <c r="Q214" s="28">
        <v>60</v>
      </c>
      <c r="R214" s="28">
        <v>1.171</v>
      </c>
      <c r="S214" s="28" t="s">
        <v>460</v>
      </c>
      <c r="T214" s="28" t="s">
        <v>461</v>
      </c>
      <c r="U214" s="79">
        <v>1120</v>
      </c>
      <c r="V214" s="34">
        <v>83.023202056667841</v>
      </c>
      <c r="W214" s="2">
        <v>2.4119038031914788</v>
      </c>
      <c r="X214" s="2">
        <v>24.877603460116962</v>
      </c>
      <c r="Y214" s="2">
        <v>-94.336471231069353</v>
      </c>
      <c r="Z214" s="80">
        <f>VLOOKUP(U214,BG!$A$2:$F$55,4)</f>
        <v>13.523777013690172</v>
      </c>
      <c r="AA214" s="80">
        <f>VLOOKUP(U214,BG!$A$2:$F$55,5)</f>
        <v>0.72272757179171632</v>
      </c>
      <c r="AB214" s="4">
        <f>VLOOKUP(U214+1,BG!$A$2:$F$55,4)</f>
        <v>14.624277443164019</v>
      </c>
      <c r="AC214" s="4">
        <f>VLOOKUP(U214+1,BG!$A$2:$F$55,5)</f>
        <v>0.65273455056328211</v>
      </c>
      <c r="AD214" s="3">
        <f>COUNTIF($U$2:U214,U214)</f>
        <v>16</v>
      </c>
      <c r="AE214" s="3">
        <f t="shared" si="49"/>
        <v>19</v>
      </c>
      <c r="AF214" s="3">
        <f t="shared" si="52"/>
        <v>3</v>
      </c>
      <c r="AG214" s="3">
        <f t="shared" si="53"/>
        <v>15</v>
      </c>
      <c r="AH214" s="81">
        <f t="shared" si="50"/>
        <v>14.440860704918375</v>
      </c>
      <c r="AI214" s="81">
        <f t="shared" si="51"/>
        <v>0.6644000541013545</v>
      </c>
      <c r="AJ214" s="83">
        <v>1.8197300000000001</v>
      </c>
      <c r="AK214" s="83">
        <v>24.885100000000001</v>
      </c>
      <c r="AL214" s="84">
        <f t="shared" si="54"/>
        <v>45.284163023000005</v>
      </c>
      <c r="AM214" s="84">
        <f t="shared" si="48"/>
        <v>60.002386399745596</v>
      </c>
      <c r="AN214" s="84">
        <f t="shared" si="55"/>
        <v>9.5945086336178917</v>
      </c>
      <c r="AO214" s="84">
        <f t="shared" si="56"/>
        <v>50.407877766127704</v>
      </c>
      <c r="AP214" s="85">
        <f t="shared" si="57"/>
        <v>0.10164511917957897</v>
      </c>
      <c r="AQ214" s="85">
        <f t="shared" si="58"/>
        <v>5.1237147431276995</v>
      </c>
      <c r="AR214" s="86">
        <f t="shared" si="59"/>
        <v>0</v>
      </c>
      <c r="AS214" s="88">
        <f t="shared" si="60"/>
        <v>1126.9009252436574</v>
      </c>
      <c r="AT214" s="88">
        <f t="shared" si="61"/>
        <v>1492.7155755135859</v>
      </c>
      <c r="AU214" s="88">
        <f t="shared" si="62"/>
        <v>6.3745920552516404</v>
      </c>
      <c r="AV214" s="88">
        <f t="shared" si="63"/>
        <v>1486.3409834583342</v>
      </c>
    </row>
    <row r="215" spans="1:48" x14ac:dyDescent="0.25">
      <c r="A215">
        <v>8</v>
      </c>
      <c r="B215" s="27">
        <v>17</v>
      </c>
      <c r="C215" s="28" t="s">
        <v>429</v>
      </c>
      <c r="D215" s="28">
        <v>-800.03125</v>
      </c>
      <c r="E215" s="28">
        <v>260</v>
      </c>
      <c r="F215" s="28">
        <v>50</v>
      </c>
      <c r="G215" s="28">
        <v>0.22250600000000001</v>
      </c>
      <c r="H215" s="28">
        <v>0.190752</v>
      </c>
      <c r="I215" s="28">
        <v>48.794643999999998</v>
      </c>
      <c r="J215" s="28">
        <v>1.4226449999999999</v>
      </c>
      <c r="K215" s="28">
        <v>9.1279369999999993</v>
      </c>
      <c r="L215" s="28">
        <v>0.13331599999999999</v>
      </c>
      <c r="M215" s="56">
        <v>0.22250600000000001</v>
      </c>
      <c r="N215" s="28">
        <v>4.8410000000000002E-2</v>
      </c>
      <c r="O215" s="28">
        <v>99700</v>
      </c>
      <c r="P215" s="28">
        <v>21.7</v>
      </c>
      <c r="Q215" s="28">
        <v>60</v>
      </c>
      <c r="R215" s="28">
        <v>1.171</v>
      </c>
      <c r="S215" s="28" t="s">
        <v>462</v>
      </c>
      <c r="T215" s="28" t="s">
        <v>463</v>
      </c>
      <c r="U215" s="79">
        <v>1120</v>
      </c>
      <c r="V215" s="34">
        <v>46.735900409298928</v>
      </c>
      <c r="W215" s="2">
        <v>1.9374288605230423</v>
      </c>
      <c r="X215" s="2">
        <v>18.28150065364445</v>
      </c>
      <c r="Y215" s="2">
        <v>-95.174402870819861</v>
      </c>
      <c r="Z215" s="80">
        <f>VLOOKUP(U215,BG!$A$2:$F$55,4)</f>
        <v>13.523777013690172</v>
      </c>
      <c r="AA215" s="80">
        <f>VLOOKUP(U215,BG!$A$2:$F$55,5)</f>
        <v>0.72272757179171632</v>
      </c>
      <c r="AB215" s="4">
        <f>VLOOKUP(U215+1,BG!$A$2:$F$55,4)</f>
        <v>14.624277443164019</v>
      </c>
      <c r="AC215" s="4">
        <f>VLOOKUP(U215+1,BG!$A$2:$F$55,5)</f>
        <v>0.65273455056328211</v>
      </c>
      <c r="AD215" s="3">
        <f>COUNTIF($U$2:U215,U215)</f>
        <v>17</v>
      </c>
      <c r="AE215" s="3">
        <f t="shared" si="49"/>
        <v>19</v>
      </c>
      <c r="AF215" s="3">
        <f t="shared" si="52"/>
        <v>2</v>
      </c>
      <c r="AG215" s="3">
        <f t="shared" si="53"/>
        <v>16</v>
      </c>
      <c r="AH215" s="81">
        <f t="shared" si="50"/>
        <v>14.501999617666923</v>
      </c>
      <c r="AI215" s="81">
        <f t="shared" si="51"/>
        <v>0.66051155292199704</v>
      </c>
      <c r="AJ215" s="83">
        <v>1.30423</v>
      </c>
      <c r="AK215" s="83">
        <v>18.5626</v>
      </c>
      <c r="AL215" s="84">
        <f t="shared" si="54"/>
        <v>24.209899797999999</v>
      </c>
      <c r="AM215" s="84">
        <f t="shared" si="48"/>
        <v>35.419106980041619</v>
      </c>
      <c r="AN215" s="84">
        <f t="shared" si="55"/>
        <v>9.5787382879393874</v>
      </c>
      <c r="AO215" s="84">
        <f t="shared" si="56"/>
        <v>25.840368692102231</v>
      </c>
      <c r="AP215" s="85">
        <f t="shared" si="57"/>
        <v>6.3097741117005196E-2</v>
      </c>
      <c r="AQ215" s="85">
        <f t="shared" si="58"/>
        <v>1.6304688941022327</v>
      </c>
      <c r="AR215" s="86">
        <f t="shared" si="59"/>
        <v>0</v>
      </c>
      <c r="AS215" s="88">
        <f t="shared" si="60"/>
        <v>449.39868599035481</v>
      </c>
      <c r="AT215" s="88">
        <f t="shared" si="61"/>
        <v>647.51442740713355</v>
      </c>
      <c r="AU215" s="88">
        <f t="shared" si="62"/>
        <v>6.3268673016002355</v>
      </c>
      <c r="AV215" s="88">
        <f t="shared" si="63"/>
        <v>641.18756010553329</v>
      </c>
    </row>
    <row r="216" spans="1:48" x14ac:dyDescent="0.25">
      <c r="A216">
        <v>8</v>
      </c>
      <c r="B216" s="27">
        <v>18</v>
      </c>
      <c r="C216" s="28" t="s">
        <v>429</v>
      </c>
      <c r="D216" s="28">
        <v>-800.03125</v>
      </c>
      <c r="E216" s="28">
        <v>312</v>
      </c>
      <c r="F216" s="28">
        <v>50</v>
      </c>
      <c r="G216" s="28">
        <v>0.218276</v>
      </c>
      <c r="H216" s="28">
        <v>0.19071099999999999</v>
      </c>
      <c r="I216" s="28">
        <v>48.784363999999997</v>
      </c>
      <c r="J216" s="28">
        <v>1.4520439999999999</v>
      </c>
      <c r="K216" s="28">
        <v>9.1269329999999993</v>
      </c>
      <c r="L216" s="28">
        <v>0.13616700000000001</v>
      </c>
      <c r="M216" s="56">
        <v>0.218276</v>
      </c>
      <c r="N216" s="28">
        <v>5.1948000000000001E-2</v>
      </c>
      <c r="O216" s="28">
        <v>99700</v>
      </c>
      <c r="P216" s="28">
        <v>21.7</v>
      </c>
      <c r="Q216" s="28">
        <v>60</v>
      </c>
      <c r="R216" s="28">
        <v>1.171</v>
      </c>
      <c r="S216" s="28" t="s">
        <v>464</v>
      </c>
      <c r="T216" s="28" t="s">
        <v>465</v>
      </c>
      <c r="U216" s="79">
        <v>1120</v>
      </c>
      <c r="V216" s="34">
        <v>39.931920103593107</v>
      </c>
      <c r="W216" s="2">
        <v>1.8269960267911682</v>
      </c>
      <c r="X216" s="2">
        <v>18.04782778069729</v>
      </c>
      <c r="Y216" s="2">
        <v>-94.889801799167969</v>
      </c>
      <c r="Z216" s="80">
        <f>VLOOKUP(U216,BG!$A$2:$F$55,4)</f>
        <v>13.523777013690172</v>
      </c>
      <c r="AA216" s="80">
        <f>VLOOKUP(U216,BG!$A$2:$F$55,5)</f>
        <v>0.72272757179171632</v>
      </c>
      <c r="AB216" s="4">
        <f>VLOOKUP(U216+1,BG!$A$2:$F$55,4)</f>
        <v>14.624277443164019</v>
      </c>
      <c r="AC216" s="4">
        <f>VLOOKUP(U216+1,BG!$A$2:$F$55,5)</f>
        <v>0.65273455056328211</v>
      </c>
      <c r="AD216" s="3">
        <f>COUNTIF($U$2:U216,U216)</f>
        <v>18</v>
      </c>
      <c r="AE216" s="3">
        <f t="shared" si="49"/>
        <v>19</v>
      </c>
      <c r="AF216" s="3">
        <f t="shared" si="52"/>
        <v>1</v>
      </c>
      <c r="AG216" s="3">
        <f t="shared" si="53"/>
        <v>17</v>
      </c>
      <c r="AH216" s="81">
        <f t="shared" si="50"/>
        <v>14.563138530415472</v>
      </c>
      <c r="AI216" s="81">
        <f t="shared" si="51"/>
        <v>0.65662305174263969</v>
      </c>
      <c r="AJ216" s="83">
        <v>1.21662</v>
      </c>
      <c r="AK216" s="83">
        <v>18.534800000000001</v>
      </c>
      <c r="AL216" s="84">
        <f t="shared" si="54"/>
        <v>22.549808376000001</v>
      </c>
      <c r="AM216" s="84">
        <f t="shared" si="48"/>
        <v>32.973309647545214</v>
      </c>
      <c r="AN216" s="84">
        <f t="shared" si="55"/>
        <v>9.5624924647922285</v>
      </c>
      <c r="AO216" s="84">
        <f t="shared" si="56"/>
        <v>23.410817182752986</v>
      </c>
      <c r="AP216" s="85">
        <f t="shared" si="57"/>
        <v>3.6778246570021461E-2</v>
      </c>
      <c r="AQ216" s="85">
        <f t="shared" si="58"/>
        <v>0.86100880675298441</v>
      </c>
      <c r="AR216" s="86">
        <f t="shared" si="59"/>
        <v>0</v>
      </c>
      <c r="AS216" s="88">
        <f t="shared" si="60"/>
        <v>417.95618828748485</v>
      </c>
      <c r="AT216" s="88">
        <f t="shared" si="61"/>
        <v>595.09661387850053</v>
      </c>
      <c r="AU216" s="88">
        <f t="shared" si="62"/>
        <v>6.2789529844978693</v>
      </c>
      <c r="AV216" s="88">
        <f t="shared" si="63"/>
        <v>588.81766089400264</v>
      </c>
    </row>
    <row r="217" spans="1:48" x14ac:dyDescent="0.25">
      <c r="A217">
        <v>8</v>
      </c>
      <c r="B217" s="27">
        <v>19</v>
      </c>
      <c r="C217" s="28" t="s">
        <v>429</v>
      </c>
      <c r="D217" s="28">
        <v>-800.03125</v>
      </c>
      <c r="E217" s="28">
        <v>364</v>
      </c>
      <c r="F217" s="28">
        <v>50</v>
      </c>
      <c r="G217" s="28">
        <v>0.205817</v>
      </c>
      <c r="H217" s="28">
        <v>0.190944</v>
      </c>
      <c r="I217" s="28">
        <v>48.842725000000002</v>
      </c>
      <c r="J217" s="28">
        <v>1.4419390000000001</v>
      </c>
      <c r="K217" s="28">
        <v>9.1324070000000006</v>
      </c>
      <c r="L217" s="28">
        <v>0.13511100000000001</v>
      </c>
      <c r="M217" s="56">
        <v>0.205817</v>
      </c>
      <c r="N217" s="28">
        <v>3.4826000000000003E-2</v>
      </c>
      <c r="O217" s="28">
        <v>99700</v>
      </c>
      <c r="P217" s="28">
        <v>21.7</v>
      </c>
      <c r="Q217" s="28">
        <v>60</v>
      </c>
      <c r="R217" s="28">
        <v>1.171</v>
      </c>
      <c r="S217" s="28" t="s">
        <v>466</v>
      </c>
      <c r="T217" s="28" t="s">
        <v>467</v>
      </c>
      <c r="U217" s="79">
        <v>1120</v>
      </c>
      <c r="V217" s="34">
        <v>26.052891072431414</v>
      </c>
      <c r="W217" s="2">
        <v>2.348963425353773</v>
      </c>
      <c r="X217" s="2">
        <v>10.607867901935077</v>
      </c>
      <c r="Y217" s="2">
        <v>-95.164679987336285</v>
      </c>
      <c r="Z217" s="80">
        <f>VLOOKUP(U217,BG!$A$2:$F$55,4)</f>
        <v>13.523777013690172</v>
      </c>
      <c r="AA217" s="80">
        <f>VLOOKUP(U217,BG!$A$2:$F$55,5)</f>
        <v>0.72272757179171632</v>
      </c>
      <c r="AB217" s="4">
        <f>VLOOKUP(U217+1,BG!$A$2:$F$55,4)</f>
        <v>14.624277443164019</v>
      </c>
      <c r="AC217" s="4">
        <f>VLOOKUP(U217+1,BG!$A$2:$F$55,5)</f>
        <v>0.65273455056328211</v>
      </c>
      <c r="AD217" s="3">
        <f>COUNTIF($U$2:U217,U217)</f>
        <v>19</v>
      </c>
      <c r="AE217" s="3">
        <f t="shared" si="49"/>
        <v>19</v>
      </c>
      <c r="AF217" s="3">
        <f t="shared" si="52"/>
        <v>0</v>
      </c>
      <c r="AG217" s="3">
        <f t="shared" si="53"/>
        <v>18</v>
      </c>
      <c r="AH217" s="81">
        <f t="shared" si="50"/>
        <v>14.62427744316402</v>
      </c>
      <c r="AI217" s="81">
        <f t="shared" si="51"/>
        <v>0.65273455056328211</v>
      </c>
      <c r="AJ217" s="83">
        <v>1.2565900000000001</v>
      </c>
      <c r="AK217" s="83">
        <v>12.273099999999999</v>
      </c>
      <c r="AL217" s="84">
        <f t="shared" si="54"/>
        <v>15.422254729</v>
      </c>
      <c r="AM217" s="84">
        <f t="shared" si="48"/>
        <v>24.917493722629757</v>
      </c>
      <c r="AN217" s="84">
        <f t="shared" si="55"/>
        <v>9.5457711641764114</v>
      </c>
      <c r="AO217" s="84">
        <f t="shared" si="56"/>
        <v>15.371722558453346</v>
      </c>
      <c r="AP217" s="85">
        <f t="shared" si="57"/>
        <v>3.2873459922593729E-3</v>
      </c>
      <c r="AQ217" s="85">
        <f t="shared" si="58"/>
        <v>5.0532170546654598E-2</v>
      </c>
      <c r="AR217" s="86">
        <f t="shared" si="59"/>
        <v>0</v>
      </c>
      <c r="AS217" s="88">
        <f t="shared" si="60"/>
        <v>189.2788745144899</v>
      </c>
      <c r="AT217" s="88">
        <f t="shared" si="61"/>
        <v>264.32148185695297</v>
      </c>
      <c r="AU217" s="88">
        <f t="shared" si="62"/>
        <v>6.2308546506286282</v>
      </c>
      <c r="AV217" s="88">
        <f t="shared" si="63"/>
        <v>258.09062720632437</v>
      </c>
    </row>
    <row r="218" spans="1:48" x14ac:dyDescent="0.25">
      <c r="A218">
        <v>9</v>
      </c>
      <c r="B218" s="30">
        <v>1</v>
      </c>
      <c r="C218" s="31" t="s">
        <v>429</v>
      </c>
      <c r="D218" s="31">
        <v>-800</v>
      </c>
      <c r="E218" s="31">
        <v>-572</v>
      </c>
      <c r="F218" s="31">
        <v>120</v>
      </c>
      <c r="G218" s="31">
        <v>0.15967899999999999</v>
      </c>
      <c r="H218" s="31">
        <v>0.19234599999999999</v>
      </c>
      <c r="I218" s="31">
        <v>49.194609999999997</v>
      </c>
      <c r="J218" s="31">
        <v>1.4648699999999999</v>
      </c>
      <c r="K218" s="31">
        <v>9.1652319999999996</v>
      </c>
      <c r="L218" s="31">
        <v>0.136518</v>
      </c>
      <c r="M218" s="57">
        <v>0.15967899999999999</v>
      </c>
      <c r="N218" s="31">
        <v>1.6693E-2</v>
      </c>
      <c r="O218" s="31">
        <v>99700</v>
      </c>
      <c r="P218" s="31">
        <v>21.7</v>
      </c>
      <c r="Q218" s="31">
        <v>60</v>
      </c>
      <c r="R218" s="31">
        <v>1.171</v>
      </c>
      <c r="S218" s="31" t="s">
        <v>468</v>
      </c>
      <c r="T218" s="31" t="s">
        <v>469</v>
      </c>
      <c r="U218" s="77">
        <v>1130</v>
      </c>
      <c r="V218" s="34">
        <v>4.5826212764203973</v>
      </c>
      <c r="W218" s="2">
        <v>9.8278142607068677</v>
      </c>
      <c r="X218" s="2">
        <v>1.7115691770958734</v>
      </c>
      <c r="Y218" s="2">
        <v>-74.928594645528477</v>
      </c>
      <c r="Z218" s="80">
        <f>VLOOKUP(U218,BG!$A$2:$F$55,4)</f>
        <v>32.744260072672837</v>
      </c>
      <c r="AA218" s="80">
        <f>VLOOKUP(U218,BG!$A$2:$F$55,5)</f>
        <v>0.42391844719064559</v>
      </c>
      <c r="AB218" s="4">
        <f>VLOOKUP(U218+1,BG!$A$2:$F$55,4)</f>
        <v>30.162090090437076</v>
      </c>
      <c r="AC218" s="4">
        <f>VLOOKUP(U218+1,BG!$A$2:$F$55,5)</f>
        <v>0.46376937354159786</v>
      </c>
      <c r="AD218" s="3">
        <f>COUNTIF($U$2:U218,U218)</f>
        <v>1</v>
      </c>
      <c r="AE218" s="3">
        <f t="shared" si="49"/>
        <v>19</v>
      </c>
      <c r="AF218" s="3">
        <f t="shared" si="52"/>
        <v>18</v>
      </c>
      <c r="AG218" s="3">
        <f t="shared" si="53"/>
        <v>0</v>
      </c>
      <c r="AH218" s="81">
        <f t="shared" si="50"/>
        <v>32.744260072672837</v>
      </c>
      <c r="AI218" s="81">
        <f t="shared" si="51"/>
        <v>0.42391844719064559</v>
      </c>
      <c r="AJ218" s="83">
        <v>3.3589699999999998</v>
      </c>
      <c r="AK218" s="83">
        <v>1.4946900000000001</v>
      </c>
      <c r="AL218" s="84">
        <f t="shared" si="54"/>
        <v>5.0206188692999998</v>
      </c>
      <c r="AM218" s="84">
        <f t="shared" si="48"/>
        <v>16.820983966849145</v>
      </c>
      <c r="AN218" s="84">
        <f t="shared" si="55"/>
        <v>13.880895884414125</v>
      </c>
      <c r="AO218" s="84">
        <f t="shared" si="56"/>
        <v>2.94008808243502</v>
      </c>
      <c r="AP218" s="85">
        <f t="shared" si="57"/>
        <v>0.70764233197457693</v>
      </c>
      <c r="AQ218" s="85">
        <f t="shared" si="58"/>
        <v>2.0805307868649798</v>
      </c>
      <c r="AR218" s="86">
        <f t="shared" si="59"/>
        <v>0</v>
      </c>
      <c r="AS218" s="88">
        <f t="shared" si="60"/>
        <v>7.5042688177540171</v>
      </c>
      <c r="AT218" s="88">
        <f t="shared" si="61"/>
        <v>28.790277686082867</v>
      </c>
      <c r="AU218" s="88">
        <f t="shared" si="62"/>
        <v>5.8843678289358587</v>
      </c>
      <c r="AV218" s="88">
        <f t="shared" si="63"/>
        <v>22.905909857147009</v>
      </c>
    </row>
    <row r="219" spans="1:48" x14ac:dyDescent="0.25">
      <c r="A219">
        <v>9</v>
      </c>
      <c r="B219" s="30">
        <v>2</v>
      </c>
      <c r="C219" s="31" t="s">
        <v>429</v>
      </c>
      <c r="D219" s="31">
        <v>-800</v>
      </c>
      <c r="E219" s="31">
        <v>-519.96875</v>
      </c>
      <c r="F219" s="31">
        <v>120</v>
      </c>
      <c r="G219" s="31">
        <v>0.166682</v>
      </c>
      <c r="H219" s="31">
        <v>0.19203700000000001</v>
      </c>
      <c r="I219" s="31">
        <v>49.117047999999997</v>
      </c>
      <c r="J219" s="31">
        <v>1.4256470000000001</v>
      </c>
      <c r="K219" s="31">
        <v>9.1580519999999996</v>
      </c>
      <c r="L219" s="31">
        <v>0.133158</v>
      </c>
      <c r="M219" s="57">
        <v>0.166682</v>
      </c>
      <c r="N219" s="31">
        <v>2.5378999999999999E-2</v>
      </c>
      <c r="O219" s="31">
        <v>99700</v>
      </c>
      <c r="P219" s="31">
        <v>21.7</v>
      </c>
      <c r="Q219" s="31">
        <v>60</v>
      </c>
      <c r="R219" s="31">
        <v>1.171</v>
      </c>
      <c r="S219" s="31" t="s">
        <v>470</v>
      </c>
      <c r="T219" s="31" t="s">
        <v>471</v>
      </c>
      <c r="U219" s="77">
        <v>1130</v>
      </c>
      <c r="V219" s="34">
        <v>8.2237347967413097</v>
      </c>
      <c r="W219" s="2">
        <v>4.817630233749016</v>
      </c>
      <c r="X219" s="2">
        <v>2.8650555610564243</v>
      </c>
      <c r="Y219" s="2">
        <v>-82.216510984086625</v>
      </c>
      <c r="Z219" s="80">
        <f>VLOOKUP(U219,BG!$A$2:$F$55,4)</f>
        <v>32.744260072672837</v>
      </c>
      <c r="AA219" s="80">
        <f>VLOOKUP(U219,BG!$A$2:$F$55,5)</f>
        <v>0.42391844719064559</v>
      </c>
      <c r="AB219" s="4">
        <f>VLOOKUP(U219+1,BG!$A$2:$F$55,4)</f>
        <v>30.162090090437076</v>
      </c>
      <c r="AC219" s="4">
        <f>VLOOKUP(U219+1,BG!$A$2:$F$55,5)</f>
        <v>0.46376937354159786</v>
      </c>
      <c r="AD219" s="3">
        <f>COUNTIF($U$2:U219,U219)</f>
        <v>2</v>
      </c>
      <c r="AE219" s="3">
        <f t="shared" si="49"/>
        <v>19</v>
      </c>
      <c r="AF219" s="3">
        <f t="shared" si="52"/>
        <v>17</v>
      </c>
      <c r="AG219" s="3">
        <f t="shared" si="53"/>
        <v>1</v>
      </c>
      <c r="AH219" s="81">
        <f t="shared" si="50"/>
        <v>32.600806184770853</v>
      </c>
      <c r="AI219" s="81">
        <f t="shared" si="51"/>
        <v>0.42613238754347627</v>
      </c>
      <c r="AJ219" s="83">
        <v>1.8208599999999999</v>
      </c>
      <c r="AK219" s="83">
        <v>3.9631599999999998</v>
      </c>
      <c r="AL219" s="84">
        <f t="shared" si="54"/>
        <v>7.2163595175999991</v>
      </c>
      <c r="AM219" s="84">
        <f t="shared" si="48"/>
        <v>13.80277829231618</v>
      </c>
      <c r="AN219" s="84">
        <f t="shared" si="55"/>
        <v>13.892259375358531</v>
      </c>
      <c r="AO219" s="84">
        <f t="shared" si="56"/>
        <v>-8.9481083042350917E-2</v>
      </c>
      <c r="AP219" s="85">
        <f t="shared" si="57"/>
        <v>81.646760993991705</v>
      </c>
      <c r="AQ219" s="85">
        <f t="shared" si="58"/>
        <v>7.30584060064235</v>
      </c>
      <c r="AR219" s="86">
        <f t="shared" si="59"/>
        <v>0</v>
      </c>
      <c r="AS219" s="88">
        <f t="shared" si="60"/>
        <v>28.59958738577161</v>
      </c>
      <c r="AT219" s="88">
        <f t="shared" si="61"/>
        <v>39.545726704429363</v>
      </c>
      <c r="AU219" s="88">
        <f t="shared" si="62"/>
        <v>5.9199416559947728</v>
      </c>
      <c r="AV219" s="88">
        <f t="shared" si="63"/>
        <v>33.625785048434594</v>
      </c>
    </row>
    <row r="220" spans="1:48" x14ac:dyDescent="0.25">
      <c r="A220">
        <v>9</v>
      </c>
      <c r="B220" s="30">
        <v>3</v>
      </c>
      <c r="C220" s="31" t="s">
        <v>429</v>
      </c>
      <c r="D220" s="31">
        <v>-800</v>
      </c>
      <c r="E220" s="31">
        <v>-467.96875</v>
      </c>
      <c r="F220" s="31">
        <v>120</v>
      </c>
      <c r="G220" s="31">
        <v>0.17552899999999999</v>
      </c>
      <c r="H220" s="31">
        <v>0.192055</v>
      </c>
      <c r="I220" s="31">
        <v>49.121493999999998</v>
      </c>
      <c r="J220" s="31">
        <v>1.4310149999999999</v>
      </c>
      <c r="K220" s="31">
        <v>9.1584579999999995</v>
      </c>
      <c r="L220" s="31">
        <v>0.133715</v>
      </c>
      <c r="M220" s="57">
        <v>0.17552899999999999</v>
      </c>
      <c r="N220" s="31">
        <v>3.8302000000000003E-2</v>
      </c>
      <c r="O220" s="31">
        <v>99700</v>
      </c>
      <c r="P220" s="31">
        <v>21.7</v>
      </c>
      <c r="Q220" s="31">
        <v>60</v>
      </c>
      <c r="R220" s="31">
        <v>1.171</v>
      </c>
      <c r="S220" s="31" t="s">
        <v>472</v>
      </c>
      <c r="T220" s="31" t="s">
        <v>473</v>
      </c>
      <c r="U220" s="77">
        <v>1130</v>
      </c>
      <c r="V220" s="34">
        <v>13.444143259661789</v>
      </c>
      <c r="W220" s="2">
        <v>2.5516891480085686</v>
      </c>
      <c r="X220" s="2">
        <v>5.9906136370696261</v>
      </c>
      <c r="Y220" s="2">
        <v>-86.121346804158378</v>
      </c>
      <c r="Z220" s="80">
        <f>VLOOKUP(U220,BG!$A$2:$F$55,4)</f>
        <v>32.744260072672837</v>
      </c>
      <c r="AA220" s="80">
        <f>VLOOKUP(U220,BG!$A$2:$F$55,5)</f>
        <v>0.42391844719064559</v>
      </c>
      <c r="AB220" s="4">
        <f>VLOOKUP(U220+1,BG!$A$2:$F$55,4)</f>
        <v>30.162090090437076</v>
      </c>
      <c r="AC220" s="4">
        <f>VLOOKUP(U220+1,BG!$A$2:$F$55,5)</f>
        <v>0.46376937354159786</v>
      </c>
      <c r="AD220" s="3">
        <f>COUNTIF($U$2:U220,U220)</f>
        <v>3</v>
      </c>
      <c r="AE220" s="3">
        <f t="shared" si="49"/>
        <v>19</v>
      </c>
      <c r="AF220" s="3">
        <f t="shared" si="52"/>
        <v>16</v>
      </c>
      <c r="AG220" s="3">
        <f t="shared" si="53"/>
        <v>2</v>
      </c>
      <c r="AH220" s="81">
        <f t="shared" si="50"/>
        <v>32.457352296868862</v>
      </c>
      <c r="AI220" s="81">
        <f t="shared" si="51"/>
        <v>0.42834632789630694</v>
      </c>
      <c r="AJ220" s="83">
        <v>1.67364</v>
      </c>
      <c r="AK220" s="83">
        <v>8.7651500000000002</v>
      </c>
      <c r="AL220" s="84">
        <f t="shared" si="54"/>
        <v>14.669705646000001</v>
      </c>
      <c r="AM220" s="84">
        <f t="shared" si="48"/>
        <v>15.286183807622706</v>
      </c>
      <c r="AN220" s="84">
        <f t="shared" si="55"/>
        <v>13.902987669600542</v>
      </c>
      <c r="AO220" s="84">
        <f t="shared" si="56"/>
        <v>1.3831961380221642</v>
      </c>
      <c r="AP220" s="85">
        <f t="shared" si="57"/>
        <v>9.6056583319963948</v>
      </c>
      <c r="AQ220" s="85">
        <f t="shared" si="58"/>
        <v>13.286509507977836</v>
      </c>
      <c r="AR220" s="86">
        <f t="shared" si="59"/>
        <v>0</v>
      </c>
      <c r="AS220" s="88">
        <f t="shared" si="60"/>
        <v>128.58217044303692</v>
      </c>
      <c r="AT220" s="88">
        <f t="shared" si="61"/>
        <v>91.573621176697486</v>
      </c>
      <c r="AU220" s="88">
        <f t="shared" si="62"/>
        <v>5.9552937150610257</v>
      </c>
      <c r="AV220" s="88">
        <f t="shared" si="63"/>
        <v>85.618327461636454</v>
      </c>
    </row>
    <row r="221" spans="1:48" x14ac:dyDescent="0.25">
      <c r="A221">
        <v>9</v>
      </c>
      <c r="B221" s="30">
        <v>4</v>
      </c>
      <c r="C221" s="31" t="s">
        <v>429</v>
      </c>
      <c r="D221" s="31">
        <v>-800</v>
      </c>
      <c r="E221" s="31">
        <v>-415.96875</v>
      </c>
      <c r="F221" s="31">
        <v>120</v>
      </c>
      <c r="G221" s="31">
        <v>0.19833999999999999</v>
      </c>
      <c r="H221" s="31">
        <v>0.19248699999999999</v>
      </c>
      <c r="I221" s="31">
        <v>49.229843000000002</v>
      </c>
      <c r="J221" s="31">
        <v>1.4467669999999999</v>
      </c>
      <c r="K221" s="31">
        <v>9.1685350000000003</v>
      </c>
      <c r="L221" s="31">
        <v>0.135072</v>
      </c>
      <c r="M221" s="57">
        <v>0.19833999999999999</v>
      </c>
      <c r="N221" s="31">
        <v>3.8586000000000002E-2</v>
      </c>
      <c r="O221" s="31">
        <v>99700</v>
      </c>
      <c r="P221" s="31">
        <v>21.7</v>
      </c>
      <c r="Q221" s="31">
        <v>60</v>
      </c>
      <c r="R221" s="31">
        <v>1.171</v>
      </c>
      <c r="S221" s="31" t="s">
        <v>474</v>
      </c>
      <c r="T221" s="31" t="s">
        <v>475</v>
      </c>
      <c r="U221" s="77">
        <v>1130</v>
      </c>
      <c r="V221" s="34">
        <v>30.652548397499636</v>
      </c>
      <c r="W221" s="2">
        <v>2.9088170020650317</v>
      </c>
      <c r="X221" s="2">
        <v>10.181315862654335</v>
      </c>
      <c r="Y221" s="2">
        <v>-85.720721523368681</v>
      </c>
      <c r="Z221" s="80">
        <f>VLOOKUP(U221,BG!$A$2:$F$55,4)</f>
        <v>32.744260072672837</v>
      </c>
      <c r="AA221" s="80">
        <f>VLOOKUP(U221,BG!$A$2:$F$55,5)</f>
        <v>0.42391844719064559</v>
      </c>
      <c r="AB221" s="4">
        <f>VLOOKUP(U221+1,BG!$A$2:$F$55,4)</f>
        <v>30.162090090437076</v>
      </c>
      <c r="AC221" s="4">
        <f>VLOOKUP(U221+1,BG!$A$2:$F$55,5)</f>
        <v>0.46376937354159786</v>
      </c>
      <c r="AD221" s="3">
        <f>COUNTIF($U$2:U221,U221)</f>
        <v>4</v>
      </c>
      <c r="AE221" s="3">
        <f t="shared" si="49"/>
        <v>19</v>
      </c>
      <c r="AF221" s="3">
        <f t="shared" si="52"/>
        <v>15</v>
      </c>
      <c r="AG221" s="3">
        <f t="shared" si="53"/>
        <v>3</v>
      </c>
      <c r="AH221" s="81">
        <f t="shared" si="50"/>
        <v>32.313898408966878</v>
      </c>
      <c r="AI221" s="81">
        <f t="shared" si="51"/>
        <v>0.43056026824913762</v>
      </c>
      <c r="AJ221" s="83">
        <v>2.1559699999999999</v>
      </c>
      <c r="AK221" s="83">
        <v>10.7102</v>
      </c>
      <c r="AL221" s="84">
        <f t="shared" si="54"/>
        <v>23.090869894000001</v>
      </c>
      <c r="AM221" s="84">
        <f t="shared" si="48"/>
        <v>29.615584684683334</v>
      </c>
      <c r="AN221" s="84">
        <f t="shared" si="55"/>
        <v>13.91308076714016</v>
      </c>
      <c r="AO221" s="84">
        <f t="shared" si="56"/>
        <v>15.702503917543174</v>
      </c>
      <c r="AP221" s="85">
        <f t="shared" si="57"/>
        <v>0.47052151779452106</v>
      </c>
      <c r="AQ221" s="85">
        <f t="shared" si="58"/>
        <v>7.3883659764568268</v>
      </c>
      <c r="AR221" s="86">
        <f t="shared" si="59"/>
        <v>0</v>
      </c>
      <c r="AS221" s="88">
        <f t="shared" si="60"/>
        <v>247.30783473871881</v>
      </c>
      <c r="AT221" s="88">
        <f t="shared" si="61"/>
        <v>301.52562213194926</v>
      </c>
      <c r="AU221" s="88">
        <f t="shared" si="62"/>
        <v>5.9904197872717848</v>
      </c>
      <c r="AV221" s="88">
        <f t="shared" si="63"/>
        <v>295.53520234467749</v>
      </c>
    </row>
    <row r="222" spans="1:48" x14ac:dyDescent="0.25">
      <c r="A222">
        <v>9</v>
      </c>
      <c r="B222" s="30">
        <v>5</v>
      </c>
      <c r="C222" s="31" t="s">
        <v>429</v>
      </c>
      <c r="D222" s="31">
        <v>-800</v>
      </c>
      <c r="E222" s="31">
        <v>-363.96875</v>
      </c>
      <c r="F222" s="31">
        <v>120</v>
      </c>
      <c r="G222" s="31">
        <v>0.247034</v>
      </c>
      <c r="H222" s="31">
        <v>0.19228700000000001</v>
      </c>
      <c r="I222" s="31">
        <v>49.179755999999998</v>
      </c>
      <c r="J222" s="31">
        <v>1.4287859999999999</v>
      </c>
      <c r="K222" s="31">
        <v>9.1638940000000009</v>
      </c>
      <c r="L222" s="31">
        <v>0.13336799999999999</v>
      </c>
      <c r="M222" s="57">
        <v>0.247034</v>
      </c>
      <c r="N222" s="31">
        <v>5.6674000000000002E-2</v>
      </c>
      <c r="O222" s="31">
        <v>99700</v>
      </c>
      <c r="P222" s="31">
        <v>21.7</v>
      </c>
      <c r="Q222" s="31">
        <v>60</v>
      </c>
      <c r="R222" s="31">
        <v>1.171</v>
      </c>
      <c r="S222" s="31" t="s">
        <v>476</v>
      </c>
      <c r="T222" s="31" t="s">
        <v>477</v>
      </c>
      <c r="U222" s="77">
        <v>1130</v>
      </c>
      <c r="V222" s="34">
        <v>70.04888337644654</v>
      </c>
      <c r="W222" s="2">
        <v>2.4268646050587321</v>
      </c>
      <c r="X222" s="2">
        <v>20.161393331928529</v>
      </c>
      <c r="Y222" s="2">
        <v>-96.147912955401424</v>
      </c>
      <c r="Z222" s="80">
        <f>VLOOKUP(U222,BG!$A$2:$F$55,4)</f>
        <v>32.744260072672837</v>
      </c>
      <c r="AA222" s="80">
        <f>VLOOKUP(U222,BG!$A$2:$F$55,5)</f>
        <v>0.42391844719064559</v>
      </c>
      <c r="AB222" s="4">
        <f>VLOOKUP(U222+1,BG!$A$2:$F$55,4)</f>
        <v>30.162090090437076</v>
      </c>
      <c r="AC222" s="4">
        <f>VLOOKUP(U222+1,BG!$A$2:$F$55,5)</f>
        <v>0.46376937354159786</v>
      </c>
      <c r="AD222" s="3">
        <f>COUNTIF($U$2:U222,U222)</f>
        <v>5</v>
      </c>
      <c r="AE222" s="3">
        <f t="shared" si="49"/>
        <v>19</v>
      </c>
      <c r="AF222" s="3">
        <f t="shared" si="52"/>
        <v>14</v>
      </c>
      <c r="AG222" s="3">
        <f t="shared" si="53"/>
        <v>4</v>
      </c>
      <c r="AH222" s="81">
        <f t="shared" si="50"/>
        <v>32.170444521064887</v>
      </c>
      <c r="AI222" s="81">
        <f t="shared" si="51"/>
        <v>0.4327742086019683</v>
      </c>
      <c r="AJ222" s="83">
        <v>1.9194500000000001</v>
      </c>
      <c r="AK222" s="83">
        <v>20.400200000000002</v>
      </c>
      <c r="AL222" s="84">
        <f t="shared" si="54"/>
        <v>39.157163890000007</v>
      </c>
      <c r="AM222" s="84">
        <f t="shared" si="48"/>
        <v>48.928971865924488</v>
      </c>
      <c r="AN222" s="84">
        <f t="shared" si="55"/>
        <v>13.922538667977383</v>
      </c>
      <c r="AO222" s="84">
        <f t="shared" si="56"/>
        <v>35.006433197947104</v>
      </c>
      <c r="AP222" s="85">
        <f t="shared" si="57"/>
        <v>0.11857051155661058</v>
      </c>
      <c r="AQ222" s="85">
        <f t="shared" si="58"/>
        <v>4.1507306920529032</v>
      </c>
      <c r="AR222" s="86">
        <f t="shared" si="59"/>
        <v>0</v>
      </c>
      <c r="AS222" s="88">
        <f t="shared" si="60"/>
        <v>798.81397478877818</v>
      </c>
      <c r="AT222" s="88">
        <f t="shared" si="61"/>
        <v>986.47624711576862</v>
      </c>
      <c r="AU222" s="88">
        <f t="shared" si="62"/>
        <v>6.0253156537642143</v>
      </c>
      <c r="AV222" s="88">
        <f t="shared" si="63"/>
        <v>980.45093146200441</v>
      </c>
    </row>
    <row r="223" spans="1:48" x14ac:dyDescent="0.25">
      <c r="A223">
        <v>9</v>
      </c>
      <c r="B223" s="30">
        <v>6</v>
      </c>
      <c r="C223" s="31" t="s">
        <v>429</v>
      </c>
      <c r="D223" s="31">
        <v>-800</v>
      </c>
      <c r="E223" s="31">
        <v>-311.96875</v>
      </c>
      <c r="F223" s="31">
        <v>120</v>
      </c>
      <c r="G223" s="31">
        <v>0.28673599999999999</v>
      </c>
      <c r="H223" s="31">
        <v>0.19225700000000001</v>
      </c>
      <c r="I223" s="31">
        <v>49.172199999999997</v>
      </c>
      <c r="J223" s="31">
        <v>1.437398</v>
      </c>
      <c r="K223" s="31">
        <v>9.1631780000000003</v>
      </c>
      <c r="L223" s="31">
        <v>0.13414699999999999</v>
      </c>
      <c r="M223" s="57">
        <v>0.28673599999999999</v>
      </c>
      <c r="N223" s="31">
        <v>7.9544000000000004E-2</v>
      </c>
      <c r="O223" s="31">
        <v>99700</v>
      </c>
      <c r="P223" s="31">
        <v>21.7</v>
      </c>
      <c r="Q223" s="31">
        <v>60</v>
      </c>
      <c r="R223" s="31">
        <v>1.171</v>
      </c>
      <c r="S223" s="31" t="s">
        <v>478</v>
      </c>
      <c r="T223" s="31" t="s">
        <v>479</v>
      </c>
      <c r="U223" s="77">
        <v>1130</v>
      </c>
      <c r="V223" s="34">
        <v>101.66472080914323</v>
      </c>
      <c r="W223" s="2">
        <v>2.5041502296699343</v>
      </c>
      <c r="X223" s="2">
        <v>28.246365440266789</v>
      </c>
      <c r="Y223" s="2">
        <v>-98.531145735432546</v>
      </c>
      <c r="Z223" s="80">
        <f>VLOOKUP(U223,BG!$A$2:$F$55,4)</f>
        <v>32.744260072672837</v>
      </c>
      <c r="AA223" s="80">
        <f>VLOOKUP(U223,BG!$A$2:$F$55,5)</f>
        <v>0.42391844719064559</v>
      </c>
      <c r="AB223" s="4">
        <f>VLOOKUP(U223+1,BG!$A$2:$F$55,4)</f>
        <v>30.162090090437076</v>
      </c>
      <c r="AC223" s="4">
        <f>VLOOKUP(U223+1,BG!$A$2:$F$55,5)</f>
        <v>0.46376937354159786</v>
      </c>
      <c r="AD223" s="3">
        <f>COUNTIF($U$2:U223,U223)</f>
        <v>6</v>
      </c>
      <c r="AE223" s="3">
        <f t="shared" si="49"/>
        <v>19</v>
      </c>
      <c r="AF223" s="3">
        <f t="shared" si="52"/>
        <v>13</v>
      </c>
      <c r="AG223" s="3">
        <f t="shared" si="53"/>
        <v>5</v>
      </c>
      <c r="AH223" s="81">
        <f t="shared" si="50"/>
        <v>32.02699063316291</v>
      </c>
      <c r="AI223" s="81">
        <f t="shared" si="51"/>
        <v>0.43498814895479904</v>
      </c>
      <c r="AJ223" s="83">
        <v>2.2560500000000001</v>
      </c>
      <c r="AK223" s="83">
        <v>28.3093</v>
      </c>
      <c r="AL223" s="84">
        <f t="shared" si="54"/>
        <v>63.867196265000004</v>
      </c>
      <c r="AM223" s="84">
        <f t="shared" si="48"/>
        <v>70.733142504584976</v>
      </c>
      <c r="AN223" s="84">
        <f t="shared" si="55"/>
        <v>13.931361372112221</v>
      </c>
      <c r="AO223" s="84">
        <f t="shared" si="56"/>
        <v>56.801781132472755</v>
      </c>
      <c r="AP223" s="85">
        <f t="shared" si="57"/>
        <v>0.12438721095821507</v>
      </c>
      <c r="AQ223" s="85">
        <f t="shared" si="58"/>
        <v>7.0654151325272494</v>
      </c>
      <c r="AR223" s="86">
        <f t="shared" si="59"/>
        <v>0</v>
      </c>
      <c r="AS223" s="88">
        <f t="shared" si="60"/>
        <v>1808.0356192247648</v>
      </c>
      <c r="AT223" s="88">
        <f t="shared" si="61"/>
        <v>1997.954191922975</v>
      </c>
      <c r="AU223" s="88">
        <f t="shared" si="62"/>
        <v>6.0599770956754844</v>
      </c>
      <c r="AV223" s="88">
        <f t="shared" si="63"/>
        <v>1991.8942148272995</v>
      </c>
    </row>
    <row r="224" spans="1:48" x14ac:dyDescent="0.25">
      <c r="A224">
        <v>9</v>
      </c>
      <c r="B224" s="30">
        <v>7</v>
      </c>
      <c r="C224" s="31" t="s">
        <v>429</v>
      </c>
      <c r="D224" s="31">
        <v>-800</v>
      </c>
      <c r="E224" s="31">
        <v>-259.96875</v>
      </c>
      <c r="F224" s="31">
        <v>120</v>
      </c>
      <c r="G224" s="31">
        <v>0.33243899999999998</v>
      </c>
      <c r="H224" s="31">
        <v>0.192299</v>
      </c>
      <c r="I224" s="31">
        <v>49.182906000000003</v>
      </c>
      <c r="J224" s="31">
        <v>1.419324</v>
      </c>
      <c r="K224" s="31">
        <v>9.1641999999999992</v>
      </c>
      <c r="L224" s="31">
        <v>0.132517</v>
      </c>
      <c r="M224" s="57">
        <v>0.33243899999999998</v>
      </c>
      <c r="N224" s="31">
        <v>8.9122000000000007E-2</v>
      </c>
      <c r="O224" s="31">
        <v>99700</v>
      </c>
      <c r="P224" s="31">
        <v>21.7</v>
      </c>
      <c r="Q224" s="31">
        <v>60</v>
      </c>
      <c r="R224" s="31">
        <v>1.171</v>
      </c>
      <c r="S224" s="31" t="s">
        <v>480</v>
      </c>
      <c r="T224" s="31" t="s">
        <v>481</v>
      </c>
      <c r="U224" s="77">
        <v>1130</v>
      </c>
      <c r="V224" s="34">
        <v>138.36791765605849</v>
      </c>
      <c r="W224" s="2">
        <v>3.3241540537097172</v>
      </c>
      <c r="X224" s="2">
        <v>28.368203673266077</v>
      </c>
      <c r="Y224" s="2">
        <v>-102.78128282979213</v>
      </c>
      <c r="Z224" s="80">
        <f>VLOOKUP(U224,BG!$A$2:$F$55,4)</f>
        <v>32.744260072672837</v>
      </c>
      <c r="AA224" s="80">
        <f>VLOOKUP(U224,BG!$A$2:$F$55,5)</f>
        <v>0.42391844719064559</v>
      </c>
      <c r="AB224" s="4">
        <f>VLOOKUP(U224+1,BG!$A$2:$F$55,4)</f>
        <v>30.162090090437076</v>
      </c>
      <c r="AC224" s="4">
        <f>VLOOKUP(U224+1,BG!$A$2:$F$55,5)</f>
        <v>0.46376937354159786</v>
      </c>
      <c r="AD224" s="3">
        <f>COUNTIF($U$2:U224,U224)</f>
        <v>7</v>
      </c>
      <c r="AE224" s="3">
        <f t="shared" si="49"/>
        <v>19</v>
      </c>
      <c r="AF224" s="3">
        <f t="shared" si="52"/>
        <v>12</v>
      </c>
      <c r="AG224" s="3">
        <f t="shared" si="53"/>
        <v>6</v>
      </c>
      <c r="AH224" s="81">
        <f t="shared" si="50"/>
        <v>31.883536745260919</v>
      </c>
      <c r="AI224" s="81">
        <f t="shared" si="51"/>
        <v>0.43720208930762966</v>
      </c>
      <c r="AJ224" s="83">
        <v>2.8687399999999998</v>
      </c>
      <c r="AK224" s="83">
        <v>28.713699999999999</v>
      </c>
      <c r="AL224" s="84">
        <f t="shared" si="54"/>
        <v>82.372139737999987</v>
      </c>
      <c r="AM224" s="84">
        <f t="shared" si="48"/>
        <v>94.300279236950317</v>
      </c>
      <c r="AN224" s="84">
        <f t="shared" si="55"/>
        <v>13.939548879544656</v>
      </c>
      <c r="AO224" s="84">
        <f t="shared" si="56"/>
        <v>80.360730357405657</v>
      </c>
      <c r="AP224" s="85">
        <f t="shared" si="57"/>
        <v>2.5029754852258734E-2</v>
      </c>
      <c r="AQ224" s="85">
        <f t="shared" si="58"/>
        <v>2.0114093805943298</v>
      </c>
      <c r="AR224" s="86">
        <f t="shared" si="59"/>
        <v>0</v>
      </c>
      <c r="AS224" s="88">
        <f t="shared" si="60"/>
        <v>2365.2089087950103</v>
      </c>
      <c r="AT224" s="88">
        <f t="shared" si="61"/>
        <v>2675.1295278396706</v>
      </c>
      <c r="AU224" s="88">
        <f t="shared" si="62"/>
        <v>6.0943998941427511</v>
      </c>
      <c r="AV224" s="88">
        <f t="shared" si="63"/>
        <v>2669.0351279455276</v>
      </c>
    </row>
    <row r="225" spans="1:48" x14ac:dyDescent="0.25">
      <c r="A225">
        <v>9</v>
      </c>
      <c r="B225" s="30">
        <v>8</v>
      </c>
      <c r="C225" s="31" t="s">
        <v>429</v>
      </c>
      <c r="D225" s="31">
        <v>-800</v>
      </c>
      <c r="E225" s="31">
        <v>-207.96875</v>
      </c>
      <c r="F225" s="31">
        <v>120</v>
      </c>
      <c r="G225" s="31">
        <v>0.43094100000000002</v>
      </c>
      <c r="H225" s="31">
        <v>0.19212799999999999</v>
      </c>
      <c r="I225" s="31">
        <v>49.139912000000002</v>
      </c>
      <c r="J225" s="31">
        <v>1.423292</v>
      </c>
      <c r="K225" s="31">
        <v>9.1601870000000005</v>
      </c>
      <c r="L225" s="31">
        <v>0.13291</v>
      </c>
      <c r="M225" s="57">
        <v>0.43094100000000002</v>
      </c>
      <c r="N225" s="31">
        <v>0.17447099999999999</v>
      </c>
      <c r="O225" s="31">
        <v>99700</v>
      </c>
      <c r="P225" s="31">
        <v>21.7</v>
      </c>
      <c r="Q225" s="31">
        <v>60</v>
      </c>
      <c r="R225" s="31">
        <v>1.171</v>
      </c>
      <c r="S225" s="31" t="s">
        <v>482</v>
      </c>
      <c r="T225" s="31" t="s">
        <v>483</v>
      </c>
      <c r="U225" s="77">
        <v>1130</v>
      </c>
      <c r="V225" s="34">
        <v>220.21187339483819</v>
      </c>
      <c r="W225" s="2">
        <v>2.5177966575142028</v>
      </c>
      <c r="X225" s="2">
        <v>59.669226822110581</v>
      </c>
      <c r="Y225" s="2">
        <v>-106.84430302811556</v>
      </c>
      <c r="Z225" s="80">
        <f>VLOOKUP(U225,BG!$A$2:$F$55,4)</f>
        <v>32.744260072672837</v>
      </c>
      <c r="AA225" s="80">
        <f>VLOOKUP(U225,BG!$A$2:$F$55,5)</f>
        <v>0.42391844719064559</v>
      </c>
      <c r="AB225" s="4">
        <f>VLOOKUP(U225+1,BG!$A$2:$F$55,4)</f>
        <v>30.162090090437076</v>
      </c>
      <c r="AC225" s="4">
        <f>VLOOKUP(U225+1,BG!$A$2:$F$55,5)</f>
        <v>0.46376937354159786</v>
      </c>
      <c r="AD225" s="3">
        <f>COUNTIF($U$2:U225,U225)</f>
        <v>8</v>
      </c>
      <c r="AE225" s="3">
        <f t="shared" si="49"/>
        <v>19</v>
      </c>
      <c r="AF225" s="3">
        <f t="shared" si="52"/>
        <v>11</v>
      </c>
      <c r="AG225" s="3">
        <f t="shared" si="53"/>
        <v>7</v>
      </c>
      <c r="AH225" s="81">
        <f t="shared" si="50"/>
        <v>31.740082857358932</v>
      </c>
      <c r="AI225" s="81">
        <f t="shared" si="51"/>
        <v>0.43941602966046039</v>
      </c>
      <c r="AJ225" s="83">
        <v>2.4060899999999998</v>
      </c>
      <c r="AK225" s="83">
        <v>59.890900000000002</v>
      </c>
      <c r="AL225" s="84">
        <f t="shared" si="54"/>
        <v>144.10289558099998</v>
      </c>
      <c r="AM225" s="84">
        <f t="shared" si="48"/>
        <v>150.23497984916685</v>
      </c>
      <c r="AN225" s="84">
        <f t="shared" si="55"/>
        <v>13.947101190274703</v>
      </c>
      <c r="AO225" s="84">
        <f t="shared" si="56"/>
        <v>136.28787865889214</v>
      </c>
      <c r="AP225" s="85">
        <f t="shared" si="57"/>
        <v>5.734198080570059E-2</v>
      </c>
      <c r="AQ225" s="85">
        <f t="shared" si="58"/>
        <v>7.8150169221078443</v>
      </c>
      <c r="AR225" s="86">
        <f t="shared" si="59"/>
        <v>0</v>
      </c>
      <c r="AS225" s="88">
        <f t="shared" si="60"/>
        <v>8630.4521089521131</v>
      </c>
      <c r="AT225" s="88">
        <f t="shared" si="61"/>
        <v>8964.4050892351479</v>
      </c>
      <c r="AU225" s="88">
        <f t="shared" si="62"/>
        <v>6.1285798303031918</v>
      </c>
      <c r="AV225" s="88">
        <f t="shared" si="63"/>
        <v>8958.2765094048445</v>
      </c>
    </row>
    <row r="226" spans="1:48" x14ac:dyDescent="0.25">
      <c r="A226">
        <v>9</v>
      </c>
      <c r="B226" s="30">
        <v>9</v>
      </c>
      <c r="C226" s="31" t="s">
        <v>429</v>
      </c>
      <c r="D226" s="31">
        <v>-800</v>
      </c>
      <c r="E226" s="31">
        <v>-155.96875</v>
      </c>
      <c r="F226" s="31">
        <v>120</v>
      </c>
      <c r="G226" s="31">
        <v>0.475136</v>
      </c>
      <c r="H226" s="31">
        <v>0.192166</v>
      </c>
      <c r="I226" s="31">
        <v>49.149538999999997</v>
      </c>
      <c r="J226" s="31">
        <v>1.4222619999999999</v>
      </c>
      <c r="K226" s="31">
        <v>9.1610870000000002</v>
      </c>
      <c r="L226" s="31">
        <v>0.13272999999999999</v>
      </c>
      <c r="M226" s="57">
        <v>0.475136</v>
      </c>
      <c r="N226" s="31">
        <v>0.20888000000000001</v>
      </c>
      <c r="O226" s="31">
        <v>99700</v>
      </c>
      <c r="P226" s="31">
        <v>21.7</v>
      </c>
      <c r="Q226" s="31">
        <v>60</v>
      </c>
      <c r="R226" s="31">
        <v>1.171</v>
      </c>
      <c r="S226" s="31" t="s">
        <v>484</v>
      </c>
      <c r="T226" s="31" t="s">
        <v>485</v>
      </c>
      <c r="U226" s="77">
        <v>1130</v>
      </c>
      <c r="V226" s="34">
        <v>255.45863865653001</v>
      </c>
      <c r="W226" s="2">
        <v>2.2371754472532355</v>
      </c>
      <c r="X226" s="2">
        <v>80.13965925613816</v>
      </c>
      <c r="Y226" s="2">
        <v>-104.55553451463571</v>
      </c>
      <c r="Z226" s="80">
        <f>VLOOKUP(U226,BG!$A$2:$F$55,4)</f>
        <v>32.744260072672837</v>
      </c>
      <c r="AA226" s="80">
        <f>VLOOKUP(U226,BG!$A$2:$F$55,5)</f>
        <v>0.42391844719064559</v>
      </c>
      <c r="AB226" s="4">
        <f>VLOOKUP(U226+1,BG!$A$2:$F$55,4)</f>
        <v>30.162090090437076</v>
      </c>
      <c r="AC226" s="4">
        <f>VLOOKUP(U226+1,BG!$A$2:$F$55,5)</f>
        <v>0.46376937354159786</v>
      </c>
      <c r="AD226" s="3">
        <f>COUNTIF($U$2:U226,U226)</f>
        <v>9</v>
      </c>
      <c r="AE226" s="3">
        <f t="shared" si="49"/>
        <v>19</v>
      </c>
      <c r="AF226" s="3">
        <f t="shared" si="52"/>
        <v>10</v>
      </c>
      <c r="AG226" s="3">
        <f t="shared" si="53"/>
        <v>8</v>
      </c>
      <c r="AH226" s="81">
        <f t="shared" si="50"/>
        <v>31.59662896945694</v>
      </c>
      <c r="AI226" s="81">
        <f t="shared" si="51"/>
        <v>0.44162997001329107</v>
      </c>
      <c r="AJ226" s="83">
        <v>2.2032400000000001</v>
      </c>
      <c r="AK226" s="83">
        <v>80.064599999999999</v>
      </c>
      <c r="AL226" s="84">
        <f t="shared" si="54"/>
        <v>176.40152930400001</v>
      </c>
      <c r="AM226" s="84">
        <f t="shared" si="48"/>
        <v>179.28647803907279</v>
      </c>
      <c r="AN226" s="84">
        <f t="shared" si="55"/>
        <v>13.954018304302352</v>
      </c>
      <c r="AO226" s="84">
        <f t="shared" si="56"/>
        <v>165.33245973477045</v>
      </c>
      <c r="AP226" s="85">
        <f t="shared" si="57"/>
        <v>6.6950371312365226E-2</v>
      </c>
      <c r="AQ226" s="85">
        <f t="shared" si="58"/>
        <v>11.069069569229555</v>
      </c>
      <c r="AR226" s="86">
        <f t="shared" si="59"/>
        <v>0</v>
      </c>
      <c r="AS226" s="88">
        <f t="shared" si="60"/>
        <v>14123.517883113038</v>
      </c>
      <c r="AT226" s="88">
        <f t="shared" si="61"/>
        <v>14367.957259284391</v>
      </c>
      <c r="AU226" s="88">
        <f t="shared" si="62"/>
        <v>6.1625126852939633</v>
      </c>
      <c r="AV226" s="88">
        <f t="shared" si="63"/>
        <v>14361.794746599096</v>
      </c>
    </row>
    <row r="227" spans="1:48" x14ac:dyDescent="0.25">
      <c r="A227">
        <v>9</v>
      </c>
      <c r="B227" s="30">
        <v>10</v>
      </c>
      <c r="C227" s="31" t="s">
        <v>429</v>
      </c>
      <c r="D227" s="31">
        <v>-800</v>
      </c>
      <c r="E227" s="31">
        <v>-103.96875</v>
      </c>
      <c r="F227" s="31">
        <v>120</v>
      </c>
      <c r="G227" s="31">
        <v>0.48918600000000001</v>
      </c>
      <c r="H227" s="31">
        <v>0.19178100000000001</v>
      </c>
      <c r="I227" s="31">
        <v>49.052911000000002</v>
      </c>
      <c r="J227" s="31">
        <v>1.4397549999999999</v>
      </c>
      <c r="K227" s="31">
        <v>9.1520489999999999</v>
      </c>
      <c r="L227" s="31">
        <v>0.13455600000000001</v>
      </c>
      <c r="M227" s="57">
        <v>0.48918600000000001</v>
      </c>
      <c r="N227" s="31">
        <v>0.21957699999999999</v>
      </c>
      <c r="O227" s="31">
        <v>99700</v>
      </c>
      <c r="P227" s="31">
        <v>21.7</v>
      </c>
      <c r="Q227" s="31">
        <v>60</v>
      </c>
      <c r="R227" s="31">
        <v>1.171</v>
      </c>
      <c r="S227" s="31" t="s">
        <v>486</v>
      </c>
      <c r="T227" s="31" t="s">
        <v>487</v>
      </c>
      <c r="U227" s="77">
        <v>1130</v>
      </c>
      <c r="V227" s="34">
        <v>264.88006093765216</v>
      </c>
      <c r="W227" s="2">
        <v>2.6044976708699727</v>
      </c>
      <c r="X227" s="2">
        <v>72.35027523618497</v>
      </c>
      <c r="Y227" s="2">
        <v>-103.77600447512337</v>
      </c>
      <c r="Z227" s="80">
        <f>VLOOKUP(U227,BG!$A$2:$F$55,4)</f>
        <v>32.744260072672837</v>
      </c>
      <c r="AA227" s="80">
        <f>VLOOKUP(U227,BG!$A$2:$F$55,5)</f>
        <v>0.42391844719064559</v>
      </c>
      <c r="AB227" s="4">
        <f>VLOOKUP(U227+1,BG!$A$2:$F$55,4)</f>
        <v>30.162090090437076</v>
      </c>
      <c r="AC227" s="4">
        <f>VLOOKUP(U227+1,BG!$A$2:$F$55,5)</f>
        <v>0.46376937354159786</v>
      </c>
      <c r="AD227" s="3">
        <f>COUNTIF($U$2:U227,U227)</f>
        <v>10</v>
      </c>
      <c r="AE227" s="3">
        <f t="shared" si="49"/>
        <v>19</v>
      </c>
      <c r="AF227" s="3">
        <f t="shared" si="52"/>
        <v>9</v>
      </c>
      <c r="AG227" s="3">
        <f t="shared" si="53"/>
        <v>9</v>
      </c>
      <c r="AH227" s="81">
        <f t="shared" si="50"/>
        <v>31.45317508155496</v>
      </c>
      <c r="AI227" s="81">
        <f t="shared" si="51"/>
        <v>0.4438439103661217</v>
      </c>
      <c r="AJ227" s="83">
        <v>2.4858500000000001</v>
      </c>
      <c r="AK227" s="83">
        <v>72.470399999999998</v>
      </c>
      <c r="AL227" s="84">
        <f t="shared" si="54"/>
        <v>180.15054384000001</v>
      </c>
      <c r="AM227" s="84">
        <f t="shared" si="48"/>
        <v>188.43612333944523</v>
      </c>
      <c r="AN227" s="84">
        <f t="shared" si="55"/>
        <v>13.960300221627612</v>
      </c>
      <c r="AO227" s="84">
        <f t="shared" si="56"/>
        <v>174.47582311781761</v>
      </c>
      <c r="AP227" s="85">
        <f t="shared" si="57"/>
        <v>3.252439576313363E-2</v>
      </c>
      <c r="AQ227" s="85">
        <f t="shared" si="58"/>
        <v>5.6747207221823999</v>
      </c>
      <c r="AR227" s="86">
        <f t="shared" si="59"/>
        <v>0</v>
      </c>
      <c r="AS227" s="88">
        <f t="shared" si="60"/>
        <v>13055.581972302336</v>
      </c>
      <c r="AT227" s="88">
        <f t="shared" si="61"/>
        <v>13633.405388048561</v>
      </c>
      <c r="AU227" s="88">
        <f t="shared" si="62"/>
        <v>6.1961942402522352</v>
      </c>
      <c r="AV227" s="88">
        <f t="shared" si="63"/>
        <v>13627.209193808309</v>
      </c>
    </row>
    <row r="228" spans="1:48" x14ac:dyDescent="0.25">
      <c r="A228">
        <v>9</v>
      </c>
      <c r="B228" s="30">
        <v>11</v>
      </c>
      <c r="C228" s="31" t="s">
        <v>429</v>
      </c>
      <c r="D228" s="31">
        <v>-800</v>
      </c>
      <c r="E228" s="31">
        <v>-51.96875</v>
      </c>
      <c r="F228" s="31">
        <v>120</v>
      </c>
      <c r="G228" s="31">
        <v>0.499334</v>
      </c>
      <c r="H228" s="31">
        <v>0.191743</v>
      </c>
      <c r="I228" s="31">
        <v>49.043202000000001</v>
      </c>
      <c r="J228" s="31">
        <v>1.4634039999999999</v>
      </c>
      <c r="K228" s="31">
        <v>9.1511110000000002</v>
      </c>
      <c r="L228" s="31">
        <v>0.13671700000000001</v>
      </c>
      <c r="M228" s="57">
        <v>0.499334</v>
      </c>
      <c r="N228" s="31">
        <v>0.217721</v>
      </c>
      <c r="O228" s="31">
        <v>99700</v>
      </c>
      <c r="P228" s="31">
        <v>21.7</v>
      </c>
      <c r="Q228" s="31">
        <v>60</v>
      </c>
      <c r="R228" s="31">
        <v>1.171</v>
      </c>
      <c r="S228" s="31" t="s">
        <v>488</v>
      </c>
      <c r="T228" s="31" t="s">
        <v>489</v>
      </c>
      <c r="U228" s="77">
        <v>1130</v>
      </c>
      <c r="V228" s="34">
        <v>270.953105148448</v>
      </c>
      <c r="W228" s="2">
        <v>2.7015180979745002</v>
      </c>
      <c r="X228" s="2">
        <v>71.290807923983223</v>
      </c>
      <c r="Y228" s="2">
        <v>-105.58917428837434</v>
      </c>
      <c r="Z228" s="80">
        <f>VLOOKUP(U228,BG!$A$2:$F$55,4)</f>
        <v>32.744260072672837</v>
      </c>
      <c r="AA228" s="80">
        <f>VLOOKUP(U228,BG!$A$2:$F$55,5)</f>
        <v>0.42391844719064559</v>
      </c>
      <c r="AB228" s="4">
        <f>VLOOKUP(U228+1,BG!$A$2:$F$55,4)</f>
        <v>30.162090090437076</v>
      </c>
      <c r="AC228" s="4">
        <f>VLOOKUP(U228+1,BG!$A$2:$F$55,5)</f>
        <v>0.46376937354159786</v>
      </c>
      <c r="AD228" s="3">
        <f>COUNTIF($U$2:U228,U228)</f>
        <v>11</v>
      </c>
      <c r="AE228" s="3">
        <f t="shared" si="49"/>
        <v>19</v>
      </c>
      <c r="AF228" s="3">
        <f t="shared" si="52"/>
        <v>8</v>
      </c>
      <c r="AG228" s="3">
        <f t="shared" si="53"/>
        <v>10</v>
      </c>
      <c r="AH228" s="81">
        <f t="shared" si="50"/>
        <v>31.309721193652965</v>
      </c>
      <c r="AI228" s="81">
        <f t="shared" si="51"/>
        <v>0.44605785071895238</v>
      </c>
      <c r="AJ228" s="83">
        <v>2.5697800000000002</v>
      </c>
      <c r="AK228" s="83">
        <v>71.4649</v>
      </c>
      <c r="AL228" s="84">
        <f t="shared" si="54"/>
        <v>183.649070722</v>
      </c>
      <c r="AM228" s="84">
        <f t="shared" si="48"/>
        <v>192.59340782586457</v>
      </c>
      <c r="AN228" s="84">
        <f t="shared" si="55"/>
        <v>13.965946942250474</v>
      </c>
      <c r="AO228" s="84">
        <f t="shared" si="56"/>
        <v>178.62746088361411</v>
      </c>
      <c r="AP228" s="85">
        <f t="shared" si="57"/>
        <v>2.8112194024063085E-2</v>
      </c>
      <c r="AQ228" s="85">
        <f t="shared" si="58"/>
        <v>5.0216098383858991</v>
      </c>
      <c r="AR228" s="86">
        <f t="shared" si="59"/>
        <v>0</v>
      </c>
      <c r="AS228" s="88">
        <f t="shared" si="60"/>
        <v>13124.462474240658</v>
      </c>
      <c r="AT228" s="88">
        <f t="shared" si="61"/>
        <v>13730.13964473908</v>
      </c>
      <c r="AU228" s="88">
        <f t="shared" si="62"/>
        <v>6.2296202763151713</v>
      </c>
      <c r="AV228" s="88">
        <f t="shared" si="63"/>
        <v>13723.910024462764</v>
      </c>
    </row>
    <row r="229" spans="1:48" x14ac:dyDescent="0.25">
      <c r="A229">
        <v>9</v>
      </c>
      <c r="B229" s="30">
        <v>12</v>
      </c>
      <c r="C229" s="31" t="s">
        <v>429</v>
      </c>
      <c r="D229" s="31">
        <v>-800</v>
      </c>
      <c r="E229" s="31">
        <v>3.125E-2</v>
      </c>
      <c r="F229" s="31">
        <v>120</v>
      </c>
      <c r="G229" s="31">
        <v>0.45900200000000002</v>
      </c>
      <c r="H229" s="31">
        <v>0.19145000000000001</v>
      </c>
      <c r="I229" s="31">
        <v>48.969726999999999</v>
      </c>
      <c r="J229" s="31">
        <v>1.4338340000000001</v>
      </c>
      <c r="K229" s="31">
        <v>9.1442890000000006</v>
      </c>
      <c r="L229" s="31">
        <v>0.13420599999999999</v>
      </c>
      <c r="M229" s="57">
        <v>0.45900200000000002</v>
      </c>
      <c r="N229" s="31">
        <v>0.167043</v>
      </c>
      <c r="O229" s="31">
        <v>99700</v>
      </c>
      <c r="P229" s="31">
        <v>21.7</v>
      </c>
      <c r="Q229" s="31">
        <v>60</v>
      </c>
      <c r="R229" s="31">
        <v>1.171</v>
      </c>
      <c r="S229" s="31" t="s">
        <v>490</v>
      </c>
      <c r="T229" s="31" t="s">
        <v>491</v>
      </c>
      <c r="U229" s="77">
        <v>1130</v>
      </c>
      <c r="V229" s="34">
        <v>233.94613802027854</v>
      </c>
      <c r="W229" s="2">
        <v>3.4219331121909748</v>
      </c>
      <c r="X229" s="2">
        <v>47.05940049595813</v>
      </c>
      <c r="Y229" s="2">
        <v>-112.40487788199734</v>
      </c>
      <c r="Z229" s="80">
        <f>VLOOKUP(U229,BG!$A$2:$F$55,4)</f>
        <v>32.744260072672837</v>
      </c>
      <c r="AA229" s="80">
        <f>VLOOKUP(U229,BG!$A$2:$F$55,5)</f>
        <v>0.42391844719064559</v>
      </c>
      <c r="AB229" s="4">
        <f>VLOOKUP(U229+1,BG!$A$2:$F$55,4)</f>
        <v>30.162090090437076</v>
      </c>
      <c r="AC229" s="4">
        <f>VLOOKUP(U229+1,BG!$A$2:$F$55,5)</f>
        <v>0.46376937354159786</v>
      </c>
      <c r="AD229" s="3">
        <f>COUNTIF($U$2:U229,U229)</f>
        <v>12</v>
      </c>
      <c r="AE229" s="3">
        <f t="shared" si="49"/>
        <v>19</v>
      </c>
      <c r="AF229" s="3">
        <f t="shared" si="52"/>
        <v>7</v>
      </c>
      <c r="AG229" s="3">
        <f t="shared" si="53"/>
        <v>11</v>
      </c>
      <c r="AH229" s="81">
        <f t="shared" si="50"/>
        <v>31.166267305750985</v>
      </c>
      <c r="AI229" s="81">
        <f t="shared" si="51"/>
        <v>0.44827179107178305</v>
      </c>
      <c r="AJ229" s="83">
        <v>3.2273200000000002</v>
      </c>
      <c r="AK229" s="83">
        <v>46.874899999999997</v>
      </c>
      <c r="AL229" s="84">
        <f t="shared" si="54"/>
        <v>151.28030226799999</v>
      </c>
      <c r="AM229" s="84">
        <f t="shared" si="48"/>
        <v>161.03412079697551</v>
      </c>
      <c r="AN229" s="84">
        <f t="shared" si="55"/>
        <v>13.970958466170948</v>
      </c>
      <c r="AO229" s="84">
        <f t="shared" si="56"/>
        <v>147.06316233080457</v>
      </c>
      <c r="AP229" s="85">
        <f t="shared" si="57"/>
        <v>2.8675705529229392E-2</v>
      </c>
      <c r="AQ229" s="85">
        <f t="shared" si="58"/>
        <v>4.2171399371954124</v>
      </c>
      <c r="AR229" s="86">
        <f t="shared" si="59"/>
        <v>0</v>
      </c>
      <c r="AS229" s="88">
        <f t="shared" si="60"/>
        <v>7091.2490407822734</v>
      </c>
      <c r="AT229" s="88">
        <f t="shared" si="61"/>
        <v>7578.1691840993708</v>
      </c>
      <c r="AU229" s="88">
        <f t="shared" si="62"/>
        <v>6.262786574619942</v>
      </c>
      <c r="AV229" s="88">
        <f t="shared" si="63"/>
        <v>7571.9063975247509</v>
      </c>
    </row>
    <row r="230" spans="1:48" x14ac:dyDescent="0.25">
      <c r="A230">
        <v>9</v>
      </c>
      <c r="B230" s="30">
        <v>13</v>
      </c>
      <c r="C230" s="31" t="s">
        <v>429</v>
      </c>
      <c r="D230" s="31">
        <v>-800</v>
      </c>
      <c r="E230" s="31">
        <v>52.03125</v>
      </c>
      <c r="F230" s="31">
        <v>120</v>
      </c>
      <c r="G230" s="31">
        <v>0.38347799999999999</v>
      </c>
      <c r="H230" s="31">
        <v>0.19141900000000001</v>
      </c>
      <c r="I230" s="31">
        <v>48.961928</v>
      </c>
      <c r="J230" s="31">
        <v>1.4347810000000001</v>
      </c>
      <c r="K230" s="31">
        <v>9.143561</v>
      </c>
      <c r="L230" s="31">
        <v>0.13417399999999999</v>
      </c>
      <c r="M230" s="57">
        <v>0.38347799999999999</v>
      </c>
      <c r="N230" s="31">
        <v>9.3836000000000003E-2</v>
      </c>
      <c r="O230" s="31">
        <v>99700</v>
      </c>
      <c r="P230" s="31">
        <v>21.7</v>
      </c>
      <c r="Q230" s="31">
        <v>60</v>
      </c>
      <c r="R230" s="31">
        <v>1.171</v>
      </c>
      <c r="S230" s="31" t="s">
        <v>492</v>
      </c>
      <c r="T230" s="31" t="s">
        <v>493</v>
      </c>
      <c r="U230" s="77">
        <v>1130</v>
      </c>
      <c r="V230" s="34">
        <v>167.00328763277318</v>
      </c>
      <c r="W230" s="2">
        <v>4.6236985894926894</v>
      </c>
      <c r="X230" s="2">
        <v>24.792876091639183</v>
      </c>
      <c r="Y230" s="2">
        <v>-112.73290598090107</v>
      </c>
      <c r="Z230" s="80">
        <f>VLOOKUP(U230,BG!$A$2:$F$55,4)</f>
        <v>32.744260072672837</v>
      </c>
      <c r="AA230" s="80">
        <f>VLOOKUP(U230,BG!$A$2:$F$55,5)</f>
        <v>0.42391844719064559</v>
      </c>
      <c r="AB230" s="4">
        <f>VLOOKUP(U230+1,BG!$A$2:$F$55,4)</f>
        <v>30.162090090437076</v>
      </c>
      <c r="AC230" s="4">
        <f>VLOOKUP(U230+1,BG!$A$2:$F$55,5)</f>
        <v>0.46376937354159786</v>
      </c>
      <c r="AD230" s="3">
        <f>COUNTIF($U$2:U230,U230)</f>
        <v>13</v>
      </c>
      <c r="AE230" s="3">
        <f t="shared" si="49"/>
        <v>19</v>
      </c>
      <c r="AF230" s="3">
        <f t="shared" si="52"/>
        <v>6</v>
      </c>
      <c r="AG230" s="3">
        <f t="shared" si="53"/>
        <v>12</v>
      </c>
      <c r="AH230" s="81">
        <f t="shared" si="50"/>
        <v>31.022813417848997</v>
      </c>
      <c r="AI230" s="81">
        <f t="shared" si="51"/>
        <v>0.45048573142461379</v>
      </c>
      <c r="AJ230" s="83">
        <v>4.0391199999999996</v>
      </c>
      <c r="AK230" s="83">
        <v>25.2804</v>
      </c>
      <c r="AL230" s="84">
        <f t="shared" si="54"/>
        <v>102.11056924799999</v>
      </c>
      <c r="AM230" s="84">
        <f t="shared" si="48"/>
        <v>114.63478621437912</v>
      </c>
      <c r="AN230" s="84">
        <f t="shared" si="55"/>
        <v>13.975334793389028</v>
      </c>
      <c r="AO230" s="84">
        <f t="shared" si="56"/>
        <v>100.6594514209901</v>
      </c>
      <c r="AP230" s="85">
        <f t="shared" si="57"/>
        <v>1.4416111021118675E-2</v>
      </c>
      <c r="AQ230" s="85">
        <f t="shared" si="58"/>
        <v>1.4511178270098952</v>
      </c>
      <c r="AR230" s="86">
        <f t="shared" si="59"/>
        <v>0</v>
      </c>
      <c r="AS230" s="88">
        <f t="shared" si="60"/>
        <v>2581.396034817139</v>
      </c>
      <c r="AT230" s="88">
        <f t="shared" si="61"/>
        <v>2842.126050404649</v>
      </c>
      <c r="AU230" s="88">
        <f t="shared" si="62"/>
        <v>6.2956889163037104</v>
      </c>
      <c r="AV230" s="88">
        <f t="shared" si="63"/>
        <v>2835.8303614883453</v>
      </c>
    </row>
    <row r="231" spans="1:48" x14ac:dyDescent="0.25">
      <c r="A231">
        <v>9</v>
      </c>
      <c r="B231" s="30">
        <v>14</v>
      </c>
      <c r="C231" s="31" t="s">
        <v>429</v>
      </c>
      <c r="D231" s="31">
        <v>-800</v>
      </c>
      <c r="E231" s="31">
        <v>104.03125</v>
      </c>
      <c r="F231" s="31">
        <v>120</v>
      </c>
      <c r="G231" s="31">
        <v>0.34966900000000001</v>
      </c>
      <c r="H231" s="31">
        <v>0.19126499999999999</v>
      </c>
      <c r="I231" s="31">
        <v>48.923412999999996</v>
      </c>
      <c r="J231" s="31">
        <v>1.4413640000000001</v>
      </c>
      <c r="K231" s="31">
        <v>9.1399539999999995</v>
      </c>
      <c r="L231" s="31">
        <v>0.13475599999999999</v>
      </c>
      <c r="M231" s="57">
        <v>0.34966900000000001</v>
      </c>
      <c r="N231" s="31">
        <v>8.2596000000000003E-2</v>
      </c>
      <c r="O231" s="31">
        <v>99700</v>
      </c>
      <c r="P231" s="31">
        <v>21.7</v>
      </c>
      <c r="Q231" s="31">
        <v>60</v>
      </c>
      <c r="R231" s="31">
        <v>1.171</v>
      </c>
      <c r="S231" s="31" t="s">
        <v>494</v>
      </c>
      <c r="T231" s="31" t="s">
        <v>495</v>
      </c>
      <c r="U231" s="77">
        <v>1130</v>
      </c>
      <c r="V231" s="34">
        <v>135.70579096327279</v>
      </c>
      <c r="W231" s="2">
        <v>3.8115279994273079</v>
      </c>
      <c r="X231" s="2">
        <v>25.491429794972074</v>
      </c>
      <c r="Y231" s="2">
        <v>-109.52396481588426</v>
      </c>
      <c r="Z231" s="80">
        <f>VLOOKUP(U231,BG!$A$2:$F$55,4)</f>
        <v>32.744260072672837</v>
      </c>
      <c r="AA231" s="80">
        <f>VLOOKUP(U231,BG!$A$2:$F$55,5)</f>
        <v>0.42391844719064559</v>
      </c>
      <c r="AB231" s="4">
        <f>VLOOKUP(U231+1,BG!$A$2:$F$55,4)</f>
        <v>30.162090090437076</v>
      </c>
      <c r="AC231" s="4">
        <f>VLOOKUP(U231+1,BG!$A$2:$F$55,5)</f>
        <v>0.46376937354159786</v>
      </c>
      <c r="AD231" s="3">
        <f>COUNTIF($U$2:U231,U231)</f>
        <v>14</v>
      </c>
      <c r="AE231" s="3">
        <f t="shared" si="49"/>
        <v>19</v>
      </c>
      <c r="AF231" s="3">
        <f t="shared" si="52"/>
        <v>5</v>
      </c>
      <c r="AG231" s="3">
        <f t="shared" si="53"/>
        <v>13</v>
      </c>
      <c r="AH231" s="81">
        <f t="shared" si="50"/>
        <v>30.87935952994701</v>
      </c>
      <c r="AI231" s="81">
        <f t="shared" si="51"/>
        <v>0.45269967177744452</v>
      </c>
      <c r="AJ231" s="83">
        <v>3.2033399999999999</v>
      </c>
      <c r="AK231" s="83">
        <v>25.948399999999999</v>
      </c>
      <c r="AL231" s="84">
        <f t="shared" si="54"/>
        <v>83.12154765599999</v>
      </c>
      <c r="AM231" s="84">
        <f t="shared" si="48"/>
        <v>97.161298408971575</v>
      </c>
      <c r="AN231" s="84">
        <f t="shared" si="55"/>
        <v>13.979075923904714</v>
      </c>
      <c r="AO231" s="84">
        <f t="shared" si="56"/>
        <v>83.182222485066859</v>
      </c>
      <c r="AP231" s="85">
        <f t="shared" si="57"/>
        <v>7.2942062924276384E-4</v>
      </c>
      <c r="AQ231" s="85">
        <f t="shared" si="58"/>
        <v>6.0674829066869052E-2</v>
      </c>
      <c r="AR231" s="86">
        <f t="shared" si="59"/>
        <v>0</v>
      </c>
      <c r="AS231" s="88">
        <f t="shared" si="60"/>
        <v>2156.87116719695</v>
      </c>
      <c r="AT231" s="88">
        <f t="shared" si="61"/>
        <v>2476.7804171806306</v>
      </c>
      <c r="AU231" s="88">
        <f t="shared" si="62"/>
        <v>6.3283230825036414</v>
      </c>
      <c r="AV231" s="88">
        <f t="shared" si="63"/>
        <v>2470.452094098127</v>
      </c>
    </row>
    <row r="232" spans="1:48" x14ac:dyDescent="0.25">
      <c r="A232">
        <v>9</v>
      </c>
      <c r="B232" s="30">
        <v>15</v>
      </c>
      <c r="C232" s="31" t="s">
        <v>429</v>
      </c>
      <c r="D232" s="31">
        <v>-800</v>
      </c>
      <c r="E232" s="31">
        <v>156.03125</v>
      </c>
      <c r="F232" s="31">
        <v>120</v>
      </c>
      <c r="G232" s="31">
        <v>0.32189200000000001</v>
      </c>
      <c r="H232" s="31">
        <v>0.19123399999999999</v>
      </c>
      <c r="I232" s="31">
        <v>48.915534999999998</v>
      </c>
      <c r="J232" s="31">
        <v>1.4259059999999999</v>
      </c>
      <c r="K232" s="31">
        <v>9.1392369999999996</v>
      </c>
      <c r="L232" s="31">
        <v>0.133493</v>
      </c>
      <c r="M232" s="57">
        <v>0.32189200000000001</v>
      </c>
      <c r="N232" s="31">
        <v>7.7202999999999994E-2</v>
      </c>
      <c r="O232" s="31">
        <v>99700</v>
      </c>
      <c r="P232" s="31">
        <v>21.7</v>
      </c>
      <c r="Q232" s="31">
        <v>60</v>
      </c>
      <c r="R232" s="31">
        <v>1.171</v>
      </c>
      <c r="S232" s="31" t="s">
        <v>496</v>
      </c>
      <c r="T232" s="31" t="s">
        <v>497</v>
      </c>
      <c r="U232" s="77">
        <v>1130</v>
      </c>
      <c r="V232" s="34">
        <v>109.59547405232185</v>
      </c>
      <c r="W232" s="2">
        <v>3.0188185971487469</v>
      </c>
      <c r="X232" s="2">
        <v>25.902002963379125</v>
      </c>
      <c r="Y232" s="2">
        <v>-111.52160272282551</v>
      </c>
      <c r="Z232" s="80">
        <f>VLOOKUP(U232,BG!$A$2:$F$55,4)</f>
        <v>32.744260072672837</v>
      </c>
      <c r="AA232" s="80">
        <f>VLOOKUP(U232,BG!$A$2:$F$55,5)</f>
        <v>0.42391844719064559</v>
      </c>
      <c r="AB232" s="4">
        <f>VLOOKUP(U232+1,BG!$A$2:$F$55,4)</f>
        <v>30.162090090437076</v>
      </c>
      <c r="AC232" s="4">
        <f>VLOOKUP(U232+1,BG!$A$2:$F$55,5)</f>
        <v>0.46376937354159786</v>
      </c>
      <c r="AD232" s="3">
        <f>COUNTIF($U$2:U232,U232)</f>
        <v>15</v>
      </c>
      <c r="AE232" s="3">
        <f t="shared" si="49"/>
        <v>19</v>
      </c>
      <c r="AF232" s="3">
        <f t="shared" si="52"/>
        <v>4</v>
      </c>
      <c r="AG232" s="3">
        <f t="shared" si="53"/>
        <v>14</v>
      </c>
      <c r="AH232" s="81">
        <f t="shared" si="50"/>
        <v>30.735905642045022</v>
      </c>
      <c r="AI232" s="81">
        <f t="shared" si="51"/>
        <v>0.45491361213027509</v>
      </c>
      <c r="AJ232" s="83">
        <v>2.5253199999999998</v>
      </c>
      <c r="AK232" s="83">
        <v>26.301400000000001</v>
      </c>
      <c r="AL232" s="84">
        <f t="shared" si="54"/>
        <v>66.419451448000004</v>
      </c>
      <c r="AM232" s="84">
        <f t="shared" si="48"/>
        <v>78.193448249250849</v>
      </c>
      <c r="AN232" s="84">
        <f t="shared" si="55"/>
        <v>13.982181857718004</v>
      </c>
      <c r="AO232" s="84">
        <f t="shared" si="56"/>
        <v>64.211266391532845</v>
      </c>
      <c r="AP232" s="85">
        <f t="shared" si="57"/>
        <v>3.4389370908877427E-2</v>
      </c>
      <c r="AQ232" s="85">
        <f t="shared" si="58"/>
        <v>2.2081850564671583</v>
      </c>
      <c r="AR232" s="86">
        <f t="shared" si="59"/>
        <v>0</v>
      </c>
      <c r="AS232" s="88">
        <f t="shared" si="60"/>
        <v>1746.9245603144273</v>
      </c>
      <c r="AT232" s="88">
        <f t="shared" si="61"/>
        <v>2025.3669282689279</v>
      </c>
      <c r="AU232" s="88">
        <f t="shared" si="62"/>
        <v>6.3606848543568963</v>
      </c>
      <c r="AV232" s="88">
        <f t="shared" si="63"/>
        <v>2019.0062434145711</v>
      </c>
    </row>
    <row r="233" spans="1:48" x14ac:dyDescent="0.25">
      <c r="A233">
        <v>9</v>
      </c>
      <c r="B233" s="30">
        <v>16</v>
      </c>
      <c r="C233" s="31" t="s">
        <v>429</v>
      </c>
      <c r="D233" s="31">
        <v>-800</v>
      </c>
      <c r="E233" s="31">
        <v>208.03125</v>
      </c>
      <c r="F233" s="31">
        <v>120</v>
      </c>
      <c r="G233" s="31">
        <v>0.26321800000000001</v>
      </c>
      <c r="H233" s="31">
        <v>0.19112699999999999</v>
      </c>
      <c r="I233" s="31">
        <v>48.888666999999998</v>
      </c>
      <c r="J233" s="31">
        <v>1.4282010000000001</v>
      </c>
      <c r="K233" s="31">
        <v>9.1367229999999999</v>
      </c>
      <c r="L233" s="31">
        <v>0.13372000000000001</v>
      </c>
      <c r="M233" s="57">
        <v>0.26321800000000001</v>
      </c>
      <c r="N233" s="31">
        <v>5.7142999999999999E-2</v>
      </c>
      <c r="O233" s="31">
        <v>99700</v>
      </c>
      <c r="P233" s="31">
        <v>21.7</v>
      </c>
      <c r="Q233" s="31">
        <v>60</v>
      </c>
      <c r="R233" s="31">
        <v>1.171</v>
      </c>
      <c r="S233" s="31" t="s">
        <v>498</v>
      </c>
      <c r="T233" s="31" t="s">
        <v>499</v>
      </c>
      <c r="U233" s="77">
        <v>1130</v>
      </c>
      <c r="V233" s="34">
        <v>57.259756101088584</v>
      </c>
      <c r="W233" s="2">
        <v>2.1630102635454773</v>
      </c>
      <c r="X233" s="2">
        <v>21.304510928730561</v>
      </c>
      <c r="Y233" s="2">
        <v>-107.95382735431595</v>
      </c>
      <c r="Z233" s="80">
        <f>VLOOKUP(U233,BG!$A$2:$F$55,4)</f>
        <v>32.744260072672837</v>
      </c>
      <c r="AA233" s="80">
        <f>VLOOKUP(U233,BG!$A$2:$F$55,5)</f>
        <v>0.42391844719064559</v>
      </c>
      <c r="AB233" s="4">
        <f>VLOOKUP(U233+1,BG!$A$2:$F$55,4)</f>
        <v>30.162090090437076</v>
      </c>
      <c r="AC233" s="4">
        <f>VLOOKUP(U233+1,BG!$A$2:$F$55,5)</f>
        <v>0.46376937354159786</v>
      </c>
      <c r="AD233" s="3">
        <f>COUNTIF($U$2:U233,U233)</f>
        <v>16</v>
      </c>
      <c r="AE233" s="3">
        <f t="shared" si="49"/>
        <v>19</v>
      </c>
      <c r="AF233" s="3">
        <f t="shared" si="52"/>
        <v>3</v>
      </c>
      <c r="AG233" s="3">
        <f t="shared" si="53"/>
        <v>15</v>
      </c>
      <c r="AH233" s="81">
        <f t="shared" si="50"/>
        <v>30.592451754143035</v>
      </c>
      <c r="AI233" s="81">
        <f t="shared" si="51"/>
        <v>0.45712755248310583</v>
      </c>
      <c r="AJ233" s="83">
        <v>1.7235799999999999</v>
      </c>
      <c r="AK233" s="83">
        <v>22.4864</v>
      </c>
      <c r="AL233" s="84">
        <f t="shared" si="54"/>
        <v>38.757109311999997</v>
      </c>
      <c r="AM233" s="84">
        <f t="shared" si="48"/>
        <v>46.081875798660995</v>
      </c>
      <c r="AN233" s="84">
        <f t="shared" si="55"/>
        <v>13.984652594828903</v>
      </c>
      <c r="AO233" s="84">
        <f t="shared" si="56"/>
        <v>32.097223203832094</v>
      </c>
      <c r="AP233" s="85">
        <f t="shared" si="57"/>
        <v>0.20749103640132888</v>
      </c>
      <c r="AQ233" s="85">
        <f t="shared" si="58"/>
        <v>6.6598861081679033</v>
      </c>
      <c r="AR233" s="86">
        <f t="shared" si="59"/>
        <v>0</v>
      </c>
      <c r="AS233" s="88">
        <f t="shared" si="60"/>
        <v>871.50786283335674</v>
      </c>
      <c r="AT233" s="88">
        <f t="shared" si="61"/>
        <v>981.75182656897744</v>
      </c>
      <c r="AU233" s="88">
        <f t="shared" si="62"/>
        <v>6.3927700130006508</v>
      </c>
      <c r="AV233" s="88">
        <f t="shared" si="63"/>
        <v>975.35905655597674</v>
      </c>
    </row>
    <row r="234" spans="1:48" x14ac:dyDescent="0.25">
      <c r="A234">
        <v>9</v>
      </c>
      <c r="B234" s="30">
        <v>17</v>
      </c>
      <c r="C234" s="31" t="s">
        <v>429</v>
      </c>
      <c r="D234" s="31">
        <v>-800</v>
      </c>
      <c r="E234" s="31">
        <v>260.03125</v>
      </c>
      <c r="F234" s="31">
        <v>120</v>
      </c>
      <c r="G234" s="31">
        <v>0.23943900000000001</v>
      </c>
      <c r="H234" s="31">
        <v>0.19159200000000001</v>
      </c>
      <c r="I234" s="31">
        <v>49.005302</v>
      </c>
      <c r="J234" s="31">
        <v>1.3881730000000001</v>
      </c>
      <c r="K234" s="31">
        <v>9.1476729999999993</v>
      </c>
      <c r="L234" s="31">
        <v>0.12984399999999999</v>
      </c>
      <c r="M234" s="57">
        <v>0.23943900000000001</v>
      </c>
      <c r="N234" s="31">
        <v>8.1179000000000001E-2</v>
      </c>
      <c r="O234" s="31">
        <v>99700</v>
      </c>
      <c r="P234" s="31">
        <v>21.7</v>
      </c>
      <c r="Q234" s="31">
        <v>60</v>
      </c>
      <c r="R234" s="31">
        <v>1.171</v>
      </c>
      <c r="S234" s="31" t="s">
        <v>500</v>
      </c>
      <c r="T234" s="31" t="s">
        <v>501</v>
      </c>
      <c r="U234" s="77">
        <v>1130</v>
      </c>
      <c r="V234" s="34">
        <v>34.658373792997537</v>
      </c>
      <c r="W234" s="2">
        <v>1.6142099255379154</v>
      </c>
      <c r="X234" s="2">
        <v>23.037007916132438</v>
      </c>
      <c r="Y234" s="2">
        <v>-102.36590660800226</v>
      </c>
      <c r="Z234" s="80">
        <f>VLOOKUP(U234,BG!$A$2:$F$55,4)</f>
        <v>32.744260072672837</v>
      </c>
      <c r="AA234" s="80">
        <f>VLOOKUP(U234,BG!$A$2:$F$55,5)</f>
        <v>0.42391844719064559</v>
      </c>
      <c r="AB234" s="4">
        <f>VLOOKUP(U234+1,BG!$A$2:$F$55,4)</f>
        <v>30.162090090437076</v>
      </c>
      <c r="AC234" s="4">
        <f>VLOOKUP(U234+1,BG!$A$2:$F$55,5)</f>
        <v>0.46376937354159786</v>
      </c>
      <c r="AD234" s="3">
        <f>COUNTIF($U$2:U234,U234)</f>
        <v>17</v>
      </c>
      <c r="AE234" s="3">
        <f t="shared" si="49"/>
        <v>19</v>
      </c>
      <c r="AF234" s="3">
        <f t="shared" si="52"/>
        <v>2</v>
      </c>
      <c r="AG234" s="3">
        <f t="shared" si="53"/>
        <v>16</v>
      </c>
      <c r="AH234" s="81">
        <f t="shared" si="50"/>
        <v>30.448997866241047</v>
      </c>
      <c r="AI234" s="81">
        <f t="shared" si="51"/>
        <v>0.4593414928359365</v>
      </c>
      <c r="AJ234" s="83">
        <v>1.15601</v>
      </c>
      <c r="AK234" s="83">
        <v>23.467099999999999</v>
      </c>
      <c r="AL234" s="84">
        <f t="shared" si="54"/>
        <v>27.128202270999999</v>
      </c>
      <c r="AM234" s="84">
        <f t="shared" si="48"/>
        <v>37.186566832916512</v>
      </c>
      <c r="AN234" s="84">
        <f t="shared" si="55"/>
        <v>13.986488135237408</v>
      </c>
      <c r="AO234" s="84">
        <f t="shared" si="56"/>
        <v>23.200078697679103</v>
      </c>
      <c r="AP234" s="85">
        <f t="shared" si="57"/>
        <v>0.16931509692309185</v>
      </c>
      <c r="AQ234" s="85">
        <f t="shared" si="58"/>
        <v>3.9281235733208959</v>
      </c>
      <c r="AR234" s="86">
        <f t="shared" si="59"/>
        <v>0</v>
      </c>
      <c r="AS234" s="88">
        <f t="shared" si="60"/>
        <v>636.620235513784</v>
      </c>
      <c r="AT234" s="88">
        <f t="shared" si="61"/>
        <v>856.66723450368556</v>
      </c>
      <c r="AU234" s="88">
        <f t="shared" si="62"/>
        <v>6.4245743395720645</v>
      </c>
      <c r="AV234" s="88">
        <f t="shared" si="63"/>
        <v>850.24266016411354</v>
      </c>
    </row>
    <row r="235" spans="1:48" x14ac:dyDescent="0.25">
      <c r="A235">
        <v>9</v>
      </c>
      <c r="B235" s="30">
        <v>18</v>
      </c>
      <c r="C235" s="31" t="s">
        <v>429</v>
      </c>
      <c r="D235" s="31">
        <v>-800</v>
      </c>
      <c r="E235" s="31">
        <v>312.03125</v>
      </c>
      <c r="F235" s="31">
        <v>120</v>
      </c>
      <c r="G235" s="31">
        <v>0.226742</v>
      </c>
      <c r="H235" s="31">
        <v>0.19106699999999999</v>
      </c>
      <c r="I235" s="31">
        <v>48.873645000000003</v>
      </c>
      <c r="J235" s="31">
        <v>1.4127590000000001</v>
      </c>
      <c r="K235" s="31">
        <v>9.1353399999999993</v>
      </c>
      <c r="L235" s="31">
        <v>0.13225500000000001</v>
      </c>
      <c r="M235" s="57">
        <v>0.226742</v>
      </c>
      <c r="N235" s="31">
        <v>6.9205000000000003E-2</v>
      </c>
      <c r="O235" s="31">
        <v>99700</v>
      </c>
      <c r="P235" s="31">
        <v>21.7</v>
      </c>
      <c r="Q235" s="31">
        <v>60</v>
      </c>
      <c r="R235" s="31">
        <v>1.171</v>
      </c>
      <c r="S235" s="31" t="s">
        <v>502</v>
      </c>
      <c r="T235" s="31" t="s">
        <v>503</v>
      </c>
      <c r="U235" s="77">
        <v>1130</v>
      </c>
      <c r="V235" s="34">
        <v>21.502227579922732</v>
      </c>
      <c r="W235" s="2">
        <v>1.55206661037567</v>
      </c>
      <c r="X235" s="2">
        <v>16.968567209073594</v>
      </c>
      <c r="Y235" s="2">
        <v>-105.46437814183162</v>
      </c>
      <c r="Z235" s="80">
        <f>VLOOKUP(U235,BG!$A$2:$F$55,4)</f>
        <v>32.744260072672837</v>
      </c>
      <c r="AA235" s="80">
        <f>VLOOKUP(U235,BG!$A$2:$F$55,5)</f>
        <v>0.42391844719064559</v>
      </c>
      <c r="AB235" s="4">
        <f>VLOOKUP(U235+1,BG!$A$2:$F$55,4)</f>
        <v>30.162090090437076</v>
      </c>
      <c r="AC235" s="4">
        <f>VLOOKUP(U235+1,BG!$A$2:$F$55,5)</f>
        <v>0.46376937354159786</v>
      </c>
      <c r="AD235" s="3">
        <f>COUNTIF($U$2:U235,U235)</f>
        <v>18</v>
      </c>
      <c r="AE235" s="3">
        <f t="shared" si="49"/>
        <v>19</v>
      </c>
      <c r="AF235" s="3">
        <f t="shared" si="52"/>
        <v>1</v>
      </c>
      <c r="AG235" s="3">
        <f t="shared" si="53"/>
        <v>17</v>
      </c>
      <c r="AH235" s="81">
        <f t="shared" si="50"/>
        <v>30.305543978339067</v>
      </c>
      <c r="AI235" s="81">
        <f t="shared" si="51"/>
        <v>0.46155543318876713</v>
      </c>
      <c r="AJ235" s="83">
        <v>1.0823499999999999</v>
      </c>
      <c r="AK235" s="83">
        <v>17.566500000000001</v>
      </c>
      <c r="AL235" s="84">
        <f t="shared" si="54"/>
        <v>19.013101275</v>
      </c>
      <c r="AM235" s="84">
        <f t="shared" si="48"/>
        <v>26.336346591118595</v>
      </c>
      <c r="AN235" s="84">
        <f t="shared" si="55"/>
        <v>13.987688478943522</v>
      </c>
      <c r="AO235" s="84">
        <f t="shared" si="56"/>
        <v>12.348658112175073</v>
      </c>
      <c r="AP235" s="85">
        <f t="shared" si="57"/>
        <v>0.53968966524825612</v>
      </c>
      <c r="AQ235" s="85">
        <f t="shared" si="58"/>
        <v>6.6644431628249272</v>
      </c>
      <c r="AR235" s="86">
        <f t="shared" si="59"/>
        <v>0</v>
      </c>
      <c r="AS235" s="88">
        <f t="shared" si="60"/>
        <v>333.99364354728755</v>
      </c>
      <c r="AT235" s="88">
        <f t="shared" si="61"/>
        <v>446.89006717285213</v>
      </c>
      <c r="AU235" s="88">
        <f t="shared" si="62"/>
        <v>6.4560936152083039</v>
      </c>
      <c r="AV235" s="88">
        <f t="shared" si="63"/>
        <v>440.43397355764381</v>
      </c>
    </row>
    <row r="236" spans="1:48" x14ac:dyDescent="0.25">
      <c r="A236">
        <v>9</v>
      </c>
      <c r="B236" s="30">
        <v>19</v>
      </c>
      <c r="C236" s="31" t="s">
        <v>429</v>
      </c>
      <c r="D236" s="31">
        <v>-800</v>
      </c>
      <c r="E236" s="31">
        <v>364.03125</v>
      </c>
      <c r="F236" s="31">
        <v>120</v>
      </c>
      <c r="G236" s="31">
        <v>0.21898000000000001</v>
      </c>
      <c r="H236" s="31">
        <v>0.19095500000000001</v>
      </c>
      <c r="I236" s="31">
        <v>48.845466999999999</v>
      </c>
      <c r="J236" s="31">
        <v>1.3802570000000001</v>
      </c>
      <c r="K236" s="31">
        <v>9.1327490000000004</v>
      </c>
      <c r="L236" s="31">
        <v>0.12924099999999999</v>
      </c>
      <c r="M236" s="57">
        <v>0.21898000000000001</v>
      </c>
      <c r="N236" s="31">
        <v>4.8300999999999997E-2</v>
      </c>
      <c r="O236" s="31">
        <v>99700</v>
      </c>
      <c r="P236" s="31">
        <v>21.7</v>
      </c>
      <c r="Q236" s="31">
        <v>60</v>
      </c>
      <c r="R236" s="31">
        <v>1.171</v>
      </c>
      <c r="S236" s="31" t="s">
        <v>504</v>
      </c>
      <c r="T236" s="31" t="s">
        <v>505</v>
      </c>
      <c r="U236" s="77">
        <v>1130</v>
      </c>
      <c r="V236" s="34">
        <v>12.553902383026964</v>
      </c>
      <c r="W236" s="2">
        <v>3.0327480171481436</v>
      </c>
      <c r="X236" s="2">
        <v>8.4073992789904857</v>
      </c>
      <c r="Y236" s="2">
        <v>-101.53795546161075</v>
      </c>
      <c r="Z236" s="80">
        <f>VLOOKUP(U236,BG!$A$2:$F$55,4)</f>
        <v>32.744260072672837</v>
      </c>
      <c r="AA236" s="80">
        <f>VLOOKUP(U236,BG!$A$2:$F$55,5)</f>
        <v>0.42391844719064559</v>
      </c>
      <c r="AB236" s="4">
        <f>VLOOKUP(U236+1,BG!$A$2:$F$55,4)</f>
        <v>30.162090090437076</v>
      </c>
      <c r="AC236" s="4">
        <f>VLOOKUP(U236+1,BG!$A$2:$F$55,5)</f>
        <v>0.46376937354159786</v>
      </c>
      <c r="AD236" s="3">
        <f>COUNTIF($U$2:U236,U236)</f>
        <v>19</v>
      </c>
      <c r="AE236" s="3">
        <f t="shared" si="49"/>
        <v>19</v>
      </c>
      <c r="AF236" s="3">
        <f t="shared" si="52"/>
        <v>0</v>
      </c>
      <c r="AG236" s="3">
        <f t="shared" si="53"/>
        <v>18</v>
      </c>
      <c r="AH236" s="81">
        <f t="shared" si="50"/>
        <v>30.162090090437076</v>
      </c>
      <c r="AI236" s="81">
        <f t="shared" si="51"/>
        <v>0.46376937354159786</v>
      </c>
      <c r="AJ236" s="83">
        <v>2.0149599999999999</v>
      </c>
      <c r="AK236" s="83">
        <v>10.1142</v>
      </c>
      <c r="AL236" s="84">
        <f t="shared" si="54"/>
        <v>20.379708431999997</v>
      </c>
      <c r="AM236" s="84">
        <f t="shared" si="48"/>
        <v>25.497523492731126</v>
      </c>
      <c r="AN236" s="84">
        <f t="shared" si="55"/>
        <v>13.988253625947239</v>
      </c>
      <c r="AO236" s="84">
        <f t="shared" si="56"/>
        <v>11.509269866783887</v>
      </c>
      <c r="AP236" s="85">
        <f t="shared" si="57"/>
        <v>0.77072122453366687</v>
      </c>
      <c r="AQ236" s="85">
        <f t="shared" si="58"/>
        <v>8.8704385652161104</v>
      </c>
      <c r="AR236" s="86">
        <f t="shared" si="59"/>
        <v>0</v>
      </c>
      <c r="AS236" s="88">
        <f t="shared" si="60"/>
        <v>206.12444702293439</v>
      </c>
      <c r="AT236" s="88">
        <f t="shared" si="61"/>
        <v>214.36786062883067</v>
      </c>
      <c r="AU236" s="88">
        <f t="shared" si="62"/>
        <v>6.4873236210465359</v>
      </c>
      <c r="AV236" s="88">
        <f t="shared" si="63"/>
        <v>207.88053700778414</v>
      </c>
    </row>
    <row r="237" spans="1:48" x14ac:dyDescent="0.25">
      <c r="A237">
        <v>10</v>
      </c>
      <c r="B237" s="33">
        <v>1</v>
      </c>
      <c r="C237" s="34" t="s">
        <v>506</v>
      </c>
      <c r="D237" s="34">
        <v>-800.03125</v>
      </c>
      <c r="E237" s="34">
        <v>-364</v>
      </c>
      <c r="F237" s="34">
        <v>120</v>
      </c>
      <c r="G237" s="34">
        <v>0.21607699999999999</v>
      </c>
      <c r="H237" s="34">
        <v>0.19199099999999999</v>
      </c>
      <c r="I237" s="34">
        <v>49.105480999999997</v>
      </c>
      <c r="J237" s="34">
        <v>1.3657539999999999</v>
      </c>
      <c r="K237" s="34">
        <v>9.1570520000000002</v>
      </c>
      <c r="L237" s="34">
        <v>0.12757399999999999</v>
      </c>
      <c r="M237" s="58">
        <v>0.21607699999999999</v>
      </c>
      <c r="N237" s="34">
        <v>4.0075E-2</v>
      </c>
      <c r="O237" s="34">
        <v>99700</v>
      </c>
      <c r="P237" s="34">
        <v>21.7</v>
      </c>
      <c r="Q237" s="34">
        <v>60</v>
      </c>
      <c r="R237" s="34">
        <v>1.171</v>
      </c>
      <c r="S237" s="34" t="s">
        <v>507</v>
      </c>
      <c r="T237" s="34" t="s">
        <v>508</v>
      </c>
      <c r="U237" s="77">
        <v>1140</v>
      </c>
      <c r="V237" s="34">
        <v>34.219412359328352</v>
      </c>
      <c r="W237" s="2">
        <v>2.4521665726740176</v>
      </c>
      <c r="X237" s="2">
        <v>12.991115549118636</v>
      </c>
      <c r="Y237" s="2">
        <v>-93.425802050631674</v>
      </c>
      <c r="Z237" s="80">
        <f>VLOOKUP(U237,BG!$A$2:$F$55,4)</f>
        <v>26.195668687979527</v>
      </c>
      <c r="AA237" s="80">
        <f>VLOOKUP(U237,BG!$A$2:$F$55,5)</f>
        <v>0.45272959950887282</v>
      </c>
      <c r="AB237" s="4">
        <f>VLOOKUP(U237+1,BG!$A$2:$F$55,4)</f>
        <v>18.141976712050507</v>
      </c>
      <c r="AC237" s="4">
        <f>VLOOKUP(U237+1,BG!$A$2:$F$55,5)</f>
        <v>0.57567780357447917</v>
      </c>
      <c r="AD237" s="3">
        <f>COUNTIF($U$2:U237,U237)</f>
        <v>1</v>
      </c>
      <c r="AE237" s="3">
        <f t="shared" si="49"/>
        <v>19</v>
      </c>
      <c r="AF237" s="3">
        <f t="shared" si="52"/>
        <v>18</v>
      </c>
      <c r="AG237" s="3">
        <f t="shared" si="53"/>
        <v>0</v>
      </c>
      <c r="AH237" s="81">
        <f t="shared" si="50"/>
        <v>26.195668687979527</v>
      </c>
      <c r="AI237" s="81">
        <f t="shared" si="51"/>
        <v>0.45272959950887276</v>
      </c>
      <c r="AJ237" s="83">
        <v>1.7893399999999999</v>
      </c>
      <c r="AK237" s="83">
        <v>13.5761</v>
      </c>
      <c r="AL237" s="84">
        <f t="shared" si="54"/>
        <v>24.292258774</v>
      </c>
      <c r="AM237" s="84">
        <f t="shared" si="48"/>
        <v>31.856379291294385</v>
      </c>
      <c r="AN237" s="84">
        <f t="shared" si="55"/>
        <v>11.859554593976089</v>
      </c>
      <c r="AO237" s="84">
        <f t="shared" si="56"/>
        <v>19.996824697318296</v>
      </c>
      <c r="AP237" s="85">
        <f t="shared" si="57"/>
        <v>0.21480580750691636</v>
      </c>
      <c r="AQ237" s="85">
        <f t="shared" si="58"/>
        <v>4.2954340766817047</v>
      </c>
      <c r="AR237" s="86">
        <f t="shared" si="59"/>
        <v>0</v>
      </c>
      <c r="AS237" s="88">
        <f t="shared" si="60"/>
        <v>329.79413434170141</v>
      </c>
      <c r="AT237" s="88">
        <f t="shared" si="61"/>
        <v>413.84990434975538</v>
      </c>
      <c r="AU237" s="88">
        <f t="shared" si="62"/>
        <v>5.3691714016844072</v>
      </c>
      <c r="AV237" s="88">
        <f t="shared" si="63"/>
        <v>408.48073294807097</v>
      </c>
    </row>
    <row r="238" spans="1:48" x14ac:dyDescent="0.25">
      <c r="A238">
        <v>10</v>
      </c>
      <c r="B238" s="33">
        <v>2</v>
      </c>
      <c r="C238" s="34" t="s">
        <v>506</v>
      </c>
      <c r="D238" s="34">
        <v>-800.03125</v>
      </c>
      <c r="E238" s="34">
        <v>-311.96875</v>
      </c>
      <c r="F238" s="34">
        <v>120</v>
      </c>
      <c r="G238" s="34">
        <v>0.242009</v>
      </c>
      <c r="H238" s="34">
        <v>0.19182299999999999</v>
      </c>
      <c r="I238" s="34">
        <v>49.063473000000002</v>
      </c>
      <c r="J238" s="34">
        <v>1.4364269999999999</v>
      </c>
      <c r="K238" s="34">
        <v>9.1530380000000005</v>
      </c>
      <c r="L238" s="34">
        <v>0.13431699999999999</v>
      </c>
      <c r="M238" s="58">
        <v>0.242009</v>
      </c>
      <c r="N238" s="34">
        <v>4.7639000000000001E-2</v>
      </c>
      <c r="O238" s="34">
        <v>99700</v>
      </c>
      <c r="P238" s="34">
        <v>21.7</v>
      </c>
      <c r="Q238" s="34">
        <v>60</v>
      </c>
      <c r="R238" s="34">
        <v>1.171</v>
      </c>
      <c r="S238" s="34" t="s">
        <v>509</v>
      </c>
      <c r="T238" s="34" t="s">
        <v>510</v>
      </c>
      <c r="U238" s="77">
        <v>1140</v>
      </c>
      <c r="V238" s="34">
        <v>54.384547103301543</v>
      </c>
      <c r="W238" s="2">
        <v>2.5492927888909915</v>
      </c>
      <c r="X238" s="2">
        <v>16.765430688877675</v>
      </c>
      <c r="Y238" s="2">
        <v>-98.223476846234874</v>
      </c>
      <c r="Z238" s="80">
        <f>VLOOKUP(U238,BG!$A$2:$F$55,4)</f>
        <v>26.195668687979527</v>
      </c>
      <c r="AA238" s="80">
        <f>VLOOKUP(U238,BG!$A$2:$F$55,5)</f>
        <v>0.45272959950887282</v>
      </c>
      <c r="AB238" s="4">
        <f>VLOOKUP(U238+1,BG!$A$2:$F$55,4)</f>
        <v>18.141976712050507</v>
      </c>
      <c r="AC238" s="4">
        <f>VLOOKUP(U238+1,BG!$A$2:$F$55,5)</f>
        <v>0.57567780357447917</v>
      </c>
      <c r="AD238" s="3">
        <f>COUNTIF($U$2:U238,U238)</f>
        <v>2</v>
      </c>
      <c r="AE238" s="3">
        <f t="shared" si="49"/>
        <v>19</v>
      </c>
      <c r="AF238" s="3">
        <f t="shared" si="52"/>
        <v>17</v>
      </c>
      <c r="AG238" s="3">
        <f t="shared" si="53"/>
        <v>1</v>
      </c>
      <c r="AH238" s="81">
        <f t="shared" si="50"/>
        <v>25.74824135598347</v>
      </c>
      <c r="AI238" s="81">
        <f t="shared" si="51"/>
        <v>0.45956005529029537</v>
      </c>
      <c r="AJ238" s="83">
        <v>1.92482</v>
      </c>
      <c r="AK238" s="83">
        <v>17.118600000000001</v>
      </c>
      <c r="AL238" s="84">
        <f t="shared" si="54"/>
        <v>32.950223651999998</v>
      </c>
      <c r="AM238" s="84">
        <f t="shared" si="48"/>
        <v>42.739991557807585</v>
      </c>
      <c r="AN238" s="84">
        <f t="shared" si="55"/>
        <v>11.832863221183633</v>
      </c>
      <c r="AO238" s="84">
        <f t="shared" si="56"/>
        <v>30.907128336623952</v>
      </c>
      <c r="AP238" s="85">
        <f t="shared" si="57"/>
        <v>6.610433985078594E-2</v>
      </c>
      <c r="AQ238" s="85">
        <f t="shared" si="58"/>
        <v>2.0430953153760463</v>
      </c>
      <c r="AR238" s="86">
        <f t="shared" si="59"/>
        <v>0</v>
      </c>
      <c r="AS238" s="88">
        <f t="shared" si="60"/>
        <v>564.06169860912723</v>
      </c>
      <c r="AT238" s="88">
        <f t="shared" si="61"/>
        <v>716.55436610564004</v>
      </c>
      <c r="AU238" s="88">
        <f t="shared" si="62"/>
        <v>5.4379112761696531</v>
      </c>
      <c r="AV238" s="88">
        <f t="shared" si="63"/>
        <v>711.1164548294704</v>
      </c>
    </row>
    <row r="239" spans="1:48" x14ac:dyDescent="0.25">
      <c r="A239">
        <v>10</v>
      </c>
      <c r="B239" s="33">
        <v>3</v>
      </c>
      <c r="C239" s="34" t="s">
        <v>506</v>
      </c>
      <c r="D239" s="34">
        <v>-800.03125</v>
      </c>
      <c r="E239" s="34">
        <v>-259.96875</v>
      </c>
      <c r="F239" s="34">
        <v>120</v>
      </c>
      <c r="G239" s="34">
        <v>0.26972699999999999</v>
      </c>
      <c r="H239" s="34">
        <v>0.19196099999999999</v>
      </c>
      <c r="I239" s="34">
        <v>49.098101999999997</v>
      </c>
      <c r="J239" s="34">
        <v>1.3805419999999999</v>
      </c>
      <c r="K239" s="34">
        <v>9.156345</v>
      </c>
      <c r="L239" s="34">
        <v>0.12893399999999999</v>
      </c>
      <c r="M239" s="58">
        <v>0.26972699999999999</v>
      </c>
      <c r="N239" s="34">
        <v>5.7079999999999999E-2</v>
      </c>
      <c r="O239" s="34">
        <v>99700</v>
      </c>
      <c r="P239" s="34">
        <v>21.7</v>
      </c>
      <c r="Q239" s="34">
        <v>60</v>
      </c>
      <c r="R239" s="34">
        <v>1.171</v>
      </c>
      <c r="S239" s="34" t="s">
        <v>511</v>
      </c>
      <c r="T239" s="34" t="s">
        <v>512</v>
      </c>
      <c r="U239" s="77">
        <v>1140</v>
      </c>
      <c r="V239" s="34">
        <v>76.068903321406026</v>
      </c>
      <c r="W239" s="2">
        <v>3.2074272135285047</v>
      </c>
      <c r="X239" s="2">
        <v>17.803791506603346</v>
      </c>
      <c r="Y239" s="2">
        <v>-100.61451470804356</v>
      </c>
      <c r="Z239" s="80">
        <f>VLOOKUP(U239,BG!$A$2:$F$55,4)</f>
        <v>26.195668687979527</v>
      </c>
      <c r="AA239" s="80">
        <f>VLOOKUP(U239,BG!$A$2:$F$55,5)</f>
        <v>0.45272959950887282</v>
      </c>
      <c r="AB239" s="4">
        <f>VLOOKUP(U239+1,BG!$A$2:$F$55,4)</f>
        <v>18.141976712050507</v>
      </c>
      <c r="AC239" s="4">
        <f>VLOOKUP(U239+1,BG!$A$2:$F$55,5)</f>
        <v>0.57567780357447917</v>
      </c>
      <c r="AD239" s="3">
        <f>COUNTIF($U$2:U239,U239)</f>
        <v>3</v>
      </c>
      <c r="AE239" s="3">
        <f t="shared" si="49"/>
        <v>19</v>
      </c>
      <c r="AF239" s="3">
        <f t="shared" si="52"/>
        <v>16</v>
      </c>
      <c r="AG239" s="3">
        <f t="shared" si="53"/>
        <v>2</v>
      </c>
      <c r="AH239" s="81">
        <f t="shared" si="50"/>
        <v>25.300814023987414</v>
      </c>
      <c r="AI239" s="81">
        <f t="shared" si="51"/>
        <v>0.46639051107171803</v>
      </c>
      <c r="AJ239" s="83">
        <v>2.4368500000000002</v>
      </c>
      <c r="AK239" s="83">
        <v>18.282699999999998</v>
      </c>
      <c r="AL239" s="84">
        <f t="shared" si="54"/>
        <v>44.552197495000001</v>
      </c>
      <c r="AM239" s="84">
        <f t="shared" si="48"/>
        <v>57.104365382267233</v>
      </c>
      <c r="AN239" s="84">
        <f t="shared" si="55"/>
        <v>11.80005958317798</v>
      </c>
      <c r="AO239" s="84">
        <f t="shared" si="56"/>
        <v>45.304305799089249</v>
      </c>
      <c r="AP239" s="85">
        <f t="shared" si="57"/>
        <v>1.6601254358131395E-2</v>
      </c>
      <c r="AQ239" s="85">
        <f t="shared" si="58"/>
        <v>0.75210830408924778</v>
      </c>
      <c r="AR239" s="86">
        <f t="shared" si="59"/>
        <v>0</v>
      </c>
      <c r="AS239" s="88">
        <f t="shared" si="60"/>
        <v>814.53446114183635</v>
      </c>
      <c r="AT239" s="88">
        <f t="shared" si="61"/>
        <v>1016.6742153827835</v>
      </c>
      <c r="AU239" s="88">
        <f t="shared" si="62"/>
        <v>5.5034358196751025</v>
      </c>
      <c r="AV239" s="88">
        <f t="shared" si="63"/>
        <v>1011.1707795631083</v>
      </c>
    </row>
    <row r="240" spans="1:48" x14ac:dyDescent="0.25">
      <c r="A240">
        <v>10</v>
      </c>
      <c r="B240" s="33">
        <v>4</v>
      </c>
      <c r="C240" s="34" t="s">
        <v>506</v>
      </c>
      <c r="D240" s="34">
        <v>-800.03125</v>
      </c>
      <c r="E240" s="34">
        <v>-207.96875</v>
      </c>
      <c r="F240" s="34">
        <v>120</v>
      </c>
      <c r="G240" s="34">
        <v>0.32202900000000001</v>
      </c>
      <c r="H240" s="34">
        <v>0.19178600000000001</v>
      </c>
      <c r="I240" s="34">
        <v>49.054029</v>
      </c>
      <c r="J240" s="34">
        <v>1.4218900000000001</v>
      </c>
      <c r="K240" s="34">
        <v>9.152177</v>
      </c>
      <c r="L240" s="34">
        <v>0.132936</v>
      </c>
      <c r="M240" s="58">
        <v>0.32202900000000001</v>
      </c>
      <c r="N240" s="34">
        <v>0.106375</v>
      </c>
      <c r="O240" s="34">
        <v>99700</v>
      </c>
      <c r="P240" s="34">
        <v>21.7</v>
      </c>
      <c r="Q240" s="34">
        <v>60</v>
      </c>
      <c r="R240" s="34">
        <v>1.171</v>
      </c>
      <c r="S240" s="34" t="s">
        <v>513</v>
      </c>
      <c r="T240" s="34" t="s">
        <v>514</v>
      </c>
      <c r="U240" s="77">
        <v>1140</v>
      </c>
      <c r="V240" s="34">
        <v>118.61326673304077</v>
      </c>
      <c r="W240" s="2">
        <v>2.2953145031121673</v>
      </c>
      <c r="X240" s="2">
        <v>36.810977217185311</v>
      </c>
      <c r="Y240" s="2">
        <v>-104.85349456880026</v>
      </c>
      <c r="Z240" s="80">
        <f>VLOOKUP(U240,BG!$A$2:$F$55,4)</f>
        <v>26.195668687979527</v>
      </c>
      <c r="AA240" s="80">
        <f>VLOOKUP(U240,BG!$A$2:$F$55,5)</f>
        <v>0.45272959950887282</v>
      </c>
      <c r="AB240" s="4">
        <f>VLOOKUP(U240+1,BG!$A$2:$F$55,4)</f>
        <v>18.141976712050507</v>
      </c>
      <c r="AC240" s="4">
        <f>VLOOKUP(U240+1,BG!$A$2:$F$55,5)</f>
        <v>0.57567780357447917</v>
      </c>
      <c r="AD240" s="3">
        <f>COUNTIF($U$2:U240,U240)</f>
        <v>4</v>
      </c>
      <c r="AE240" s="3">
        <f t="shared" si="49"/>
        <v>19</v>
      </c>
      <c r="AF240" s="3">
        <f t="shared" si="52"/>
        <v>15</v>
      </c>
      <c r="AG240" s="3">
        <f t="shared" si="53"/>
        <v>3</v>
      </c>
      <c r="AH240" s="81">
        <f t="shared" si="50"/>
        <v>24.853386691991357</v>
      </c>
      <c r="AI240" s="81">
        <f t="shared" si="51"/>
        <v>0.47322096685314058</v>
      </c>
      <c r="AJ240" s="83">
        <v>2.0948899999999999</v>
      </c>
      <c r="AK240" s="83">
        <v>36.622199999999999</v>
      </c>
      <c r="AL240" s="84">
        <f t="shared" si="54"/>
        <v>76.719480558000001</v>
      </c>
      <c r="AM240" s="84">
        <f t="shared" si="48"/>
        <v>84.492769880337008</v>
      </c>
      <c r="AN240" s="84">
        <f t="shared" si="55"/>
        <v>11.761143679959128</v>
      </c>
      <c r="AO240" s="84">
        <f t="shared" si="56"/>
        <v>72.731626200377875</v>
      </c>
      <c r="AP240" s="85">
        <f t="shared" si="57"/>
        <v>5.4829715296554268E-2</v>
      </c>
      <c r="AQ240" s="85">
        <f t="shared" si="58"/>
        <v>3.9878543576221261</v>
      </c>
      <c r="AR240" s="86">
        <f t="shared" si="59"/>
        <v>0</v>
      </c>
      <c r="AS240" s="88">
        <f t="shared" si="60"/>
        <v>2809.6361608911875</v>
      </c>
      <c r="AT240" s="88">
        <f t="shared" si="61"/>
        <v>3110.2614270819672</v>
      </c>
      <c r="AU240" s="88">
        <f t="shared" si="62"/>
        <v>5.5656197835289625</v>
      </c>
      <c r="AV240" s="88">
        <f t="shared" si="63"/>
        <v>3104.6958072984385</v>
      </c>
    </row>
    <row r="241" spans="1:48" x14ac:dyDescent="0.25">
      <c r="A241">
        <v>10</v>
      </c>
      <c r="B241" s="33">
        <v>5</v>
      </c>
      <c r="C241" s="34" t="s">
        <v>506</v>
      </c>
      <c r="D241" s="34">
        <v>-800.03125</v>
      </c>
      <c r="E241" s="34">
        <v>-155.96875</v>
      </c>
      <c r="F241" s="34">
        <v>120</v>
      </c>
      <c r="G241" s="34">
        <v>0.37141200000000002</v>
      </c>
      <c r="H241" s="34">
        <v>0.19189700000000001</v>
      </c>
      <c r="I241" s="34">
        <v>49.081822000000003</v>
      </c>
      <c r="J241" s="34">
        <v>1.430148</v>
      </c>
      <c r="K241" s="34">
        <v>9.1547610000000006</v>
      </c>
      <c r="L241" s="34">
        <v>0.13350999999999999</v>
      </c>
      <c r="M241" s="58">
        <v>0.37141200000000002</v>
      </c>
      <c r="N241" s="34">
        <v>0.130301</v>
      </c>
      <c r="O241" s="34">
        <v>99700</v>
      </c>
      <c r="P241" s="34">
        <v>21.7</v>
      </c>
      <c r="Q241" s="34">
        <v>60</v>
      </c>
      <c r="R241" s="34">
        <v>1.171</v>
      </c>
      <c r="S241" s="34" t="s">
        <v>515</v>
      </c>
      <c r="T241" s="34" t="s">
        <v>516</v>
      </c>
      <c r="U241" s="77">
        <v>1140</v>
      </c>
      <c r="V241" s="34">
        <v>158.6900689516165</v>
      </c>
      <c r="W241" s="2">
        <v>2.2882377941820295</v>
      </c>
      <c r="X241" s="2">
        <v>49.657112270753416</v>
      </c>
      <c r="Y241" s="2">
        <v>-105.58384763544422</v>
      </c>
      <c r="Z241" s="80">
        <f>VLOOKUP(U241,BG!$A$2:$F$55,4)</f>
        <v>26.195668687979527</v>
      </c>
      <c r="AA241" s="80">
        <f>VLOOKUP(U241,BG!$A$2:$F$55,5)</f>
        <v>0.45272959950887282</v>
      </c>
      <c r="AB241" s="4">
        <f>VLOOKUP(U241+1,BG!$A$2:$F$55,4)</f>
        <v>18.141976712050507</v>
      </c>
      <c r="AC241" s="4">
        <f>VLOOKUP(U241+1,BG!$A$2:$F$55,5)</f>
        <v>0.57567780357447917</v>
      </c>
      <c r="AD241" s="3">
        <f>COUNTIF($U$2:U241,U241)</f>
        <v>5</v>
      </c>
      <c r="AE241" s="3">
        <f t="shared" si="49"/>
        <v>19</v>
      </c>
      <c r="AF241" s="3">
        <f t="shared" si="52"/>
        <v>14</v>
      </c>
      <c r="AG241" s="3">
        <f t="shared" si="53"/>
        <v>4</v>
      </c>
      <c r="AH241" s="81">
        <f t="shared" si="50"/>
        <v>24.4059593599953</v>
      </c>
      <c r="AI241" s="81">
        <f t="shared" si="51"/>
        <v>0.48005142263456313</v>
      </c>
      <c r="AJ241" s="83">
        <v>2.1495199999999999</v>
      </c>
      <c r="AK241" s="83">
        <v>49.834600000000002</v>
      </c>
      <c r="AL241" s="84">
        <f t="shared" si="54"/>
        <v>107.120469392</v>
      </c>
      <c r="AM241" s="84">
        <f t="shared" si="48"/>
        <v>113.62728104787818</v>
      </c>
      <c r="AN241" s="84">
        <f t="shared" si="55"/>
        <v>11.716115511527075</v>
      </c>
      <c r="AO241" s="84">
        <f t="shared" si="56"/>
        <v>101.91116553635111</v>
      </c>
      <c r="AP241" s="85">
        <f t="shared" si="57"/>
        <v>5.1116124795872048E-2</v>
      </c>
      <c r="AQ241" s="85">
        <f t="shared" si="58"/>
        <v>5.2093038556488978</v>
      </c>
      <c r="AR241" s="86">
        <f t="shared" si="59"/>
        <v>0</v>
      </c>
      <c r="AS241" s="88">
        <f t="shared" si="60"/>
        <v>5338.3057439625627</v>
      </c>
      <c r="AT241" s="88">
        <f t="shared" si="61"/>
        <v>5642.4026520149382</v>
      </c>
      <c r="AU241" s="88">
        <f t="shared" si="62"/>
        <v>5.6243379190594451</v>
      </c>
      <c r="AV241" s="88">
        <f t="shared" si="63"/>
        <v>5636.7783140958791</v>
      </c>
    </row>
    <row r="242" spans="1:48" x14ac:dyDescent="0.25">
      <c r="A242">
        <v>10</v>
      </c>
      <c r="B242" s="33">
        <v>6</v>
      </c>
      <c r="C242" s="34" t="s">
        <v>506</v>
      </c>
      <c r="D242" s="34">
        <v>-800.03125</v>
      </c>
      <c r="E242" s="34">
        <v>-103.96875</v>
      </c>
      <c r="F242" s="34">
        <v>120</v>
      </c>
      <c r="G242" s="34">
        <v>0.42748399999999998</v>
      </c>
      <c r="H242" s="34">
        <v>0.19151000000000001</v>
      </c>
      <c r="I242" s="34">
        <v>48.984791999999999</v>
      </c>
      <c r="J242" s="34">
        <v>1.410593</v>
      </c>
      <c r="K242" s="34">
        <v>9.1457300000000004</v>
      </c>
      <c r="L242" s="34">
        <v>0.131859</v>
      </c>
      <c r="M242" s="58">
        <v>0.42748399999999998</v>
      </c>
      <c r="N242" s="34">
        <v>0.16344400000000001</v>
      </c>
      <c r="O242" s="34">
        <v>99700</v>
      </c>
      <c r="P242" s="34">
        <v>21.7</v>
      </c>
      <c r="Q242" s="34">
        <v>60</v>
      </c>
      <c r="R242" s="34">
        <v>1.171</v>
      </c>
      <c r="S242" s="34" t="s">
        <v>517</v>
      </c>
      <c r="T242" s="34" t="s">
        <v>518</v>
      </c>
      <c r="U242" s="77">
        <v>1140</v>
      </c>
      <c r="V242" s="34">
        <v>204.45103695623123</v>
      </c>
      <c r="W242" s="2">
        <v>2.3813480252685348</v>
      </c>
      <c r="X242" s="2">
        <v>60.334426080284956</v>
      </c>
      <c r="Y242" s="2">
        <v>-109.45479478563226</v>
      </c>
      <c r="Z242" s="80">
        <f>VLOOKUP(U242,BG!$A$2:$F$55,4)</f>
        <v>26.195668687979527</v>
      </c>
      <c r="AA242" s="80">
        <f>VLOOKUP(U242,BG!$A$2:$F$55,5)</f>
        <v>0.45272959950887282</v>
      </c>
      <c r="AB242" s="4">
        <f>VLOOKUP(U242+1,BG!$A$2:$F$55,4)</f>
        <v>18.141976712050507</v>
      </c>
      <c r="AC242" s="4">
        <f>VLOOKUP(U242+1,BG!$A$2:$F$55,5)</f>
        <v>0.57567780357447917</v>
      </c>
      <c r="AD242" s="3">
        <f>COUNTIF($U$2:U242,U242)</f>
        <v>6</v>
      </c>
      <c r="AE242" s="3">
        <f t="shared" si="49"/>
        <v>19</v>
      </c>
      <c r="AF242" s="3">
        <f t="shared" si="52"/>
        <v>13</v>
      </c>
      <c r="AG242" s="3">
        <f t="shared" si="53"/>
        <v>5</v>
      </c>
      <c r="AH242" s="81">
        <f t="shared" si="50"/>
        <v>23.958532027999244</v>
      </c>
      <c r="AI242" s="81">
        <f t="shared" si="51"/>
        <v>0.48688187841598574</v>
      </c>
      <c r="AJ242" s="83">
        <v>2.22403</v>
      </c>
      <c r="AK242" s="83">
        <v>60.552799999999998</v>
      </c>
      <c r="AL242" s="84">
        <f t="shared" si="54"/>
        <v>134.67124378399998</v>
      </c>
      <c r="AM242" s="84">
        <f t="shared" ref="AM242:AM290" si="64">W242*X242+IF(Y242&gt;0,Y242,0)</f>
        <v>143.67726640199697</v>
      </c>
      <c r="AN242" s="84">
        <f t="shared" si="55"/>
        <v>11.664975077881827</v>
      </c>
      <c r="AO242" s="84">
        <f t="shared" si="56"/>
        <v>132.01229132411515</v>
      </c>
      <c r="AP242" s="85">
        <f t="shared" si="57"/>
        <v>2.0141703724819066E-2</v>
      </c>
      <c r="AQ242" s="85">
        <f t="shared" si="58"/>
        <v>2.65895245988483</v>
      </c>
      <c r="AR242" s="86">
        <f t="shared" si="59"/>
        <v>0</v>
      </c>
      <c r="AS242" s="88">
        <f t="shared" si="60"/>
        <v>8154.7208906037949</v>
      </c>
      <c r="AT242" s="88">
        <f t="shared" si="61"/>
        <v>8668.6854091486948</v>
      </c>
      <c r="AU242" s="88">
        <f t="shared" si="62"/>
        <v>5.6794649775947645</v>
      </c>
      <c r="AV242" s="88">
        <f t="shared" si="63"/>
        <v>8663.0059441711001</v>
      </c>
    </row>
    <row r="243" spans="1:48" x14ac:dyDescent="0.25">
      <c r="A243">
        <v>10</v>
      </c>
      <c r="B243" s="33">
        <v>7</v>
      </c>
      <c r="C243" s="34" t="s">
        <v>506</v>
      </c>
      <c r="D243" s="34">
        <v>-800.03125</v>
      </c>
      <c r="E243" s="34">
        <v>-51.96875</v>
      </c>
      <c r="F243" s="34">
        <v>120</v>
      </c>
      <c r="G243" s="34">
        <v>0.44149100000000002</v>
      </c>
      <c r="H243" s="34">
        <v>0.19167500000000001</v>
      </c>
      <c r="I243" s="34">
        <v>49.026221</v>
      </c>
      <c r="J243" s="34">
        <v>1.4390130000000001</v>
      </c>
      <c r="K243" s="34">
        <v>9.149559</v>
      </c>
      <c r="L243" s="34">
        <v>0.13445499999999999</v>
      </c>
      <c r="M243" s="58">
        <v>0.44149100000000002</v>
      </c>
      <c r="N243" s="34">
        <v>0.15501899999999999</v>
      </c>
      <c r="O243" s="34">
        <v>99700</v>
      </c>
      <c r="P243" s="34">
        <v>21.7</v>
      </c>
      <c r="Q243" s="34">
        <v>60</v>
      </c>
      <c r="R243" s="34">
        <v>1.171</v>
      </c>
      <c r="S243" s="34" t="s">
        <v>519</v>
      </c>
      <c r="T243" s="34" t="s">
        <v>520</v>
      </c>
      <c r="U243" s="77">
        <v>1140</v>
      </c>
      <c r="V243" s="34">
        <v>214.52522048638846</v>
      </c>
      <c r="W243" s="2">
        <v>2.9176744721159098</v>
      </c>
      <c r="X243" s="2">
        <v>51.393327343497141</v>
      </c>
      <c r="Y243" s="2">
        <v>-111.66560309072382</v>
      </c>
      <c r="Z243" s="80">
        <f>VLOOKUP(U243,BG!$A$2:$F$55,4)</f>
        <v>26.195668687979527</v>
      </c>
      <c r="AA243" s="80">
        <f>VLOOKUP(U243,BG!$A$2:$F$55,5)</f>
        <v>0.45272959950887282</v>
      </c>
      <c r="AB243" s="4">
        <f>VLOOKUP(U243+1,BG!$A$2:$F$55,4)</f>
        <v>18.141976712050507</v>
      </c>
      <c r="AC243" s="4">
        <f>VLOOKUP(U243+1,BG!$A$2:$F$55,5)</f>
        <v>0.57567780357447917</v>
      </c>
      <c r="AD243" s="3">
        <f>COUNTIF($U$2:U243,U243)</f>
        <v>7</v>
      </c>
      <c r="AE243" s="3">
        <f t="shared" si="49"/>
        <v>19</v>
      </c>
      <c r="AF243" s="3">
        <f t="shared" si="52"/>
        <v>12</v>
      </c>
      <c r="AG243" s="3">
        <f t="shared" si="53"/>
        <v>6</v>
      </c>
      <c r="AH243" s="81">
        <f t="shared" si="50"/>
        <v>23.511104696003187</v>
      </c>
      <c r="AI243" s="81">
        <f t="shared" si="51"/>
        <v>0.49371233419740829</v>
      </c>
      <c r="AJ243" s="83">
        <v>2.7358899999999999</v>
      </c>
      <c r="AK243" s="83">
        <v>51.389299999999999</v>
      </c>
      <c r="AL243" s="84">
        <f t="shared" si="54"/>
        <v>140.59547197699999</v>
      </c>
      <c r="AM243" s="84">
        <f t="shared" si="64"/>
        <v>149.94899922721817</v>
      </c>
      <c r="AN243" s="84">
        <f t="shared" si="55"/>
        <v>11.607722379023381</v>
      </c>
      <c r="AO243" s="84">
        <f t="shared" si="56"/>
        <v>138.34127684819478</v>
      </c>
      <c r="AP243" s="85">
        <f t="shared" si="57"/>
        <v>1.6294450797058858E-2</v>
      </c>
      <c r="AQ243" s="85">
        <f t="shared" si="58"/>
        <v>2.2541951288052076</v>
      </c>
      <c r="AR243" s="86">
        <f t="shared" si="59"/>
        <v>0</v>
      </c>
      <c r="AS243" s="88">
        <f t="shared" si="60"/>
        <v>7225.1028880676449</v>
      </c>
      <c r="AT243" s="88">
        <f t="shared" si="61"/>
        <v>7706.3780021142238</v>
      </c>
      <c r="AU243" s="88">
        <f t="shared" si="62"/>
        <v>5.7308757104631267</v>
      </c>
      <c r="AV243" s="88">
        <f t="shared" si="63"/>
        <v>7700.6471264037609</v>
      </c>
    </row>
    <row r="244" spans="1:48" x14ac:dyDescent="0.25">
      <c r="A244">
        <v>10</v>
      </c>
      <c r="B244" s="33">
        <v>8</v>
      </c>
      <c r="C244" s="34" t="s">
        <v>506</v>
      </c>
      <c r="D244" s="34">
        <v>-800.03125</v>
      </c>
      <c r="E244" s="34">
        <v>3.125E-2</v>
      </c>
      <c r="F244" s="34">
        <v>120</v>
      </c>
      <c r="G244" s="34">
        <v>0.43610100000000002</v>
      </c>
      <c r="H244" s="34">
        <v>0.19153100000000001</v>
      </c>
      <c r="I244" s="34">
        <v>48.990008000000003</v>
      </c>
      <c r="J244" s="34">
        <v>1.4222729999999999</v>
      </c>
      <c r="K244" s="34">
        <v>9.1461989999999993</v>
      </c>
      <c r="L244" s="34">
        <v>0.13306000000000001</v>
      </c>
      <c r="M244" s="58">
        <v>0.43610100000000002</v>
      </c>
      <c r="N244" s="34">
        <v>0.125337</v>
      </c>
      <c r="O244" s="34">
        <v>99700</v>
      </c>
      <c r="P244" s="34">
        <v>21.7</v>
      </c>
      <c r="Q244" s="34">
        <v>60</v>
      </c>
      <c r="R244" s="34">
        <v>1.171</v>
      </c>
      <c r="S244" s="34" t="s">
        <v>521</v>
      </c>
      <c r="T244" s="34" t="s">
        <v>522</v>
      </c>
      <c r="U244" s="77">
        <v>1140</v>
      </c>
      <c r="V244" s="34">
        <v>208.13945682866981</v>
      </c>
      <c r="W244" s="2">
        <v>4.3217812588534761</v>
      </c>
      <c r="X244" s="2">
        <v>33.390082969435817</v>
      </c>
      <c r="Y244" s="2">
        <v>-114.06221796120759</v>
      </c>
      <c r="Z244" s="80">
        <f>VLOOKUP(U244,BG!$A$2:$F$55,4)</f>
        <v>26.195668687979527</v>
      </c>
      <c r="AA244" s="80">
        <f>VLOOKUP(U244,BG!$A$2:$F$55,5)</f>
        <v>0.45272959950887282</v>
      </c>
      <c r="AB244" s="4">
        <f>VLOOKUP(U244+1,BG!$A$2:$F$55,4)</f>
        <v>18.141976712050507</v>
      </c>
      <c r="AC244" s="4">
        <f>VLOOKUP(U244+1,BG!$A$2:$F$55,5)</f>
        <v>0.57567780357447917</v>
      </c>
      <c r="AD244" s="3">
        <f>COUNTIF($U$2:U244,U244)</f>
        <v>8</v>
      </c>
      <c r="AE244" s="3">
        <f t="shared" si="49"/>
        <v>19</v>
      </c>
      <c r="AF244" s="3">
        <f t="shared" si="52"/>
        <v>11</v>
      </c>
      <c r="AG244" s="3">
        <f t="shared" si="53"/>
        <v>7</v>
      </c>
      <c r="AH244" s="81">
        <f t="shared" si="50"/>
        <v>23.06367736400713</v>
      </c>
      <c r="AI244" s="81">
        <f t="shared" si="51"/>
        <v>0.50054278997883084</v>
      </c>
      <c r="AJ244" s="83">
        <v>3.5826500000000001</v>
      </c>
      <c r="AK244" s="83">
        <v>34.343299999999999</v>
      </c>
      <c r="AL244" s="84">
        <f t="shared" si="54"/>
        <v>123.040023745</v>
      </c>
      <c r="AM244" s="84">
        <f t="shared" si="64"/>
        <v>144.30463480887033</v>
      </c>
      <c r="AN244" s="84">
        <f t="shared" si="55"/>
        <v>11.544357414951737</v>
      </c>
      <c r="AO244" s="84">
        <f t="shared" si="56"/>
        <v>132.76027739391859</v>
      </c>
      <c r="AP244" s="85">
        <f t="shared" si="57"/>
        <v>7.3216581342905859E-2</v>
      </c>
      <c r="AQ244" s="85">
        <f t="shared" si="58"/>
        <v>9.720253648918586</v>
      </c>
      <c r="AR244" s="86">
        <f t="shared" si="59"/>
        <v>0</v>
      </c>
      <c r="AS244" s="88">
        <f t="shared" si="60"/>
        <v>4225.6004474816582</v>
      </c>
      <c r="AT244" s="88">
        <f t="shared" si="61"/>
        <v>4818.343729142317</v>
      </c>
      <c r="AU244" s="88">
        <f t="shared" si="62"/>
        <v>5.7784448689927457</v>
      </c>
      <c r="AV244" s="88">
        <f t="shared" si="63"/>
        <v>4812.5652842733243</v>
      </c>
    </row>
    <row r="245" spans="1:48" x14ac:dyDescent="0.25">
      <c r="A245">
        <v>10</v>
      </c>
      <c r="B245" s="33">
        <v>9</v>
      </c>
      <c r="C245" s="34" t="s">
        <v>506</v>
      </c>
      <c r="D245" s="34">
        <v>-800.03125</v>
      </c>
      <c r="E245" s="34">
        <v>52.03125</v>
      </c>
      <c r="F245" s="34">
        <v>120</v>
      </c>
      <c r="G245" s="34">
        <v>0.40935500000000002</v>
      </c>
      <c r="H245" s="34">
        <v>0.19142899999999999</v>
      </c>
      <c r="I245" s="34">
        <v>48.964567000000002</v>
      </c>
      <c r="J245" s="34">
        <v>1.4130050000000001</v>
      </c>
      <c r="K245" s="34">
        <v>9.1438369999999995</v>
      </c>
      <c r="L245" s="34">
        <v>0.13209899999999999</v>
      </c>
      <c r="M245" s="58">
        <v>0.40935500000000002</v>
      </c>
      <c r="N245" s="34">
        <v>7.1604000000000001E-2</v>
      </c>
      <c r="O245" s="34">
        <v>99700</v>
      </c>
      <c r="P245" s="34">
        <v>21.7</v>
      </c>
      <c r="Q245" s="34">
        <v>60</v>
      </c>
      <c r="R245" s="34">
        <v>1.171</v>
      </c>
      <c r="S245" s="34" t="s">
        <v>523</v>
      </c>
      <c r="T245" s="34" t="s">
        <v>524</v>
      </c>
      <c r="U245" s="77">
        <v>1140</v>
      </c>
      <c r="V245" s="34">
        <v>183.62576626836551</v>
      </c>
      <c r="W245" s="2">
        <v>6.7447391703967643</v>
      </c>
      <c r="X245" s="2">
        <v>16.863078461348902</v>
      </c>
      <c r="Y245" s="2">
        <v>-128.4620552707641</v>
      </c>
      <c r="Z245" s="80">
        <f>VLOOKUP(U245,BG!$A$2:$F$55,4)</f>
        <v>26.195668687979527</v>
      </c>
      <c r="AA245" s="80">
        <f>VLOOKUP(U245,BG!$A$2:$F$55,5)</f>
        <v>0.45272959950887282</v>
      </c>
      <c r="AB245" s="4">
        <f>VLOOKUP(U245+1,BG!$A$2:$F$55,4)</f>
        <v>18.141976712050507</v>
      </c>
      <c r="AC245" s="4">
        <f>VLOOKUP(U245+1,BG!$A$2:$F$55,5)</f>
        <v>0.57567780357447917</v>
      </c>
      <c r="AD245" s="3">
        <f>COUNTIF($U$2:U245,U245)</f>
        <v>9</v>
      </c>
      <c r="AE245" s="3">
        <f t="shared" si="49"/>
        <v>19</v>
      </c>
      <c r="AF245" s="3">
        <f t="shared" si="52"/>
        <v>10</v>
      </c>
      <c r="AG245" s="3">
        <f t="shared" si="53"/>
        <v>8</v>
      </c>
      <c r="AH245" s="81">
        <f t="shared" si="50"/>
        <v>22.616250032011074</v>
      </c>
      <c r="AI245" s="81">
        <f t="shared" si="51"/>
        <v>0.50737324576025344</v>
      </c>
      <c r="AJ245" s="83">
        <v>4.6140800000000004</v>
      </c>
      <c r="AK245" s="83">
        <v>16.817399999999999</v>
      </c>
      <c r="AL245" s="84">
        <f t="shared" si="54"/>
        <v>77.596828991999999</v>
      </c>
      <c r="AM245" s="84">
        <f t="shared" si="64"/>
        <v>113.73706583173394</v>
      </c>
      <c r="AN245" s="84">
        <f t="shared" si="55"/>
        <v>11.474880185666894</v>
      </c>
      <c r="AO245" s="84">
        <f t="shared" si="56"/>
        <v>102.26218564606705</v>
      </c>
      <c r="AP245" s="85">
        <f t="shared" si="57"/>
        <v>0.24119723726064982</v>
      </c>
      <c r="AQ245" s="85">
        <f t="shared" si="58"/>
        <v>24.665356654067054</v>
      </c>
      <c r="AR245" s="86">
        <f t="shared" si="59"/>
        <v>0</v>
      </c>
      <c r="AS245" s="88">
        <f t="shared" si="60"/>
        <v>1304.9769118900608</v>
      </c>
      <c r="AT245" s="88">
        <f t="shared" si="61"/>
        <v>1917.9570650841345</v>
      </c>
      <c r="AU245" s="88">
        <f t="shared" si="62"/>
        <v>5.8220472045118319</v>
      </c>
      <c r="AV245" s="88">
        <f t="shared" si="63"/>
        <v>1912.1350178796226</v>
      </c>
    </row>
    <row r="246" spans="1:48" x14ac:dyDescent="0.25">
      <c r="A246">
        <v>10</v>
      </c>
      <c r="B246" s="33">
        <v>10</v>
      </c>
      <c r="C246" s="34" t="s">
        <v>506</v>
      </c>
      <c r="D246" s="34">
        <v>-800.03125</v>
      </c>
      <c r="E246" s="34">
        <v>104.03125</v>
      </c>
      <c r="F246" s="34">
        <v>120</v>
      </c>
      <c r="G246" s="34">
        <v>0.396148</v>
      </c>
      <c r="H246" s="34">
        <v>0.19125200000000001</v>
      </c>
      <c r="I246" s="34">
        <v>48.920175</v>
      </c>
      <c r="J246" s="34">
        <v>1.419333</v>
      </c>
      <c r="K246" s="34">
        <v>9.1396789999999992</v>
      </c>
      <c r="L246" s="34">
        <v>0.132879</v>
      </c>
      <c r="M246" s="58">
        <v>0.396148</v>
      </c>
      <c r="N246" s="34">
        <v>6.8418999999999994E-2</v>
      </c>
      <c r="O246" s="34">
        <v>99700</v>
      </c>
      <c r="P246" s="34">
        <v>21.7</v>
      </c>
      <c r="Q246" s="34">
        <v>60</v>
      </c>
      <c r="R246" s="34">
        <v>1.171</v>
      </c>
      <c r="S246" s="34" t="s">
        <v>525</v>
      </c>
      <c r="T246" s="34" t="s">
        <v>526</v>
      </c>
      <c r="U246" s="77">
        <v>1140</v>
      </c>
      <c r="V246" s="34">
        <v>170.59976249109562</v>
      </c>
      <c r="W246" s="2">
        <v>6.9506058224761897</v>
      </c>
      <c r="X246" s="2">
        <v>15.959647412393023</v>
      </c>
      <c r="Y246" s="2">
        <v>-123.2902978700849</v>
      </c>
      <c r="Z246" s="80">
        <f>VLOOKUP(U246,BG!$A$2:$F$55,4)</f>
        <v>26.195668687979527</v>
      </c>
      <c r="AA246" s="80">
        <f>VLOOKUP(U246,BG!$A$2:$F$55,5)</f>
        <v>0.45272959950887282</v>
      </c>
      <c r="AB246" s="4">
        <f>VLOOKUP(U246+1,BG!$A$2:$F$55,4)</f>
        <v>18.141976712050507</v>
      </c>
      <c r="AC246" s="4">
        <f>VLOOKUP(U246+1,BG!$A$2:$F$55,5)</f>
        <v>0.57567780357447917</v>
      </c>
      <c r="AD246" s="3">
        <f>COUNTIF($U$2:U246,U246)</f>
        <v>10</v>
      </c>
      <c r="AE246" s="3">
        <f t="shared" si="49"/>
        <v>19</v>
      </c>
      <c r="AF246" s="3">
        <f t="shared" si="52"/>
        <v>9</v>
      </c>
      <c r="AG246" s="3">
        <f t="shared" si="53"/>
        <v>9</v>
      </c>
      <c r="AH246" s="81">
        <f t="shared" si="50"/>
        <v>22.168822700015014</v>
      </c>
      <c r="AI246" s="81">
        <f t="shared" si="51"/>
        <v>0.51420370154167594</v>
      </c>
      <c r="AJ246" s="83">
        <v>4.4809599999999996</v>
      </c>
      <c r="AK246" s="83">
        <v>15.698700000000001</v>
      </c>
      <c r="AL246" s="84">
        <f t="shared" si="54"/>
        <v>70.345246751999994</v>
      </c>
      <c r="AM246" s="84">
        <f t="shared" si="64"/>
        <v>110.929218229246</v>
      </c>
      <c r="AN246" s="84">
        <f t="shared" si="55"/>
        <v>11.399290691168851</v>
      </c>
      <c r="AO246" s="84">
        <f t="shared" si="56"/>
        <v>99.529927538077146</v>
      </c>
      <c r="AP246" s="85">
        <f t="shared" si="57"/>
        <v>0.29322517867715692</v>
      </c>
      <c r="AQ246" s="85">
        <f t="shared" si="58"/>
        <v>29.184680786077152</v>
      </c>
      <c r="AR246" s="86">
        <f t="shared" si="59"/>
        <v>0</v>
      </c>
      <c r="AS246" s="88">
        <f t="shared" si="60"/>
        <v>1104.3289251856224</v>
      </c>
      <c r="AT246" s="88">
        <f t="shared" si="61"/>
        <v>1770.3912106711668</v>
      </c>
      <c r="AU246" s="88">
        <f t="shared" si="62"/>
        <v>5.8615574683485923</v>
      </c>
      <c r="AV246" s="88">
        <f t="shared" si="63"/>
        <v>1764.5296532028183</v>
      </c>
    </row>
    <row r="247" spans="1:48" x14ac:dyDescent="0.25">
      <c r="A247">
        <v>10</v>
      </c>
      <c r="B247" s="33">
        <v>11</v>
      </c>
      <c r="C247" s="34" t="s">
        <v>506</v>
      </c>
      <c r="D247" s="34">
        <v>-800.03125</v>
      </c>
      <c r="E247" s="34">
        <v>156.03125</v>
      </c>
      <c r="F247" s="34">
        <v>120</v>
      </c>
      <c r="G247" s="34">
        <v>0.379496</v>
      </c>
      <c r="H247" s="34">
        <v>0.19125600000000001</v>
      </c>
      <c r="I247" s="34">
        <v>48.921171000000001</v>
      </c>
      <c r="J247" s="34">
        <v>1.414925</v>
      </c>
      <c r="K247" s="34">
        <v>9.1397790000000008</v>
      </c>
      <c r="L247" s="34">
        <v>0.13242399999999999</v>
      </c>
      <c r="M247" s="58">
        <v>0.379496</v>
      </c>
      <c r="N247" s="34">
        <v>6.7555000000000004E-2</v>
      </c>
      <c r="O247" s="34">
        <v>99700</v>
      </c>
      <c r="P247" s="34">
        <v>21.7</v>
      </c>
      <c r="Q247" s="34">
        <v>60</v>
      </c>
      <c r="R247" s="34">
        <v>1.171</v>
      </c>
      <c r="S247" s="34" t="s">
        <v>527</v>
      </c>
      <c r="T247" s="34" t="s">
        <v>528</v>
      </c>
      <c r="U247" s="77">
        <v>1140</v>
      </c>
      <c r="V247" s="34">
        <v>154.646335638831</v>
      </c>
      <c r="W247" s="2">
        <v>5.9969377470678928</v>
      </c>
      <c r="X247" s="2">
        <v>17.158022181654491</v>
      </c>
      <c r="Y247" s="2">
        <v>-121.25091213064154</v>
      </c>
      <c r="Z247" s="80">
        <f>VLOOKUP(U247,BG!$A$2:$F$55,4)</f>
        <v>26.195668687979527</v>
      </c>
      <c r="AA247" s="80">
        <f>VLOOKUP(U247,BG!$A$2:$F$55,5)</f>
        <v>0.45272959950887282</v>
      </c>
      <c r="AB247" s="4">
        <f>VLOOKUP(U247+1,BG!$A$2:$F$55,4)</f>
        <v>18.141976712050507</v>
      </c>
      <c r="AC247" s="4">
        <f>VLOOKUP(U247+1,BG!$A$2:$F$55,5)</f>
        <v>0.57567780357447917</v>
      </c>
      <c r="AD247" s="3">
        <f>COUNTIF($U$2:U247,U247)</f>
        <v>11</v>
      </c>
      <c r="AE247" s="3">
        <f t="shared" si="49"/>
        <v>19</v>
      </c>
      <c r="AF247" s="3">
        <f t="shared" si="52"/>
        <v>8</v>
      </c>
      <c r="AG247" s="3">
        <f t="shared" si="53"/>
        <v>10</v>
      </c>
      <c r="AH247" s="81">
        <f t="shared" si="50"/>
        <v>21.72139536801896</v>
      </c>
      <c r="AI247" s="81">
        <f t="shared" si="51"/>
        <v>0.52103415732309855</v>
      </c>
      <c r="AJ247" s="83">
        <v>4.3808800000000003</v>
      </c>
      <c r="AK247" s="83">
        <v>17.627199999999998</v>
      </c>
      <c r="AL247" s="84">
        <f t="shared" si="54"/>
        <v>77.222647936000001</v>
      </c>
      <c r="AM247" s="84">
        <f t="shared" si="64"/>
        <v>102.89559088619201</v>
      </c>
      <c r="AN247" s="84">
        <f t="shared" si="55"/>
        <v>11.317588931457616</v>
      </c>
      <c r="AO247" s="84">
        <f t="shared" si="56"/>
        <v>91.57800195473439</v>
      </c>
      <c r="AP247" s="85">
        <f t="shared" si="57"/>
        <v>0.15675548398435271</v>
      </c>
      <c r="AQ247" s="85">
        <f t="shared" si="58"/>
        <v>14.355354018734388</v>
      </c>
      <c r="AR247" s="86">
        <f t="shared" si="59"/>
        <v>0</v>
      </c>
      <c r="AS247" s="88">
        <f t="shared" si="60"/>
        <v>1361.219059697459</v>
      </c>
      <c r="AT247" s="88">
        <f t="shared" si="61"/>
        <v>1765.4848308197284</v>
      </c>
      <c r="AU247" s="88">
        <f t="shared" si="62"/>
        <v>5.8968504118312461</v>
      </c>
      <c r="AV247" s="88">
        <f t="shared" si="63"/>
        <v>1759.587980407897</v>
      </c>
    </row>
    <row r="248" spans="1:48" x14ac:dyDescent="0.25">
      <c r="A248">
        <v>10</v>
      </c>
      <c r="B248" s="33">
        <v>12</v>
      </c>
      <c r="C248" s="34" t="s">
        <v>506</v>
      </c>
      <c r="D248" s="34">
        <v>-800.03125</v>
      </c>
      <c r="E248" s="34">
        <v>208.03125</v>
      </c>
      <c r="F248" s="34">
        <v>120</v>
      </c>
      <c r="G248" s="34">
        <v>0.34914400000000001</v>
      </c>
      <c r="H248" s="34">
        <v>0.19142999999999999</v>
      </c>
      <c r="I248" s="34">
        <v>48.964784000000002</v>
      </c>
      <c r="J248" s="34">
        <v>1.430245</v>
      </c>
      <c r="K248" s="34">
        <v>9.1438349999999993</v>
      </c>
      <c r="L248" s="34">
        <v>0.133685</v>
      </c>
      <c r="M248" s="58">
        <v>0.34914400000000001</v>
      </c>
      <c r="N248" s="34">
        <v>9.6407999999999994E-2</v>
      </c>
      <c r="O248" s="34">
        <v>99700</v>
      </c>
      <c r="P248" s="34">
        <v>21.7</v>
      </c>
      <c r="Q248" s="34">
        <v>60</v>
      </c>
      <c r="R248" s="34">
        <v>1.171</v>
      </c>
      <c r="S248" s="34" t="s">
        <v>529</v>
      </c>
      <c r="T248" s="34" t="s">
        <v>530</v>
      </c>
      <c r="U248" s="77">
        <v>1140</v>
      </c>
      <c r="V248" s="34">
        <v>127.05754378630736</v>
      </c>
      <c r="W248" s="2">
        <v>2.8217183228358005</v>
      </c>
      <c r="X248" s="2">
        <v>33.231927583074466</v>
      </c>
      <c r="Y248" s="2">
        <v>-112.01775859674363</v>
      </c>
      <c r="Z248" s="80">
        <f>VLOOKUP(U248,BG!$A$2:$F$55,4)</f>
        <v>26.195668687979527</v>
      </c>
      <c r="AA248" s="80">
        <f>VLOOKUP(U248,BG!$A$2:$F$55,5)</f>
        <v>0.45272959950887282</v>
      </c>
      <c r="AB248" s="4">
        <f>VLOOKUP(U248+1,BG!$A$2:$F$55,4)</f>
        <v>18.141976712050507</v>
      </c>
      <c r="AC248" s="4">
        <f>VLOOKUP(U248+1,BG!$A$2:$F$55,5)</f>
        <v>0.57567780357447917</v>
      </c>
      <c r="AD248" s="3">
        <f>COUNTIF($U$2:U248,U248)</f>
        <v>12</v>
      </c>
      <c r="AE248" s="3">
        <f t="shared" si="49"/>
        <v>19</v>
      </c>
      <c r="AF248" s="3">
        <f t="shared" si="52"/>
        <v>7</v>
      </c>
      <c r="AG248" s="3">
        <f t="shared" si="53"/>
        <v>11</v>
      </c>
      <c r="AH248" s="81">
        <f t="shared" si="50"/>
        <v>21.273968036022907</v>
      </c>
      <c r="AI248" s="81">
        <f t="shared" si="51"/>
        <v>0.52786461310452115</v>
      </c>
      <c r="AJ248" s="83">
        <v>2.5447299999999999</v>
      </c>
      <c r="AK248" s="83">
        <v>33.327399999999997</v>
      </c>
      <c r="AL248" s="84">
        <f t="shared" si="54"/>
        <v>84.809234601999989</v>
      </c>
      <c r="AM248" s="84">
        <f t="shared" si="64"/>
        <v>93.771138964313664</v>
      </c>
      <c r="AN248" s="84">
        <f t="shared" si="55"/>
        <v>11.229774906533182</v>
      </c>
      <c r="AO248" s="84">
        <f t="shared" si="56"/>
        <v>82.541364057780484</v>
      </c>
      <c r="AP248" s="85">
        <f t="shared" si="57"/>
        <v>2.7475564162375048E-2</v>
      </c>
      <c r="AQ248" s="85">
        <f t="shared" si="58"/>
        <v>2.2678705442195053</v>
      </c>
      <c r="AR248" s="86">
        <f t="shared" si="59"/>
        <v>0</v>
      </c>
      <c r="AS248" s="88">
        <f t="shared" si="60"/>
        <v>2826.4712852746939</v>
      </c>
      <c r="AT248" s="88">
        <f t="shared" si="61"/>
        <v>3116.195699444484</v>
      </c>
      <c r="AU248" s="88">
        <f t="shared" si="62"/>
        <v>5.9278007862879987</v>
      </c>
      <c r="AV248" s="88">
        <f t="shared" si="63"/>
        <v>3110.2678986581959</v>
      </c>
    </row>
    <row r="249" spans="1:48" x14ac:dyDescent="0.25">
      <c r="A249">
        <v>10</v>
      </c>
      <c r="B249" s="33">
        <v>13</v>
      </c>
      <c r="C249" s="34" t="s">
        <v>506</v>
      </c>
      <c r="D249" s="34">
        <v>-800.03125</v>
      </c>
      <c r="E249" s="34">
        <v>260.03125</v>
      </c>
      <c r="F249" s="34">
        <v>120</v>
      </c>
      <c r="G249" s="34">
        <v>0.33064300000000002</v>
      </c>
      <c r="H249" s="34">
        <v>0.191303</v>
      </c>
      <c r="I249" s="34">
        <v>48.932989999999997</v>
      </c>
      <c r="J249" s="34">
        <v>1.458782</v>
      </c>
      <c r="K249" s="34">
        <v>9.1408229999999993</v>
      </c>
      <c r="L249" s="34">
        <v>0.13653599999999999</v>
      </c>
      <c r="M249" s="58">
        <v>0.33064300000000002</v>
      </c>
      <c r="N249" s="34">
        <v>0.16447100000000001</v>
      </c>
      <c r="O249" s="34">
        <v>99700</v>
      </c>
      <c r="P249" s="34">
        <v>21.7</v>
      </c>
      <c r="Q249" s="34">
        <v>60</v>
      </c>
      <c r="R249" s="34">
        <v>1.171</v>
      </c>
      <c r="S249" s="34" t="s">
        <v>531</v>
      </c>
      <c r="T249" s="34" t="s">
        <v>532</v>
      </c>
      <c r="U249" s="77">
        <v>1140</v>
      </c>
      <c r="V249" s="34">
        <v>109.52608223518482</v>
      </c>
      <c r="W249" s="2">
        <v>1.1612765881371279</v>
      </c>
      <c r="X249" s="2">
        <v>72.863973712494882</v>
      </c>
      <c r="Y249" s="2">
        <v>-109.9800378480506</v>
      </c>
      <c r="Z249" s="80">
        <f>VLOOKUP(U249,BG!$A$2:$F$55,4)</f>
        <v>26.195668687979527</v>
      </c>
      <c r="AA249" s="80">
        <f>VLOOKUP(U249,BG!$A$2:$F$55,5)</f>
        <v>0.45272959950887282</v>
      </c>
      <c r="AB249" s="4">
        <f>VLOOKUP(U249+1,BG!$A$2:$F$55,4)</f>
        <v>18.141976712050507</v>
      </c>
      <c r="AC249" s="4">
        <f>VLOOKUP(U249+1,BG!$A$2:$F$55,5)</f>
        <v>0.57567780357447917</v>
      </c>
      <c r="AD249" s="3">
        <f>COUNTIF($U$2:U249,U249)</f>
        <v>13</v>
      </c>
      <c r="AE249" s="3">
        <f t="shared" si="49"/>
        <v>19</v>
      </c>
      <c r="AF249" s="3">
        <f t="shared" si="52"/>
        <v>6</v>
      </c>
      <c r="AG249" s="3">
        <f t="shared" si="53"/>
        <v>12</v>
      </c>
      <c r="AH249" s="81">
        <f t="shared" si="50"/>
        <v>20.826540704026847</v>
      </c>
      <c r="AI249" s="81">
        <f t="shared" si="51"/>
        <v>0.53469506888594376</v>
      </c>
      <c r="AJ249" s="83">
        <v>1.03373</v>
      </c>
      <c r="AK249" s="83">
        <v>73.130700000000004</v>
      </c>
      <c r="AL249" s="84">
        <f t="shared" si="54"/>
        <v>75.597398511000009</v>
      </c>
      <c r="AM249" s="84">
        <f t="shared" si="64"/>
        <v>84.615226790959426</v>
      </c>
      <c r="AN249" s="84">
        <f t="shared" si="55"/>
        <v>11.135848616395547</v>
      </c>
      <c r="AO249" s="84">
        <f t="shared" si="56"/>
        <v>73.479378174563877</v>
      </c>
      <c r="AP249" s="85">
        <f t="shared" si="57"/>
        <v>2.8824690532959902E-2</v>
      </c>
      <c r="AQ249" s="85">
        <f t="shared" si="58"/>
        <v>2.1180203364361319</v>
      </c>
      <c r="AR249" s="86">
        <f t="shared" si="59"/>
        <v>0</v>
      </c>
      <c r="AS249" s="88">
        <f t="shared" si="60"/>
        <v>5528.4906712883885</v>
      </c>
      <c r="AT249" s="88">
        <f t="shared" si="61"/>
        <v>6165.4016605732604</v>
      </c>
      <c r="AU249" s="88">
        <f t="shared" si="62"/>
        <v>5.9542833430470585</v>
      </c>
      <c r="AV249" s="88">
        <f t="shared" si="63"/>
        <v>6159.4473772302135</v>
      </c>
    </row>
    <row r="250" spans="1:48" x14ac:dyDescent="0.25">
      <c r="A250">
        <v>10</v>
      </c>
      <c r="B250" s="33">
        <v>14</v>
      </c>
      <c r="C250" s="34" t="s">
        <v>506</v>
      </c>
      <c r="D250" s="34">
        <v>-800.03125</v>
      </c>
      <c r="E250" s="34">
        <v>312.03125</v>
      </c>
      <c r="F250" s="34">
        <v>120</v>
      </c>
      <c r="G250" s="34">
        <v>0.29652400000000001</v>
      </c>
      <c r="H250" s="34">
        <v>0.191354</v>
      </c>
      <c r="I250" s="34">
        <v>48.945608</v>
      </c>
      <c r="J250" s="34">
        <v>1.4589989999999999</v>
      </c>
      <c r="K250" s="34">
        <v>9.1420049999999993</v>
      </c>
      <c r="L250" s="34">
        <v>0.136296</v>
      </c>
      <c r="M250" s="58">
        <v>0.29652400000000001</v>
      </c>
      <c r="N250" s="34">
        <v>0.13683600000000001</v>
      </c>
      <c r="O250" s="34">
        <v>99700</v>
      </c>
      <c r="P250" s="34">
        <v>21.7</v>
      </c>
      <c r="Q250" s="34">
        <v>60</v>
      </c>
      <c r="R250" s="34">
        <v>1.171</v>
      </c>
      <c r="S250" s="34" t="s">
        <v>533</v>
      </c>
      <c r="T250" s="34" t="s">
        <v>534</v>
      </c>
      <c r="U250" s="77">
        <v>1140</v>
      </c>
      <c r="V250" s="34">
        <v>78.727639032583554</v>
      </c>
      <c r="W250" s="2">
        <v>0.97359923494809419</v>
      </c>
      <c r="X250" s="2">
        <v>62.480242074912518</v>
      </c>
      <c r="Y250" s="2">
        <v>-113.12032372112085</v>
      </c>
      <c r="Z250" s="80">
        <f>VLOOKUP(U250,BG!$A$2:$F$55,4)</f>
        <v>26.195668687979527</v>
      </c>
      <c r="AA250" s="80">
        <f>VLOOKUP(U250,BG!$A$2:$F$55,5)</f>
        <v>0.45272959950887282</v>
      </c>
      <c r="AB250" s="4">
        <f>VLOOKUP(U250+1,BG!$A$2:$F$55,4)</f>
        <v>18.141976712050507</v>
      </c>
      <c r="AC250" s="4">
        <f>VLOOKUP(U250+1,BG!$A$2:$F$55,5)</f>
        <v>0.57567780357447917</v>
      </c>
      <c r="AD250" s="3">
        <f>COUNTIF($U$2:U250,U250)</f>
        <v>14</v>
      </c>
      <c r="AE250" s="3">
        <f t="shared" si="49"/>
        <v>19</v>
      </c>
      <c r="AF250" s="3">
        <f t="shared" si="52"/>
        <v>5</v>
      </c>
      <c r="AG250" s="3">
        <f t="shared" si="53"/>
        <v>13</v>
      </c>
      <c r="AH250" s="81">
        <f t="shared" si="50"/>
        <v>20.37911337203079</v>
      </c>
      <c r="AI250" s="81">
        <f t="shared" si="51"/>
        <v>0.54152552466736625</v>
      </c>
      <c r="AJ250" s="83">
        <v>0.85077199999999997</v>
      </c>
      <c r="AK250" s="83">
        <v>61.536499999999997</v>
      </c>
      <c r="AL250" s="84">
        <f t="shared" si="54"/>
        <v>52.353531177999997</v>
      </c>
      <c r="AM250" s="84">
        <f t="shared" si="64"/>
        <v>60.830715883506549</v>
      </c>
      <c r="AN250" s="84">
        <f t="shared" si="55"/>
        <v>11.035810061044714</v>
      </c>
      <c r="AO250" s="84">
        <f t="shared" si="56"/>
        <v>49.794905822461835</v>
      </c>
      <c r="AP250" s="85">
        <f t="shared" si="57"/>
        <v>5.1383275322593319E-2</v>
      </c>
      <c r="AQ250" s="85">
        <f t="shared" si="58"/>
        <v>2.5586253555381617</v>
      </c>
      <c r="AR250" s="86">
        <f t="shared" si="59"/>
        <v>0</v>
      </c>
      <c r="AS250" s="88">
        <f t="shared" si="60"/>
        <v>3221.6530713349966</v>
      </c>
      <c r="AT250" s="88">
        <f t="shared" si="61"/>
        <v>3800.7178539917154</v>
      </c>
      <c r="AU250" s="88">
        <f t="shared" si="62"/>
        <v>5.976172833436638</v>
      </c>
      <c r="AV250" s="88">
        <f t="shared" si="63"/>
        <v>3794.7416811582789</v>
      </c>
    </row>
    <row r="251" spans="1:48" x14ac:dyDescent="0.25">
      <c r="A251">
        <v>10</v>
      </c>
      <c r="B251" s="33">
        <v>15</v>
      </c>
      <c r="C251" s="34" t="s">
        <v>506</v>
      </c>
      <c r="D251" s="34">
        <v>-800.03125</v>
      </c>
      <c r="E251" s="34">
        <v>364.03125</v>
      </c>
      <c r="F251" s="34">
        <v>120</v>
      </c>
      <c r="G251" s="34">
        <v>0.27526200000000001</v>
      </c>
      <c r="H251" s="34">
        <v>0.19134300000000001</v>
      </c>
      <c r="I251" s="34">
        <v>48.942856999999997</v>
      </c>
      <c r="J251" s="34">
        <v>1.4193979999999999</v>
      </c>
      <c r="K251" s="34">
        <v>9.1417999999999999</v>
      </c>
      <c r="L251" s="34">
        <v>0.13279099999999999</v>
      </c>
      <c r="M251" s="58">
        <v>0.27526200000000001</v>
      </c>
      <c r="N251" s="34">
        <v>0.114111</v>
      </c>
      <c r="O251" s="34">
        <v>99700</v>
      </c>
      <c r="P251" s="34">
        <v>21.7</v>
      </c>
      <c r="Q251" s="34">
        <v>60</v>
      </c>
      <c r="R251" s="34">
        <v>1.171</v>
      </c>
      <c r="S251" s="34" t="s">
        <v>535</v>
      </c>
      <c r="T251" s="34" t="s">
        <v>536</v>
      </c>
      <c r="U251" s="77">
        <v>1140</v>
      </c>
      <c r="V251" s="34">
        <v>58.84238968059833</v>
      </c>
      <c r="W251" s="2">
        <v>1.1164323442886235</v>
      </c>
      <c r="X251" s="2">
        <v>43.128489418987975</v>
      </c>
      <c r="Y251" s="2">
        <v>-112.92646652934731</v>
      </c>
      <c r="Z251" s="80">
        <f>VLOOKUP(U251,BG!$A$2:$F$55,4)</f>
        <v>26.195668687979527</v>
      </c>
      <c r="AA251" s="80">
        <f>VLOOKUP(U251,BG!$A$2:$F$55,5)</f>
        <v>0.45272959950887282</v>
      </c>
      <c r="AB251" s="4">
        <f>VLOOKUP(U251+1,BG!$A$2:$F$55,4)</f>
        <v>18.141976712050507</v>
      </c>
      <c r="AC251" s="4">
        <f>VLOOKUP(U251+1,BG!$A$2:$F$55,5)</f>
        <v>0.57567780357447917</v>
      </c>
      <c r="AD251" s="3">
        <f>COUNTIF($U$2:U251,U251)</f>
        <v>15</v>
      </c>
      <c r="AE251" s="3">
        <f t="shared" si="49"/>
        <v>19</v>
      </c>
      <c r="AF251" s="3">
        <f t="shared" si="52"/>
        <v>4</v>
      </c>
      <c r="AG251" s="3">
        <f t="shared" si="53"/>
        <v>14</v>
      </c>
      <c r="AH251" s="81">
        <f t="shared" si="50"/>
        <v>19.931686040034734</v>
      </c>
      <c r="AI251" s="81">
        <f t="shared" si="51"/>
        <v>0.54835598044878897</v>
      </c>
      <c r="AJ251" s="83">
        <v>0.96562999999999999</v>
      </c>
      <c r="AK251" s="83">
        <v>45.435200000000002</v>
      </c>
      <c r="AL251" s="84">
        <f t="shared" si="54"/>
        <v>43.873592176000002</v>
      </c>
      <c r="AM251" s="84">
        <f t="shared" si="64"/>
        <v>48.150040547667835</v>
      </c>
      <c r="AN251" s="84">
        <f t="shared" si="55"/>
        <v>10.929659240480687</v>
      </c>
      <c r="AO251" s="84">
        <f t="shared" si="56"/>
        <v>37.220381307187147</v>
      </c>
      <c r="AP251" s="85">
        <f t="shared" si="57"/>
        <v>0.17875181916871283</v>
      </c>
      <c r="AQ251" s="85">
        <f t="shared" si="58"/>
        <v>6.6532108688128559</v>
      </c>
      <c r="AR251" s="86">
        <f t="shared" si="59"/>
        <v>0</v>
      </c>
      <c r="AS251" s="88">
        <f t="shared" si="60"/>
        <v>1993.4054352349951</v>
      </c>
      <c r="AT251" s="88">
        <f t="shared" si="61"/>
        <v>2076.6385142839345</v>
      </c>
      <c r="AU251" s="88">
        <f t="shared" si="62"/>
        <v>5.9933440087849537</v>
      </c>
      <c r="AV251" s="88">
        <f t="shared" si="63"/>
        <v>2070.6451702751497</v>
      </c>
    </row>
    <row r="252" spans="1:48" x14ac:dyDescent="0.25">
      <c r="A252">
        <v>10</v>
      </c>
      <c r="B252" s="33">
        <v>16</v>
      </c>
      <c r="C252" s="34" t="s">
        <v>506</v>
      </c>
      <c r="D252" s="34">
        <v>-800.03125</v>
      </c>
      <c r="E252" s="34">
        <v>416.03125</v>
      </c>
      <c r="F252" s="34">
        <v>120</v>
      </c>
      <c r="G252" s="34">
        <v>0.267567</v>
      </c>
      <c r="H252" s="34">
        <v>0.19106500000000001</v>
      </c>
      <c r="I252" s="34">
        <v>48.873303999999997</v>
      </c>
      <c r="J252" s="34">
        <v>1.4177999999999999</v>
      </c>
      <c r="K252" s="34">
        <v>9.1353000000000009</v>
      </c>
      <c r="L252" s="34">
        <v>0.132801</v>
      </c>
      <c r="M252" s="58">
        <v>0.267567</v>
      </c>
      <c r="N252" s="34">
        <v>7.3618000000000003E-2</v>
      </c>
      <c r="O252" s="34">
        <v>99700</v>
      </c>
      <c r="P252" s="34">
        <v>21.7</v>
      </c>
      <c r="Q252" s="34">
        <v>60</v>
      </c>
      <c r="R252" s="34">
        <v>1.171</v>
      </c>
      <c r="S252" s="34" t="s">
        <v>537</v>
      </c>
      <c r="T252" s="34" t="s">
        <v>538</v>
      </c>
      <c r="U252" s="77">
        <v>1140</v>
      </c>
      <c r="V252" s="34">
        <v>50.476876383866362</v>
      </c>
      <c r="W252" s="2">
        <v>1.5252423046414656</v>
      </c>
      <c r="X252" s="2">
        <v>26.70082992762908</v>
      </c>
      <c r="Y252" s="2">
        <v>-115.69687017265231</v>
      </c>
      <c r="Z252" s="80">
        <f>VLOOKUP(U252,BG!$A$2:$F$55,4)</f>
        <v>26.195668687979527</v>
      </c>
      <c r="AA252" s="80">
        <f>VLOOKUP(U252,BG!$A$2:$F$55,5)</f>
        <v>0.45272959950887282</v>
      </c>
      <c r="AB252" s="4">
        <f>VLOOKUP(U252+1,BG!$A$2:$F$55,4)</f>
        <v>18.141976712050507</v>
      </c>
      <c r="AC252" s="4">
        <f>VLOOKUP(U252+1,BG!$A$2:$F$55,5)</f>
        <v>0.57567780357447917</v>
      </c>
      <c r="AD252" s="3">
        <f>COUNTIF($U$2:U252,U252)</f>
        <v>16</v>
      </c>
      <c r="AE252" s="3">
        <f t="shared" si="49"/>
        <v>19</v>
      </c>
      <c r="AF252" s="3">
        <f t="shared" si="52"/>
        <v>3</v>
      </c>
      <c r="AG252" s="3">
        <f t="shared" si="53"/>
        <v>15</v>
      </c>
      <c r="AH252" s="81">
        <f t="shared" si="50"/>
        <v>19.484258708038677</v>
      </c>
      <c r="AI252" s="81">
        <f t="shared" si="51"/>
        <v>0.55518643623021147</v>
      </c>
      <c r="AJ252" s="83">
        <v>1.1722999999999999</v>
      </c>
      <c r="AK252" s="83">
        <v>27.183299999999999</v>
      </c>
      <c r="AL252" s="84">
        <f t="shared" si="54"/>
        <v>31.866982589999996</v>
      </c>
      <c r="AM252" s="84">
        <f t="shared" si="64"/>
        <v>40.725235374656798</v>
      </c>
      <c r="AN252" s="84">
        <f t="shared" si="55"/>
        <v>10.817396154703458</v>
      </c>
      <c r="AO252" s="84">
        <f t="shared" si="56"/>
        <v>29.907839219953338</v>
      </c>
      <c r="AP252" s="85">
        <f t="shared" si="57"/>
        <v>6.5506015183457111E-2</v>
      </c>
      <c r="AQ252" s="85">
        <f t="shared" si="58"/>
        <v>1.9591433700466574</v>
      </c>
      <c r="AR252" s="86">
        <f t="shared" si="59"/>
        <v>0</v>
      </c>
      <c r="AS252" s="88">
        <f t="shared" si="60"/>
        <v>866.24974783874688</v>
      </c>
      <c r="AT252" s="88">
        <f t="shared" si="61"/>
        <v>1087.3975835013746</v>
      </c>
      <c r="AU252" s="88">
        <f t="shared" si="62"/>
        <v>6.0056716204202063</v>
      </c>
      <c r="AV252" s="88">
        <f t="shared" si="63"/>
        <v>1081.3919118809545</v>
      </c>
    </row>
    <row r="253" spans="1:48" x14ac:dyDescent="0.25">
      <c r="A253">
        <v>10</v>
      </c>
      <c r="B253" s="33">
        <v>17</v>
      </c>
      <c r="C253" s="34" t="s">
        <v>506</v>
      </c>
      <c r="D253" s="34">
        <v>-800.03125</v>
      </c>
      <c r="E253" s="34">
        <v>468.03125</v>
      </c>
      <c r="F253" s="34">
        <v>120</v>
      </c>
      <c r="G253" s="34">
        <v>0.26433200000000001</v>
      </c>
      <c r="H253" s="34">
        <v>0.19089600000000001</v>
      </c>
      <c r="I253" s="34">
        <v>48.830787000000001</v>
      </c>
      <c r="J253" s="34">
        <v>1.3610180000000001</v>
      </c>
      <c r="K253" s="34">
        <v>9.1313999999999993</v>
      </c>
      <c r="L253" s="34">
        <v>0.127493</v>
      </c>
      <c r="M253" s="58">
        <v>0.26433200000000001</v>
      </c>
      <c r="N253" s="34">
        <v>4.4047000000000003E-2</v>
      </c>
      <c r="O253" s="34">
        <v>99700</v>
      </c>
      <c r="P253" s="34">
        <v>21.7</v>
      </c>
      <c r="Q253" s="34">
        <v>60</v>
      </c>
      <c r="R253" s="34">
        <v>1.171</v>
      </c>
      <c r="S253" s="34" t="s">
        <v>539</v>
      </c>
      <c r="T253" s="34" t="s">
        <v>540</v>
      </c>
      <c r="U253" s="77">
        <v>1140</v>
      </c>
      <c r="V253" s="34">
        <v>45.898361641516317</v>
      </c>
      <c r="W253" s="2">
        <v>2.6885848875987679</v>
      </c>
      <c r="X253" s="2">
        <v>14.145742974027124</v>
      </c>
      <c r="Y253" s="2">
        <v>-116.43444540658002</v>
      </c>
      <c r="Z253" s="80">
        <f>VLOOKUP(U253,BG!$A$2:$F$55,4)</f>
        <v>26.195668687979527</v>
      </c>
      <c r="AA253" s="80">
        <f>VLOOKUP(U253,BG!$A$2:$F$55,5)</f>
        <v>0.45272959950887282</v>
      </c>
      <c r="AB253" s="4">
        <f>VLOOKUP(U253+1,BG!$A$2:$F$55,4)</f>
        <v>18.141976712050507</v>
      </c>
      <c r="AC253" s="4">
        <f>VLOOKUP(U253+1,BG!$A$2:$F$55,5)</f>
        <v>0.57567780357447917</v>
      </c>
      <c r="AD253" s="3">
        <f>COUNTIF($U$2:U253,U253)</f>
        <v>17</v>
      </c>
      <c r="AE253" s="3">
        <f t="shared" si="49"/>
        <v>19</v>
      </c>
      <c r="AF253" s="3">
        <f t="shared" si="52"/>
        <v>2</v>
      </c>
      <c r="AG253" s="3">
        <f t="shared" si="53"/>
        <v>16</v>
      </c>
      <c r="AH253" s="81">
        <f t="shared" si="50"/>
        <v>19.03683137604262</v>
      </c>
      <c r="AI253" s="81">
        <f t="shared" si="51"/>
        <v>0.56201689201163396</v>
      </c>
      <c r="AJ253" s="83">
        <v>1.75745</v>
      </c>
      <c r="AK253" s="83">
        <v>14.3872</v>
      </c>
      <c r="AL253" s="84">
        <f t="shared" si="54"/>
        <v>25.284784639999998</v>
      </c>
      <c r="AM253" s="84">
        <f t="shared" si="64"/>
        <v>38.032030783825775</v>
      </c>
      <c r="AN253" s="84">
        <f t="shared" si="55"/>
        <v>10.699020803713031</v>
      </c>
      <c r="AO253" s="84">
        <f t="shared" si="56"/>
        <v>27.333009980112742</v>
      </c>
      <c r="AP253" s="85">
        <f t="shared" si="57"/>
        <v>7.4935959910855568E-2</v>
      </c>
      <c r="AQ253" s="85">
        <f t="shared" si="58"/>
        <v>2.0482253401127437</v>
      </c>
      <c r="AR253" s="86">
        <f t="shared" si="59"/>
        <v>0</v>
      </c>
      <c r="AS253" s="88">
        <f t="shared" si="60"/>
        <v>363.777253572608</v>
      </c>
      <c r="AT253" s="88">
        <f t="shared" si="61"/>
        <v>537.99133224828677</v>
      </c>
      <c r="AU253" s="88">
        <f t="shared" si="62"/>
        <v>6.0130304196706117</v>
      </c>
      <c r="AV253" s="88">
        <f t="shared" si="63"/>
        <v>531.97830182861617</v>
      </c>
    </row>
    <row r="254" spans="1:48" x14ac:dyDescent="0.25">
      <c r="A254">
        <v>10</v>
      </c>
      <c r="B254" s="33">
        <v>18</v>
      </c>
      <c r="C254" s="34" t="s">
        <v>506</v>
      </c>
      <c r="D254" s="34">
        <v>-800.03125</v>
      </c>
      <c r="E254" s="34">
        <v>520.03125</v>
      </c>
      <c r="F254" s="34">
        <v>120</v>
      </c>
      <c r="G254" s="34">
        <v>0.25912499999999999</v>
      </c>
      <c r="H254" s="34">
        <v>0.19136800000000001</v>
      </c>
      <c r="I254" s="34">
        <v>48.949224000000001</v>
      </c>
      <c r="J254" s="34">
        <v>1.4275819999999999</v>
      </c>
      <c r="K254" s="34">
        <v>9.1423830000000006</v>
      </c>
      <c r="L254" s="34">
        <v>0.13356699999999999</v>
      </c>
      <c r="M254" s="58">
        <v>0.25912499999999999</v>
      </c>
      <c r="N254" s="34">
        <v>4.1125000000000002E-2</v>
      </c>
      <c r="O254" s="34">
        <v>99700</v>
      </c>
      <c r="P254" s="34">
        <v>21.7</v>
      </c>
      <c r="Q254" s="34">
        <v>60</v>
      </c>
      <c r="R254" s="34">
        <v>1.171</v>
      </c>
      <c r="S254" s="34" t="s">
        <v>541</v>
      </c>
      <c r="T254" s="34" t="s">
        <v>542</v>
      </c>
      <c r="U254" s="77">
        <v>1140</v>
      </c>
      <c r="V254" s="34">
        <v>39.643488488775461</v>
      </c>
      <c r="W254" s="2">
        <v>2.2601250158266937</v>
      </c>
      <c r="X254" s="2">
        <v>14.124957724933042</v>
      </c>
      <c r="Y254" s="2">
        <v>-119.38757541923223</v>
      </c>
      <c r="Z254" s="80">
        <f>VLOOKUP(U254,BG!$A$2:$F$55,4)</f>
        <v>26.195668687979527</v>
      </c>
      <c r="AA254" s="80">
        <f>VLOOKUP(U254,BG!$A$2:$F$55,5)</f>
        <v>0.45272959950887282</v>
      </c>
      <c r="AB254" s="4">
        <f>VLOOKUP(U254+1,BG!$A$2:$F$55,4)</f>
        <v>18.141976712050507</v>
      </c>
      <c r="AC254" s="4">
        <f>VLOOKUP(U254+1,BG!$A$2:$F$55,5)</f>
        <v>0.57567780357447917</v>
      </c>
      <c r="AD254" s="3">
        <f>COUNTIF($U$2:U254,U254)</f>
        <v>18</v>
      </c>
      <c r="AE254" s="3">
        <f t="shared" si="49"/>
        <v>19</v>
      </c>
      <c r="AF254" s="3">
        <f t="shared" si="52"/>
        <v>1</v>
      </c>
      <c r="AG254" s="3">
        <f t="shared" si="53"/>
        <v>17</v>
      </c>
      <c r="AH254" s="81">
        <f t="shared" si="50"/>
        <v>18.589404044046564</v>
      </c>
      <c r="AI254" s="81">
        <f t="shared" si="51"/>
        <v>0.56884734779305657</v>
      </c>
      <c r="AJ254" s="83">
        <v>1.4660299999999999</v>
      </c>
      <c r="AK254" s="83">
        <v>14.3719</v>
      </c>
      <c r="AL254" s="84">
        <f t="shared" si="54"/>
        <v>21.069636556999999</v>
      </c>
      <c r="AM254" s="84">
        <f t="shared" si="64"/>
        <v>31.924170301615671</v>
      </c>
      <c r="AN254" s="84">
        <f t="shared" si="55"/>
        <v>10.574533187509408</v>
      </c>
      <c r="AO254" s="84">
        <f t="shared" si="56"/>
        <v>21.349637114106265</v>
      </c>
      <c r="AP254" s="85">
        <f t="shared" si="57"/>
        <v>1.3115003108004236E-2</v>
      </c>
      <c r="AQ254" s="85">
        <f t="shared" si="58"/>
        <v>0.28000055710626626</v>
      </c>
      <c r="AR254" s="86">
        <f t="shared" si="59"/>
        <v>0</v>
      </c>
      <c r="AS254" s="88">
        <f t="shared" si="60"/>
        <v>302.8107096335483</v>
      </c>
      <c r="AT254" s="88">
        <f t="shared" si="61"/>
        <v>450.92755591388425</v>
      </c>
      <c r="AU254" s="88">
        <f t="shared" si="62"/>
        <v>6.015295157864383</v>
      </c>
      <c r="AV254" s="88">
        <f t="shared" si="63"/>
        <v>444.91226075601986</v>
      </c>
    </row>
    <row r="255" spans="1:48" x14ac:dyDescent="0.25">
      <c r="A255">
        <v>10</v>
      </c>
      <c r="B255" s="33">
        <v>19</v>
      </c>
      <c r="C255" s="34" t="s">
        <v>506</v>
      </c>
      <c r="D255" s="34">
        <v>-800.03125</v>
      </c>
      <c r="E255" s="34">
        <v>572.03125</v>
      </c>
      <c r="F255" s="34">
        <v>120</v>
      </c>
      <c r="G255" s="34">
        <v>0.25581700000000002</v>
      </c>
      <c r="H255" s="34">
        <v>0.19097900000000001</v>
      </c>
      <c r="I255" s="34">
        <v>48.851542000000002</v>
      </c>
      <c r="J255" s="34">
        <v>1.4160410000000001</v>
      </c>
      <c r="K255" s="34">
        <v>9.1332679999999993</v>
      </c>
      <c r="L255" s="34">
        <v>0.132662</v>
      </c>
      <c r="M255" s="58">
        <v>0.25581700000000002</v>
      </c>
      <c r="N255" s="34">
        <v>3.7371000000000001E-2</v>
      </c>
      <c r="O255" s="34">
        <v>99700</v>
      </c>
      <c r="P255" s="34">
        <v>21.7</v>
      </c>
      <c r="Q255" s="34">
        <v>60</v>
      </c>
      <c r="R255" s="34">
        <v>1.171</v>
      </c>
      <c r="S255" s="34" t="s">
        <v>543</v>
      </c>
      <c r="T255" s="34" t="s">
        <v>544</v>
      </c>
      <c r="U255" s="77">
        <v>1140</v>
      </c>
      <c r="V255" s="34">
        <v>35.000833035945639</v>
      </c>
      <c r="W255" s="2">
        <v>2.8960382557316802</v>
      </c>
      <c r="X255" s="2">
        <v>10.779818105280606</v>
      </c>
      <c r="Y255" s="2">
        <v>-118.08153863366863</v>
      </c>
      <c r="Z255" s="80">
        <f>VLOOKUP(U255,BG!$A$2:$F$55,4)</f>
        <v>26.195668687979527</v>
      </c>
      <c r="AA255" s="80">
        <f>VLOOKUP(U255,BG!$A$2:$F$55,5)</f>
        <v>0.45272959950887282</v>
      </c>
      <c r="AB255" s="4">
        <f>VLOOKUP(U255+1,BG!$A$2:$F$55,4)</f>
        <v>18.141976712050507</v>
      </c>
      <c r="AC255" s="4">
        <f>VLOOKUP(U255+1,BG!$A$2:$F$55,5)</f>
        <v>0.57567780357447917</v>
      </c>
      <c r="AD255" s="3">
        <f>COUNTIF($U$2:U255,U255)</f>
        <v>19</v>
      </c>
      <c r="AE255" s="3">
        <f t="shared" si="49"/>
        <v>19</v>
      </c>
      <c r="AF255" s="3">
        <f t="shared" si="52"/>
        <v>0</v>
      </c>
      <c r="AG255" s="3">
        <f t="shared" si="53"/>
        <v>18</v>
      </c>
      <c r="AH255" s="81">
        <f t="shared" si="50"/>
        <v>18.141976712050507</v>
      </c>
      <c r="AI255" s="81">
        <f t="shared" si="51"/>
        <v>0.57567780357447917</v>
      </c>
      <c r="AJ255" s="83">
        <v>1.6984999999999999</v>
      </c>
      <c r="AK255" s="83">
        <v>12.4108</v>
      </c>
      <c r="AL255" s="84">
        <f t="shared" si="54"/>
        <v>21.079743799999999</v>
      </c>
      <c r="AM255" s="84">
        <f t="shared" si="64"/>
        <v>31.218765622721634</v>
      </c>
      <c r="AN255" s="84">
        <f t="shared" si="55"/>
        <v>10.443933306092587</v>
      </c>
      <c r="AO255" s="84">
        <f t="shared" si="56"/>
        <v>20.774832316629045</v>
      </c>
      <c r="AP255" s="85">
        <f t="shared" si="57"/>
        <v>1.4676964835325801E-2</v>
      </c>
      <c r="AQ255" s="85">
        <f t="shared" si="58"/>
        <v>0.30491148337095453</v>
      </c>
      <c r="AR255" s="86">
        <f t="shared" si="59"/>
        <v>0</v>
      </c>
      <c r="AS255" s="88">
        <f t="shared" si="60"/>
        <v>261.61648435303999</v>
      </c>
      <c r="AT255" s="88">
        <f t="shared" si="61"/>
        <v>336.53261488432645</v>
      </c>
      <c r="AU255" s="88">
        <f t="shared" si="62"/>
        <v>6.0123405863297288</v>
      </c>
      <c r="AV255" s="88">
        <f t="shared" si="63"/>
        <v>330.52027429799671</v>
      </c>
    </row>
    <row r="256" spans="1:48" x14ac:dyDescent="0.25">
      <c r="A256">
        <v>11</v>
      </c>
      <c r="B256" s="36">
        <v>1</v>
      </c>
      <c r="C256" s="37" t="s">
        <v>545</v>
      </c>
      <c r="D256" s="37">
        <v>-800.03125</v>
      </c>
      <c r="E256" s="37">
        <v>-363.96875</v>
      </c>
      <c r="F256" s="37">
        <v>50</v>
      </c>
      <c r="G256" s="37">
        <v>0.22816800000000001</v>
      </c>
      <c r="H256" s="37">
        <v>0.193048</v>
      </c>
      <c r="I256" s="37">
        <v>49.370761999999999</v>
      </c>
      <c r="J256" s="37">
        <v>1.412819</v>
      </c>
      <c r="K256" s="37">
        <v>9.1817019999999996</v>
      </c>
      <c r="L256" s="37">
        <v>0.13156499999999999</v>
      </c>
      <c r="M256" s="59">
        <v>0.22816800000000001</v>
      </c>
      <c r="N256" s="37">
        <v>3.3308999999999998E-2</v>
      </c>
      <c r="O256" s="37">
        <v>99700</v>
      </c>
      <c r="P256" s="37">
        <v>21.7</v>
      </c>
      <c r="Q256" s="37">
        <v>60</v>
      </c>
      <c r="R256" s="37">
        <v>1.171</v>
      </c>
      <c r="S256" s="37" t="s">
        <v>546</v>
      </c>
      <c r="T256" s="37" t="s">
        <v>547</v>
      </c>
      <c r="U256" s="77">
        <v>1150</v>
      </c>
      <c r="V256" s="34">
        <v>31.76780388774635</v>
      </c>
      <c r="W256" s="2">
        <v>3.1920726922315481</v>
      </c>
      <c r="X256" s="2">
        <v>9.3959753587846997</v>
      </c>
      <c r="Y256" s="2">
        <v>-102.56092039809354</v>
      </c>
      <c r="Z256" s="80">
        <f>VLOOKUP(U256,BG!$A$2:$F$55,4)</f>
        <v>28.478502863576335</v>
      </c>
      <c r="AA256" s="80">
        <f>VLOOKUP(U256,BG!$A$2:$F$55,5)</f>
        <v>0.438412055918872</v>
      </c>
      <c r="AB256" s="4">
        <f>VLOOKUP(U256+1,BG!$A$2:$F$55,4)</f>
        <v>14.122810093491935</v>
      </c>
      <c r="AC256" s="4">
        <f>VLOOKUP(U256+1,BG!$A$2:$F$55,5)</f>
        <v>0.70588304155853121</v>
      </c>
      <c r="AD256" s="3">
        <f>COUNTIF($U$2:U256,U256)</f>
        <v>1</v>
      </c>
      <c r="AE256" s="3">
        <f t="shared" si="49"/>
        <v>19</v>
      </c>
      <c r="AF256" s="3">
        <f t="shared" si="52"/>
        <v>18</v>
      </c>
      <c r="AG256" s="3">
        <f t="shared" si="53"/>
        <v>0</v>
      </c>
      <c r="AH256" s="81">
        <f t="shared" si="50"/>
        <v>28.478502863576335</v>
      </c>
      <c r="AI256" s="81">
        <f t="shared" si="51"/>
        <v>0.438412055918872</v>
      </c>
      <c r="AJ256" s="83">
        <v>2.3205200000000001</v>
      </c>
      <c r="AK256" s="83">
        <v>10.181800000000001</v>
      </c>
      <c r="AL256" s="84">
        <f t="shared" si="54"/>
        <v>23.627070536000005</v>
      </c>
      <c r="AM256" s="84">
        <f t="shared" si="64"/>
        <v>29.992636359657162</v>
      </c>
      <c r="AN256" s="84">
        <f t="shared" si="55"/>
        <v>12.485318989911985</v>
      </c>
      <c r="AO256" s="84">
        <f t="shared" si="56"/>
        <v>17.507317369745177</v>
      </c>
      <c r="AP256" s="85">
        <f t="shared" si="57"/>
        <v>0.34955402001396985</v>
      </c>
      <c r="AQ256" s="85">
        <f t="shared" si="58"/>
        <v>6.1197531662548279</v>
      </c>
      <c r="AR256" s="86">
        <f t="shared" si="59"/>
        <v>0</v>
      </c>
      <c r="AS256" s="88">
        <f t="shared" si="60"/>
        <v>240.56610678344484</v>
      </c>
      <c r="AT256" s="88">
        <f t="shared" si="61"/>
        <v>281.81007218032875</v>
      </c>
      <c r="AU256" s="88">
        <f t="shared" si="62"/>
        <v>5.4737143671702473</v>
      </c>
      <c r="AV256" s="88">
        <f t="shared" si="63"/>
        <v>276.33635781315849</v>
      </c>
    </row>
    <row r="257" spans="1:48" x14ac:dyDescent="0.25">
      <c r="A257">
        <v>11</v>
      </c>
      <c r="B257" s="36">
        <v>2</v>
      </c>
      <c r="C257" s="37" t="s">
        <v>545</v>
      </c>
      <c r="D257" s="37">
        <v>-800.03125</v>
      </c>
      <c r="E257" s="37">
        <v>-312</v>
      </c>
      <c r="F257" s="37">
        <v>50</v>
      </c>
      <c r="G257" s="37">
        <v>0.249725</v>
      </c>
      <c r="H257" s="37">
        <v>0.19232099999999999</v>
      </c>
      <c r="I257" s="37">
        <v>49.188274999999997</v>
      </c>
      <c r="J257" s="37">
        <v>1.422679</v>
      </c>
      <c r="K257" s="37">
        <v>9.1646979999999996</v>
      </c>
      <c r="L257" s="37">
        <v>0.13266500000000001</v>
      </c>
      <c r="M257" s="59">
        <v>0.249725</v>
      </c>
      <c r="N257" s="37">
        <v>4.7253000000000003E-2</v>
      </c>
      <c r="O257" s="37">
        <v>99700</v>
      </c>
      <c r="P257" s="37">
        <v>21.7</v>
      </c>
      <c r="Q257" s="37">
        <v>60</v>
      </c>
      <c r="R257" s="37">
        <v>1.171</v>
      </c>
      <c r="S257" s="37" t="s">
        <v>548</v>
      </c>
      <c r="T257" s="37" t="s">
        <v>549</v>
      </c>
      <c r="U257" s="77">
        <v>1150</v>
      </c>
      <c r="V257" s="34">
        <v>48.199173676511109</v>
      </c>
      <c r="W257" s="2">
        <v>2.4881793321205401</v>
      </c>
      <c r="X257" s="2">
        <v>15.520929958502327</v>
      </c>
      <c r="Y257" s="2">
        <v>-106.87742031536465</v>
      </c>
      <c r="Z257" s="80">
        <f>VLOOKUP(U257,BG!$A$2:$F$55,4)</f>
        <v>28.478502863576335</v>
      </c>
      <c r="AA257" s="80">
        <f>VLOOKUP(U257,BG!$A$2:$F$55,5)</f>
        <v>0.438412055918872</v>
      </c>
      <c r="AB257" s="4">
        <f>VLOOKUP(U257+1,BG!$A$2:$F$55,4)</f>
        <v>14.122810093491935</v>
      </c>
      <c r="AC257" s="4">
        <f>VLOOKUP(U257+1,BG!$A$2:$F$55,5)</f>
        <v>0.70588304155853121</v>
      </c>
      <c r="AD257" s="3">
        <f>COUNTIF($U$2:U257,U257)</f>
        <v>2</v>
      </c>
      <c r="AE257" s="3">
        <f t="shared" si="49"/>
        <v>19</v>
      </c>
      <c r="AF257" s="3">
        <f t="shared" si="52"/>
        <v>17</v>
      </c>
      <c r="AG257" s="3">
        <f t="shared" si="53"/>
        <v>1</v>
      </c>
      <c r="AH257" s="81">
        <f t="shared" si="50"/>
        <v>27.680964376349422</v>
      </c>
      <c r="AI257" s="81">
        <f t="shared" si="51"/>
        <v>0.45327155512107531</v>
      </c>
      <c r="AJ257" s="83">
        <v>1.8817299999999999</v>
      </c>
      <c r="AK257" s="83">
        <v>15.9092</v>
      </c>
      <c r="AL257" s="84">
        <f t="shared" si="54"/>
        <v>29.936818916</v>
      </c>
      <c r="AM257" s="84">
        <f t="shared" si="64"/>
        <v>38.618857138035999</v>
      </c>
      <c r="AN257" s="84">
        <f t="shared" si="55"/>
        <v>12.54699377011899</v>
      </c>
      <c r="AO257" s="84">
        <f t="shared" si="56"/>
        <v>26.071863367917011</v>
      </c>
      <c r="AP257" s="85">
        <f t="shared" si="57"/>
        <v>0.14824239808034007</v>
      </c>
      <c r="AQ257" s="85">
        <f t="shared" si="58"/>
        <v>3.8649555480829889</v>
      </c>
      <c r="AR257" s="86">
        <f t="shared" si="59"/>
        <v>0</v>
      </c>
      <c r="AS257" s="88">
        <f t="shared" si="60"/>
        <v>476.27083949842716</v>
      </c>
      <c r="AT257" s="88">
        <f t="shared" si="61"/>
        <v>599.40057671686441</v>
      </c>
      <c r="AU257" s="88">
        <f t="shared" si="62"/>
        <v>5.6871953782762779</v>
      </c>
      <c r="AV257" s="88">
        <f t="shared" si="63"/>
        <v>593.71338133858808</v>
      </c>
    </row>
    <row r="258" spans="1:48" x14ac:dyDescent="0.25">
      <c r="A258">
        <v>11</v>
      </c>
      <c r="B258" s="36">
        <v>3</v>
      </c>
      <c r="C258" s="37" t="s">
        <v>545</v>
      </c>
      <c r="D258" s="37">
        <v>-800.03125</v>
      </c>
      <c r="E258" s="37">
        <v>-260</v>
      </c>
      <c r="F258" s="37">
        <v>50</v>
      </c>
      <c r="G258" s="37">
        <v>0.27609</v>
      </c>
      <c r="H258" s="37">
        <v>0.19237399999999999</v>
      </c>
      <c r="I258" s="37">
        <v>49.201540000000001</v>
      </c>
      <c r="J258" s="37">
        <v>1.449417</v>
      </c>
      <c r="K258" s="37">
        <v>9.1658950000000008</v>
      </c>
      <c r="L258" s="37">
        <v>0.13530500000000001</v>
      </c>
      <c r="M258" s="59">
        <v>0.27609</v>
      </c>
      <c r="N258" s="37">
        <v>5.4908999999999999E-2</v>
      </c>
      <c r="O258" s="37">
        <v>99700</v>
      </c>
      <c r="P258" s="37">
        <v>21.7</v>
      </c>
      <c r="Q258" s="37">
        <v>60</v>
      </c>
      <c r="R258" s="37">
        <v>1.171</v>
      </c>
      <c r="S258" s="37" t="s">
        <v>550</v>
      </c>
      <c r="T258" s="37" t="s">
        <v>551</v>
      </c>
      <c r="U258" s="77">
        <v>1150</v>
      </c>
      <c r="V258" s="34">
        <v>68.720214796814943</v>
      </c>
      <c r="W258" s="2">
        <v>2.3901886767436844</v>
      </c>
      <c r="X258" s="2">
        <v>20.829938425430953</v>
      </c>
      <c r="Y258" s="2">
        <v>-111.56452484129693</v>
      </c>
      <c r="Z258" s="80">
        <f>VLOOKUP(U258,BG!$A$2:$F$55,4)</f>
        <v>28.478502863576335</v>
      </c>
      <c r="AA258" s="80">
        <f>VLOOKUP(U258,BG!$A$2:$F$55,5)</f>
        <v>0.438412055918872</v>
      </c>
      <c r="AB258" s="4">
        <f>VLOOKUP(U258+1,BG!$A$2:$F$55,4)</f>
        <v>14.122810093491935</v>
      </c>
      <c r="AC258" s="4">
        <f>VLOOKUP(U258+1,BG!$A$2:$F$55,5)</f>
        <v>0.70588304155853121</v>
      </c>
      <c r="AD258" s="3">
        <f>COUNTIF($U$2:U258,U258)</f>
        <v>3</v>
      </c>
      <c r="AE258" s="3">
        <f t="shared" ref="AE258:AE321" si="65">COUNTIF($U$2:$U$437,U258)</f>
        <v>19</v>
      </c>
      <c r="AF258" s="3">
        <f t="shared" si="52"/>
        <v>16</v>
      </c>
      <c r="AG258" s="3">
        <f t="shared" si="53"/>
        <v>2</v>
      </c>
      <c r="AH258" s="81">
        <f t="shared" ref="AH258:AH321" si="66">(AF258*Z258+AG258*AB258)/(AE258-1)</f>
        <v>26.883425889122513</v>
      </c>
      <c r="AI258" s="81">
        <f t="shared" ref="AI258:AI321" si="67">(AF258*AA258+AG258*AC258)/(AE258-1)</f>
        <v>0.46813105432327856</v>
      </c>
      <c r="AJ258" s="83">
        <v>1.83094</v>
      </c>
      <c r="AK258" s="83">
        <v>21.694600000000001</v>
      </c>
      <c r="AL258" s="84">
        <f t="shared" si="54"/>
        <v>39.721510924</v>
      </c>
      <c r="AM258" s="84">
        <f t="shared" si="64"/>
        <v>49.787482961733232</v>
      </c>
      <c r="AN258" s="84">
        <f t="shared" si="55"/>
        <v>12.584966505296645</v>
      </c>
      <c r="AO258" s="84">
        <f t="shared" si="56"/>
        <v>37.202516456436584</v>
      </c>
      <c r="AP258" s="85">
        <f t="shared" si="57"/>
        <v>6.7710324663470267E-2</v>
      </c>
      <c r="AQ258" s="85">
        <f t="shared" si="58"/>
        <v>2.5189944675634166</v>
      </c>
      <c r="AR258" s="86">
        <f t="shared" si="59"/>
        <v>0</v>
      </c>
      <c r="AS258" s="88">
        <f t="shared" si="60"/>
        <v>861.74229089181051</v>
      </c>
      <c r="AT258" s="88">
        <f t="shared" si="61"/>
        <v>1037.0702044500958</v>
      </c>
      <c r="AU258" s="88">
        <f t="shared" si="62"/>
        <v>5.8914136387476645</v>
      </c>
      <c r="AV258" s="88">
        <f t="shared" si="63"/>
        <v>1031.1787908113481</v>
      </c>
    </row>
    <row r="259" spans="1:48" x14ac:dyDescent="0.25">
      <c r="A259">
        <v>11</v>
      </c>
      <c r="B259" s="36">
        <v>4</v>
      </c>
      <c r="C259" s="37" t="s">
        <v>545</v>
      </c>
      <c r="D259" s="37">
        <v>-800.03125</v>
      </c>
      <c r="E259" s="37">
        <v>-208</v>
      </c>
      <c r="F259" s="37">
        <v>50</v>
      </c>
      <c r="G259" s="37">
        <v>0.31387599999999999</v>
      </c>
      <c r="H259" s="37">
        <v>0.19203300000000001</v>
      </c>
      <c r="I259" s="37">
        <v>49.116081000000001</v>
      </c>
      <c r="J259" s="37">
        <v>1.3832679999999999</v>
      </c>
      <c r="K259" s="37">
        <v>9.1580189999999995</v>
      </c>
      <c r="L259" s="37">
        <v>0.129136</v>
      </c>
      <c r="M259" s="59">
        <v>0.31387599999999999</v>
      </c>
      <c r="N259" s="37">
        <v>7.1626999999999996E-2</v>
      </c>
      <c r="O259" s="37">
        <v>99700</v>
      </c>
      <c r="P259" s="37">
        <v>21.7</v>
      </c>
      <c r="Q259" s="37">
        <v>60</v>
      </c>
      <c r="R259" s="37">
        <v>1.171</v>
      </c>
      <c r="S259" s="37" t="s">
        <v>552</v>
      </c>
      <c r="T259" s="37" t="s">
        <v>553</v>
      </c>
      <c r="U259" s="77">
        <v>1150</v>
      </c>
      <c r="V259" s="34">
        <v>98.952988874197871</v>
      </c>
      <c r="W259" s="2">
        <v>2.8110056022851873</v>
      </c>
      <c r="X259" s="2">
        <v>25.199893921502955</v>
      </c>
      <c r="Y259" s="2">
        <v>-113.29010428746406</v>
      </c>
      <c r="Z259" s="80">
        <f>VLOOKUP(U259,BG!$A$2:$F$55,4)</f>
        <v>28.478502863576335</v>
      </c>
      <c r="AA259" s="80">
        <f>VLOOKUP(U259,BG!$A$2:$F$55,5)</f>
        <v>0.438412055918872</v>
      </c>
      <c r="AB259" s="4">
        <f>VLOOKUP(U259+1,BG!$A$2:$F$55,4)</f>
        <v>14.122810093491935</v>
      </c>
      <c r="AC259" s="4">
        <f>VLOOKUP(U259+1,BG!$A$2:$F$55,5)</f>
        <v>0.70588304155853121</v>
      </c>
      <c r="AD259" s="3">
        <f>COUNTIF($U$2:U259,U259)</f>
        <v>4</v>
      </c>
      <c r="AE259" s="3">
        <f t="shared" si="65"/>
        <v>19</v>
      </c>
      <c r="AF259" s="3">
        <f t="shared" ref="AF259:AF322" si="68">AE259-AD259</f>
        <v>15</v>
      </c>
      <c r="AG259" s="3">
        <f t="shared" ref="AG259:AG322" si="69">AD259-1</f>
        <v>3</v>
      </c>
      <c r="AH259" s="81">
        <f t="shared" si="66"/>
        <v>26.085887401895601</v>
      </c>
      <c r="AI259" s="81">
        <f t="shared" si="67"/>
        <v>0.48299055352548187</v>
      </c>
      <c r="AJ259" s="83">
        <v>2.2918699999999999</v>
      </c>
      <c r="AK259" s="83">
        <v>25.845400000000001</v>
      </c>
      <c r="AL259" s="84">
        <f t="shared" ref="AL259:AL322" si="70">AJ259*AK259</f>
        <v>59.234296897999997</v>
      </c>
      <c r="AM259" s="84">
        <f t="shared" si="64"/>
        <v>70.837042990337238</v>
      </c>
      <c r="AN259" s="84">
        <f t="shared" ref="AN259:AN322" si="71">AH259*AI259</f>
        <v>12.59923719544495</v>
      </c>
      <c r="AO259" s="84">
        <f t="shared" ref="AO259:AO322" si="72">AM259-AN259</f>
        <v>58.237805794892289</v>
      </c>
      <c r="AP259" s="85">
        <f t="shared" ref="AP259:AP322" si="73">ABS((AL259-AO259)/AO259)</f>
        <v>1.7110725404340433E-2</v>
      </c>
      <c r="AQ259" s="85">
        <f t="shared" ref="AQ259:AQ322" si="74">IF(AP259&lt;&gt;"",ABS((AL259-AO259)),"")</f>
        <v>0.99649110310770794</v>
      </c>
      <c r="AR259" s="86">
        <f t="shared" ref="AR259:AR322" si="75">IF((AJ259&lt;$BB$2)+(AJ259&gt;$BC$2)+(AK259&lt;$BB$3)+(AK259&gt;$BC$3),1,0)</f>
        <v>0</v>
      </c>
      <c r="AS259" s="88">
        <f t="shared" ref="AS259:AS322" si="76">IF(AR259=0,AJ259*AK259^2,"")</f>
        <v>1530.9340970475694</v>
      </c>
      <c r="AT259" s="88">
        <f t="shared" ref="AT259:AT322" si="77">W259*X259^2</f>
        <v>1785.0859690694429</v>
      </c>
      <c r="AU259" s="88">
        <f t="shared" ref="AU259:AU322" si="78">AH259*AI259^2</f>
        <v>6.0853125470267964</v>
      </c>
      <c r="AV259" s="88">
        <f t="shared" ref="AV259:AV322" si="79">IF(AR259=0,AT259-AU259,"")</f>
        <v>1779.000656522416</v>
      </c>
    </row>
    <row r="260" spans="1:48" x14ac:dyDescent="0.25">
      <c r="A260">
        <v>11</v>
      </c>
      <c r="B260" s="36">
        <v>5</v>
      </c>
      <c r="C260" s="37" t="s">
        <v>545</v>
      </c>
      <c r="D260" s="37">
        <v>-800.03125</v>
      </c>
      <c r="E260" s="37">
        <v>-156</v>
      </c>
      <c r="F260" s="37">
        <v>50</v>
      </c>
      <c r="G260" s="37">
        <v>0.347493</v>
      </c>
      <c r="H260" s="37">
        <v>0.19193099999999999</v>
      </c>
      <c r="I260" s="37">
        <v>49.090443</v>
      </c>
      <c r="J260" s="37">
        <v>1.3725050000000001</v>
      </c>
      <c r="K260" s="37">
        <v>9.1556420000000003</v>
      </c>
      <c r="L260" s="37">
        <v>0.12815799999999999</v>
      </c>
      <c r="M260" s="59">
        <v>0.347493</v>
      </c>
      <c r="N260" s="37">
        <v>9.0809000000000001E-2</v>
      </c>
      <c r="O260" s="37">
        <v>99700</v>
      </c>
      <c r="P260" s="37">
        <v>21.7</v>
      </c>
      <c r="Q260" s="37">
        <v>60</v>
      </c>
      <c r="R260" s="37">
        <v>1.171</v>
      </c>
      <c r="S260" s="37" t="s">
        <v>554</v>
      </c>
      <c r="T260" s="37" t="s">
        <v>555</v>
      </c>
      <c r="U260" s="77">
        <v>1150</v>
      </c>
      <c r="V260" s="34">
        <v>125.6484318191896</v>
      </c>
      <c r="W260" s="2">
        <v>2.894468457844511</v>
      </c>
      <c r="X260" s="2">
        <v>29.916024938679946</v>
      </c>
      <c r="Y260" s="2">
        <v>-117.79297816511932</v>
      </c>
      <c r="Z260" s="80">
        <f>VLOOKUP(U260,BG!$A$2:$F$55,4)</f>
        <v>28.478502863576335</v>
      </c>
      <c r="AA260" s="80">
        <f>VLOOKUP(U260,BG!$A$2:$F$55,5)</f>
        <v>0.438412055918872</v>
      </c>
      <c r="AB260" s="4">
        <f>VLOOKUP(U260+1,BG!$A$2:$F$55,4)</f>
        <v>14.122810093491935</v>
      </c>
      <c r="AC260" s="4">
        <f>VLOOKUP(U260+1,BG!$A$2:$F$55,5)</f>
        <v>0.70588304155853121</v>
      </c>
      <c r="AD260" s="3">
        <f>COUNTIF($U$2:U260,U260)</f>
        <v>5</v>
      </c>
      <c r="AE260" s="3">
        <f t="shared" si="65"/>
        <v>19</v>
      </c>
      <c r="AF260" s="3">
        <f t="shared" si="68"/>
        <v>14</v>
      </c>
      <c r="AG260" s="3">
        <f t="shared" si="69"/>
        <v>4</v>
      </c>
      <c r="AH260" s="81">
        <f t="shared" si="66"/>
        <v>25.288348914668692</v>
      </c>
      <c r="AI260" s="81">
        <f t="shared" si="67"/>
        <v>0.49785005272768523</v>
      </c>
      <c r="AJ260" s="83">
        <v>2.5183399999999998</v>
      </c>
      <c r="AK260" s="83">
        <v>30.596900000000002</v>
      </c>
      <c r="AL260" s="84">
        <f t="shared" si="70"/>
        <v>77.053397145999995</v>
      </c>
      <c r="AM260" s="84">
        <f t="shared" si="64"/>
        <v>86.590990569098878</v>
      </c>
      <c r="AN260" s="84">
        <f t="shared" si="71"/>
        <v>12.58980584056391</v>
      </c>
      <c r="AO260" s="84">
        <f t="shared" si="72"/>
        <v>74.001184728534966</v>
      </c>
      <c r="AP260" s="85">
        <f t="shared" si="73"/>
        <v>4.12454534162085E-2</v>
      </c>
      <c r="AQ260" s="85">
        <f t="shared" si="74"/>
        <v>3.0522124174650287</v>
      </c>
      <c r="AR260" s="86">
        <f t="shared" si="75"/>
        <v>0</v>
      </c>
      <c r="AS260" s="88">
        <f t="shared" si="76"/>
        <v>2357.5950871364475</v>
      </c>
      <c r="AT260" s="88">
        <f t="shared" si="77"/>
        <v>2590.4582333301619</v>
      </c>
      <c r="AU260" s="88">
        <f t="shared" si="78"/>
        <v>6.2678355015560623</v>
      </c>
      <c r="AV260" s="88">
        <f t="shared" si="79"/>
        <v>2584.1903978286059</v>
      </c>
    </row>
    <row r="261" spans="1:48" x14ac:dyDescent="0.25">
      <c r="A261">
        <v>11</v>
      </c>
      <c r="B261" s="36">
        <v>6</v>
      </c>
      <c r="C261" s="37" t="s">
        <v>545</v>
      </c>
      <c r="D261" s="37">
        <v>-800.03125</v>
      </c>
      <c r="E261" s="37">
        <v>-104</v>
      </c>
      <c r="F261" s="37">
        <v>50</v>
      </c>
      <c r="G261" s="37">
        <v>0.376193</v>
      </c>
      <c r="H261" s="37">
        <v>0.191912</v>
      </c>
      <c r="I261" s="37">
        <v>49.085659</v>
      </c>
      <c r="J261" s="37">
        <v>1.384344</v>
      </c>
      <c r="K261" s="37">
        <v>9.1551799999999997</v>
      </c>
      <c r="L261" s="37">
        <v>0.12923299999999999</v>
      </c>
      <c r="M261" s="59">
        <v>0.376193</v>
      </c>
      <c r="N261" s="37">
        <v>0.103826</v>
      </c>
      <c r="O261" s="37">
        <v>99700</v>
      </c>
      <c r="P261" s="37">
        <v>21.7</v>
      </c>
      <c r="Q261" s="37">
        <v>60</v>
      </c>
      <c r="R261" s="37">
        <v>1.171</v>
      </c>
      <c r="S261" s="37" t="s">
        <v>556</v>
      </c>
      <c r="T261" s="37" t="s">
        <v>557</v>
      </c>
      <c r="U261" s="77">
        <v>1150</v>
      </c>
      <c r="V261" s="34">
        <v>148.16949976616871</v>
      </c>
      <c r="W261" s="2">
        <v>3.0040711966325113</v>
      </c>
      <c r="X261" s="2">
        <v>33.939709784369128</v>
      </c>
      <c r="Y261" s="2">
        <v>-119.71096398752428</v>
      </c>
      <c r="Z261" s="80">
        <f>VLOOKUP(U261,BG!$A$2:$F$55,4)</f>
        <v>28.478502863576335</v>
      </c>
      <c r="AA261" s="80">
        <f>VLOOKUP(U261,BG!$A$2:$F$55,5)</f>
        <v>0.438412055918872</v>
      </c>
      <c r="AB261" s="4">
        <f>VLOOKUP(U261+1,BG!$A$2:$F$55,4)</f>
        <v>14.122810093491935</v>
      </c>
      <c r="AC261" s="4">
        <f>VLOOKUP(U261+1,BG!$A$2:$F$55,5)</f>
        <v>0.70588304155853121</v>
      </c>
      <c r="AD261" s="3">
        <f>COUNTIF($U$2:U261,U261)</f>
        <v>6</v>
      </c>
      <c r="AE261" s="3">
        <f t="shared" si="65"/>
        <v>19</v>
      </c>
      <c r="AF261" s="3">
        <f t="shared" si="68"/>
        <v>13</v>
      </c>
      <c r="AG261" s="3">
        <f t="shared" si="69"/>
        <v>5</v>
      </c>
      <c r="AH261" s="81">
        <f t="shared" si="66"/>
        <v>24.490810427441779</v>
      </c>
      <c r="AI261" s="81">
        <f t="shared" si="67"/>
        <v>0.51270955192988843</v>
      </c>
      <c r="AJ261" s="83">
        <v>2.7242999999999999</v>
      </c>
      <c r="AK261" s="83">
        <v>34.654299999999999</v>
      </c>
      <c r="AL261" s="84">
        <f t="shared" si="70"/>
        <v>94.408709489999993</v>
      </c>
      <c r="AM261" s="84">
        <f t="shared" si="64"/>
        <v>101.95730458528992</v>
      </c>
      <c r="AN261" s="84">
        <f t="shared" si="71"/>
        <v>12.556672440653514</v>
      </c>
      <c r="AO261" s="84">
        <f t="shared" si="72"/>
        <v>89.400632144636404</v>
      </c>
      <c r="AP261" s="85">
        <f t="shared" si="73"/>
        <v>5.6018366148253777E-2</v>
      </c>
      <c r="AQ261" s="85">
        <f t="shared" si="74"/>
        <v>5.0080773453635885</v>
      </c>
      <c r="AR261" s="86">
        <f t="shared" si="75"/>
        <v>0</v>
      </c>
      <c r="AS261" s="88">
        <f t="shared" si="76"/>
        <v>3271.6677412793069</v>
      </c>
      <c r="AT261" s="88">
        <f t="shared" si="77"/>
        <v>3460.401328021268</v>
      </c>
      <c r="AU261" s="88">
        <f t="shared" si="78"/>
        <v>6.4379259007778415</v>
      </c>
      <c r="AV261" s="88">
        <f t="shared" si="79"/>
        <v>3453.9634021204902</v>
      </c>
    </row>
    <row r="262" spans="1:48" x14ac:dyDescent="0.25">
      <c r="A262">
        <v>11</v>
      </c>
      <c r="B262" s="36">
        <v>7</v>
      </c>
      <c r="C262" s="37" t="s">
        <v>545</v>
      </c>
      <c r="D262" s="37">
        <v>-800.03125</v>
      </c>
      <c r="E262" s="37">
        <v>-52</v>
      </c>
      <c r="F262" s="37">
        <v>50</v>
      </c>
      <c r="G262" s="37">
        <v>0.40563700000000003</v>
      </c>
      <c r="H262" s="37">
        <v>0.191634</v>
      </c>
      <c r="I262" s="37">
        <v>49.015982000000001</v>
      </c>
      <c r="J262" s="37">
        <v>1.3849480000000001</v>
      </c>
      <c r="K262" s="37">
        <v>9.148676</v>
      </c>
      <c r="L262" s="37">
        <v>0.12944800000000001</v>
      </c>
      <c r="M262" s="59">
        <v>0.40563700000000003</v>
      </c>
      <c r="N262" s="37">
        <v>0.105933</v>
      </c>
      <c r="O262" s="37">
        <v>99700</v>
      </c>
      <c r="P262" s="37">
        <v>21.7</v>
      </c>
      <c r="Q262" s="37">
        <v>60</v>
      </c>
      <c r="R262" s="37">
        <v>1.171</v>
      </c>
      <c r="S262" s="37" t="s">
        <v>558</v>
      </c>
      <c r="T262" s="37" t="s">
        <v>559</v>
      </c>
      <c r="U262" s="77">
        <v>1150</v>
      </c>
      <c r="V262" s="34">
        <v>171.32798451428417</v>
      </c>
      <c r="W262" s="2">
        <v>3.6656231645114667</v>
      </c>
      <c r="X262" s="2">
        <v>32.080155955951888</v>
      </c>
      <c r="Y262" s="2">
        <v>-121.80759325568141</v>
      </c>
      <c r="Z262" s="80">
        <f>VLOOKUP(U262,BG!$A$2:$F$55,4)</f>
        <v>28.478502863576335</v>
      </c>
      <c r="AA262" s="80">
        <f>VLOOKUP(U262,BG!$A$2:$F$55,5)</f>
        <v>0.438412055918872</v>
      </c>
      <c r="AB262" s="4">
        <f>VLOOKUP(U262+1,BG!$A$2:$F$55,4)</f>
        <v>14.122810093491935</v>
      </c>
      <c r="AC262" s="4">
        <f>VLOOKUP(U262+1,BG!$A$2:$F$55,5)</f>
        <v>0.70588304155853121</v>
      </c>
      <c r="AD262" s="3">
        <f>COUNTIF($U$2:U262,U262)</f>
        <v>7</v>
      </c>
      <c r="AE262" s="3">
        <f t="shared" si="65"/>
        <v>19</v>
      </c>
      <c r="AF262" s="3">
        <f t="shared" si="68"/>
        <v>12</v>
      </c>
      <c r="AG262" s="3">
        <f t="shared" si="69"/>
        <v>6</v>
      </c>
      <c r="AH262" s="81">
        <f t="shared" si="66"/>
        <v>23.693271940214871</v>
      </c>
      <c r="AI262" s="81">
        <f t="shared" si="67"/>
        <v>0.52756905113209163</v>
      </c>
      <c r="AJ262" s="83">
        <v>3.0001500000000001</v>
      </c>
      <c r="AK262" s="83">
        <v>32.956600000000002</v>
      </c>
      <c r="AL262" s="84">
        <f t="shared" si="70"/>
        <v>98.874743490000014</v>
      </c>
      <c r="AM262" s="84">
        <f t="shared" si="64"/>
        <v>117.59376279327773</v>
      </c>
      <c r="AN262" s="84">
        <f t="shared" si="71"/>
        <v>12.499836995713771</v>
      </c>
      <c r="AO262" s="84">
        <f t="shared" si="72"/>
        <v>105.09392579756397</v>
      </c>
      <c r="AP262" s="85">
        <f t="shared" si="73"/>
        <v>5.9177371673635897E-2</v>
      </c>
      <c r="AQ262" s="85">
        <f t="shared" si="74"/>
        <v>6.2191823075639547</v>
      </c>
      <c r="AR262" s="86">
        <f t="shared" si="75"/>
        <v>0</v>
      </c>
      <c r="AS262" s="88">
        <f t="shared" si="76"/>
        <v>3258.5753713025347</v>
      </c>
      <c r="AT262" s="88">
        <f t="shared" si="77"/>
        <v>3772.4262498555622</v>
      </c>
      <c r="AU262" s="88">
        <f t="shared" si="78"/>
        <v>6.5945271431345285</v>
      </c>
      <c r="AV262" s="88">
        <f t="shared" si="79"/>
        <v>3765.8317227124276</v>
      </c>
    </row>
    <row r="263" spans="1:48" x14ac:dyDescent="0.25">
      <c r="A263">
        <v>11</v>
      </c>
      <c r="B263" s="36">
        <v>8</v>
      </c>
      <c r="C263" s="37" t="s">
        <v>545</v>
      </c>
      <c r="D263" s="37">
        <v>-800.03125</v>
      </c>
      <c r="E263" s="37">
        <v>0</v>
      </c>
      <c r="F263" s="37">
        <v>50</v>
      </c>
      <c r="G263" s="37">
        <v>0.41101700000000002</v>
      </c>
      <c r="H263" s="37">
        <v>0.19167200000000001</v>
      </c>
      <c r="I263" s="37">
        <v>49.02552</v>
      </c>
      <c r="J263" s="37">
        <v>1.393656</v>
      </c>
      <c r="K263" s="37">
        <v>9.1495549999999994</v>
      </c>
      <c r="L263" s="37">
        <v>0.13022400000000001</v>
      </c>
      <c r="M263" s="59">
        <v>0.41101700000000002</v>
      </c>
      <c r="N263" s="37">
        <v>9.0847999999999998E-2</v>
      </c>
      <c r="O263" s="37">
        <v>99700</v>
      </c>
      <c r="P263" s="37">
        <v>21.7</v>
      </c>
      <c r="Q263" s="37">
        <v>60</v>
      </c>
      <c r="R263" s="37">
        <v>1.171</v>
      </c>
      <c r="S263" s="37" t="s">
        <v>560</v>
      </c>
      <c r="T263" s="37" t="s">
        <v>561</v>
      </c>
      <c r="U263" s="77">
        <v>1150</v>
      </c>
      <c r="V263" s="34">
        <v>174.02937074930449</v>
      </c>
      <c r="W263" s="2">
        <v>5.346418484761509</v>
      </c>
      <c r="X263" s="2">
        <v>22.883824770751794</v>
      </c>
      <c r="Y263" s="2">
        <v>-120.20154358668847</v>
      </c>
      <c r="Z263" s="80">
        <f>VLOOKUP(U263,BG!$A$2:$F$55,4)</f>
        <v>28.478502863576335</v>
      </c>
      <c r="AA263" s="80">
        <f>VLOOKUP(U263,BG!$A$2:$F$55,5)</f>
        <v>0.438412055918872</v>
      </c>
      <c r="AB263" s="4">
        <f>VLOOKUP(U263+1,BG!$A$2:$F$55,4)</f>
        <v>14.122810093491935</v>
      </c>
      <c r="AC263" s="4">
        <f>VLOOKUP(U263+1,BG!$A$2:$F$55,5)</f>
        <v>0.70588304155853121</v>
      </c>
      <c r="AD263" s="3">
        <f>COUNTIF($U$2:U263,U263)</f>
        <v>8</v>
      </c>
      <c r="AE263" s="3">
        <f t="shared" si="65"/>
        <v>19</v>
      </c>
      <c r="AF263" s="3">
        <f t="shared" si="68"/>
        <v>11</v>
      </c>
      <c r="AG263" s="3">
        <f t="shared" si="69"/>
        <v>7</v>
      </c>
      <c r="AH263" s="81">
        <f t="shared" si="66"/>
        <v>22.895733452987958</v>
      </c>
      <c r="AI263" s="81">
        <f t="shared" si="67"/>
        <v>0.54242855033429516</v>
      </c>
      <c r="AJ263" s="83">
        <v>4.4337200000000001</v>
      </c>
      <c r="AK263" s="83">
        <v>24.0901</v>
      </c>
      <c r="AL263" s="84">
        <f t="shared" si="70"/>
        <v>106.808758172</v>
      </c>
      <c r="AM263" s="84">
        <f t="shared" si="64"/>
        <v>122.34650375639069</v>
      </c>
      <c r="AN263" s="84">
        <f t="shared" si="71"/>
        <v>12.419299505744684</v>
      </c>
      <c r="AO263" s="84">
        <f t="shared" si="72"/>
        <v>109.927204250646</v>
      </c>
      <c r="AP263" s="85">
        <f t="shared" si="73"/>
        <v>2.836828335537039E-2</v>
      </c>
      <c r="AQ263" s="85">
        <f t="shared" si="74"/>
        <v>3.1184460786460022</v>
      </c>
      <c r="AR263" s="86">
        <f t="shared" si="75"/>
        <v>0</v>
      </c>
      <c r="AS263" s="88">
        <f t="shared" si="76"/>
        <v>2573.0336652392971</v>
      </c>
      <c r="AT263" s="88">
        <f t="shared" si="77"/>
        <v>2799.7559532753708</v>
      </c>
      <c r="AU263" s="88">
        <f t="shared" si="78"/>
        <v>6.7365826270685174</v>
      </c>
      <c r="AV263" s="88">
        <f t="shared" si="79"/>
        <v>2793.0193706483024</v>
      </c>
    </row>
    <row r="264" spans="1:48" x14ac:dyDescent="0.25">
      <c r="A264">
        <v>11</v>
      </c>
      <c r="B264" s="36">
        <v>9</v>
      </c>
      <c r="C264" s="37" t="s">
        <v>545</v>
      </c>
      <c r="D264" s="37">
        <v>-800.03125</v>
      </c>
      <c r="E264" s="37">
        <v>52</v>
      </c>
      <c r="F264" s="37">
        <v>50</v>
      </c>
      <c r="G264" s="37">
        <v>0.41556999999999999</v>
      </c>
      <c r="H264" s="37">
        <v>0.19169700000000001</v>
      </c>
      <c r="I264" s="37">
        <v>49.031838</v>
      </c>
      <c r="J264" s="37">
        <v>1.374358</v>
      </c>
      <c r="K264" s="37">
        <v>9.1501699999999992</v>
      </c>
      <c r="L264" s="37">
        <v>0.128444</v>
      </c>
      <c r="M264" s="59">
        <v>0.41556999999999999</v>
      </c>
      <c r="N264" s="37">
        <v>7.1625999999999995E-2</v>
      </c>
      <c r="O264" s="37">
        <v>99700</v>
      </c>
      <c r="P264" s="37">
        <v>21.7</v>
      </c>
      <c r="Q264" s="37">
        <v>60</v>
      </c>
      <c r="R264" s="37">
        <v>1.171</v>
      </c>
      <c r="S264" s="37" t="s">
        <v>562</v>
      </c>
      <c r="T264" s="37" t="s">
        <v>563</v>
      </c>
      <c r="U264" s="77">
        <v>1150</v>
      </c>
      <c r="V264" s="34">
        <v>176.02804878954004</v>
      </c>
      <c r="W264" s="2">
        <v>8.1075144231627174</v>
      </c>
      <c r="X264" s="2">
        <v>15.113103916385676</v>
      </c>
      <c r="Y264" s="2">
        <v>-122.68293235638558</v>
      </c>
      <c r="Z264" s="80">
        <f>VLOOKUP(U264,BG!$A$2:$F$55,4)</f>
        <v>28.478502863576335</v>
      </c>
      <c r="AA264" s="80">
        <f>VLOOKUP(U264,BG!$A$2:$F$55,5)</f>
        <v>0.438412055918872</v>
      </c>
      <c r="AB264" s="4">
        <f>VLOOKUP(U264+1,BG!$A$2:$F$55,4)</f>
        <v>14.122810093491935</v>
      </c>
      <c r="AC264" s="4">
        <f>VLOOKUP(U264+1,BG!$A$2:$F$55,5)</f>
        <v>0.70588304155853121</v>
      </c>
      <c r="AD264" s="3">
        <f>COUNTIF($U$2:U264,U264)</f>
        <v>9</v>
      </c>
      <c r="AE264" s="3">
        <f t="shared" si="65"/>
        <v>19</v>
      </c>
      <c r="AF264" s="3">
        <f t="shared" si="68"/>
        <v>10</v>
      </c>
      <c r="AG264" s="3">
        <f t="shared" si="69"/>
        <v>8</v>
      </c>
      <c r="AH264" s="81">
        <f t="shared" si="66"/>
        <v>22.098194965761046</v>
      </c>
      <c r="AI264" s="81">
        <f t="shared" si="67"/>
        <v>0.55728804953649835</v>
      </c>
      <c r="AJ264" s="83">
        <v>4.4616800000000003</v>
      </c>
      <c r="AK264" s="83">
        <v>14.3688</v>
      </c>
      <c r="AL264" s="84">
        <f t="shared" si="70"/>
        <v>64.108987584000005</v>
      </c>
      <c r="AM264" s="84">
        <f t="shared" si="64"/>
        <v>122.52970798085381</v>
      </c>
      <c r="AN264" s="84">
        <f t="shared" si="71"/>
        <v>12.31505997074624</v>
      </c>
      <c r="AO264" s="84">
        <f t="shared" si="72"/>
        <v>110.21464801010757</v>
      </c>
      <c r="AP264" s="85">
        <f t="shared" si="73"/>
        <v>0.41832606879876172</v>
      </c>
      <c r="AQ264" s="85">
        <f t="shared" si="74"/>
        <v>46.105660426107562</v>
      </c>
      <c r="AR264" s="86">
        <f t="shared" si="75"/>
        <v>0</v>
      </c>
      <c r="AS264" s="88">
        <f t="shared" si="76"/>
        <v>921.16922079697929</v>
      </c>
      <c r="AT264" s="88">
        <f t="shared" si="77"/>
        <v>1851.8042095590351</v>
      </c>
      <c r="AU264" s="88">
        <f t="shared" si="78"/>
        <v>6.8630357510221787</v>
      </c>
      <c r="AV264" s="88">
        <f t="shared" si="79"/>
        <v>1844.941173808013</v>
      </c>
    </row>
    <row r="265" spans="1:48" x14ac:dyDescent="0.25">
      <c r="A265">
        <v>11</v>
      </c>
      <c r="B265" s="36">
        <v>10</v>
      </c>
      <c r="C265" s="37" t="s">
        <v>545</v>
      </c>
      <c r="D265" s="37">
        <v>-800.03125</v>
      </c>
      <c r="E265" s="37">
        <v>104</v>
      </c>
      <c r="F265" s="37">
        <v>50</v>
      </c>
      <c r="G265" s="37">
        <v>0.40804200000000002</v>
      </c>
      <c r="H265" s="37">
        <v>0.191355</v>
      </c>
      <c r="I265" s="37">
        <v>48.945878999999998</v>
      </c>
      <c r="J265" s="37">
        <v>1.4577199999999999</v>
      </c>
      <c r="K265" s="37">
        <v>9.1420300000000001</v>
      </c>
      <c r="L265" s="37">
        <v>0.136354</v>
      </c>
      <c r="M265" s="59">
        <v>0.40804200000000002</v>
      </c>
      <c r="N265" s="37">
        <v>7.2525000000000006E-2</v>
      </c>
      <c r="O265" s="37">
        <v>99700</v>
      </c>
      <c r="P265" s="37">
        <v>21.7</v>
      </c>
      <c r="Q265" s="37">
        <v>60</v>
      </c>
      <c r="R265" s="37">
        <v>1.171</v>
      </c>
      <c r="S265" s="37" t="s">
        <v>564</v>
      </c>
      <c r="T265" s="37" t="s">
        <v>565</v>
      </c>
      <c r="U265" s="77">
        <v>1150</v>
      </c>
      <c r="V265" s="34">
        <v>167.75223796109503</v>
      </c>
      <c r="W265" s="2">
        <v>5.9935095939023428</v>
      </c>
      <c r="X265" s="2">
        <v>17.925153914309231</v>
      </c>
      <c r="Y265" s="2">
        <v>-133.10258636436723</v>
      </c>
      <c r="Z265" s="80">
        <f>VLOOKUP(U265,BG!$A$2:$F$55,4)</f>
        <v>28.478502863576335</v>
      </c>
      <c r="AA265" s="80">
        <f>VLOOKUP(U265,BG!$A$2:$F$55,5)</f>
        <v>0.438412055918872</v>
      </c>
      <c r="AB265" s="4">
        <f>VLOOKUP(U265+1,BG!$A$2:$F$55,4)</f>
        <v>14.122810093491935</v>
      </c>
      <c r="AC265" s="4">
        <f>VLOOKUP(U265+1,BG!$A$2:$F$55,5)</f>
        <v>0.70588304155853121</v>
      </c>
      <c r="AD265" s="3">
        <f>COUNTIF($U$2:U265,U265)</f>
        <v>10</v>
      </c>
      <c r="AE265" s="3">
        <f t="shared" si="65"/>
        <v>19</v>
      </c>
      <c r="AF265" s="3">
        <f t="shared" si="68"/>
        <v>9</v>
      </c>
      <c r="AG265" s="3">
        <f t="shared" si="69"/>
        <v>9</v>
      </c>
      <c r="AH265" s="81">
        <f t="shared" si="66"/>
        <v>21.300656478534133</v>
      </c>
      <c r="AI265" s="81">
        <f t="shared" si="67"/>
        <v>0.57214754873870155</v>
      </c>
      <c r="AJ265" s="83">
        <v>4.3169199999999996</v>
      </c>
      <c r="AK265" s="83">
        <v>18.6493</v>
      </c>
      <c r="AL265" s="84">
        <f t="shared" si="70"/>
        <v>80.507536156</v>
      </c>
      <c r="AM265" s="84">
        <f t="shared" si="64"/>
        <v>107.43458195758851</v>
      </c>
      <c r="AN265" s="84">
        <f t="shared" si="71"/>
        <v>12.187118390718448</v>
      </c>
      <c r="AO265" s="84">
        <f t="shared" si="72"/>
        <v>95.247463566870053</v>
      </c>
      <c r="AP265" s="85">
        <f t="shared" si="73"/>
        <v>0.15475401505596675</v>
      </c>
      <c r="AQ265" s="85">
        <f t="shared" si="74"/>
        <v>14.739927410870052</v>
      </c>
      <c r="AR265" s="86">
        <f t="shared" si="75"/>
        <v>0</v>
      </c>
      <c r="AS265" s="88">
        <f t="shared" si="76"/>
        <v>1501.4091940340907</v>
      </c>
      <c r="AT265" s="88">
        <f t="shared" si="77"/>
        <v>1925.7814173092434</v>
      </c>
      <c r="AU265" s="88">
        <f t="shared" si="78"/>
        <v>6.9728299134379084</v>
      </c>
      <c r="AV265" s="88">
        <f t="shared" si="79"/>
        <v>1918.8085873958055</v>
      </c>
    </row>
    <row r="266" spans="1:48" x14ac:dyDescent="0.25">
      <c r="A266">
        <v>11</v>
      </c>
      <c r="B266" s="36">
        <v>11</v>
      </c>
      <c r="C266" s="37" t="s">
        <v>545</v>
      </c>
      <c r="D266" s="37">
        <v>-800.03125</v>
      </c>
      <c r="E266" s="37">
        <v>156</v>
      </c>
      <c r="F266" s="37">
        <v>50</v>
      </c>
      <c r="G266" s="37">
        <v>0.39376499999999998</v>
      </c>
      <c r="H266" s="37">
        <v>0.19181799999999999</v>
      </c>
      <c r="I266" s="37">
        <v>49.062119000000003</v>
      </c>
      <c r="J266" s="37">
        <v>1.420534</v>
      </c>
      <c r="K266" s="37">
        <v>9.1529349999999994</v>
      </c>
      <c r="L266" s="37">
        <v>0.13267899999999999</v>
      </c>
      <c r="M266" s="59">
        <v>0.39376499999999998</v>
      </c>
      <c r="N266" s="37">
        <v>6.7650000000000002E-2</v>
      </c>
      <c r="O266" s="37">
        <v>99700</v>
      </c>
      <c r="P266" s="37">
        <v>21.7</v>
      </c>
      <c r="Q266" s="37">
        <v>60</v>
      </c>
      <c r="R266" s="37">
        <v>1.171</v>
      </c>
      <c r="S266" s="37" t="s">
        <v>566</v>
      </c>
      <c r="T266" s="37" t="s">
        <v>567</v>
      </c>
      <c r="U266" s="77">
        <v>1150</v>
      </c>
      <c r="V266" s="34">
        <v>153.73398659467838</v>
      </c>
      <c r="W266" s="2">
        <v>5.4357232020091493</v>
      </c>
      <c r="X266" s="2">
        <v>18.446236353773159</v>
      </c>
      <c r="Y266" s="2">
        <v>-131.50962219292467</v>
      </c>
      <c r="Z266" s="80">
        <f>VLOOKUP(U266,BG!$A$2:$F$55,4)</f>
        <v>28.478502863576335</v>
      </c>
      <c r="AA266" s="80">
        <f>VLOOKUP(U266,BG!$A$2:$F$55,5)</f>
        <v>0.438412055918872</v>
      </c>
      <c r="AB266" s="4">
        <f>VLOOKUP(U266+1,BG!$A$2:$F$55,4)</f>
        <v>14.122810093491935</v>
      </c>
      <c r="AC266" s="4">
        <f>VLOOKUP(U266+1,BG!$A$2:$F$55,5)</f>
        <v>0.70588304155853121</v>
      </c>
      <c r="AD266" s="3">
        <f>COUNTIF($U$2:U266,U266)</f>
        <v>11</v>
      </c>
      <c r="AE266" s="3">
        <f t="shared" si="65"/>
        <v>19</v>
      </c>
      <c r="AF266" s="3">
        <f t="shared" si="68"/>
        <v>8</v>
      </c>
      <c r="AG266" s="3">
        <f t="shared" si="69"/>
        <v>10</v>
      </c>
      <c r="AH266" s="81">
        <f t="shared" si="66"/>
        <v>20.503117991307224</v>
      </c>
      <c r="AI266" s="81">
        <f t="shared" si="67"/>
        <v>0.58700704794090486</v>
      </c>
      <c r="AJ266" s="83">
        <v>4.2070499999999997</v>
      </c>
      <c r="AK266" s="83">
        <v>19.374300000000002</v>
      </c>
      <c r="AL266" s="84">
        <f t="shared" si="70"/>
        <v>81.508648815000001</v>
      </c>
      <c r="AM266" s="84">
        <f t="shared" si="64"/>
        <v>100.26863493794941</v>
      </c>
      <c r="AN266" s="84">
        <f t="shared" si="71"/>
        <v>12.035474765661309</v>
      </c>
      <c r="AO266" s="84">
        <f t="shared" si="72"/>
        <v>88.233160172288109</v>
      </c>
      <c r="AP266" s="85">
        <f t="shared" si="73"/>
        <v>7.6212971904865687E-2</v>
      </c>
      <c r="AQ266" s="85">
        <f t="shared" si="74"/>
        <v>6.7245113572881081</v>
      </c>
      <c r="AR266" s="86">
        <f t="shared" si="75"/>
        <v>0</v>
      </c>
      <c r="AS266" s="88">
        <f t="shared" si="76"/>
        <v>1579.1730147364547</v>
      </c>
      <c r="AT266" s="88">
        <f t="shared" si="77"/>
        <v>1849.5789389356121</v>
      </c>
      <c r="AU266" s="88">
        <f t="shared" si="78"/>
        <v>7.0649085127580991</v>
      </c>
      <c r="AV266" s="88">
        <f t="shared" si="79"/>
        <v>1842.5140304228539</v>
      </c>
    </row>
    <row r="267" spans="1:48" x14ac:dyDescent="0.25">
      <c r="A267">
        <v>11</v>
      </c>
      <c r="B267" s="36">
        <v>12</v>
      </c>
      <c r="C267" s="37" t="s">
        <v>545</v>
      </c>
      <c r="D267" s="37">
        <v>-800.03125</v>
      </c>
      <c r="E267" s="37">
        <v>208</v>
      </c>
      <c r="F267" s="37">
        <v>50</v>
      </c>
      <c r="G267" s="37">
        <v>0.37370500000000001</v>
      </c>
      <c r="H267" s="37">
        <v>0.19134699999999999</v>
      </c>
      <c r="I267" s="37">
        <v>48.943891000000001</v>
      </c>
      <c r="J267" s="37">
        <v>1.3995839999999999</v>
      </c>
      <c r="K267" s="37">
        <v>9.1419230000000002</v>
      </c>
      <c r="L267" s="37">
        <v>0.13092899999999999</v>
      </c>
      <c r="M267" s="59">
        <v>0.37370500000000001</v>
      </c>
      <c r="N267" s="37">
        <v>7.3567999999999995E-2</v>
      </c>
      <c r="O267" s="37">
        <v>99700</v>
      </c>
      <c r="P267" s="37">
        <v>21.7</v>
      </c>
      <c r="Q267" s="37">
        <v>60</v>
      </c>
      <c r="R267" s="37">
        <v>1.171</v>
      </c>
      <c r="S267" s="37" t="s">
        <v>568</v>
      </c>
      <c r="T267" s="37" t="s">
        <v>569</v>
      </c>
      <c r="U267" s="77">
        <v>1150</v>
      </c>
      <c r="V267" s="34">
        <v>134.79320195266729</v>
      </c>
      <c r="W267" s="2">
        <v>3.946318952316799</v>
      </c>
      <c r="X267" s="2">
        <v>23.735755113257564</v>
      </c>
      <c r="Y267" s="2">
        <v>-125.83766937899843</v>
      </c>
      <c r="Z267" s="80">
        <f>VLOOKUP(U267,BG!$A$2:$F$55,4)</f>
        <v>28.478502863576335</v>
      </c>
      <c r="AA267" s="80">
        <f>VLOOKUP(U267,BG!$A$2:$F$55,5)</f>
        <v>0.438412055918872</v>
      </c>
      <c r="AB267" s="4">
        <f>VLOOKUP(U267+1,BG!$A$2:$F$55,4)</f>
        <v>14.122810093491935</v>
      </c>
      <c r="AC267" s="4">
        <f>VLOOKUP(U267+1,BG!$A$2:$F$55,5)</f>
        <v>0.70588304155853121</v>
      </c>
      <c r="AD267" s="3">
        <f>COUNTIF($U$2:U267,U267)</f>
        <v>12</v>
      </c>
      <c r="AE267" s="3">
        <f t="shared" si="65"/>
        <v>19</v>
      </c>
      <c r="AF267" s="3">
        <f t="shared" si="68"/>
        <v>7</v>
      </c>
      <c r="AG267" s="3">
        <f t="shared" si="69"/>
        <v>11</v>
      </c>
      <c r="AH267" s="81">
        <f t="shared" si="66"/>
        <v>19.705579504080315</v>
      </c>
      <c r="AI267" s="81">
        <f t="shared" si="67"/>
        <v>0.60186654714310828</v>
      </c>
      <c r="AJ267" s="83">
        <v>2.9830800000000002</v>
      </c>
      <c r="AK267" s="83">
        <v>24.088999999999999</v>
      </c>
      <c r="AL267" s="84">
        <f t="shared" si="70"/>
        <v>71.859414119999997</v>
      </c>
      <c r="AM267" s="84">
        <f t="shared" si="64"/>
        <v>93.668860250998691</v>
      </c>
      <c r="AN267" s="84">
        <f t="shared" si="71"/>
        <v>11.860129095574823</v>
      </c>
      <c r="AO267" s="84">
        <f t="shared" si="72"/>
        <v>81.808731155423871</v>
      </c>
      <c r="AP267" s="85">
        <f t="shared" si="73"/>
        <v>0.12161681149316103</v>
      </c>
      <c r="AQ267" s="85">
        <f t="shared" si="74"/>
        <v>9.9493170354238742</v>
      </c>
      <c r="AR267" s="86">
        <f t="shared" si="75"/>
        <v>0</v>
      </c>
      <c r="AS267" s="88">
        <f t="shared" si="76"/>
        <v>1731.02142673668</v>
      </c>
      <c r="AT267" s="88">
        <f t="shared" si="77"/>
        <v>2223.3011286556507</v>
      </c>
      <c r="AU267" s="88">
        <f t="shared" si="78"/>
        <v>7.1382149474251344</v>
      </c>
      <c r="AV267" s="88">
        <f t="shared" si="79"/>
        <v>2216.1629137082255</v>
      </c>
    </row>
    <row r="268" spans="1:48" x14ac:dyDescent="0.25">
      <c r="A268">
        <v>11</v>
      </c>
      <c r="B268" s="36">
        <v>13</v>
      </c>
      <c r="C268" s="37" t="s">
        <v>545</v>
      </c>
      <c r="D268" s="37">
        <v>-800.03125</v>
      </c>
      <c r="E268" s="37">
        <v>260</v>
      </c>
      <c r="F268" s="37">
        <v>50</v>
      </c>
      <c r="G268" s="37">
        <v>0.34094600000000003</v>
      </c>
      <c r="H268" s="37">
        <v>0.19109999999999999</v>
      </c>
      <c r="I268" s="37">
        <v>48.881979999999999</v>
      </c>
      <c r="J268" s="37">
        <v>1.376258</v>
      </c>
      <c r="K268" s="37">
        <v>9.1361679999999996</v>
      </c>
      <c r="L268" s="37">
        <v>0.128856</v>
      </c>
      <c r="M268" s="59">
        <v>0.34094600000000003</v>
      </c>
      <c r="N268" s="37">
        <v>8.0493999999999996E-2</v>
      </c>
      <c r="O268" s="37">
        <v>99700</v>
      </c>
      <c r="P268" s="37">
        <v>21.7</v>
      </c>
      <c r="Q268" s="37">
        <v>60</v>
      </c>
      <c r="R268" s="37">
        <v>1.171</v>
      </c>
      <c r="S268" s="37" t="s">
        <v>570</v>
      </c>
      <c r="T268" s="37" t="s">
        <v>571</v>
      </c>
      <c r="U268" s="77">
        <v>1150</v>
      </c>
      <c r="V268" s="34">
        <v>105.0443190569811</v>
      </c>
      <c r="W268" s="2">
        <v>2.4898171715775455</v>
      </c>
      <c r="X268" s="2">
        <v>30.538295461812286</v>
      </c>
      <c r="Y268" s="2">
        <v>-123.49734630946267</v>
      </c>
      <c r="Z268" s="80">
        <f>VLOOKUP(U268,BG!$A$2:$F$55,4)</f>
        <v>28.478502863576335</v>
      </c>
      <c r="AA268" s="80">
        <f>VLOOKUP(U268,BG!$A$2:$F$55,5)</f>
        <v>0.438412055918872</v>
      </c>
      <c r="AB268" s="4">
        <f>VLOOKUP(U268+1,BG!$A$2:$F$55,4)</f>
        <v>14.122810093491935</v>
      </c>
      <c r="AC268" s="4">
        <f>VLOOKUP(U268+1,BG!$A$2:$F$55,5)</f>
        <v>0.70588304155853121</v>
      </c>
      <c r="AD268" s="3">
        <f>COUNTIF($U$2:U268,U268)</f>
        <v>13</v>
      </c>
      <c r="AE268" s="3">
        <f t="shared" si="65"/>
        <v>19</v>
      </c>
      <c r="AF268" s="3">
        <f t="shared" si="68"/>
        <v>6</v>
      </c>
      <c r="AG268" s="3">
        <f t="shared" si="69"/>
        <v>12</v>
      </c>
      <c r="AH268" s="81">
        <f t="shared" si="66"/>
        <v>18.908041016853403</v>
      </c>
      <c r="AI268" s="81">
        <f t="shared" si="67"/>
        <v>0.61672604634531147</v>
      </c>
      <c r="AJ268" s="83">
        <v>1.96373</v>
      </c>
      <c r="AK268" s="83">
        <v>31.400500000000001</v>
      </c>
      <c r="AL268" s="84">
        <f t="shared" si="70"/>
        <v>61.662103864999999</v>
      </c>
      <c r="AM268" s="84">
        <f t="shared" si="64"/>
        <v>76.034772431528864</v>
      </c>
      <c r="AN268" s="84">
        <f t="shared" si="71"/>
        <v>11.661081380458983</v>
      </c>
      <c r="AO268" s="84">
        <f t="shared" si="72"/>
        <v>64.373691051069883</v>
      </c>
      <c r="AP268" s="85">
        <f t="shared" si="73"/>
        <v>4.2122599182928447E-2</v>
      </c>
      <c r="AQ268" s="85">
        <f t="shared" si="74"/>
        <v>2.7115871860698846</v>
      </c>
      <c r="AR268" s="86">
        <f t="shared" si="75"/>
        <v>0</v>
      </c>
      <c r="AS268" s="88">
        <f t="shared" si="76"/>
        <v>1936.2208924129327</v>
      </c>
      <c r="AT268" s="88">
        <f t="shared" si="77"/>
        <v>2321.9723458856874</v>
      </c>
      <c r="AU268" s="88">
        <f t="shared" si="78"/>
        <v>7.1916926158813945</v>
      </c>
      <c r="AV268" s="88">
        <f t="shared" si="79"/>
        <v>2314.780653269806</v>
      </c>
    </row>
    <row r="269" spans="1:48" x14ac:dyDescent="0.25">
      <c r="A269">
        <v>11</v>
      </c>
      <c r="B269" s="36">
        <v>14</v>
      </c>
      <c r="C269" s="37" t="s">
        <v>545</v>
      </c>
      <c r="D269" s="37">
        <v>-800.03125</v>
      </c>
      <c r="E269" s="37">
        <v>312</v>
      </c>
      <c r="F269" s="37">
        <v>50</v>
      </c>
      <c r="G269" s="37">
        <v>0.33309899999999998</v>
      </c>
      <c r="H269" s="37">
        <v>0.191163</v>
      </c>
      <c r="I269" s="37">
        <v>48.897793999999998</v>
      </c>
      <c r="J269" s="37">
        <v>1.4126540000000001</v>
      </c>
      <c r="K269" s="37">
        <v>9.1375989999999998</v>
      </c>
      <c r="L269" s="37">
        <v>0.132101</v>
      </c>
      <c r="M269" s="59">
        <v>0.33309899999999998</v>
      </c>
      <c r="N269" s="37">
        <v>9.0390999999999999E-2</v>
      </c>
      <c r="O269" s="37">
        <v>99700</v>
      </c>
      <c r="P269" s="37">
        <v>21.7</v>
      </c>
      <c r="Q269" s="37">
        <v>60</v>
      </c>
      <c r="R269" s="37">
        <v>1.171</v>
      </c>
      <c r="S269" s="37" t="s">
        <v>572</v>
      </c>
      <c r="T269" s="37" t="s">
        <v>573</v>
      </c>
      <c r="U269" s="77">
        <v>1150</v>
      </c>
      <c r="V269" s="34">
        <v>96.485871056091653</v>
      </c>
      <c r="W269" s="2">
        <v>1.9837410592879796</v>
      </c>
      <c r="X269" s="2">
        <v>35.093859890589236</v>
      </c>
      <c r="Y269" s="2">
        <v>-125.03759883646616</v>
      </c>
      <c r="Z269" s="80">
        <f>VLOOKUP(U269,BG!$A$2:$F$55,4)</f>
        <v>28.478502863576335</v>
      </c>
      <c r="AA269" s="80">
        <f>VLOOKUP(U269,BG!$A$2:$F$55,5)</f>
        <v>0.438412055918872</v>
      </c>
      <c r="AB269" s="4">
        <f>VLOOKUP(U269+1,BG!$A$2:$F$55,4)</f>
        <v>14.122810093491935</v>
      </c>
      <c r="AC269" s="4">
        <f>VLOOKUP(U269+1,BG!$A$2:$F$55,5)</f>
        <v>0.70588304155853121</v>
      </c>
      <c r="AD269" s="3">
        <f>COUNTIF($U$2:U269,U269)</f>
        <v>14</v>
      </c>
      <c r="AE269" s="3">
        <f t="shared" si="65"/>
        <v>19</v>
      </c>
      <c r="AF269" s="3">
        <f t="shared" si="68"/>
        <v>5</v>
      </c>
      <c r="AG269" s="3">
        <f t="shared" si="69"/>
        <v>13</v>
      </c>
      <c r="AH269" s="81">
        <f t="shared" si="66"/>
        <v>18.110502529626487</v>
      </c>
      <c r="AI269" s="81">
        <f t="shared" si="67"/>
        <v>0.63158554554751467</v>
      </c>
      <c r="AJ269" s="83">
        <v>1.6266</v>
      </c>
      <c r="AK269" s="83">
        <v>34.837699999999998</v>
      </c>
      <c r="AL269" s="84">
        <f t="shared" si="70"/>
        <v>56.66700282</v>
      </c>
      <c r="AM269" s="84">
        <f t="shared" si="64"/>
        <v>69.617130793861435</v>
      </c>
      <c r="AN269" s="84">
        <f t="shared" si="71"/>
        <v>11.438331620313789</v>
      </c>
      <c r="AO269" s="84">
        <f t="shared" si="72"/>
        <v>58.178799173547645</v>
      </c>
      <c r="AP269" s="85">
        <f t="shared" si="73"/>
        <v>2.5985348185650049E-2</v>
      </c>
      <c r="AQ269" s="85">
        <f t="shared" si="74"/>
        <v>1.5117963535476449</v>
      </c>
      <c r="AR269" s="86">
        <f t="shared" si="75"/>
        <v>0</v>
      </c>
      <c r="AS269" s="88">
        <f t="shared" si="76"/>
        <v>1974.1480441423137</v>
      </c>
      <c r="AT269" s="88">
        <f t="shared" si="77"/>
        <v>2443.1338340645989</v>
      </c>
      <c r="AU269" s="88">
        <f t="shared" si="78"/>
        <v>7.224284916569272</v>
      </c>
      <c r="AV269" s="88">
        <f t="shared" si="79"/>
        <v>2435.9095491480298</v>
      </c>
    </row>
    <row r="270" spans="1:48" x14ac:dyDescent="0.25">
      <c r="A270">
        <v>11</v>
      </c>
      <c r="B270" s="36">
        <v>15</v>
      </c>
      <c r="C270" s="37" t="s">
        <v>545</v>
      </c>
      <c r="D270" s="37">
        <v>-800.03125</v>
      </c>
      <c r="E270" s="37">
        <v>364</v>
      </c>
      <c r="F270" s="37">
        <v>50</v>
      </c>
      <c r="G270" s="37">
        <v>0.312662</v>
      </c>
      <c r="H270" s="37">
        <v>0.19112999999999999</v>
      </c>
      <c r="I270" s="37">
        <v>48.889567999999997</v>
      </c>
      <c r="J270" s="37">
        <v>1.3606050000000001</v>
      </c>
      <c r="K270" s="37">
        <v>9.1369000000000007</v>
      </c>
      <c r="L270" s="37">
        <v>0.127222</v>
      </c>
      <c r="M270" s="59">
        <v>0.312662</v>
      </c>
      <c r="N270" s="37">
        <v>8.0445000000000003E-2</v>
      </c>
      <c r="O270" s="37">
        <v>99700</v>
      </c>
      <c r="P270" s="37">
        <v>21.7</v>
      </c>
      <c r="Q270" s="37">
        <v>60</v>
      </c>
      <c r="R270" s="37">
        <v>1.171</v>
      </c>
      <c r="S270" s="37" t="s">
        <v>574</v>
      </c>
      <c r="T270" s="37" t="s">
        <v>575</v>
      </c>
      <c r="U270" s="77">
        <v>1150</v>
      </c>
      <c r="V270" s="34">
        <v>77.211987768862301</v>
      </c>
      <c r="W270" s="2">
        <v>1.8260493391428867</v>
      </c>
      <c r="X270" s="2">
        <v>31.441338113662095</v>
      </c>
      <c r="Y270" s="2">
        <v>-124.74013461824408</v>
      </c>
      <c r="Z270" s="80">
        <f>VLOOKUP(U270,BG!$A$2:$F$55,4)</f>
        <v>28.478502863576335</v>
      </c>
      <c r="AA270" s="80">
        <f>VLOOKUP(U270,BG!$A$2:$F$55,5)</f>
        <v>0.438412055918872</v>
      </c>
      <c r="AB270" s="4">
        <f>VLOOKUP(U270+1,BG!$A$2:$F$55,4)</f>
        <v>14.122810093491935</v>
      </c>
      <c r="AC270" s="4">
        <f>VLOOKUP(U270+1,BG!$A$2:$F$55,5)</f>
        <v>0.70588304155853121</v>
      </c>
      <c r="AD270" s="3">
        <f>COUNTIF($U$2:U270,U270)</f>
        <v>15</v>
      </c>
      <c r="AE270" s="3">
        <f t="shared" si="65"/>
        <v>19</v>
      </c>
      <c r="AF270" s="3">
        <f t="shared" si="68"/>
        <v>4</v>
      </c>
      <c r="AG270" s="3">
        <f t="shared" si="69"/>
        <v>14</v>
      </c>
      <c r="AH270" s="81">
        <f t="shared" si="66"/>
        <v>17.312964042399578</v>
      </c>
      <c r="AI270" s="81">
        <f t="shared" si="67"/>
        <v>0.64644504474971809</v>
      </c>
      <c r="AJ270" s="83">
        <v>1.3995500000000001</v>
      </c>
      <c r="AK270" s="83">
        <v>31.517700000000001</v>
      </c>
      <c r="AL270" s="84">
        <f t="shared" si="70"/>
        <v>44.110597035000005</v>
      </c>
      <c r="AM270" s="84">
        <f t="shared" si="64"/>
        <v>57.413434684220725</v>
      </c>
      <c r="AN270" s="84">
        <f t="shared" si="71"/>
        <v>11.191879815139256</v>
      </c>
      <c r="AO270" s="84">
        <f t="shared" si="72"/>
        <v>46.221554869081473</v>
      </c>
      <c r="AP270" s="85">
        <f t="shared" si="73"/>
        <v>4.5670420219756175E-2</v>
      </c>
      <c r="AQ270" s="85">
        <f t="shared" si="74"/>
        <v>2.1109578340814679</v>
      </c>
      <c r="AR270" s="86">
        <f t="shared" si="75"/>
        <v>0</v>
      </c>
      <c r="AS270" s="88">
        <f t="shared" si="76"/>
        <v>1390.2645641700196</v>
      </c>
      <c r="AT270" s="88">
        <f t="shared" si="77"/>
        <v>1805.1552121732384</v>
      </c>
      <c r="AU270" s="88">
        <f t="shared" si="78"/>
        <v>7.2349352479311619</v>
      </c>
      <c r="AV270" s="88">
        <f t="shared" si="79"/>
        <v>1797.9202769253072</v>
      </c>
    </row>
    <row r="271" spans="1:48" x14ac:dyDescent="0.25">
      <c r="A271">
        <v>11</v>
      </c>
      <c r="B271" s="36">
        <v>16</v>
      </c>
      <c r="C271" s="37" t="s">
        <v>545</v>
      </c>
      <c r="D271" s="37">
        <v>-800.03125</v>
      </c>
      <c r="E271" s="37">
        <v>416</v>
      </c>
      <c r="F271" s="37">
        <v>50</v>
      </c>
      <c r="G271" s="37">
        <v>0.30388900000000002</v>
      </c>
      <c r="H271" s="37">
        <v>0.191163</v>
      </c>
      <c r="I271" s="37">
        <v>48.897848000000003</v>
      </c>
      <c r="J271" s="37">
        <v>1.382841</v>
      </c>
      <c r="K271" s="37">
        <v>9.1376419999999996</v>
      </c>
      <c r="L271" s="37">
        <v>0.129439</v>
      </c>
      <c r="M271" s="59">
        <v>0.30388900000000002</v>
      </c>
      <c r="N271" s="37">
        <v>6.5418000000000004E-2</v>
      </c>
      <c r="O271" s="37">
        <v>99700</v>
      </c>
      <c r="P271" s="37">
        <v>21.7</v>
      </c>
      <c r="Q271" s="37">
        <v>60</v>
      </c>
      <c r="R271" s="37">
        <v>1.171</v>
      </c>
      <c r="S271" s="37" t="s">
        <v>576</v>
      </c>
      <c r="T271" s="37" t="s">
        <v>577</v>
      </c>
      <c r="U271" s="77">
        <v>1150</v>
      </c>
      <c r="V271" s="34">
        <v>67.860623522284072</v>
      </c>
      <c r="W271" s="2">
        <v>2.3524268908877572</v>
      </c>
      <c r="X271" s="2">
        <v>23.011927619536952</v>
      </c>
      <c r="Y271" s="2">
        <v>-122.58097015772954</v>
      </c>
      <c r="Z271" s="80">
        <f>VLOOKUP(U271,BG!$A$2:$F$55,4)</f>
        <v>28.478502863576335</v>
      </c>
      <c r="AA271" s="80">
        <f>VLOOKUP(U271,BG!$A$2:$F$55,5)</f>
        <v>0.438412055918872</v>
      </c>
      <c r="AB271" s="4">
        <f>VLOOKUP(U271+1,BG!$A$2:$F$55,4)</f>
        <v>14.122810093491935</v>
      </c>
      <c r="AC271" s="4">
        <f>VLOOKUP(U271+1,BG!$A$2:$F$55,5)</f>
        <v>0.70588304155853121</v>
      </c>
      <c r="AD271" s="3">
        <f>COUNTIF($U$2:U271,U271)</f>
        <v>16</v>
      </c>
      <c r="AE271" s="3">
        <f t="shared" si="65"/>
        <v>19</v>
      </c>
      <c r="AF271" s="3">
        <f t="shared" si="68"/>
        <v>3</v>
      </c>
      <c r="AG271" s="3">
        <f t="shared" si="69"/>
        <v>15</v>
      </c>
      <c r="AH271" s="81">
        <f t="shared" si="66"/>
        <v>16.515425555172669</v>
      </c>
      <c r="AI271" s="81">
        <f t="shared" si="67"/>
        <v>0.6613045439519214</v>
      </c>
      <c r="AJ271" s="83">
        <v>1.67754</v>
      </c>
      <c r="AK271" s="83">
        <v>23.545200000000001</v>
      </c>
      <c r="AL271" s="84">
        <f t="shared" si="70"/>
        <v>39.498014808000001</v>
      </c>
      <c r="AM271" s="84">
        <f t="shared" si="64"/>
        <v>54.133877343361419</v>
      </c>
      <c r="AN271" s="84">
        <f t="shared" si="71"/>
        <v>10.921725964935371</v>
      </c>
      <c r="AO271" s="84">
        <f t="shared" si="72"/>
        <v>43.21215137842605</v>
      </c>
      <c r="AP271" s="85">
        <f t="shared" si="73"/>
        <v>8.5951207055160794E-2</v>
      </c>
      <c r="AQ271" s="85">
        <f t="shared" si="74"/>
        <v>3.7141365704260494</v>
      </c>
      <c r="AR271" s="86">
        <f t="shared" si="75"/>
        <v>0</v>
      </c>
      <c r="AS271" s="88">
        <f t="shared" si="76"/>
        <v>929.98865825732162</v>
      </c>
      <c r="AT271" s="88">
        <f t="shared" si="77"/>
        <v>1245.7248671903244</v>
      </c>
      <c r="AU271" s="88">
        <f t="shared" si="78"/>
        <v>7.2225870084094437</v>
      </c>
      <c r="AV271" s="88">
        <f t="shared" si="79"/>
        <v>1238.502280181915</v>
      </c>
    </row>
    <row r="272" spans="1:48" x14ac:dyDescent="0.25">
      <c r="A272">
        <v>11</v>
      </c>
      <c r="B272" s="36">
        <v>17</v>
      </c>
      <c r="C272" s="37" t="s">
        <v>545</v>
      </c>
      <c r="D272" s="37">
        <v>-800.03125</v>
      </c>
      <c r="E272" s="37">
        <v>468</v>
      </c>
      <c r="F272" s="37">
        <v>50</v>
      </c>
      <c r="G272" s="37">
        <v>0.28190100000000001</v>
      </c>
      <c r="H272" s="37">
        <v>0.19125300000000001</v>
      </c>
      <c r="I272" s="37">
        <v>48.920406999999997</v>
      </c>
      <c r="J272" s="37">
        <v>1.348071</v>
      </c>
      <c r="K272" s="37">
        <v>9.1397969999999997</v>
      </c>
      <c r="L272" s="37">
        <v>0.12612400000000001</v>
      </c>
      <c r="M272" s="59">
        <v>0.28190100000000001</v>
      </c>
      <c r="N272" s="37">
        <v>4.9182999999999998E-2</v>
      </c>
      <c r="O272" s="37">
        <v>99700</v>
      </c>
      <c r="P272" s="37">
        <v>21.7</v>
      </c>
      <c r="Q272" s="37">
        <v>60</v>
      </c>
      <c r="R272" s="37">
        <v>1.171</v>
      </c>
      <c r="S272" s="37" t="s">
        <v>578</v>
      </c>
      <c r="T272" s="37" t="s">
        <v>579</v>
      </c>
      <c r="U272" s="77">
        <v>1150</v>
      </c>
      <c r="V272" s="34">
        <v>47.259379462959693</v>
      </c>
      <c r="W272" s="2">
        <v>2.953379637495634</v>
      </c>
      <c r="X272" s="2">
        <v>14.566879613784705</v>
      </c>
      <c r="Y272" s="2">
        <v>-120.2439342519453</v>
      </c>
      <c r="Z272" s="80">
        <f>VLOOKUP(U272,BG!$A$2:$F$55,4)</f>
        <v>28.478502863576335</v>
      </c>
      <c r="AA272" s="80">
        <f>VLOOKUP(U272,BG!$A$2:$F$55,5)</f>
        <v>0.438412055918872</v>
      </c>
      <c r="AB272" s="4">
        <f>VLOOKUP(U272+1,BG!$A$2:$F$55,4)</f>
        <v>14.122810093491935</v>
      </c>
      <c r="AC272" s="4">
        <f>VLOOKUP(U272+1,BG!$A$2:$F$55,5)</f>
        <v>0.70588304155853121</v>
      </c>
      <c r="AD272" s="3">
        <f>COUNTIF($U$2:U272,U272)</f>
        <v>17</v>
      </c>
      <c r="AE272" s="3">
        <f t="shared" si="65"/>
        <v>19</v>
      </c>
      <c r="AF272" s="3">
        <f t="shared" si="68"/>
        <v>2</v>
      </c>
      <c r="AG272" s="3">
        <f t="shared" si="69"/>
        <v>16</v>
      </c>
      <c r="AH272" s="81">
        <f t="shared" si="66"/>
        <v>15.717887067945757</v>
      </c>
      <c r="AI272" s="81">
        <f t="shared" si="67"/>
        <v>0.67616404315412459</v>
      </c>
      <c r="AJ272" s="83">
        <v>1.9007000000000001</v>
      </c>
      <c r="AK272" s="83">
        <v>14.8576</v>
      </c>
      <c r="AL272" s="84">
        <f t="shared" si="70"/>
        <v>28.239840319999999</v>
      </c>
      <c r="AM272" s="84">
        <f t="shared" si="64"/>
        <v>43.02152563320201</v>
      </c>
      <c r="AN272" s="84">
        <f t="shared" si="71"/>
        <v>10.627870069702132</v>
      </c>
      <c r="AO272" s="84">
        <f t="shared" si="72"/>
        <v>32.393655563499877</v>
      </c>
      <c r="AP272" s="85">
        <f t="shared" si="73"/>
        <v>0.1282292835199576</v>
      </c>
      <c r="AQ272" s="85">
        <f t="shared" si="74"/>
        <v>4.1538152434998779</v>
      </c>
      <c r="AR272" s="86">
        <f t="shared" si="75"/>
        <v>0</v>
      </c>
      <c r="AS272" s="88">
        <f t="shared" si="76"/>
        <v>419.57625153843196</v>
      </c>
      <c r="AT272" s="88">
        <f t="shared" si="77"/>
        <v>626.68938470020646</v>
      </c>
      <c r="AU272" s="88">
        <f t="shared" si="78"/>
        <v>7.1861835964465008</v>
      </c>
      <c r="AV272" s="88">
        <f t="shared" si="79"/>
        <v>619.50320110375992</v>
      </c>
    </row>
    <row r="273" spans="1:48" x14ac:dyDescent="0.25">
      <c r="A273">
        <v>11</v>
      </c>
      <c r="B273" s="36">
        <v>18</v>
      </c>
      <c r="C273" s="37" t="s">
        <v>545</v>
      </c>
      <c r="D273" s="37">
        <v>-800.03125</v>
      </c>
      <c r="E273" s="37">
        <v>520</v>
      </c>
      <c r="F273" s="37">
        <v>50</v>
      </c>
      <c r="G273" s="37">
        <v>0.27198499999999998</v>
      </c>
      <c r="H273" s="37">
        <v>0.19118099999999999</v>
      </c>
      <c r="I273" s="37">
        <v>48.902237999999997</v>
      </c>
      <c r="J273" s="37">
        <v>1.2855510000000001</v>
      </c>
      <c r="K273" s="37">
        <v>9.1381770000000007</v>
      </c>
      <c r="L273" s="37">
        <v>0.120324</v>
      </c>
      <c r="M273" s="59">
        <v>0.27198499999999998</v>
      </c>
      <c r="N273" s="37">
        <v>4.4011000000000002E-2</v>
      </c>
      <c r="O273" s="37">
        <v>99700</v>
      </c>
      <c r="P273" s="37">
        <v>21.7</v>
      </c>
      <c r="Q273" s="37">
        <v>60</v>
      </c>
      <c r="R273" s="37">
        <v>1.171</v>
      </c>
      <c r="S273" s="37" t="s">
        <v>580</v>
      </c>
      <c r="T273" s="37" t="s">
        <v>581</v>
      </c>
      <c r="U273" s="77">
        <v>1150</v>
      </c>
      <c r="V273" s="34">
        <v>36.929810691470735</v>
      </c>
      <c r="W273" s="2">
        <v>2.3587319993889206</v>
      </c>
      <c r="X273" s="2">
        <v>14.042037280893155</v>
      </c>
      <c r="Y273" s="2">
        <v>-124.01049302593458</v>
      </c>
      <c r="Z273" s="80">
        <f>VLOOKUP(U273,BG!$A$2:$F$55,4)</f>
        <v>28.478502863576335</v>
      </c>
      <c r="AA273" s="80">
        <f>VLOOKUP(U273,BG!$A$2:$F$55,5)</f>
        <v>0.438412055918872</v>
      </c>
      <c r="AB273" s="4">
        <f>VLOOKUP(U273+1,BG!$A$2:$F$55,4)</f>
        <v>14.122810093491935</v>
      </c>
      <c r="AC273" s="4">
        <f>VLOOKUP(U273+1,BG!$A$2:$F$55,5)</f>
        <v>0.70588304155853121</v>
      </c>
      <c r="AD273" s="3">
        <f>COUNTIF($U$2:U273,U273)</f>
        <v>18</v>
      </c>
      <c r="AE273" s="3">
        <f t="shared" si="65"/>
        <v>19</v>
      </c>
      <c r="AF273" s="3">
        <f t="shared" si="68"/>
        <v>1</v>
      </c>
      <c r="AG273" s="3">
        <f t="shared" si="69"/>
        <v>17</v>
      </c>
      <c r="AH273" s="81">
        <f t="shared" si="66"/>
        <v>14.920348580718846</v>
      </c>
      <c r="AI273" s="81">
        <f t="shared" si="67"/>
        <v>0.6910235423563279</v>
      </c>
      <c r="AJ273" s="83">
        <v>1.4053100000000001</v>
      </c>
      <c r="AK273" s="83">
        <v>14.404199999999999</v>
      </c>
      <c r="AL273" s="84">
        <f t="shared" si="70"/>
        <v>20.242366302000001</v>
      </c>
      <c r="AM273" s="84">
        <f t="shared" si="64"/>
        <v>33.121402671054874</v>
      </c>
      <c r="AN273" s="84">
        <f t="shared" si="71"/>
        <v>10.310312129439547</v>
      </c>
      <c r="AO273" s="84">
        <f t="shared" si="72"/>
        <v>22.811090541615329</v>
      </c>
      <c r="AP273" s="85">
        <f t="shared" si="73"/>
        <v>0.1126085679651784</v>
      </c>
      <c r="AQ273" s="85">
        <f t="shared" si="74"/>
        <v>2.568724239615328</v>
      </c>
      <c r="AR273" s="86">
        <f t="shared" si="75"/>
        <v>0</v>
      </c>
      <c r="AS273" s="88">
        <f t="shared" si="76"/>
        <v>291.57509268726841</v>
      </c>
      <c r="AT273" s="88">
        <f t="shared" si="77"/>
        <v>465.09197110242667</v>
      </c>
      <c r="AU273" s="88">
        <f t="shared" si="78"/>
        <v>7.1246684104847295</v>
      </c>
      <c r="AV273" s="88">
        <f t="shared" si="79"/>
        <v>457.96730269194194</v>
      </c>
    </row>
    <row r="274" spans="1:48" x14ac:dyDescent="0.25">
      <c r="A274">
        <v>11</v>
      </c>
      <c r="B274" s="36">
        <v>19</v>
      </c>
      <c r="C274" s="37" t="s">
        <v>545</v>
      </c>
      <c r="D274" s="37">
        <v>-800.03125</v>
      </c>
      <c r="E274" s="37">
        <v>572</v>
      </c>
      <c r="F274" s="37">
        <v>50</v>
      </c>
      <c r="G274" s="37">
        <v>0.257415</v>
      </c>
      <c r="H274" s="37">
        <v>0.191444</v>
      </c>
      <c r="I274" s="37">
        <v>48.968183000000003</v>
      </c>
      <c r="J274" s="37">
        <v>1.3516459999999999</v>
      </c>
      <c r="K274" s="37">
        <v>9.1442560000000004</v>
      </c>
      <c r="L274" s="37">
        <v>0.12636600000000001</v>
      </c>
      <c r="M274" s="59">
        <v>0.257415</v>
      </c>
      <c r="N274" s="37">
        <v>2.5849E-2</v>
      </c>
      <c r="O274" s="37">
        <v>99700</v>
      </c>
      <c r="P274" s="37">
        <v>21.7</v>
      </c>
      <c r="Q274" s="37">
        <v>60</v>
      </c>
      <c r="R274" s="37">
        <v>1.171</v>
      </c>
      <c r="S274" s="37" t="s">
        <v>582</v>
      </c>
      <c r="T274" s="37" t="s">
        <v>583</v>
      </c>
      <c r="U274" s="77">
        <v>1150</v>
      </c>
      <c r="V274" s="34">
        <v>22.635938962121557</v>
      </c>
      <c r="W274" s="2">
        <v>4.3237729444403179</v>
      </c>
      <c r="X274" s="2">
        <v>6.2584459805810697</v>
      </c>
      <c r="Y274" s="2">
        <v>-121.10564881771748</v>
      </c>
      <c r="Z274" s="80">
        <f>VLOOKUP(U274,BG!$A$2:$F$55,4)</f>
        <v>28.478502863576335</v>
      </c>
      <c r="AA274" s="80">
        <f>VLOOKUP(U274,BG!$A$2:$F$55,5)</f>
        <v>0.438412055918872</v>
      </c>
      <c r="AB274" s="4">
        <f>VLOOKUP(U274+1,BG!$A$2:$F$55,4)</f>
        <v>14.122810093491935</v>
      </c>
      <c r="AC274" s="4">
        <f>VLOOKUP(U274+1,BG!$A$2:$F$55,5)</f>
        <v>0.70588304155853121</v>
      </c>
      <c r="AD274" s="3">
        <f>COUNTIF($U$2:U274,U274)</f>
        <v>19</v>
      </c>
      <c r="AE274" s="3">
        <f t="shared" si="65"/>
        <v>19</v>
      </c>
      <c r="AF274" s="3">
        <f t="shared" si="68"/>
        <v>0</v>
      </c>
      <c r="AG274" s="3">
        <f t="shared" si="69"/>
        <v>18</v>
      </c>
      <c r="AH274" s="81">
        <f t="shared" si="66"/>
        <v>14.122810093491935</v>
      </c>
      <c r="AI274" s="81">
        <f t="shared" si="67"/>
        <v>0.70588304155853121</v>
      </c>
      <c r="AJ274" s="83">
        <v>1.4996799999999999</v>
      </c>
      <c r="AK274" s="83">
        <v>7.7005699999999999</v>
      </c>
      <c r="AL274" s="84">
        <f t="shared" si="70"/>
        <v>11.5483908176</v>
      </c>
      <c r="AM274" s="84">
        <f t="shared" si="64"/>
        <v>27.060099405077686</v>
      </c>
      <c r="AN274" s="84">
        <f t="shared" si="71"/>
        <v>9.9690521441476125</v>
      </c>
      <c r="AO274" s="84">
        <f t="shared" si="72"/>
        <v>17.091047260930075</v>
      </c>
      <c r="AP274" s="85">
        <f t="shared" si="73"/>
        <v>0.32430174457480559</v>
      </c>
      <c r="AQ274" s="85">
        <f t="shared" si="74"/>
        <v>5.5426564433300758</v>
      </c>
      <c r="AR274" s="86">
        <f t="shared" si="75"/>
        <v>0</v>
      </c>
      <c r="AS274" s="88">
        <f t="shared" si="76"/>
        <v>88.929191878286019</v>
      </c>
      <c r="AT274" s="88">
        <f t="shared" si="77"/>
        <v>169.35417035583262</v>
      </c>
      <c r="AU274" s="88">
        <f t="shared" si="78"/>
        <v>7.0369848489665134</v>
      </c>
      <c r="AV274" s="88">
        <f t="shared" si="79"/>
        <v>162.31718550686611</v>
      </c>
    </row>
    <row r="275" spans="1:48" x14ac:dyDescent="0.25">
      <c r="A275">
        <v>12</v>
      </c>
      <c r="B275" s="7">
        <v>1</v>
      </c>
      <c r="C275" s="3" t="s">
        <v>584</v>
      </c>
      <c r="D275" s="3">
        <v>-200</v>
      </c>
      <c r="E275" s="3">
        <v>-363.96875</v>
      </c>
      <c r="F275" s="3">
        <v>50</v>
      </c>
      <c r="G275" s="3">
        <v>3.7019000000000003E-2</v>
      </c>
      <c r="H275" s="3">
        <v>0.18063100000000001</v>
      </c>
      <c r="I275" s="3">
        <v>46.255315000000003</v>
      </c>
      <c r="J275" s="3">
        <v>1.454752</v>
      </c>
      <c r="K275" s="3">
        <v>8.8870950000000004</v>
      </c>
      <c r="L275" s="3">
        <v>0.13994999999999999</v>
      </c>
      <c r="M275" s="50">
        <v>3.7019000000000003E-2</v>
      </c>
      <c r="N275" s="3">
        <v>3.5964999999999997E-2</v>
      </c>
      <c r="O275" s="3">
        <v>99700</v>
      </c>
      <c r="P275" s="3">
        <v>21.7</v>
      </c>
      <c r="Q275" s="3">
        <v>60</v>
      </c>
      <c r="R275" s="3">
        <v>1.171</v>
      </c>
      <c r="S275" s="3" t="s">
        <v>585</v>
      </c>
      <c r="T275" s="3" t="s">
        <v>586</v>
      </c>
      <c r="U275" s="77">
        <v>1160</v>
      </c>
      <c r="V275" s="34">
        <v>17.6276142665217</v>
      </c>
      <c r="W275" s="2">
        <v>2.1086126108203249</v>
      </c>
      <c r="X275" s="2">
        <v>9.6687028021836152</v>
      </c>
      <c r="Y275" s="2">
        <v>7.9384490882456618</v>
      </c>
      <c r="Z275" s="80">
        <f>VLOOKUP(U275,BG!$A$2:$F$55,4)</f>
        <v>13.279158098717652</v>
      </c>
      <c r="AA275" s="80">
        <f>VLOOKUP(U275,BG!$A$2:$F$55,5)</f>
        <v>0.75808499804214169</v>
      </c>
      <c r="AB275" s="4">
        <f>VLOOKUP(U275+1,BG!$A$2:$F$55,4)</f>
        <v>16.487029101344483</v>
      </c>
      <c r="AC275" s="4">
        <f>VLOOKUP(U275+1,BG!$A$2:$F$55,5)</f>
        <v>0.65821637347256556</v>
      </c>
      <c r="AD275" s="3">
        <f>COUNTIF($U$2:U275,U275)</f>
        <v>1</v>
      </c>
      <c r="AE275" s="3">
        <f t="shared" si="65"/>
        <v>19</v>
      </c>
      <c r="AF275" s="3">
        <f t="shared" si="68"/>
        <v>18</v>
      </c>
      <c r="AG275" s="3">
        <f t="shared" si="69"/>
        <v>0</v>
      </c>
      <c r="AH275" s="81">
        <f t="shared" si="66"/>
        <v>13.279158098717652</v>
      </c>
      <c r="AI275" s="81">
        <f t="shared" si="67"/>
        <v>0.75808499804214169</v>
      </c>
      <c r="AJ275" s="83">
        <v>1.8442499999999999</v>
      </c>
      <c r="AK275" s="83">
        <v>10.062099999999999</v>
      </c>
      <c r="AL275" s="84">
        <f t="shared" si="70"/>
        <v>18.557027924999996</v>
      </c>
      <c r="AM275" s="84">
        <f t="shared" si="64"/>
        <v>28.325997747203846</v>
      </c>
      <c r="AN275" s="84">
        <f t="shared" si="71"/>
        <v>10.066730541267662</v>
      </c>
      <c r="AO275" s="84">
        <f t="shared" si="72"/>
        <v>18.259267205936183</v>
      </c>
      <c r="AP275" s="85">
        <f t="shared" si="73"/>
        <v>1.6307375082774932E-2</v>
      </c>
      <c r="AQ275" s="85">
        <f t="shared" si="74"/>
        <v>0.29776071906381318</v>
      </c>
      <c r="AR275" s="86">
        <f t="shared" si="75"/>
        <v>0</v>
      </c>
      <c r="AS275" s="88">
        <f t="shared" si="76"/>
        <v>186.72267068414249</v>
      </c>
      <c r="AT275" s="88">
        <f t="shared" si="77"/>
        <v>197.1211488485238</v>
      </c>
      <c r="AU275" s="88">
        <f t="shared" si="78"/>
        <v>7.6314374026676628</v>
      </c>
      <c r="AV275" s="88">
        <f t="shared" si="79"/>
        <v>189.48971144585613</v>
      </c>
    </row>
    <row r="276" spans="1:48" x14ac:dyDescent="0.25">
      <c r="A276">
        <v>12</v>
      </c>
      <c r="B276" s="7">
        <v>2</v>
      </c>
      <c r="C276" s="3" t="s">
        <v>584</v>
      </c>
      <c r="D276" s="3">
        <v>-200</v>
      </c>
      <c r="E276" s="3">
        <v>-312</v>
      </c>
      <c r="F276" s="3">
        <v>50</v>
      </c>
      <c r="G276" s="3">
        <v>5.0874000000000003E-2</v>
      </c>
      <c r="H276" s="3">
        <v>0.180807</v>
      </c>
      <c r="I276" s="3">
        <v>46.299551000000001</v>
      </c>
      <c r="J276" s="3">
        <v>1.4310419999999999</v>
      </c>
      <c r="K276" s="3">
        <v>8.8913799999999998</v>
      </c>
      <c r="L276" s="3">
        <v>0.13766800000000001</v>
      </c>
      <c r="M276" s="50">
        <v>5.0874000000000003E-2</v>
      </c>
      <c r="N276" s="3">
        <v>5.1704E-2</v>
      </c>
      <c r="O276" s="3">
        <v>99700</v>
      </c>
      <c r="P276" s="3">
        <v>21.7</v>
      </c>
      <c r="Q276" s="3">
        <v>60</v>
      </c>
      <c r="R276" s="3">
        <v>1.171</v>
      </c>
      <c r="S276" s="3" t="s">
        <v>587</v>
      </c>
      <c r="T276" s="3" t="s">
        <v>588</v>
      </c>
      <c r="U276" s="77">
        <v>1160</v>
      </c>
      <c r="V276" s="34">
        <v>27.384574679908511</v>
      </c>
      <c r="W276" s="2">
        <v>1.5819708361607099</v>
      </c>
      <c r="X276" s="2">
        <v>15.776024941945918</v>
      </c>
      <c r="Y276" s="2">
        <v>3.89612010256426</v>
      </c>
      <c r="Z276" s="80">
        <f>VLOOKUP(U276,BG!$A$2:$F$55,4)</f>
        <v>13.279158098717652</v>
      </c>
      <c r="AA276" s="80">
        <f>VLOOKUP(U276,BG!$A$2:$F$55,5)</f>
        <v>0.75808499804214169</v>
      </c>
      <c r="AB276" s="4">
        <f>VLOOKUP(U276+1,BG!$A$2:$F$55,4)</f>
        <v>16.487029101344483</v>
      </c>
      <c r="AC276" s="4">
        <f>VLOOKUP(U276+1,BG!$A$2:$F$55,5)</f>
        <v>0.65821637347256556</v>
      </c>
      <c r="AD276" s="3">
        <f>COUNTIF($U$2:U276,U276)</f>
        <v>2</v>
      </c>
      <c r="AE276" s="3">
        <f t="shared" si="65"/>
        <v>19</v>
      </c>
      <c r="AF276" s="3">
        <f t="shared" si="68"/>
        <v>17</v>
      </c>
      <c r="AG276" s="3">
        <f t="shared" si="69"/>
        <v>1</v>
      </c>
      <c r="AH276" s="81">
        <f t="shared" si="66"/>
        <v>13.457373154419143</v>
      </c>
      <c r="AI276" s="81">
        <f t="shared" si="67"/>
        <v>0.75253674112160973</v>
      </c>
      <c r="AJ276" s="83">
        <v>1.31403</v>
      </c>
      <c r="AK276" s="83">
        <v>15.642099999999999</v>
      </c>
      <c r="AL276" s="84">
        <f t="shared" si="70"/>
        <v>20.554188662999998</v>
      </c>
      <c r="AM276" s="84">
        <f t="shared" si="64"/>
        <v>28.85333147126666</v>
      </c>
      <c r="AN276" s="84">
        <f t="shared" si="71"/>
        <v>10.127167737684019</v>
      </c>
      <c r="AO276" s="84">
        <f t="shared" si="72"/>
        <v>18.726163733582641</v>
      </c>
      <c r="AP276" s="85">
        <f t="shared" si="73"/>
        <v>9.7618762466498171E-2</v>
      </c>
      <c r="AQ276" s="85">
        <f t="shared" si="74"/>
        <v>1.8280249294173565</v>
      </c>
      <c r="AR276" s="86">
        <f t="shared" si="75"/>
        <v>0</v>
      </c>
      <c r="AS276" s="88">
        <f t="shared" si="76"/>
        <v>321.51067448551225</v>
      </c>
      <c r="AT276" s="88">
        <f t="shared" si="77"/>
        <v>393.72558903406525</v>
      </c>
      <c r="AU276" s="88">
        <f t="shared" si="78"/>
        <v>7.6210658061086374</v>
      </c>
      <c r="AV276" s="88">
        <f t="shared" si="79"/>
        <v>386.10452322795663</v>
      </c>
    </row>
    <row r="277" spans="1:48" x14ac:dyDescent="0.25">
      <c r="A277">
        <v>12</v>
      </c>
      <c r="B277" s="7">
        <v>3</v>
      </c>
      <c r="C277" s="3" t="s">
        <v>584</v>
      </c>
      <c r="D277" s="3">
        <v>-200</v>
      </c>
      <c r="E277" s="3">
        <v>-260</v>
      </c>
      <c r="F277" s="3">
        <v>50</v>
      </c>
      <c r="G277" s="3">
        <v>7.7195E-2</v>
      </c>
      <c r="H277" s="3">
        <v>0.181447</v>
      </c>
      <c r="I277" s="3">
        <v>46.460023999999997</v>
      </c>
      <c r="J277" s="3">
        <v>1.4132739999999999</v>
      </c>
      <c r="K277" s="3">
        <v>8.9068100000000001</v>
      </c>
      <c r="L277" s="3">
        <v>0.135653</v>
      </c>
      <c r="M277" s="50">
        <v>7.7195E-2</v>
      </c>
      <c r="N277" s="3">
        <v>8.2860000000000003E-2</v>
      </c>
      <c r="O277" s="3">
        <v>99700</v>
      </c>
      <c r="P277" s="3">
        <v>21.7</v>
      </c>
      <c r="Q277" s="3">
        <v>60</v>
      </c>
      <c r="R277" s="3">
        <v>1.171</v>
      </c>
      <c r="S277" s="3" t="s">
        <v>589</v>
      </c>
      <c r="T277" s="3" t="s">
        <v>590</v>
      </c>
      <c r="U277" s="77">
        <v>1160</v>
      </c>
      <c r="V277" s="34">
        <v>47.877816018527504</v>
      </c>
      <c r="W277" s="2">
        <v>1.1191939218162208</v>
      </c>
      <c r="X277" s="2">
        <v>33.220386384313862</v>
      </c>
      <c r="Y277" s="2">
        <v>-0.14859721305699666</v>
      </c>
      <c r="Z277" s="80">
        <f>VLOOKUP(U277,BG!$A$2:$F$55,4)</f>
        <v>13.279158098717652</v>
      </c>
      <c r="AA277" s="80">
        <f>VLOOKUP(U277,BG!$A$2:$F$55,5)</f>
        <v>0.75808499804214169</v>
      </c>
      <c r="AB277" s="4">
        <f>VLOOKUP(U277+1,BG!$A$2:$F$55,4)</f>
        <v>16.487029101344483</v>
      </c>
      <c r="AC277" s="4">
        <f>VLOOKUP(U277+1,BG!$A$2:$F$55,5)</f>
        <v>0.65821637347256556</v>
      </c>
      <c r="AD277" s="3">
        <f>COUNTIF($U$2:U277,U277)</f>
        <v>3</v>
      </c>
      <c r="AE277" s="3">
        <f t="shared" si="65"/>
        <v>19</v>
      </c>
      <c r="AF277" s="3">
        <f t="shared" si="68"/>
        <v>16</v>
      </c>
      <c r="AG277" s="3">
        <f t="shared" si="69"/>
        <v>2</v>
      </c>
      <c r="AH277" s="81">
        <f t="shared" si="66"/>
        <v>13.635588210120634</v>
      </c>
      <c r="AI277" s="81">
        <f t="shared" si="67"/>
        <v>0.74698848420107766</v>
      </c>
      <c r="AJ277" s="83">
        <v>0.76442100000000002</v>
      </c>
      <c r="AK277" s="83">
        <v>36.572499999999998</v>
      </c>
      <c r="AL277" s="84">
        <f t="shared" si="70"/>
        <v>27.956787022499999</v>
      </c>
      <c r="AM277" s="84">
        <f t="shared" si="64"/>
        <v>37.180054521710417</v>
      </c>
      <c r="AN277" s="84">
        <f t="shared" si="71"/>
        <v>10.185627368268099</v>
      </c>
      <c r="AO277" s="84">
        <f t="shared" si="72"/>
        <v>26.994427153442317</v>
      </c>
      <c r="AP277" s="85">
        <f t="shared" si="73"/>
        <v>3.5650316400026381E-2</v>
      </c>
      <c r="AQ277" s="85">
        <f t="shared" si="74"/>
        <v>0.962359869057682</v>
      </c>
      <c r="AR277" s="86">
        <f t="shared" si="75"/>
        <v>0</v>
      </c>
      <c r="AS277" s="88">
        <f t="shared" si="76"/>
        <v>1022.4495933803811</v>
      </c>
      <c r="AT277" s="88">
        <f t="shared" si="77"/>
        <v>1235.1357770010757</v>
      </c>
      <c r="AU277" s="88">
        <f t="shared" si="78"/>
        <v>7.6085463484595985</v>
      </c>
      <c r="AV277" s="88">
        <f t="shared" si="79"/>
        <v>1227.527230652616</v>
      </c>
    </row>
    <row r="278" spans="1:48" x14ac:dyDescent="0.25">
      <c r="A278">
        <v>12</v>
      </c>
      <c r="B278" s="7">
        <v>4</v>
      </c>
      <c r="C278" s="3" t="s">
        <v>584</v>
      </c>
      <c r="D278" s="3">
        <v>-200</v>
      </c>
      <c r="E278" s="3">
        <v>-208</v>
      </c>
      <c r="F278" s="3">
        <v>50</v>
      </c>
      <c r="G278" s="3">
        <v>0.10731</v>
      </c>
      <c r="H278" s="3">
        <v>0.18096100000000001</v>
      </c>
      <c r="I278" s="3">
        <v>46.338256999999999</v>
      </c>
      <c r="J278" s="3">
        <v>1.416058</v>
      </c>
      <c r="K278" s="3">
        <v>8.8951209999999996</v>
      </c>
      <c r="L278" s="3">
        <v>0.13609599999999999</v>
      </c>
      <c r="M278" s="50">
        <v>0.10731</v>
      </c>
      <c r="N278" s="3">
        <v>0.10884000000000001</v>
      </c>
      <c r="O278" s="3">
        <v>99700</v>
      </c>
      <c r="P278" s="3">
        <v>21.7</v>
      </c>
      <c r="Q278" s="3">
        <v>60</v>
      </c>
      <c r="R278" s="3">
        <v>1.171</v>
      </c>
      <c r="S278" s="3" t="s">
        <v>591</v>
      </c>
      <c r="T278" s="3" t="s">
        <v>592</v>
      </c>
      <c r="U278" s="77">
        <v>1160</v>
      </c>
      <c r="V278" s="34">
        <v>71.63244468361205</v>
      </c>
      <c r="W278" s="2">
        <v>1.1555762413943844</v>
      </c>
      <c r="X278" s="2">
        <v>46.548714600787207</v>
      </c>
      <c r="Y278" s="2">
        <v>-2.1283794356482861</v>
      </c>
      <c r="Z278" s="80">
        <f>VLOOKUP(U278,BG!$A$2:$F$55,4)</f>
        <v>13.279158098717652</v>
      </c>
      <c r="AA278" s="80">
        <f>VLOOKUP(U278,BG!$A$2:$F$55,5)</f>
        <v>0.75808499804214169</v>
      </c>
      <c r="AB278" s="4">
        <f>VLOOKUP(U278+1,BG!$A$2:$F$55,4)</f>
        <v>16.487029101344483</v>
      </c>
      <c r="AC278" s="4">
        <f>VLOOKUP(U278+1,BG!$A$2:$F$55,5)</f>
        <v>0.65821637347256556</v>
      </c>
      <c r="AD278" s="3">
        <f>COUNTIF($U$2:U278,U278)</f>
        <v>4</v>
      </c>
      <c r="AE278" s="3">
        <f t="shared" si="65"/>
        <v>19</v>
      </c>
      <c r="AF278" s="3">
        <f t="shared" si="68"/>
        <v>15</v>
      </c>
      <c r="AG278" s="3">
        <f t="shared" si="69"/>
        <v>3</v>
      </c>
      <c r="AH278" s="81">
        <f t="shared" si="66"/>
        <v>13.813803265822123</v>
      </c>
      <c r="AI278" s="81">
        <f t="shared" si="67"/>
        <v>0.74144022728054571</v>
      </c>
      <c r="AJ278" s="83">
        <v>0.91867699999999997</v>
      </c>
      <c r="AK278" s="83">
        <v>49.127600000000001</v>
      </c>
      <c r="AL278" s="84">
        <f t="shared" si="70"/>
        <v>45.132396185200001</v>
      </c>
      <c r="AM278" s="84">
        <f t="shared" si="64"/>
        <v>53.790588660117585</v>
      </c>
      <c r="AN278" s="84">
        <f t="shared" si="71"/>
        <v>10.2421094330199</v>
      </c>
      <c r="AO278" s="84">
        <f t="shared" si="72"/>
        <v>43.548479227097687</v>
      </c>
      <c r="AP278" s="85">
        <f t="shared" si="73"/>
        <v>3.6371349498623473E-2</v>
      </c>
      <c r="AQ278" s="85">
        <f t="shared" si="74"/>
        <v>1.5839169581023143</v>
      </c>
      <c r="AR278" s="86">
        <f t="shared" si="75"/>
        <v>0</v>
      </c>
      <c r="AS278" s="88">
        <f t="shared" si="76"/>
        <v>2217.2463068280313</v>
      </c>
      <c r="AT278" s="88">
        <f t="shared" si="77"/>
        <v>2503.8827597481541</v>
      </c>
      <c r="AU278" s="88">
        <f t="shared" si="78"/>
        <v>7.593911945850496</v>
      </c>
      <c r="AV278" s="88">
        <f t="shared" si="79"/>
        <v>2496.2888478023037</v>
      </c>
    </row>
    <row r="279" spans="1:48" x14ac:dyDescent="0.25">
      <c r="A279">
        <v>12</v>
      </c>
      <c r="B279" s="7">
        <v>5</v>
      </c>
      <c r="C279" s="3" t="s">
        <v>584</v>
      </c>
      <c r="D279" s="3">
        <v>-200</v>
      </c>
      <c r="E279" s="3">
        <v>-156</v>
      </c>
      <c r="F279" s="3">
        <v>50</v>
      </c>
      <c r="G279" s="3">
        <v>0.16091</v>
      </c>
      <c r="H279" s="3">
        <v>0.181586</v>
      </c>
      <c r="I279" s="3">
        <v>46.495021999999999</v>
      </c>
      <c r="J279" s="3">
        <v>1.430123</v>
      </c>
      <c r="K279" s="3">
        <v>8.9101420000000005</v>
      </c>
      <c r="L279" s="3">
        <v>0.13717599999999999</v>
      </c>
      <c r="M279" s="50">
        <v>0.16091</v>
      </c>
      <c r="N279" s="3">
        <v>0.16642699999999999</v>
      </c>
      <c r="O279" s="3">
        <v>99700</v>
      </c>
      <c r="P279" s="3">
        <v>21.7</v>
      </c>
      <c r="Q279" s="3">
        <v>60</v>
      </c>
      <c r="R279" s="3">
        <v>1.171</v>
      </c>
      <c r="S279" s="3" t="s">
        <v>593</v>
      </c>
      <c r="T279" s="3" t="s">
        <v>594</v>
      </c>
      <c r="U279" s="77">
        <v>1160</v>
      </c>
      <c r="V279" s="34">
        <v>115.6051615493345</v>
      </c>
      <c r="W279" s="2">
        <v>1.0666297892108267</v>
      </c>
      <c r="X279" s="2">
        <v>78.283932910456343</v>
      </c>
      <c r="Y279" s="2">
        <v>-5.4185408491389113</v>
      </c>
      <c r="Z279" s="80">
        <f>VLOOKUP(U279,BG!$A$2:$F$55,4)</f>
        <v>13.279158098717652</v>
      </c>
      <c r="AA279" s="80">
        <f>VLOOKUP(U279,BG!$A$2:$F$55,5)</f>
        <v>0.75808499804214169</v>
      </c>
      <c r="AB279" s="4">
        <f>VLOOKUP(U279+1,BG!$A$2:$F$55,4)</f>
        <v>16.487029101344483</v>
      </c>
      <c r="AC279" s="4">
        <f>VLOOKUP(U279+1,BG!$A$2:$F$55,5)</f>
        <v>0.65821637347256556</v>
      </c>
      <c r="AD279" s="3">
        <f>COUNTIF($U$2:U279,U279)</f>
        <v>5</v>
      </c>
      <c r="AE279" s="3">
        <f t="shared" si="65"/>
        <v>19</v>
      </c>
      <c r="AF279" s="3">
        <f t="shared" si="68"/>
        <v>14</v>
      </c>
      <c r="AG279" s="3">
        <f t="shared" si="69"/>
        <v>4</v>
      </c>
      <c r="AH279" s="81">
        <f t="shared" si="66"/>
        <v>13.992018321523613</v>
      </c>
      <c r="AI279" s="81">
        <f t="shared" si="67"/>
        <v>0.73589197036001375</v>
      </c>
      <c r="AJ279" s="83">
        <v>0.92201200000000005</v>
      </c>
      <c r="AK279" s="83">
        <v>77.879199999999997</v>
      </c>
      <c r="AL279" s="84">
        <f t="shared" si="70"/>
        <v>71.805556950400003</v>
      </c>
      <c r="AM279" s="84">
        <f t="shared" si="64"/>
        <v>83.499974858874552</v>
      </c>
      <c r="AN279" s="84">
        <f t="shared" si="71"/>
        <v>10.296613931939424</v>
      </c>
      <c r="AO279" s="84">
        <f t="shared" si="72"/>
        <v>73.203360926935133</v>
      </c>
      <c r="AP279" s="85">
        <f t="shared" si="73"/>
        <v>1.9094806014853461E-2</v>
      </c>
      <c r="AQ279" s="85">
        <f t="shared" si="74"/>
        <v>1.3978039765351298</v>
      </c>
      <c r="AR279" s="86">
        <f t="shared" si="75"/>
        <v>0</v>
      </c>
      <c r="AS279" s="88">
        <f t="shared" si="76"/>
        <v>5592.1593308515912</v>
      </c>
      <c r="AT279" s="88">
        <f t="shared" si="77"/>
        <v>6536.7064298769264</v>
      </c>
      <c r="AU279" s="88">
        <f t="shared" si="78"/>
        <v>7.5771955144112706</v>
      </c>
      <c r="AV279" s="88">
        <f t="shared" si="79"/>
        <v>6529.1292343625155</v>
      </c>
    </row>
    <row r="280" spans="1:48" x14ac:dyDescent="0.25">
      <c r="A280">
        <v>12</v>
      </c>
      <c r="B280" s="7">
        <v>6</v>
      </c>
      <c r="C280" s="3" t="s">
        <v>584</v>
      </c>
      <c r="D280" s="3">
        <v>-200</v>
      </c>
      <c r="E280" s="3">
        <v>-104</v>
      </c>
      <c r="F280" s="3">
        <v>50</v>
      </c>
      <c r="G280" s="3">
        <v>0.22516</v>
      </c>
      <c r="H280" s="3">
        <v>0.18196499999999999</v>
      </c>
      <c r="I280" s="3">
        <v>46.589987000000001</v>
      </c>
      <c r="J280" s="3">
        <v>1.4519709999999999</v>
      </c>
      <c r="K280" s="3">
        <v>8.9192070000000001</v>
      </c>
      <c r="L280" s="3">
        <v>0.139207</v>
      </c>
      <c r="M280" s="50">
        <v>0.22516</v>
      </c>
      <c r="N280" s="3">
        <v>0.24946099999999999</v>
      </c>
      <c r="O280" s="3">
        <v>99700</v>
      </c>
      <c r="P280" s="3">
        <v>21.7</v>
      </c>
      <c r="Q280" s="3">
        <v>60</v>
      </c>
      <c r="R280" s="3">
        <v>1.171</v>
      </c>
      <c r="S280" s="3" t="s">
        <v>595</v>
      </c>
      <c r="T280" s="3" t="s">
        <v>596</v>
      </c>
      <c r="U280" s="77">
        <v>1160</v>
      </c>
      <c r="V280" s="34">
        <v>168.73421820103005</v>
      </c>
      <c r="W280" s="2">
        <v>1.0454756432178458</v>
      </c>
      <c r="X280" s="2">
        <v>116.14086041290483</v>
      </c>
      <c r="Y280" s="2">
        <v>-7.0195240833107064</v>
      </c>
      <c r="Z280" s="80">
        <f>VLOOKUP(U280,BG!$A$2:$F$55,4)</f>
        <v>13.279158098717652</v>
      </c>
      <c r="AA280" s="80">
        <f>VLOOKUP(U280,BG!$A$2:$F$55,5)</f>
        <v>0.75808499804214169</v>
      </c>
      <c r="AB280" s="4">
        <f>VLOOKUP(U280+1,BG!$A$2:$F$55,4)</f>
        <v>16.487029101344483</v>
      </c>
      <c r="AC280" s="4">
        <f>VLOOKUP(U280+1,BG!$A$2:$F$55,5)</f>
        <v>0.65821637347256556</v>
      </c>
      <c r="AD280" s="3">
        <f>COUNTIF($U$2:U280,U280)</f>
        <v>6</v>
      </c>
      <c r="AE280" s="3">
        <f t="shared" si="65"/>
        <v>19</v>
      </c>
      <c r="AF280" s="3">
        <f t="shared" si="68"/>
        <v>13</v>
      </c>
      <c r="AG280" s="3">
        <f t="shared" si="69"/>
        <v>5</v>
      </c>
      <c r="AH280" s="81">
        <f t="shared" si="66"/>
        <v>14.170233377225106</v>
      </c>
      <c r="AI280" s="81">
        <f t="shared" si="67"/>
        <v>0.73034371343948168</v>
      </c>
      <c r="AJ280" s="83">
        <v>0.981348</v>
      </c>
      <c r="AK280" s="83">
        <v>117.956</v>
      </c>
      <c r="AL280" s="84">
        <f t="shared" si="70"/>
        <v>115.75588468800001</v>
      </c>
      <c r="AM280" s="84">
        <f t="shared" si="64"/>
        <v>121.42244074405572</v>
      </c>
      <c r="AN280" s="84">
        <f t="shared" si="71"/>
        <v>10.349140865026671</v>
      </c>
      <c r="AO280" s="84">
        <f t="shared" si="72"/>
        <v>111.07329987902905</v>
      </c>
      <c r="AP280" s="85">
        <f t="shared" si="73"/>
        <v>4.21576095611709E-2</v>
      </c>
      <c r="AQ280" s="85">
        <f t="shared" si="74"/>
        <v>4.6825848089709581</v>
      </c>
      <c r="AR280" s="86">
        <f t="shared" si="75"/>
        <v>0</v>
      </c>
      <c r="AS280" s="88">
        <f t="shared" si="76"/>
        <v>13654.101134257729</v>
      </c>
      <c r="AT280" s="88">
        <f t="shared" si="77"/>
        <v>14102.106741449583</v>
      </c>
      <c r="AU280" s="88">
        <f t="shared" si="78"/>
        <v>7.5584299702718685</v>
      </c>
      <c r="AV280" s="88">
        <f t="shared" si="79"/>
        <v>14094.548311479311</v>
      </c>
    </row>
    <row r="281" spans="1:48" x14ac:dyDescent="0.25">
      <c r="A281">
        <v>12</v>
      </c>
      <c r="B281" s="7">
        <v>7</v>
      </c>
      <c r="C281" s="3" t="s">
        <v>584</v>
      </c>
      <c r="D281" s="3">
        <v>-200</v>
      </c>
      <c r="E281" s="3">
        <v>-52</v>
      </c>
      <c r="F281" s="3">
        <v>50</v>
      </c>
      <c r="G281" s="3">
        <v>0.331233</v>
      </c>
      <c r="H281" s="3">
        <v>0.18190000000000001</v>
      </c>
      <c r="I281" s="3">
        <v>46.573802999999998</v>
      </c>
      <c r="J281" s="3">
        <v>1.436599</v>
      </c>
      <c r="K281" s="3">
        <v>8.9176830000000002</v>
      </c>
      <c r="L281" s="3">
        <v>0.13758000000000001</v>
      </c>
      <c r="M281" s="50">
        <v>0.331233</v>
      </c>
      <c r="N281" s="3">
        <v>0.311672</v>
      </c>
      <c r="O281" s="3">
        <v>99700</v>
      </c>
      <c r="P281" s="3">
        <v>21.7</v>
      </c>
      <c r="Q281" s="3">
        <v>60</v>
      </c>
      <c r="R281" s="3">
        <v>1.171</v>
      </c>
      <c r="S281" s="3" t="s">
        <v>597</v>
      </c>
      <c r="T281" s="3" t="s">
        <v>598</v>
      </c>
      <c r="U281" s="77">
        <v>1160</v>
      </c>
      <c r="V281" s="34">
        <v>257.85334029897717</v>
      </c>
      <c r="W281" s="2">
        <v>1.4422933918802483</v>
      </c>
      <c r="X281" s="2">
        <v>127.35811299073715</v>
      </c>
      <c r="Y281" s="2">
        <v>-9.9374214061979345</v>
      </c>
      <c r="Z281" s="80">
        <f>VLOOKUP(U281,BG!$A$2:$F$55,4)</f>
        <v>13.279158098717652</v>
      </c>
      <c r="AA281" s="80">
        <f>VLOOKUP(U281,BG!$A$2:$F$55,5)</f>
        <v>0.75808499804214169</v>
      </c>
      <c r="AB281" s="4">
        <f>VLOOKUP(U281+1,BG!$A$2:$F$55,4)</f>
        <v>16.487029101344483</v>
      </c>
      <c r="AC281" s="4">
        <f>VLOOKUP(U281+1,BG!$A$2:$F$55,5)</f>
        <v>0.65821637347256556</v>
      </c>
      <c r="AD281" s="3">
        <f>COUNTIF($U$2:U281,U281)</f>
        <v>7</v>
      </c>
      <c r="AE281" s="3">
        <f t="shared" si="65"/>
        <v>19</v>
      </c>
      <c r="AF281" s="3">
        <f t="shared" si="68"/>
        <v>12</v>
      </c>
      <c r="AG281" s="3">
        <f t="shared" si="69"/>
        <v>6</v>
      </c>
      <c r="AH281" s="81">
        <f t="shared" si="66"/>
        <v>14.348448432926595</v>
      </c>
      <c r="AI281" s="81">
        <f t="shared" si="67"/>
        <v>0.72479545651894961</v>
      </c>
      <c r="AJ281" s="83">
        <v>1.34263</v>
      </c>
      <c r="AK281" s="83">
        <v>128.83600000000001</v>
      </c>
      <c r="AL281" s="84">
        <f t="shared" si="70"/>
        <v>172.97907868000001</v>
      </c>
      <c r="AM281" s="84">
        <f t="shared" si="64"/>
        <v>183.6877647688782</v>
      </c>
      <c r="AN281" s="84">
        <f t="shared" si="71"/>
        <v>10.399690232281639</v>
      </c>
      <c r="AO281" s="84">
        <f t="shared" si="72"/>
        <v>173.28807453659655</v>
      </c>
      <c r="AP281" s="85">
        <f t="shared" si="73"/>
        <v>1.7831339947820956E-3</v>
      </c>
      <c r="AQ281" s="85">
        <f t="shared" si="74"/>
        <v>0.30899585659653894</v>
      </c>
      <c r="AR281" s="86">
        <f t="shared" si="75"/>
        <v>0</v>
      </c>
      <c r="AS281" s="88">
        <f t="shared" si="76"/>
        <v>22285.932580816487</v>
      </c>
      <c r="AT281" s="88">
        <f t="shared" si="77"/>
        <v>23394.127100450736</v>
      </c>
      <c r="AU281" s="88">
        <f t="shared" si="78"/>
        <v>7.5376482295622322</v>
      </c>
      <c r="AV281" s="88">
        <f t="shared" si="79"/>
        <v>23386.589452221175</v>
      </c>
    </row>
    <row r="282" spans="1:48" x14ac:dyDescent="0.25">
      <c r="A282">
        <v>12</v>
      </c>
      <c r="B282" s="7">
        <v>8</v>
      </c>
      <c r="C282" s="3" t="s">
        <v>584</v>
      </c>
      <c r="D282" s="3">
        <v>-200</v>
      </c>
      <c r="E282" s="3">
        <v>0</v>
      </c>
      <c r="F282" s="3">
        <v>50</v>
      </c>
      <c r="G282" s="3">
        <v>0.35433599999999998</v>
      </c>
      <c r="H282" s="3">
        <v>0.18229799999999999</v>
      </c>
      <c r="I282" s="3">
        <v>46.673606999999997</v>
      </c>
      <c r="J282" s="3">
        <v>1.4314499999999999</v>
      </c>
      <c r="K282" s="3">
        <v>8.9272430000000007</v>
      </c>
      <c r="L282" s="3">
        <v>0.13706599999999999</v>
      </c>
      <c r="M282" s="50">
        <v>0.35433599999999998</v>
      </c>
      <c r="N282" s="3">
        <v>0.21762300000000001</v>
      </c>
      <c r="O282" s="3">
        <v>99700</v>
      </c>
      <c r="P282" s="3">
        <v>21.7</v>
      </c>
      <c r="Q282" s="3">
        <v>60</v>
      </c>
      <c r="R282" s="3">
        <v>1.171</v>
      </c>
      <c r="S282" s="3" t="s">
        <v>599</v>
      </c>
      <c r="T282" s="3" t="s">
        <v>600</v>
      </c>
      <c r="U282" s="77">
        <v>1160</v>
      </c>
      <c r="V282" s="34">
        <v>275.52288094627886</v>
      </c>
      <c r="W282" s="2">
        <v>2.5410409697753984</v>
      </c>
      <c r="X282" s="2">
        <v>77.044555006703433</v>
      </c>
      <c r="Y282" s="2">
        <v>-12.099068415534385</v>
      </c>
      <c r="Z282" s="80">
        <f>VLOOKUP(U282,BG!$A$2:$F$55,4)</f>
        <v>13.279158098717652</v>
      </c>
      <c r="AA282" s="80">
        <f>VLOOKUP(U282,BG!$A$2:$F$55,5)</f>
        <v>0.75808499804214169</v>
      </c>
      <c r="AB282" s="4">
        <f>VLOOKUP(U282+1,BG!$A$2:$F$55,4)</f>
        <v>16.487029101344483</v>
      </c>
      <c r="AC282" s="4">
        <f>VLOOKUP(U282+1,BG!$A$2:$F$55,5)</f>
        <v>0.65821637347256556</v>
      </c>
      <c r="AD282" s="3">
        <f>COUNTIF($U$2:U282,U282)</f>
        <v>8</v>
      </c>
      <c r="AE282" s="3">
        <f t="shared" si="65"/>
        <v>19</v>
      </c>
      <c r="AF282" s="3">
        <f t="shared" si="68"/>
        <v>11</v>
      </c>
      <c r="AG282" s="3">
        <f t="shared" si="69"/>
        <v>7</v>
      </c>
      <c r="AH282" s="81">
        <f t="shared" si="66"/>
        <v>14.526663488628085</v>
      </c>
      <c r="AI282" s="81">
        <f t="shared" si="67"/>
        <v>0.71924719959841765</v>
      </c>
      <c r="AJ282" s="83">
        <v>2.1463700000000001</v>
      </c>
      <c r="AK282" s="83">
        <v>76.384699999999995</v>
      </c>
      <c r="AL282" s="84">
        <f t="shared" si="70"/>
        <v>163.94982853900001</v>
      </c>
      <c r="AM282" s="84">
        <f t="shared" si="64"/>
        <v>195.77337077014772</v>
      </c>
      <c r="AN282" s="84">
        <f t="shared" si="71"/>
        <v>10.44826203370433</v>
      </c>
      <c r="AO282" s="84">
        <f t="shared" si="72"/>
        <v>185.32510873644338</v>
      </c>
      <c r="AP282" s="85">
        <f t="shared" si="73"/>
        <v>0.11533936412168427</v>
      </c>
      <c r="AQ282" s="85">
        <f t="shared" si="74"/>
        <v>21.375280197443374</v>
      </c>
      <c r="AR282" s="86">
        <f t="shared" si="75"/>
        <v>0</v>
      </c>
      <c r="AS282" s="88">
        <f t="shared" si="76"/>
        <v>12523.258468002952</v>
      </c>
      <c r="AT282" s="88">
        <f t="shared" si="77"/>
        <v>15083.272233148393</v>
      </c>
      <c r="AU282" s="88">
        <f t="shared" si="78"/>
        <v>7.5148832084123081</v>
      </c>
      <c r="AV282" s="88">
        <f t="shared" si="79"/>
        <v>15075.75734993998</v>
      </c>
    </row>
    <row r="283" spans="1:48" x14ac:dyDescent="0.25">
      <c r="A283">
        <v>12</v>
      </c>
      <c r="B283" s="7">
        <v>9</v>
      </c>
      <c r="C283" s="3" t="s">
        <v>584</v>
      </c>
      <c r="D283" s="3">
        <v>-200</v>
      </c>
      <c r="E283" s="3">
        <v>52</v>
      </c>
      <c r="F283" s="3">
        <v>50</v>
      </c>
      <c r="G283" s="3">
        <v>0.33557300000000001</v>
      </c>
      <c r="H283" s="3">
        <v>0.18235299999999999</v>
      </c>
      <c r="I283" s="3">
        <v>46.687409000000002</v>
      </c>
      <c r="J283" s="3">
        <v>1.4162729999999999</v>
      </c>
      <c r="K283" s="3">
        <v>8.9285840000000007</v>
      </c>
      <c r="L283" s="3">
        <v>0.13570499999999999</v>
      </c>
      <c r="M283" s="50">
        <v>0.33557300000000001</v>
      </c>
      <c r="N283" s="3">
        <v>0.18426899999999999</v>
      </c>
      <c r="O283" s="3">
        <v>99700</v>
      </c>
      <c r="P283" s="3">
        <v>21.7</v>
      </c>
      <c r="Q283" s="3">
        <v>60</v>
      </c>
      <c r="R283" s="3">
        <v>1.171</v>
      </c>
      <c r="S283" s="3" t="s">
        <v>601</v>
      </c>
      <c r="T283" s="3" t="s">
        <v>602</v>
      </c>
      <c r="U283" s="77">
        <v>1160</v>
      </c>
      <c r="V283" s="34">
        <v>257.1541342327626</v>
      </c>
      <c r="W283" s="2">
        <v>2.4804010696807293</v>
      </c>
      <c r="X283" s="2">
        <v>73.444425385815748</v>
      </c>
      <c r="Y283" s="2">
        <v>-14.262768770715743</v>
      </c>
      <c r="Z283" s="80">
        <f>VLOOKUP(U283,BG!$A$2:$F$55,4)</f>
        <v>13.279158098717652</v>
      </c>
      <c r="AA283" s="80">
        <f>VLOOKUP(U283,BG!$A$2:$F$55,5)</f>
        <v>0.75808499804214169</v>
      </c>
      <c r="AB283" s="4">
        <f>VLOOKUP(U283+1,BG!$A$2:$F$55,4)</f>
        <v>16.487029101344483</v>
      </c>
      <c r="AC283" s="4">
        <f>VLOOKUP(U283+1,BG!$A$2:$F$55,5)</f>
        <v>0.65821637347256556</v>
      </c>
      <c r="AD283" s="3">
        <f>COUNTIF($U$2:U283,U283)</f>
        <v>9</v>
      </c>
      <c r="AE283" s="3">
        <f t="shared" si="65"/>
        <v>19</v>
      </c>
      <c r="AF283" s="3">
        <f t="shared" si="68"/>
        <v>10</v>
      </c>
      <c r="AG283" s="3">
        <f t="shared" si="69"/>
        <v>8</v>
      </c>
      <c r="AH283" s="81">
        <f t="shared" si="66"/>
        <v>14.704878544329578</v>
      </c>
      <c r="AI283" s="81">
        <f t="shared" si="67"/>
        <v>0.71369894267788558</v>
      </c>
      <c r="AJ283" s="83">
        <v>2.0850300000000002</v>
      </c>
      <c r="AK283" s="83">
        <v>72.805899999999994</v>
      </c>
      <c r="AL283" s="84">
        <f t="shared" si="70"/>
        <v>151.80248567699999</v>
      </c>
      <c r="AM283" s="84">
        <f t="shared" si="64"/>
        <v>182.1716312890639</v>
      </c>
      <c r="AN283" s="84">
        <f t="shared" si="71"/>
        <v>10.494856269294745</v>
      </c>
      <c r="AO283" s="84">
        <f t="shared" si="72"/>
        <v>171.67677501976914</v>
      </c>
      <c r="AP283" s="85">
        <f t="shared" si="73"/>
        <v>0.11576574257339443</v>
      </c>
      <c r="AQ283" s="85">
        <f t="shared" si="74"/>
        <v>19.874289342769146</v>
      </c>
      <c r="AR283" s="86">
        <f t="shared" si="75"/>
        <v>0</v>
      </c>
      <c r="AS283" s="88">
        <f t="shared" si="76"/>
        <v>11052.116591951093</v>
      </c>
      <c r="AT283" s="88">
        <f t="shared" si="77"/>
        <v>13379.490781621991</v>
      </c>
      <c r="AU283" s="88">
        <f t="shared" si="78"/>
        <v>7.4901678229520376</v>
      </c>
      <c r="AV283" s="88">
        <f t="shared" si="79"/>
        <v>13372.000613799039</v>
      </c>
    </row>
    <row r="284" spans="1:48" x14ac:dyDescent="0.25">
      <c r="A284">
        <v>12</v>
      </c>
      <c r="B284" s="7">
        <v>10</v>
      </c>
      <c r="C284" s="3" t="s">
        <v>584</v>
      </c>
      <c r="D284" s="3">
        <v>-200</v>
      </c>
      <c r="E284" s="3">
        <v>104</v>
      </c>
      <c r="F284" s="3">
        <v>50</v>
      </c>
      <c r="G284" s="3">
        <v>0.27614</v>
      </c>
      <c r="H284" s="3">
        <v>0.182202</v>
      </c>
      <c r="I284" s="3">
        <v>46.649590000000003</v>
      </c>
      <c r="J284" s="3">
        <v>1.409146</v>
      </c>
      <c r="K284" s="3">
        <v>8.9249770000000002</v>
      </c>
      <c r="L284" s="3">
        <v>0.134994</v>
      </c>
      <c r="M284" s="50">
        <v>0.27614</v>
      </c>
      <c r="N284" s="3">
        <v>0.17186499999999999</v>
      </c>
      <c r="O284" s="3">
        <v>99700</v>
      </c>
      <c r="P284" s="3">
        <v>21.7</v>
      </c>
      <c r="Q284" s="3">
        <v>60</v>
      </c>
      <c r="R284" s="3">
        <v>1.171</v>
      </c>
      <c r="S284" s="3" t="s">
        <v>603</v>
      </c>
      <c r="T284" s="3" t="s">
        <v>604</v>
      </c>
      <c r="U284" s="77">
        <v>1160</v>
      </c>
      <c r="V284" s="34">
        <v>203.79370098327101</v>
      </c>
      <c r="W284" s="2">
        <v>1.8934886117472682</v>
      </c>
      <c r="X284" s="2">
        <v>77.633363144457917</v>
      </c>
      <c r="Y284" s="2">
        <v>-13.056384712529995</v>
      </c>
      <c r="Z284" s="80">
        <f>VLOOKUP(U284,BG!$A$2:$F$55,4)</f>
        <v>13.279158098717652</v>
      </c>
      <c r="AA284" s="80">
        <f>VLOOKUP(U284,BG!$A$2:$F$55,5)</f>
        <v>0.75808499804214169</v>
      </c>
      <c r="AB284" s="4">
        <f>VLOOKUP(U284+1,BG!$A$2:$F$55,4)</f>
        <v>16.487029101344483</v>
      </c>
      <c r="AC284" s="4">
        <f>VLOOKUP(U284+1,BG!$A$2:$F$55,5)</f>
        <v>0.65821637347256556</v>
      </c>
      <c r="AD284" s="3">
        <f>COUNTIF($U$2:U284,U284)</f>
        <v>10</v>
      </c>
      <c r="AE284" s="3">
        <f t="shared" si="65"/>
        <v>19</v>
      </c>
      <c r="AF284" s="3">
        <f t="shared" si="68"/>
        <v>9</v>
      </c>
      <c r="AG284" s="3">
        <f t="shared" si="69"/>
        <v>9</v>
      </c>
      <c r="AH284" s="81">
        <f t="shared" si="66"/>
        <v>14.883093600031069</v>
      </c>
      <c r="AI284" s="81">
        <f t="shared" si="67"/>
        <v>0.70815068575735352</v>
      </c>
      <c r="AJ284" s="83">
        <v>1.6806300000000001</v>
      </c>
      <c r="AK284" s="83">
        <v>79.819500000000005</v>
      </c>
      <c r="AL284" s="84">
        <f t="shared" si="70"/>
        <v>134.14704628500002</v>
      </c>
      <c r="AM284" s="84">
        <f t="shared" si="64"/>
        <v>146.99788900567117</v>
      </c>
      <c r="AN284" s="84">
        <f t="shared" si="71"/>
        <v>10.539472939052882</v>
      </c>
      <c r="AO284" s="84">
        <f t="shared" si="72"/>
        <v>136.4584160666183</v>
      </c>
      <c r="AP284" s="85">
        <f t="shared" si="73"/>
        <v>1.6938272099610796E-2</v>
      </c>
      <c r="AQ284" s="85">
        <f t="shared" si="74"/>
        <v>2.3113697816182821</v>
      </c>
      <c r="AR284" s="86">
        <f t="shared" si="75"/>
        <v>0</v>
      </c>
      <c r="AS284" s="88">
        <f t="shared" si="76"/>
        <v>10707.550160945559</v>
      </c>
      <c r="AT284" s="88">
        <f t="shared" si="77"/>
        <v>11411.940498645987</v>
      </c>
      <c r="AU284" s="88">
        <f t="shared" si="78"/>
        <v>7.4635349893113672</v>
      </c>
      <c r="AV284" s="88">
        <f t="shared" si="79"/>
        <v>11404.476963656676</v>
      </c>
    </row>
    <row r="285" spans="1:48" x14ac:dyDescent="0.25">
      <c r="A285">
        <v>12</v>
      </c>
      <c r="B285" s="7">
        <v>11</v>
      </c>
      <c r="C285" s="3" t="s">
        <v>584</v>
      </c>
      <c r="D285" s="3">
        <v>-200</v>
      </c>
      <c r="E285" s="3">
        <v>156</v>
      </c>
      <c r="F285" s="3">
        <v>50</v>
      </c>
      <c r="G285" s="3">
        <v>0.20541699999999999</v>
      </c>
      <c r="H285" s="3">
        <v>0.18232000000000001</v>
      </c>
      <c r="I285" s="3">
        <v>46.679071999999998</v>
      </c>
      <c r="J285" s="3">
        <v>1.40689</v>
      </c>
      <c r="K285" s="3">
        <v>8.9278010000000005</v>
      </c>
      <c r="L285" s="3">
        <v>0.13472400000000001</v>
      </c>
      <c r="M285" s="50">
        <v>0.20541699999999999</v>
      </c>
      <c r="N285" s="3">
        <v>0.151946</v>
      </c>
      <c r="O285" s="3">
        <v>99700</v>
      </c>
      <c r="P285" s="3">
        <v>21.7</v>
      </c>
      <c r="Q285" s="3">
        <v>60</v>
      </c>
      <c r="R285" s="3">
        <v>1.171</v>
      </c>
      <c r="S285" s="3" t="s">
        <v>605</v>
      </c>
      <c r="T285" s="3" t="s">
        <v>606</v>
      </c>
      <c r="U285" s="77">
        <v>1160</v>
      </c>
      <c r="V285" s="34">
        <v>140.73667478742559</v>
      </c>
      <c r="W285" s="2">
        <v>1.2736557747389785</v>
      </c>
      <c r="X285" s="2">
        <v>80.31317799047342</v>
      </c>
      <c r="Y285" s="2">
        <v>-14.47027751971078</v>
      </c>
      <c r="Z285" s="80">
        <f>VLOOKUP(U285,BG!$A$2:$F$55,4)</f>
        <v>13.279158098717652</v>
      </c>
      <c r="AA285" s="80">
        <f>VLOOKUP(U285,BG!$A$2:$F$55,5)</f>
        <v>0.75808499804214169</v>
      </c>
      <c r="AB285" s="4">
        <f>VLOOKUP(U285+1,BG!$A$2:$F$55,4)</f>
        <v>16.487029101344483</v>
      </c>
      <c r="AC285" s="4">
        <f>VLOOKUP(U285+1,BG!$A$2:$F$55,5)</f>
        <v>0.65821637347256556</v>
      </c>
      <c r="AD285" s="3">
        <f>COUNTIF($U$2:U285,U285)</f>
        <v>11</v>
      </c>
      <c r="AE285" s="3">
        <f t="shared" si="65"/>
        <v>19</v>
      </c>
      <c r="AF285" s="3">
        <f t="shared" si="68"/>
        <v>8</v>
      </c>
      <c r="AG285" s="3">
        <f t="shared" si="69"/>
        <v>10</v>
      </c>
      <c r="AH285" s="81">
        <f t="shared" si="66"/>
        <v>15.061308655732558</v>
      </c>
      <c r="AI285" s="81">
        <f t="shared" si="67"/>
        <v>0.70260242883682167</v>
      </c>
      <c r="AJ285" s="83">
        <v>1.08815</v>
      </c>
      <c r="AK285" s="83">
        <v>79.526499999999999</v>
      </c>
      <c r="AL285" s="84">
        <f t="shared" si="70"/>
        <v>86.536760974999993</v>
      </c>
      <c r="AM285" s="84">
        <f t="shared" si="64"/>
        <v>102.2913429352059</v>
      </c>
      <c r="AN285" s="84">
        <f t="shared" si="71"/>
        <v>10.582112042978741</v>
      </c>
      <c r="AO285" s="84">
        <f t="shared" si="72"/>
        <v>91.709230892227168</v>
      </c>
      <c r="AP285" s="85">
        <f t="shared" si="73"/>
        <v>5.640075559357427E-2</v>
      </c>
      <c r="AQ285" s="85">
        <f t="shared" si="74"/>
        <v>5.1724699172271755</v>
      </c>
      <c r="AR285" s="86">
        <f t="shared" si="75"/>
        <v>0</v>
      </c>
      <c r="AS285" s="88">
        <f t="shared" si="76"/>
        <v>6881.9657216783371</v>
      </c>
      <c r="AT285" s="88">
        <f t="shared" si="77"/>
        <v>8215.342832039747</v>
      </c>
      <c r="AU285" s="88">
        <f t="shared" si="78"/>
        <v>7.4350176236202445</v>
      </c>
      <c r="AV285" s="88">
        <f t="shared" si="79"/>
        <v>8207.9078144161267</v>
      </c>
    </row>
    <row r="286" spans="1:48" x14ac:dyDescent="0.25">
      <c r="A286">
        <v>12</v>
      </c>
      <c r="B286" s="7">
        <v>12</v>
      </c>
      <c r="C286" s="3" t="s">
        <v>584</v>
      </c>
      <c r="D286" s="3">
        <v>-200</v>
      </c>
      <c r="E286" s="3">
        <v>208</v>
      </c>
      <c r="F286" s="3">
        <v>50</v>
      </c>
      <c r="G286" s="3">
        <v>0.147841</v>
      </c>
      <c r="H286" s="3">
        <v>0.18205299999999999</v>
      </c>
      <c r="I286" s="3">
        <v>46.612205000000003</v>
      </c>
      <c r="J286" s="3">
        <v>1.398736</v>
      </c>
      <c r="K286" s="3">
        <v>8.9214140000000004</v>
      </c>
      <c r="L286" s="3">
        <v>0.13403300000000001</v>
      </c>
      <c r="M286" s="50">
        <v>0.147841</v>
      </c>
      <c r="N286" s="3">
        <v>0.14530799999999999</v>
      </c>
      <c r="O286" s="3">
        <v>99700</v>
      </c>
      <c r="P286" s="3">
        <v>21.7</v>
      </c>
      <c r="Q286" s="3">
        <v>60</v>
      </c>
      <c r="R286" s="3">
        <v>1.171</v>
      </c>
      <c r="S286" s="3" t="s">
        <v>607</v>
      </c>
      <c r="T286" s="3" t="s">
        <v>608</v>
      </c>
      <c r="U286" s="77">
        <v>1160</v>
      </c>
      <c r="V286" s="34">
        <v>89.009648133056288</v>
      </c>
      <c r="W286" s="2">
        <v>0.90616012773700938</v>
      </c>
      <c r="X286" s="2">
        <v>74.112944895966024</v>
      </c>
      <c r="Y286" s="2">
        <v>-14.383884464361037</v>
      </c>
      <c r="Z286" s="80">
        <f>VLOOKUP(U286,BG!$A$2:$F$55,4)</f>
        <v>13.279158098717652</v>
      </c>
      <c r="AA286" s="80">
        <f>VLOOKUP(U286,BG!$A$2:$F$55,5)</f>
        <v>0.75808499804214169</v>
      </c>
      <c r="AB286" s="4">
        <f>VLOOKUP(U286+1,BG!$A$2:$F$55,4)</f>
        <v>16.487029101344483</v>
      </c>
      <c r="AC286" s="4">
        <f>VLOOKUP(U286+1,BG!$A$2:$F$55,5)</f>
        <v>0.65821637347256556</v>
      </c>
      <c r="AD286" s="3">
        <f>COUNTIF($U$2:U286,U286)</f>
        <v>12</v>
      </c>
      <c r="AE286" s="3">
        <f t="shared" si="65"/>
        <v>19</v>
      </c>
      <c r="AF286" s="3">
        <f t="shared" si="68"/>
        <v>7</v>
      </c>
      <c r="AG286" s="3">
        <f t="shared" si="69"/>
        <v>11</v>
      </c>
      <c r="AH286" s="81">
        <f t="shared" si="66"/>
        <v>15.239523711434048</v>
      </c>
      <c r="AI286" s="81">
        <f t="shared" si="67"/>
        <v>0.6970541719162896</v>
      </c>
      <c r="AJ286" s="83">
        <v>0.77080499999999996</v>
      </c>
      <c r="AK286" s="83">
        <v>75.417400000000001</v>
      </c>
      <c r="AL286" s="84">
        <f t="shared" si="70"/>
        <v>58.132109006999997</v>
      </c>
      <c r="AM286" s="84">
        <f t="shared" si="64"/>
        <v>67.158195613894506</v>
      </c>
      <c r="AN286" s="84">
        <f t="shared" si="71"/>
        <v>10.622773581072321</v>
      </c>
      <c r="AO286" s="84">
        <f t="shared" si="72"/>
        <v>56.535422032822183</v>
      </c>
      <c r="AP286" s="85">
        <f t="shared" si="73"/>
        <v>2.8242240294073368E-2</v>
      </c>
      <c r="AQ286" s="85">
        <f t="shared" si="74"/>
        <v>1.596686974177814</v>
      </c>
      <c r="AR286" s="86">
        <f t="shared" si="75"/>
        <v>0</v>
      </c>
      <c r="AS286" s="88">
        <f t="shared" si="76"/>
        <v>4384.1725178245215</v>
      </c>
      <c r="AT286" s="88">
        <f t="shared" si="77"/>
        <v>4977.2916508450708</v>
      </c>
      <c r="AU286" s="88">
        <f t="shared" si="78"/>
        <v>7.4046486420086044</v>
      </c>
      <c r="AV286" s="88">
        <f t="shared" si="79"/>
        <v>4969.8870022030624</v>
      </c>
    </row>
    <row r="287" spans="1:48" x14ac:dyDescent="0.25">
      <c r="A287">
        <v>12</v>
      </c>
      <c r="B287" s="7">
        <v>13</v>
      </c>
      <c r="C287" s="3" t="s">
        <v>584</v>
      </c>
      <c r="D287" s="3">
        <v>-200</v>
      </c>
      <c r="E287" s="3">
        <v>260</v>
      </c>
      <c r="F287" s="3">
        <v>50</v>
      </c>
      <c r="G287" s="3">
        <v>0.10367899999999999</v>
      </c>
      <c r="H287" s="3">
        <v>0.18299000000000001</v>
      </c>
      <c r="I287" s="3">
        <v>46.847261000000003</v>
      </c>
      <c r="J287" s="3">
        <v>1.4849760000000001</v>
      </c>
      <c r="K287" s="3">
        <v>8.9437630000000006</v>
      </c>
      <c r="L287" s="3">
        <v>0.14194200000000001</v>
      </c>
      <c r="M287" s="50">
        <v>0.10367899999999999</v>
      </c>
      <c r="N287" s="3">
        <v>0.124997</v>
      </c>
      <c r="O287" s="3">
        <v>99700</v>
      </c>
      <c r="P287" s="3">
        <v>21.7</v>
      </c>
      <c r="Q287" s="3">
        <v>60</v>
      </c>
      <c r="R287" s="3">
        <v>1.171</v>
      </c>
      <c r="S287" s="3" t="s">
        <v>609</v>
      </c>
      <c r="T287" s="3" t="s">
        <v>610</v>
      </c>
      <c r="U287" s="77">
        <v>1160</v>
      </c>
      <c r="V287" s="34">
        <v>48.836799283914971</v>
      </c>
      <c r="W287" s="2">
        <v>0.88015215455823637</v>
      </c>
      <c r="X287" s="2">
        <v>46.377857391541646</v>
      </c>
      <c r="Y287" s="2">
        <v>-13.743140370000621</v>
      </c>
      <c r="Z287" s="80">
        <f>VLOOKUP(U287,BG!$A$2:$F$55,4)</f>
        <v>13.279158098717652</v>
      </c>
      <c r="AA287" s="80">
        <f>VLOOKUP(U287,BG!$A$2:$F$55,5)</f>
        <v>0.75808499804214169</v>
      </c>
      <c r="AB287" s="4">
        <f>VLOOKUP(U287+1,BG!$A$2:$F$55,4)</f>
        <v>16.487029101344483</v>
      </c>
      <c r="AC287" s="4">
        <f>VLOOKUP(U287+1,BG!$A$2:$F$55,5)</f>
        <v>0.65821637347256556</v>
      </c>
      <c r="AD287" s="3">
        <f>COUNTIF($U$2:U287,U287)</f>
        <v>13</v>
      </c>
      <c r="AE287" s="3">
        <f t="shared" si="65"/>
        <v>19</v>
      </c>
      <c r="AF287" s="3">
        <f t="shared" si="68"/>
        <v>6</v>
      </c>
      <c r="AG287" s="3">
        <f t="shared" si="69"/>
        <v>12</v>
      </c>
      <c r="AH287" s="81">
        <f t="shared" si="66"/>
        <v>15.417738767135539</v>
      </c>
      <c r="AI287" s="81">
        <f t="shared" si="67"/>
        <v>0.69150591499575753</v>
      </c>
      <c r="AJ287" s="83">
        <v>0.70074599999999998</v>
      </c>
      <c r="AK287" s="83">
        <v>43.268000000000001</v>
      </c>
      <c r="AL287" s="84">
        <f t="shared" si="70"/>
        <v>30.319877928</v>
      </c>
      <c r="AM287" s="84">
        <f t="shared" si="64"/>
        <v>40.819571106960005</v>
      </c>
      <c r="AN287" s="84">
        <f t="shared" si="71"/>
        <v>10.661457553333623</v>
      </c>
      <c r="AO287" s="84">
        <f t="shared" si="72"/>
        <v>30.158113553626382</v>
      </c>
      <c r="AP287" s="85">
        <f t="shared" si="73"/>
        <v>5.3638757638461996E-3</v>
      </c>
      <c r="AQ287" s="85">
        <f t="shared" si="74"/>
        <v>0.16176437437361812</v>
      </c>
      <c r="AR287" s="86">
        <f t="shared" si="75"/>
        <v>0</v>
      </c>
      <c r="AS287" s="88">
        <f t="shared" si="76"/>
        <v>1311.880478188704</v>
      </c>
      <c r="AT287" s="88">
        <f t="shared" si="77"/>
        <v>1893.1242475824849</v>
      </c>
      <c r="AU287" s="88">
        <f t="shared" si="78"/>
        <v>7.3724609606063982</v>
      </c>
      <c r="AV287" s="88">
        <f t="shared" si="79"/>
        <v>1885.7517866218786</v>
      </c>
    </row>
    <row r="288" spans="1:48" x14ac:dyDescent="0.25">
      <c r="A288">
        <v>12</v>
      </c>
      <c r="B288" s="7">
        <v>14</v>
      </c>
      <c r="C288" s="3" t="s">
        <v>584</v>
      </c>
      <c r="D288" s="3">
        <v>-200</v>
      </c>
      <c r="E288" s="3">
        <v>312</v>
      </c>
      <c r="F288" s="3">
        <v>50</v>
      </c>
      <c r="G288" s="3">
        <v>7.6111999999999999E-2</v>
      </c>
      <c r="H288" s="3">
        <v>0.18360199999999999</v>
      </c>
      <c r="I288" s="3">
        <v>47.000889000000001</v>
      </c>
      <c r="J288" s="3">
        <v>1.430016</v>
      </c>
      <c r="K288" s="3">
        <v>8.9585070000000009</v>
      </c>
      <c r="L288" s="3">
        <v>0.13631299999999999</v>
      </c>
      <c r="M288" s="50">
        <v>7.6111999999999999E-2</v>
      </c>
      <c r="N288" s="3">
        <v>7.7255000000000004E-2</v>
      </c>
      <c r="O288" s="3">
        <v>99700</v>
      </c>
      <c r="P288" s="3">
        <v>21.7</v>
      </c>
      <c r="Q288" s="3">
        <v>60</v>
      </c>
      <c r="R288" s="3">
        <v>1.171</v>
      </c>
      <c r="S288" s="3" t="s">
        <v>611</v>
      </c>
      <c r="T288" s="3" t="s">
        <v>612</v>
      </c>
      <c r="U288" s="77">
        <v>1160</v>
      </c>
      <c r="V288" s="34">
        <v>22.94812140877842</v>
      </c>
      <c r="W288" s="2">
        <v>1.1957265435277644</v>
      </c>
      <c r="X288" s="2">
        <v>19.061123011468666</v>
      </c>
      <c r="Y288" s="2">
        <v>-14.966674031158943</v>
      </c>
      <c r="Z288" s="80">
        <f>VLOOKUP(U288,BG!$A$2:$F$55,4)</f>
        <v>13.279158098717652</v>
      </c>
      <c r="AA288" s="80">
        <f>VLOOKUP(U288,BG!$A$2:$F$55,5)</f>
        <v>0.75808499804214169</v>
      </c>
      <c r="AB288" s="4">
        <f>VLOOKUP(U288+1,BG!$A$2:$F$55,4)</f>
        <v>16.487029101344483</v>
      </c>
      <c r="AC288" s="4">
        <f>VLOOKUP(U288+1,BG!$A$2:$F$55,5)</f>
        <v>0.65821637347256556</v>
      </c>
      <c r="AD288" s="3">
        <f>COUNTIF($U$2:U288,U288)</f>
        <v>14</v>
      </c>
      <c r="AE288" s="3">
        <f t="shared" si="65"/>
        <v>19</v>
      </c>
      <c r="AF288" s="3">
        <f t="shared" si="68"/>
        <v>5</v>
      </c>
      <c r="AG288" s="3">
        <f t="shared" si="69"/>
        <v>13</v>
      </c>
      <c r="AH288" s="81">
        <f t="shared" si="66"/>
        <v>15.595953822837032</v>
      </c>
      <c r="AI288" s="81">
        <f t="shared" si="67"/>
        <v>0.68595765807522557</v>
      </c>
      <c r="AJ288" s="83">
        <v>0.63941199999999998</v>
      </c>
      <c r="AK288" s="83">
        <v>21.3415</v>
      </c>
      <c r="AL288" s="84">
        <f t="shared" si="70"/>
        <v>13.646011198</v>
      </c>
      <c r="AM288" s="84">
        <f t="shared" si="64"/>
        <v>22.79189073426096</v>
      </c>
      <c r="AN288" s="84">
        <f t="shared" si="71"/>
        <v>10.698163959762653</v>
      </c>
      <c r="AO288" s="84">
        <f t="shared" si="72"/>
        <v>12.093726774498307</v>
      </c>
      <c r="AP288" s="85">
        <f t="shared" si="73"/>
        <v>0.12835451407542545</v>
      </c>
      <c r="AQ288" s="85">
        <f t="shared" si="74"/>
        <v>1.5522844235016926</v>
      </c>
      <c r="AR288" s="86">
        <f t="shared" si="75"/>
        <v>0</v>
      </c>
      <c r="AS288" s="88">
        <f t="shared" si="76"/>
        <v>291.22634798211698</v>
      </c>
      <c r="AT288" s="88">
        <f t="shared" si="77"/>
        <v>434.43903294970107</v>
      </c>
      <c r="AU288" s="88">
        <f t="shared" si="78"/>
        <v>7.3384874955435704</v>
      </c>
      <c r="AV288" s="88">
        <f t="shared" si="79"/>
        <v>427.1005454541575</v>
      </c>
    </row>
    <row r="289" spans="1:48" x14ac:dyDescent="0.25">
      <c r="A289">
        <v>12</v>
      </c>
      <c r="B289" s="7">
        <v>15</v>
      </c>
      <c r="C289" s="3" t="s">
        <v>584</v>
      </c>
      <c r="D289" s="3">
        <v>-200</v>
      </c>
      <c r="E289" s="3">
        <v>364</v>
      </c>
      <c r="F289" s="3">
        <v>50</v>
      </c>
      <c r="G289" s="3">
        <v>6.2372999999999998E-2</v>
      </c>
      <c r="H289" s="3">
        <v>0.183779</v>
      </c>
      <c r="I289" s="3">
        <v>47.045062999999999</v>
      </c>
      <c r="J289" s="3">
        <v>1.4226479999999999</v>
      </c>
      <c r="K289" s="3">
        <v>8.962726</v>
      </c>
      <c r="L289" s="3">
        <v>0.135654</v>
      </c>
      <c r="M289" s="50">
        <v>6.2372999999999998E-2</v>
      </c>
      <c r="N289" s="3">
        <v>2.6771E-2</v>
      </c>
      <c r="O289" s="3">
        <v>99700</v>
      </c>
      <c r="P289" s="3">
        <v>21.7</v>
      </c>
      <c r="Q289" s="3">
        <v>60</v>
      </c>
      <c r="R289" s="3">
        <v>1.171</v>
      </c>
      <c r="S289" s="3" t="s">
        <v>613</v>
      </c>
      <c r="T289" s="3" t="s">
        <v>614</v>
      </c>
      <c r="U289" s="77">
        <v>1160</v>
      </c>
      <c r="V289" s="34">
        <v>8.9575584609733596</v>
      </c>
      <c r="W289" s="2">
        <v>2.9009916773326885</v>
      </c>
      <c r="X289" s="2">
        <v>4.8236709440438652</v>
      </c>
      <c r="Y289" s="2">
        <v>-15.447582366497508</v>
      </c>
      <c r="Z289" s="80">
        <f>VLOOKUP(U289,BG!$A$2:$F$55,4)</f>
        <v>13.279158098717652</v>
      </c>
      <c r="AA289" s="80">
        <f>VLOOKUP(U289,BG!$A$2:$F$55,5)</f>
        <v>0.75808499804214169</v>
      </c>
      <c r="AB289" s="4">
        <f>VLOOKUP(U289+1,BG!$A$2:$F$55,4)</f>
        <v>16.487029101344483</v>
      </c>
      <c r="AC289" s="4">
        <f>VLOOKUP(U289+1,BG!$A$2:$F$55,5)</f>
        <v>0.65821637347256556</v>
      </c>
      <c r="AD289" s="3">
        <f>COUNTIF($U$2:U289,U289)</f>
        <v>15</v>
      </c>
      <c r="AE289" s="3">
        <f t="shared" si="65"/>
        <v>19</v>
      </c>
      <c r="AF289" s="3">
        <f t="shared" si="68"/>
        <v>4</v>
      </c>
      <c r="AG289" s="3">
        <f t="shared" si="69"/>
        <v>14</v>
      </c>
      <c r="AH289" s="81">
        <f t="shared" si="66"/>
        <v>15.774168878538521</v>
      </c>
      <c r="AI289" s="81">
        <f t="shared" si="67"/>
        <v>0.68040940115469362</v>
      </c>
      <c r="AJ289" s="83">
        <v>1.0137499999999999</v>
      </c>
      <c r="AK289" s="83">
        <v>10.4884</v>
      </c>
      <c r="AL289" s="84">
        <f t="shared" si="70"/>
        <v>10.6326155</v>
      </c>
      <c r="AM289" s="84">
        <f t="shared" si="64"/>
        <v>13.993429262862765</v>
      </c>
      <c r="AN289" s="84">
        <f t="shared" si="71"/>
        <v>10.7328928003594</v>
      </c>
      <c r="AO289" s="84">
        <f t="shared" si="72"/>
        <v>3.2605364625033655</v>
      </c>
      <c r="AP289" s="85">
        <f t="shared" si="73"/>
        <v>2.2610018695624463</v>
      </c>
      <c r="AQ289" s="85">
        <f t="shared" si="74"/>
        <v>7.3720790374966345</v>
      </c>
      <c r="AR289" s="86">
        <f t="shared" si="75"/>
        <v>0</v>
      </c>
      <c r="AS289" s="88">
        <f t="shared" si="76"/>
        <v>111.51912441019999</v>
      </c>
      <c r="AT289" s="88">
        <f t="shared" si="77"/>
        <v>67.499698142804277</v>
      </c>
      <c r="AU289" s="88">
        <f t="shared" si="78"/>
        <v>7.3027611629500617</v>
      </c>
      <c r="AV289" s="88">
        <f t="shared" si="79"/>
        <v>60.196936979854215</v>
      </c>
    </row>
    <row r="290" spans="1:48" x14ac:dyDescent="0.25">
      <c r="A290">
        <v>12</v>
      </c>
      <c r="B290" s="7">
        <v>16</v>
      </c>
      <c r="C290" s="3" t="s">
        <v>584</v>
      </c>
      <c r="D290" s="3">
        <v>-200</v>
      </c>
      <c r="E290" s="3">
        <v>416</v>
      </c>
      <c r="F290" s="3">
        <v>50</v>
      </c>
      <c r="G290" s="3">
        <v>6.3702999999999996E-2</v>
      </c>
      <c r="H290" s="3">
        <v>0.18363299999999999</v>
      </c>
      <c r="I290" s="3">
        <v>47.008422000000003</v>
      </c>
      <c r="J290" s="3">
        <v>1.407294</v>
      </c>
      <c r="K290" s="3">
        <v>8.9592550000000006</v>
      </c>
      <c r="L290" s="3">
        <v>0.13433100000000001</v>
      </c>
      <c r="M290" s="50">
        <v>6.3702999999999996E-2</v>
      </c>
      <c r="N290" s="3">
        <v>2.4628000000000001E-2</v>
      </c>
      <c r="O290" s="3">
        <v>99700</v>
      </c>
      <c r="P290" s="3">
        <v>21.7</v>
      </c>
      <c r="Q290" s="3">
        <v>60</v>
      </c>
      <c r="R290" s="3">
        <v>1.171</v>
      </c>
      <c r="S290" s="3" t="s">
        <v>615</v>
      </c>
      <c r="T290" s="3" t="s">
        <v>616</v>
      </c>
      <c r="U290" s="77">
        <v>1160</v>
      </c>
      <c r="V290" s="34">
        <v>7.9262497609987239</v>
      </c>
      <c r="W290" s="2">
        <v>3.0095908862077532</v>
      </c>
      <c r="X290" s="2">
        <v>4.4227081059153415</v>
      </c>
      <c r="Y290" s="2">
        <v>-17.046453460343827</v>
      </c>
      <c r="Z290" s="80">
        <f>VLOOKUP(U290,BG!$A$2:$F$55,4)</f>
        <v>13.279158098717652</v>
      </c>
      <c r="AA290" s="80">
        <f>VLOOKUP(U290,BG!$A$2:$F$55,5)</f>
        <v>0.75808499804214169</v>
      </c>
      <c r="AB290" s="4">
        <f>VLOOKUP(U290+1,BG!$A$2:$F$55,4)</f>
        <v>16.487029101344483</v>
      </c>
      <c r="AC290" s="4">
        <f>VLOOKUP(U290+1,BG!$A$2:$F$55,5)</f>
        <v>0.65821637347256556</v>
      </c>
      <c r="AD290" s="3">
        <f>COUNTIF($U$2:U290,U290)</f>
        <v>16</v>
      </c>
      <c r="AE290" s="3">
        <f t="shared" si="65"/>
        <v>19</v>
      </c>
      <c r="AF290" s="3">
        <f t="shared" si="68"/>
        <v>3</v>
      </c>
      <c r="AG290" s="3">
        <f t="shared" si="69"/>
        <v>15</v>
      </c>
      <c r="AH290" s="81">
        <f t="shared" si="66"/>
        <v>15.952383934240011</v>
      </c>
      <c r="AI290" s="81">
        <f t="shared" si="67"/>
        <v>0.67486114423416155</v>
      </c>
      <c r="AJ290" s="83">
        <v>1.00326</v>
      </c>
      <c r="AK290" s="83">
        <v>9.6335200000000007</v>
      </c>
      <c r="AL290" s="84">
        <f t="shared" si="70"/>
        <v>9.6649252752000017</v>
      </c>
      <c r="AM290" s="84">
        <f t="shared" si="64"/>
        <v>13.310542007919967</v>
      </c>
      <c r="AN290" s="84">
        <f t="shared" si="71"/>
        <v>10.76564407512387</v>
      </c>
      <c r="AO290" s="84">
        <f t="shared" si="72"/>
        <v>2.544897932796097</v>
      </c>
      <c r="AP290" s="85">
        <f t="shared" si="73"/>
        <v>2.7977653840840215</v>
      </c>
      <c r="AQ290" s="85">
        <f t="shared" si="74"/>
        <v>7.1200273424039047</v>
      </c>
      <c r="AR290" s="86">
        <f t="shared" si="75"/>
        <v>0</v>
      </c>
      <c r="AS290" s="88">
        <f t="shared" si="76"/>
        <v>93.107250937144727</v>
      </c>
      <c r="AT290" s="88">
        <f t="shared" si="77"/>
        <v>58.868642032554305</v>
      </c>
      <c r="AU290" s="88">
        <f t="shared" si="78"/>
        <v>7.2653148789558157</v>
      </c>
      <c r="AV290" s="88">
        <f t="shared" si="79"/>
        <v>51.603327153598492</v>
      </c>
    </row>
    <row r="291" spans="1:48" x14ac:dyDescent="0.25">
      <c r="A291">
        <v>12</v>
      </c>
      <c r="B291" s="7">
        <v>17</v>
      </c>
      <c r="C291" s="3" t="s">
        <v>584</v>
      </c>
      <c r="D291" s="3">
        <v>-200</v>
      </c>
      <c r="E291" s="3">
        <v>468</v>
      </c>
      <c r="F291" s="3">
        <v>50</v>
      </c>
      <c r="G291" s="3">
        <v>5.9957000000000003E-2</v>
      </c>
      <c r="H291" s="3">
        <v>0.18420800000000001</v>
      </c>
      <c r="I291" s="3">
        <v>47.152697000000003</v>
      </c>
      <c r="J291" s="3">
        <v>1.4145749999999999</v>
      </c>
      <c r="K291" s="3">
        <v>8.9729880000000009</v>
      </c>
      <c r="L291" s="3">
        <v>0.13483999999999999</v>
      </c>
      <c r="M291" s="50">
        <v>5.9957000000000003E-2</v>
      </c>
      <c r="N291" s="3">
        <v>8.5129999999999997E-3</v>
      </c>
      <c r="O291" s="3">
        <v>99700</v>
      </c>
      <c r="P291" s="3">
        <v>21.7</v>
      </c>
      <c r="Q291" s="3">
        <v>60</v>
      </c>
      <c r="R291" s="3">
        <v>1.171</v>
      </c>
      <c r="S291" s="3" t="s">
        <v>617</v>
      </c>
      <c r="T291" s="3" t="s">
        <v>618</v>
      </c>
      <c r="U291" s="77">
        <v>1160</v>
      </c>
      <c r="V291" s="34">
        <v>2.5321601922509647</v>
      </c>
      <c r="W291" s="2">
        <v>8.753779634005868</v>
      </c>
      <c r="X291" s="2">
        <v>1.1084841231402913</v>
      </c>
      <c r="Y291" s="2">
        <v>-18.456898290594758</v>
      </c>
      <c r="Z291" s="80">
        <f>VLOOKUP(U291,BG!$A$2:$F$55,4)</f>
        <v>13.279158098717652</v>
      </c>
      <c r="AA291" s="80">
        <f>VLOOKUP(U291,BG!$A$2:$F$55,5)</f>
        <v>0.75808499804214169</v>
      </c>
      <c r="AB291" s="4">
        <f>VLOOKUP(U291+1,BG!$A$2:$F$55,4)</f>
        <v>16.487029101344483</v>
      </c>
      <c r="AC291" s="4">
        <f>VLOOKUP(U291+1,BG!$A$2:$F$55,5)</f>
        <v>0.65821637347256556</v>
      </c>
      <c r="AD291" s="3">
        <f>COUNTIF($U$2:U291,U291)</f>
        <v>17</v>
      </c>
      <c r="AE291" s="3">
        <f t="shared" si="65"/>
        <v>19</v>
      </c>
      <c r="AF291" s="3">
        <f t="shared" si="68"/>
        <v>2</v>
      </c>
      <c r="AG291" s="3">
        <f t="shared" si="69"/>
        <v>16</v>
      </c>
      <c r="AH291" s="81">
        <f t="shared" si="66"/>
        <v>16.130598989941504</v>
      </c>
      <c r="AI291" s="81">
        <f t="shared" si="67"/>
        <v>0.66931288731362959</v>
      </c>
      <c r="AJ291" s="83">
        <v>5.5894500000000003</v>
      </c>
      <c r="AK291" s="83">
        <v>-3.62583E-3</v>
      </c>
      <c r="AL291" s="84"/>
      <c r="AM291" s="84"/>
      <c r="AN291" s="84"/>
      <c r="AO291" s="84"/>
      <c r="AP291" s="85"/>
      <c r="AQ291" s="85" t="str">
        <f t="shared" si="74"/>
        <v/>
      </c>
      <c r="AR291" s="86">
        <f t="shared" si="75"/>
        <v>1</v>
      </c>
    </row>
    <row r="292" spans="1:48" x14ac:dyDescent="0.25">
      <c r="A292">
        <v>12</v>
      </c>
      <c r="B292" s="7">
        <v>18</v>
      </c>
      <c r="C292" s="3" t="s">
        <v>584</v>
      </c>
      <c r="D292" s="3">
        <v>-200</v>
      </c>
      <c r="E292" s="3">
        <v>520</v>
      </c>
      <c r="F292" s="3">
        <v>50</v>
      </c>
      <c r="G292" s="3">
        <v>6.0921000000000003E-2</v>
      </c>
      <c r="H292" s="3">
        <v>0.18431700000000001</v>
      </c>
      <c r="I292" s="3">
        <v>47.180233999999999</v>
      </c>
      <c r="J292" s="3">
        <v>1.367745</v>
      </c>
      <c r="K292" s="3">
        <v>8.9756739999999997</v>
      </c>
      <c r="L292" s="3">
        <v>0.13042200000000001</v>
      </c>
      <c r="M292" s="50">
        <v>6.0921000000000003E-2</v>
      </c>
      <c r="N292" s="3">
        <v>7.1939999999999999E-3</v>
      </c>
      <c r="O292" s="3">
        <v>99700</v>
      </c>
      <c r="P292" s="3">
        <v>21.7</v>
      </c>
      <c r="Q292" s="3">
        <v>60</v>
      </c>
      <c r="R292" s="3">
        <v>1.171</v>
      </c>
      <c r="S292" s="3" t="s">
        <v>619</v>
      </c>
      <c r="T292" s="3" t="s">
        <v>620</v>
      </c>
      <c r="U292" s="77">
        <v>1160</v>
      </c>
      <c r="V292" s="34">
        <v>1.1876693316334801</v>
      </c>
      <c r="W292" s="2">
        <v>12.34344137174253</v>
      </c>
      <c r="X292" s="2">
        <v>0.86412783788311776</v>
      </c>
      <c r="Y292" s="2">
        <v>-18.182105458138945</v>
      </c>
      <c r="Z292" s="80">
        <f>VLOOKUP(U292,BG!$A$2:$F$55,4)</f>
        <v>13.279158098717652</v>
      </c>
      <c r="AA292" s="80">
        <f>VLOOKUP(U292,BG!$A$2:$F$55,5)</f>
        <v>0.75808499804214169</v>
      </c>
      <c r="AB292" s="4">
        <f>VLOOKUP(U292+1,BG!$A$2:$F$55,4)</f>
        <v>16.487029101344483</v>
      </c>
      <c r="AC292" s="4">
        <f>VLOOKUP(U292+1,BG!$A$2:$F$55,5)</f>
        <v>0.65821637347256556</v>
      </c>
      <c r="AD292" s="3">
        <f>COUNTIF($U$2:U292,U292)</f>
        <v>18</v>
      </c>
      <c r="AE292" s="3">
        <f t="shared" si="65"/>
        <v>19</v>
      </c>
      <c r="AF292" s="3">
        <f t="shared" si="68"/>
        <v>1</v>
      </c>
      <c r="AG292" s="3">
        <f t="shared" si="69"/>
        <v>17</v>
      </c>
      <c r="AH292" s="81">
        <f t="shared" si="66"/>
        <v>16.30881404564299</v>
      </c>
      <c r="AI292" s="81">
        <f t="shared" si="67"/>
        <v>0.66376463039309763</v>
      </c>
      <c r="AJ292" s="83">
        <v>6.1893900000000004</v>
      </c>
      <c r="AK292" s="83">
        <v>-3.71741E-3</v>
      </c>
      <c r="AL292" s="84"/>
      <c r="AM292" s="84"/>
      <c r="AN292" s="84"/>
      <c r="AO292" s="84"/>
      <c r="AP292" s="85"/>
      <c r="AQ292" s="85" t="str">
        <f t="shared" si="74"/>
        <v/>
      </c>
      <c r="AR292" s="86">
        <f t="shared" si="75"/>
        <v>1</v>
      </c>
    </row>
    <row r="293" spans="1:48" x14ac:dyDescent="0.25">
      <c r="A293">
        <v>12</v>
      </c>
      <c r="B293" s="7">
        <v>19</v>
      </c>
      <c r="C293" s="3" t="s">
        <v>584</v>
      </c>
      <c r="D293" s="3">
        <v>-200</v>
      </c>
      <c r="E293" s="3">
        <v>572</v>
      </c>
      <c r="F293" s="3">
        <v>50</v>
      </c>
      <c r="G293" s="3">
        <v>6.1650000000000003E-2</v>
      </c>
      <c r="H293" s="3">
        <v>0.18476899999999999</v>
      </c>
      <c r="I293" s="3">
        <v>47.293551999999998</v>
      </c>
      <c r="J293" s="3">
        <v>1.372898</v>
      </c>
      <c r="K293" s="3">
        <v>8.9864449999999998</v>
      </c>
      <c r="L293" s="3">
        <v>0.130629</v>
      </c>
      <c r="M293" s="50">
        <v>6.1650000000000003E-2</v>
      </c>
      <c r="N293" s="3">
        <v>5.1919999999999996E-3</v>
      </c>
      <c r="O293" s="3">
        <v>99700</v>
      </c>
      <c r="P293" s="3">
        <v>21.7</v>
      </c>
      <c r="Q293" s="3">
        <v>60</v>
      </c>
      <c r="R293" s="3">
        <v>1.171</v>
      </c>
      <c r="S293" s="3" t="s">
        <v>621</v>
      </c>
      <c r="T293" s="3" t="s">
        <v>622</v>
      </c>
      <c r="U293" s="77">
        <v>1160</v>
      </c>
      <c r="V293" s="34">
        <v>-0.35832009716073604</v>
      </c>
      <c r="W293" s="2">
        <v>14.90797172874645</v>
      </c>
      <c r="X293" s="2">
        <v>0.64496992307755829</v>
      </c>
      <c r="Y293" s="2">
        <v>-19.780397009205071</v>
      </c>
      <c r="Z293" s="80">
        <f>VLOOKUP(U293,BG!$A$2:$F$55,4)</f>
        <v>13.279158098717652</v>
      </c>
      <c r="AA293" s="80">
        <f>VLOOKUP(U293,BG!$A$2:$F$55,5)</f>
        <v>0.75808499804214169</v>
      </c>
      <c r="AB293" s="4">
        <f>VLOOKUP(U293+1,BG!$A$2:$F$55,4)</f>
        <v>16.487029101344483</v>
      </c>
      <c r="AC293" s="4">
        <f>VLOOKUP(U293+1,BG!$A$2:$F$55,5)</f>
        <v>0.65821637347256556</v>
      </c>
      <c r="AD293" s="3">
        <f>COUNTIF($U$2:U293,U293)</f>
        <v>19</v>
      </c>
      <c r="AE293" s="3">
        <f t="shared" si="65"/>
        <v>19</v>
      </c>
      <c r="AF293" s="3">
        <f t="shared" si="68"/>
        <v>0</v>
      </c>
      <c r="AG293" s="3">
        <f t="shared" si="69"/>
        <v>18</v>
      </c>
      <c r="AH293" s="81">
        <f t="shared" si="66"/>
        <v>16.487029101344483</v>
      </c>
      <c r="AI293" s="81">
        <f t="shared" si="67"/>
        <v>0.65821637347256556</v>
      </c>
      <c r="AJ293" s="83">
        <v>8.5278899999999993</v>
      </c>
      <c r="AK293" s="83">
        <v>-4.07435E-3</v>
      </c>
      <c r="AL293" s="84"/>
      <c r="AM293" s="84"/>
      <c r="AN293" s="84"/>
      <c r="AO293" s="84"/>
      <c r="AP293" s="85"/>
      <c r="AQ293" s="85" t="str">
        <f t="shared" si="74"/>
        <v/>
      </c>
      <c r="AR293" s="86">
        <f t="shared" si="75"/>
        <v>1</v>
      </c>
    </row>
    <row r="294" spans="1:48" x14ac:dyDescent="0.25">
      <c r="A294">
        <v>13</v>
      </c>
      <c r="B294" s="52">
        <v>1</v>
      </c>
      <c r="C294" s="5" t="s">
        <v>623</v>
      </c>
      <c r="D294" s="5">
        <v>-200</v>
      </c>
      <c r="E294" s="5">
        <v>-572</v>
      </c>
      <c r="F294" s="5">
        <v>50</v>
      </c>
      <c r="G294" s="5">
        <v>5.8546000000000001E-2</v>
      </c>
      <c r="H294" s="5">
        <v>0.18565799999999999</v>
      </c>
      <c r="I294" s="5">
        <v>47.516643000000002</v>
      </c>
      <c r="J294" s="5">
        <v>1.3790549999999999</v>
      </c>
      <c r="K294" s="5">
        <v>9.0076149999999995</v>
      </c>
      <c r="L294" s="5">
        <v>0.130963</v>
      </c>
      <c r="M294" s="53">
        <v>5.8546000000000001E-2</v>
      </c>
      <c r="N294" s="5">
        <v>1.6395E-2</v>
      </c>
      <c r="O294" s="5">
        <v>99700</v>
      </c>
      <c r="P294" s="5">
        <v>21.7</v>
      </c>
      <c r="Q294" s="5">
        <v>60</v>
      </c>
      <c r="R294" s="5">
        <v>1.171</v>
      </c>
      <c r="S294" s="5" t="s">
        <v>624</v>
      </c>
      <c r="T294" s="5" t="s">
        <v>625</v>
      </c>
      <c r="U294" s="77">
        <v>1170</v>
      </c>
      <c r="V294" s="34">
        <v>4.0119820950683485</v>
      </c>
      <c r="W294" s="2">
        <v>4.4039355841408421</v>
      </c>
      <c r="X294" s="2">
        <v>2.6850996512414982</v>
      </c>
      <c r="Y294" s="2">
        <v>-15.670857053527088</v>
      </c>
      <c r="Z294" s="80">
        <f>VLOOKUP(U294,BG!$A$2:$F$55,4)</f>
        <v>16.221686892919614</v>
      </c>
      <c r="AA294" s="80">
        <f>VLOOKUP(U294,BG!$A$2:$F$55,5)</f>
        <v>0.65542297484792478</v>
      </c>
      <c r="AB294" s="4">
        <f>VLOOKUP(U294+1,BG!$A$2:$F$55,4)</f>
        <v>19.269522901595433</v>
      </c>
      <c r="AC294" s="4">
        <f>VLOOKUP(U294+1,BG!$A$2:$F$55,5)</f>
        <v>0.65515378403724578</v>
      </c>
      <c r="AD294" s="3">
        <f>COUNTIF($U$2:U294,U294)</f>
        <v>1</v>
      </c>
      <c r="AE294" s="3">
        <f t="shared" si="65"/>
        <v>19</v>
      </c>
      <c r="AF294" s="3">
        <f t="shared" si="68"/>
        <v>18</v>
      </c>
      <c r="AG294" s="3">
        <f t="shared" si="69"/>
        <v>0</v>
      </c>
      <c r="AH294" s="81">
        <f t="shared" si="66"/>
        <v>16.221686892919614</v>
      </c>
      <c r="AI294" s="81">
        <f t="shared" si="67"/>
        <v>0.65542297484792478</v>
      </c>
      <c r="AJ294" s="83">
        <v>0.64809799999999995</v>
      </c>
      <c r="AK294" s="83">
        <v>5.4977499999999999</v>
      </c>
      <c r="AL294" s="84">
        <f t="shared" si="70"/>
        <v>3.5630807794999995</v>
      </c>
      <c r="AM294" s="84">
        <f t="shared" ref="AM294:AM311" si="80">W294*X294+IF(Y294&gt;0,Y294,0)</f>
        <v>11.825005901066598</v>
      </c>
      <c r="AN294" s="84">
        <f t="shared" si="71"/>
        <v>10.632066280408964</v>
      </c>
      <c r="AO294" s="84">
        <f t="shared" si="72"/>
        <v>1.1929396206576346</v>
      </c>
      <c r="AP294" s="85">
        <f t="shared" si="73"/>
        <v>1.9868073101099379</v>
      </c>
      <c r="AQ294" s="85">
        <f t="shared" si="74"/>
        <v>2.3701411588423649</v>
      </c>
      <c r="AR294" s="86">
        <f t="shared" si="75"/>
        <v>0</v>
      </c>
      <c r="AS294" s="88">
        <f t="shared" si="76"/>
        <v>19.588927355496125</v>
      </c>
      <c r="AT294" s="88">
        <f t="shared" si="77"/>
        <v>31.751319220882582</v>
      </c>
      <c r="AU294" s="88">
        <f t="shared" si="78"/>
        <v>6.9685005102859527</v>
      </c>
      <c r="AV294" s="88">
        <f t="shared" si="79"/>
        <v>24.782818710596629</v>
      </c>
    </row>
    <row r="295" spans="1:48" x14ac:dyDescent="0.25">
      <c r="A295">
        <v>13</v>
      </c>
      <c r="B295" s="52">
        <v>2</v>
      </c>
      <c r="C295" s="5" t="s">
        <v>623</v>
      </c>
      <c r="D295" s="5">
        <v>-200</v>
      </c>
      <c r="E295" s="5">
        <v>-520</v>
      </c>
      <c r="F295" s="5">
        <v>50</v>
      </c>
      <c r="G295" s="5">
        <v>6.3710000000000003E-2</v>
      </c>
      <c r="H295" s="5">
        <v>0.18574199999999999</v>
      </c>
      <c r="I295" s="5">
        <v>47.537666999999999</v>
      </c>
      <c r="J295" s="5">
        <v>1.2057580000000001</v>
      </c>
      <c r="K295" s="5">
        <v>9.0098339999999997</v>
      </c>
      <c r="L295" s="5">
        <v>0.114359</v>
      </c>
      <c r="M295" s="53">
        <v>6.3710000000000003E-2</v>
      </c>
      <c r="N295" s="5">
        <v>2.2242000000000001E-2</v>
      </c>
      <c r="O295" s="5">
        <v>99700</v>
      </c>
      <c r="P295" s="5">
        <v>21.7</v>
      </c>
      <c r="Q295" s="5">
        <v>60</v>
      </c>
      <c r="R295" s="5">
        <v>1.171</v>
      </c>
      <c r="S295" s="5" t="s">
        <v>626</v>
      </c>
      <c r="T295" s="5" t="s">
        <v>627</v>
      </c>
      <c r="U295" s="77">
        <v>1170</v>
      </c>
      <c r="V295" s="34">
        <v>7.0215695404019058</v>
      </c>
      <c r="W295" s="2">
        <v>3.0753929177516888</v>
      </c>
      <c r="X295" s="2">
        <v>3.9604586447809629</v>
      </c>
      <c r="Y295" s="2">
        <v>-18.483608178923927</v>
      </c>
      <c r="Z295" s="80">
        <f>VLOOKUP(U295,BG!$A$2:$F$55,4)</f>
        <v>16.221686892919614</v>
      </c>
      <c r="AA295" s="80">
        <f>VLOOKUP(U295,BG!$A$2:$F$55,5)</f>
        <v>0.65542297484792478</v>
      </c>
      <c r="AB295" s="4">
        <f>VLOOKUP(U295+1,BG!$A$2:$F$55,4)</f>
        <v>19.269522901595433</v>
      </c>
      <c r="AC295" s="4">
        <f>VLOOKUP(U295+1,BG!$A$2:$F$55,5)</f>
        <v>0.65515378403724578</v>
      </c>
      <c r="AD295" s="3">
        <f>COUNTIF($U$2:U295,U295)</f>
        <v>2</v>
      </c>
      <c r="AE295" s="3">
        <f t="shared" si="65"/>
        <v>19</v>
      </c>
      <c r="AF295" s="3">
        <f t="shared" si="68"/>
        <v>17</v>
      </c>
      <c r="AG295" s="3">
        <f t="shared" si="69"/>
        <v>1</v>
      </c>
      <c r="AH295" s="81">
        <f t="shared" si="66"/>
        <v>16.391011115623826</v>
      </c>
      <c r="AI295" s="81">
        <f t="shared" si="67"/>
        <v>0.6554080198028871</v>
      </c>
      <c r="AJ295" s="83">
        <v>0.94116</v>
      </c>
      <c r="AK295" s="83">
        <v>8.8407099999999996</v>
      </c>
      <c r="AL295" s="84">
        <f t="shared" si="70"/>
        <v>8.3205226236000005</v>
      </c>
      <c r="AM295" s="84">
        <f t="shared" si="80"/>
        <v>12.179966467207825</v>
      </c>
      <c r="AN295" s="84">
        <f t="shared" si="71"/>
        <v>10.742800137858122</v>
      </c>
      <c r="AO295" s="84">
        <f t="shared" si="72"/>
        <v>1.4371663293497026</v>
      </c>
      <c r="AP295" s="85">
        <f t="shared" si="73"/>
        <v>4.7895335102687238</v>
      </c>
      <c r="AQ295" s="85">
        <f t="shared" si="74"/>
        <v>6.8833562942502979</v>
      </c>
      <c r="AR295" s="86">
        <f t="shared" si="75"/>
        <v>0</v>
      </c>
      <c r="AS295" s="88">
        <f t="shared" si="76"/>
        <v>73.55932756368675</v>
      </c>
      <c r="AT295" s="88">
        <f t="shared" si="77"/>
        <v>48.238253488195475</v>
      </c>
      <c r="AU295" s="88">
        <f t="shared" si="78"/>
        <v>7.0409173654917749</v>
      </c>
      <c r="AV295" s="88">
        <f t="shared" si="79"/>
        <v>41.197336122703703</v>
      </c>
    </row>
    <row r="296" spans="1:48" x14ac:dyDescent="0.25">
      <c r="A296">
        <v>13</v>
      </c>
      <c r="B296" s="52">
        <v>3</v>
      </c>
      <c r="C296" s="5" t="s">
        <v>623</v>
      </c>
      <c r="D296" s="5">
        <v>-200</v>
      </c>
      <c r="E296" s="5">
        <v>-468</v>
      </c>
      <c r="F296" s="5">
        <v>50</v>
      </c>
      <c r="G296" s="5">
        <v>7.0957000000000006E-2</v>
      </c>
      <c r="H296" s="5">
        <v>0.18607099999999999</v>
      </c>
      <c r="I296" s="5">
        <v>47.620302000000002</v>
      </c>
      <c r="J296" s="5">
        <v>1.305984</v>
      </c>
      <c r="K296" s="5">
        <v>9.0175380000000001</v>
      </c>
      <c r="L296" s="5">
        <v>0.123835</v>
      </c>
      <c r="M296" s="53">
        <v>7.0957000000000006E-2</v>
      </c>
      <c r="N296" s="5">
        <v>3.3563999999999997E-2</v>
      </c>
      <c r="O296" s="5">
        <v>99700</v>
      </c>
      <c r="P296" s="5">
        <v>21.7</v>
      </c>
      <c r="Q296" s="5">
        <v>60</v>
      </c>
      <c r="R296" s="5">
        <v>1.171</v>
      </c>
      <c r="S296" s="5" t="s">
        <v>628</v>
      </c>
      <c r="T296" s="5" t="s">
        <v>629</v>
      </c>
      <c r="U296" s="77">
        <v>1170</v>
      </c>
      <c r="V296" s="34">
        <v>11.818174824985935</v>
      </c>
      <c r="W296" s="2">
        <v>2.8454858395826568</v>
      </c>
      <c r="X296" s="2">
        <v>6.494659921054672</v>
      </c>
      <c r="Y296" s="2">
        <v>-16.617206434482611</v>
      </c>
      <c r="Z296" s="80">
        <f>VLOOKUP(U296,BG!$A$2:$F$55,4)</f>
        <v>16.221686892919614</v>
      </c>
      <c r="AA296" s="80">
        <f>VLOOKUP(U296,BG!$A$2:$F$55,5)</f>
        <v>0.65542297484792478</v>
      </c>
      <c r="AB296" s="4">
        <f>VLOOKUP(U296+1,BG!$A$2:$F$55,4)</f>
        <v>19.269522901595433</v>
      </c>
      <c r="AC296" s="4">
        <f>VLOOKUP(U296+1,BG!$A$2:$F$55,5)</f>
        <v>0.65515378403724578</v>
      </c>
      <c r="AD296" s="3">
        <f>COUNTIF($U$2:U296,U296)</f>
        <v>3</v>
      </c>
      <c r="AE296" s="3">
        <f t="shared" si="65"/>
        <v>19</v>
      </c>
      <c r="AF296" s="3">
        <f t="shared" si="68"/>
        <v>16</v>
      </c>
      <c r="AG296" s="3">
        <f t="shared" si="69"/>
        <v>2</v>
      </c>
      <c r="AH296" s="81">
        <f t="shared" si="66"/>
        <v>16.560335338328038</v>
      </c>
      <c r="AI296" s="81">
        <f t="shared" si="67"/>
        <v>0.65539306475784942</v>
      </c>
      <c r="AJ296" s="83">
        <v>1.2344200000000001</v>
      </c>
      <c r="AK296" s="83">
        <v>11.963900000000001</v>
      </c>
      <c r="AL296" s="84">
        <f t="shared" si="70"/>
        <v>14.768477438000001</v>
      </c>
      <c r="AM296" s="84">
        <f t="shared" si="80"/>
        <v>18.480462838266085</v>
      </c>
      <c r="AN296" s="84">
        <f t="shared" si="71"/>
        <v>10.853528930804529</v>
      </c>
      <c r="AO296" s="84">
        <f t="shared" si="72"/>
        <v>7.6269339074615559</v>
      </c>
      <c r="AP296" s="85">
        <f t="shared" si="73"/>
        <v>0.93635838689407747</v>
      </c>
      <c r="AQ296" s="85">
        <f t="shared" si="74"/>
        <v>7.1415435305384456</v>
      </c>
      <c r="AR296" s="86">
        <f t="shared" si="75"/>
        <v>0</v>
      </c>
      <c r="AS296" s="88">
        <f t="shared" si="76"/>
        <v>176.68858722048822</v>
      </c>
      <c r="AT296" s="88">
        <f t="shared" si="77"/>
        <v>120.02432131822702</v>
      </c>
      <c r="AU296" s="88">
        <f t="shared" si="78"/>
        <v>7.1133275893979659</v>
      </c>
      <c r="AV296" s="88">
        <f t="shared" si="79"/>
        <v>112.91099372882906</v>
      </c>
    </row>
    <row r="297" spans="1:48" x14ac:dyDescent="0.25">
      <c r="A297">
        <v>13</v>
      </c>
      <c r="B297" s="52">
        <v>4</v>
      </c>
      <c r="C297" s="5" t="s">
        <v>623</v>
      </c>
      <c r="D297" s="5">
        <v>-200</v>
      </c>
      <c r="E297" s="5">
        <v>-416</v>
      </c>
      <c r="F297" s="5">
        <v>50</v>
      </c>
      <c r="G297" s="5">
        <v>8.7946999999999997E-2</v>
      </c>
      <c r="H297" s="5">
        <v>0.18613499999999999</v>
      </c>
      <c r="I297" s="5">
        <v>47.636271000000001</v>
      </c>
      <c r="J297" s="5">
        <v>1.39123</v>
      </c>
      <c r="K297" s="5">
        <v>9.0189350000000008</v>
      </c>
      <c r="L297" s="5">
        <v>0.131934</v>
      </c>
      <c r="M297" s="53">
        <v>8.7946999999999997E-2</v>
      </c>
      <c r="N297" s="5">
        <v>6.3208E-2</v>
      </c>
      <c r="O297" s="5">
        <v>99700</v>
      </c>
      <c r="P297" s="5">
        <v>21.7</v>
      </c>
      <c r="Q297" s="5">
        <v>60</v>
      </c>
      <c r="R297" s="5">
        <v>1.171</v>
      </c>
      <c r="S297" s="5" t="s">
        <v>630</v>
      </c>
      <c r="T297" s="5" t="s">
        <v>631</v>
      </c>
      <c r="U297" s="77">
        <v>1170</v>
      </c>
      <c r="V297" s="34">
        <v>24.976399774108117</v>
      </c>
      <c r="W297" s="2">
        <v>1.287169052588325</v>
      </c>
      <c r="X297" s="2">
        <v>18.803578794455767</v>
      </c>
      <c r="Y297" s="2">
        <v>-21.291485644911489</v>
      </c>
      <c r="Z297" s="80">
        <f>VLOOKUP(U297,BG!$A$2:$F$55,4)</f>
        <v>16.221686892919614</v>
      </c>
      <c r="AA297" s="80">
        <f>VLOOKUP(U297,BG!$A$2:$F$55,5)</f>
        <v>0.65542297484792478</v>
      </c>
      <c r="AB297" s="4">
        <f>VLOOKUP(U297+1,BG!$A$2:$F$55,4)</f>
        <v>19.269522901595433</v>
      </c>
      <c r="AC297" s="4">
        <f>VLOOKUP(U297+1,BG!$A$2:$F$55,5)</f>
        <v>0.65515378403724578</v>
      </c>
      <c r="AD297" s="3">
        <f>COUNTIF($U$2:U297,U297)</f>
        <v>4</v>
      </c>
      <c r="AE297" s="3">
        <f t="shared" si="65"/>
        <v>19</v>
      </c>
      <c r="AF297" s="3">
        <f t="shared" si="68"/>
        <v>15</v>
      </c>
      <c r="AG297" s="3">
        <f t="shared" si="69"/>
        <v>3</v>
      </c>
      <c r="AH297" s="81">
        <f t="shared" si="66"/>
        <v>16.72965956103225</v>
      </c>
      <c r="AI297" s="81">
        <f t="shared" si="67"/>
        <v>0.65537810971281152</v>
      </c>
      <c r="AJ297" s="83">
        <v>0.67756099999999997</v>
      </c>
      <c r="AK297" s="83">
        <v>21.019300000000001</v>
      </c>
      <c r="AL297" s="84">
        <f t="shared" si="70"/>
        <v>14.2418579273</v>
      </c>
      <c r="AM297" s="84">
        <f t="shared" si="80"/>
        <v>24.203384702129547</v>
      </c>
      <c r="AN297" s="84">
        <f t="shared" si="71"/>
        <v>10.96425265924818</v>
      </c>
      <c r="AO297" s="84">
        <f t="shared" si="72"/>
        <v>13.239132042881367</v>
      </c>
      <c r="AP297" s="85">
        <f t="shared" si="73"/>
        <v>7.5739548572430357E-2</v>
      </c>
      <c r="AQ297" s="85">
        <f t="shared" si="74"/>
        <v>1.0027258844186324</v>
      </c>
      <c r="AR297" s="86">
        <f t="shared" si="75"/>
        <v>0</v>
      </c>
      <c r="AS297" s="88">
        <f t="shared" si="76"/>
        <v>299.35388433129691</v>
      </c>
      <c r="AT297" s="88">
        <f t="shared" si="77"/>
        <v>455.1102513390183</v>
      </c>
      <c r="AU297" s="88">
        <f t="shared" si="78"/>
        <v>7.1857311822317396</v>
      </c>
      <c r="AV297" s="88">
        <f t="shared" si="79"/>
        <v>447.92452015678657</v>
      </c>
    </row>
    <row r="298" spans="1:48" x14ac:dyDescent="0.25">
      <c r="A298">
        <v>13</v>
      </c>
      <c r="B298" s="52">
        <v>5</v>
      </c>
      <c r="C298" s="5" t="s">
        <v>623</v>
      </c>
      <c r="D298" s="5">
        <v>-200</v>
      </c>
      <c r="E298" s="5">
        <v>-364</v>
      </c>
      <c r="F298" s="5">
        <v>50</v>
      </c>
      <c r="G298" s="5">
        <v>0.11658399999999999</v>
      </c>
      <c r="H298" s="5">
        <v>0.185501</v>
      </c>
      <c r="I298" s="5">
        <v>47.477093000000004</v>
      </c>
      <c r="J298" s="5">
        <v>1.375281</v>
      </c>
      <c r="K298" s="5">
        <v>9.0038699999999992</v>
      </c>
      <c r="L298" s="5">
        <v>0.13059499999999999</v>
      </c>
      <c r="M298" s="53">
        <v>0.11658399999999999</v>
      </c>
      <c r="N298" s="5">
        <v>0.11511</v>
      </c>
      <c r="O298" s="5">
        <v>99700</v>
      </c>
      <c r="P298" s="5">
        <v>21.7</v>
      </c>
      <c r="Q298" s="5">
        <v>60</v>
      </c>
      <c r="R298" s="5">
        <v>1.171</v>
      </c>
      <c r="S298" s="5" t="s">
        <v>632</v>
      </c>
      <c r="T298" s="5" t="s">
        <v>633</v>
      </c>
      <c r="U298" s="77">
        <v>1170</v>
      </c>
      <c r="V298" s="34">
        <v>48.122883325236764</v>
      </c>
      <c r="W298" s="2">
        <v>0.94738985912308205</v>
      </c>
      <c r="X298" s="2">
        <v>41.667273491017113</v>
      </c>
      <c r="Y298" s="2">
        <v>-23.538431462439362</v>
      </c>
      <c r="Z298" s="80">
        <f>VLOOKUP(U298,BG!$A$2:$F$55,4)</f>
        <v>16.221686892919614</v>
      </c>
      <c r="AA298" s="80">
        <f>VLOOKUP(U298,BG!$A$2:$F$55,5)</f>
        <v>0.65542297484792478</v>
      </c>
      <c r="AB298" s="4">
        <f>VLOOKUP(U298+1,BG!$A$2:$F$55,4)</f>
        <v>19.269522901595433</v>
      </c>
      <c r="AC298" s="4">
        <f>VLOOKUP(U298+1,BG!$A$2:$F$55,5)</f>
        <v>0.65515378403724578</v>
      </c>
      <c r="AD298" s="3">
        <f>COUNTIF($U$2:U298,U298)</f>
        <v>5</v>
      </c>
      <c r="AE298" s="3">
        <f t="shared" si="65"/>
        <v>19</v>
      </c>
      <c r="AF298" s="3">
        <f t="shared" si="68"/>
        <v>14</v>
      </c>
      <c r="AG298" s="3">
        <f t="shared" si="69"/>
        <v>4</v>
      </c>
      <c r="AH298" s="81">
        <f t="shared" si="66"/>
        <v>16.898983783736462</v>
      </c>
      <c r="AI298" s="81">
        <f t="shared" si="67"/>
        <v>0.65536315466777384</v>
      </c>
      <c r="AJ298" s="83">
        <v>0.72838099999999995</v>
      </c>
      <c r="AK298" s="83">
        <v>41.8855</v>
      </c>
      <c r="AL298" s="84">
        <f t="shared" si="70"/>
        <v>30.508602375499997</v>
      </c>
      <c r="AM298" s="84">
        <f t="shared" si="80"/>
        <v>39.475152362697635</v>
      </c>
      <c r="AN298" s="84">
        <f t="shared" si="71"/>
        <v>11.074971323189081</v>
      </c>
      <c r="AO298" s="84">
        <f t="shared" si="72"/>
        <v>28.400181039508553</v>
      </c>
      <c r="AP298" s="85">
        <f t="shared" si="73"/>
        <v>7.4239714636267301E-2</v>
      </c>
      <c r="AQ298" s="85">
        <f t="shared" si="74"/>
        <v>2.1084213359914443</v>
      </c>
      <c r="AR298" s="86">
        <f t="shared" si="75"/>
        <v>0</v>
      </c>
      <c r="AS298" s="88">
        <f t="shared" si="76"/>
        <v>1277.8680647990052</v>
      </c>
      <c r="AT298" s="88">
        <f t="shared" si="77"/>
        <v>1644.8219695960927</v>
      </c>
      <c r="AU298" s="88">
        <f t="shared" si="78"/>
        <v>7.2581281442203256</v>
      </c>
      <c r="AV298" s="88">
        <f t="shared" si="79"/>
        <v>1637.5638414518723</v>
      </c>
    </row>
    <row r="299" spans="1:48" x14ac:dyDescent="0.25">
      <c r="A299">
        <v>13</v>
      </c>
      <c r="B299" s="52">
        <v>6</v>
      </c>
      <c r="C299" s="5" t="s">
        <v>623</v>
      </c>
      <c r="D299" s="5">
        <v>-200</v>
      </c>
      <c r="E299" s="5">
        <v>-312</v>
      </c>
      <c r="F299" s="5">
        <v>50</v>
      </c>
      <c r="G299" s="5">
        <v>0.16088</v>
      </c>
      <c r="H299" s="5">
        <v>0.184894</v>
      </c>
      <c r="I299" s="5">
        <v>47.324922999999998</v>
      </c>
      <c r="J299" s="5">
        <v>1.3798060000000001</v>
      </c>
      <c r="K299" s="5">
        <v>8.9894169999999995</v>
      </c>
      <c r="L299" s="5">
        <v>0.13125400000000001</v>
      </c>
      <c r="M299" s="53">
        <v>0.16088</v>
      </c>
      <c r="N299" s="5">
        <v>0.190391</v>
      </c>
      <c r="O299" s="5">
        <v>99700</v>
      </c>
      <c r="P299" s="5">
        <v>21.7</v>
      </c>
      <c r="Q299" s="5">
        <v>60</v>
      </c>
      <c r="R299" s="5">
        <v>1.171</v>
      </c>
      <c r="S299" s="5" t="s">
        <v>634</v>
      </c>
      <c r="T299" s="5" t="s">
        <v>635</v>
      </c>
      <c r="U299" s="77">
        <v>1170</v>
      </c>
      <c r="V299" s="34">
        <v>84.690988788504967</v>
      </c>
      <c r="W299" s="2">
        <v>0.85841774534968385</v>
      </c>
      <c r="X299" s="2">
        <v>76.663342887192712</v>
      </c>
      <c r="Y299" s="2">
        <v>-24.286829054014284</v>
      </c>
      <c r="Z299" s="80">
        <f>VLOOKUP(U299,BG!$A$2:$F$55,4)</f>
        <v>16.221686892919614</v>
      </c>
      <c r="AA299" s="80">
        <f>VLOOKUP(U299,BG!$A$2:$F$55,5)</f>
        <v>0.65542297484792478</v>
      </c>
      <c r="AB299" s="4">
        <f>VLOOKUP(U299+1,BG!$A$2:$F$55,4)</f>
        <v>19.269522901595433</v>
      </c>
      <c r="AC299" s="4">
        <f>VLOOKUP(U299+1,BG!$A$2:$F$55,5)</f>
        <v>0.65515378403724578</v>
      </c>
      <c r="AD299" s="3">
        <f>COUNTIF($U$2:U299,U299)</f>
        <v>6</v>
      </c>
      <c r="AE299" s="3">
        <f t="shared" si="65"/>
        <v>19</v>
      </c>
      <c r="AF299" s="3">
        <f t="shared" si="68"/>
        <v>13</v>
      </c>
      <c r="AG299" s="3">
        <f t="shared" si="69"/>
        <v>5</v>
      </c>
      <c r="AH299" s="81">
        <f t="shared" si="66"/>
        <v>17.068308006440677</v>
      </c>
      <c r="AI299" s="81">
        <f t="shared" si="67"/>
        <v>0.65534819962273616</v>
      </c>
      <c r="AJ299" s="83">
        <v>0.75514499999999996</v>
      </c>
      <c r="AK299" s="83">
        <v>78.8172</v>
      </c>
      <c r="AL299" s="84">
        <f t="shared" si="70"/>
        <v>59.518414493999998</v>
      </c>
      <c r="AM299" s="84">
        <f t="shared" si="80"/>
        <v>65.809173952193689</v>
      </c>
      <c r="AN299" s="84">
        <f t="shared" si="71"/>
        <v>11.185684922627232</v>
      </c>
      <c r="AO299" s="84">
        <f t="shared" si="72"/>
        <v>54.623489029566457</v>
      </c>
      <c r="AP299" s="85">
        <f t="shared" si="73"/>
        <v>8.9612098227266831E-2</v>
      </c>
      <c r="AQ299" s="85">
        <f t="shared" si="74"/>
        <v>4.8949254644335412</v>
      </c>
      <c r="AR299" s="86">
        <f t="shared" si="75"/>
        <v>0</v>
      </c>
      <c r="AS299" s="88">
        <f t="shared" si="76"/>
        <v>4691.0747788564959</v>
      </c>
      <c r="AT299" s="88">
        <f t="shared" si="77"/>
        <v>5045.151267819936</v>
      </c>
      <c r="AU299" s="88">
        <f t="shared" si="78"/>
        <v>7.3305184755909405</v>
      </c>
      <c r="AV299" s="88">
        <f t="shared" si="79"/>
        <v>5037.8207493443451</v>
      </c>
    </row>
    <row r="300" spans="1:48" x14ac:dyDescent="0.25">
      <c r="A300">
        <v>13</v>
      </c>
      <c r="B300" s="52">
        <v>7</v>
      </c>
      <c r="C300" s="5" t="s">
        <v>623</v>
      </c>
      <c r="D300" s="5">
        <v>-200</v>
      </c>
      <c r="E300" s="5">
        <v>-260</v>
      </c>
      <c r="F300" s="5">
        <v>50</v>
      </c>
      <c r="G300" s="5">
        <v>0.21617400000000001</v>
      </c>
      <c r="H300" s="5">
        <v>0.18515499999999999</v>
      </c>
      <c r="I300" s="5">
        <v>47.390529000000001</v>
      </c>
      <c r="J300" s="5">
        <v>1.3706370000000001</v>
      </c>
      <c r="K300" s="5">
        <v>8.9956619999999994</v>
      </c>
      <c r="L300" s="5">
        <v>0.130249</v>
      </c>
      <c r="M300" s="53">
        <v>0.21617400000000001</v>
      </c>
      <c r="N300" s="5">
        <v>0.23460700000000001</v>
      </c>
      <c r="O300" s="5">
        <v>99700</v>
      </c>
      <c r="P300" s="5">
        <v>21.7</v>
      </c>
      <c r="Q300" s="5">
        <v>60</v>
      </c>
      <c r="R300" s="5">
        <v>1.171</v>
      </c>
      <c r="S300" s="5" t="s">
        <v>636</v>
      </c>
      <c r="T300" s="5" t="s">
        <v>637</v>
      </c>
      <c r="U300" s="77">
        <v>1170</v>
      </c>
      <c r="V300" s="34">
        <v>130.67077020192721</v>
      </c>
      <c r="W300" s="2">
        <v>0.91748216701676644</v>
      </c>
      <c r="X300" s="2">
        <v>107.94261856596451</v>
      </c>
      <c r="Y300" s="2">
        <v>-24.845692649452616</v>
      </c>
      <c r="Z300" s="80">
        <f>VLOOKUP(U300,BG!$A$2:$F$55,4)</f>
        <v>16.221686892919614</v>
      </c>
      <c r="AA300" s="80">
        <f>VLOOKUP(U300,BG!$A$2:$F$55,5)</f>
        <v>0.65542297484792478</v>
      </c>
      <c r="AB300" s="4">
        <f>VLOOKUP(U300+1,BG!$A$2:$F$55,4)</f>
        <v>19.269522901595433</v>
      </c>
      <c r="AC300" s="4">
        <f>VLOOKUP(U300+1,BG!$A$2:$F$55,5)</f>
        <v>0.65515378403724578</v>
      </c>
      <c r="AD300" s="3">
        <f>COUNTIF($U$2:U300,U300)</f>
        <v>7</v>
      </c>
      <c r="AE300" s="3">
        <f t="shared" si="65"/>
        <v>19</v>
      </c>
      <c r="AF300" s="3">
        <f t="shared" si="68"/>
        <v>12</v>
      </c>
      <c r="AG300" s="3">
        <f t="shared" si="69"/>
        <v>6</v>
      </c>
      <c r="AH300" s="81">
        <f t="shared" si="66"/>
        <v>17.237632229144886</v>
      </c>
      <c r="AI300" s="81">
        <f t="shared" si="67"/>
        <v>0.65533324457769848</v>
      </c>
      <c r="AJ300" s="83">
        <v>0.848047</v>
      </c>
      <c r="AK300" s="83">
        <v>109.768</v>
      </c>
      <c r="AL300" s="84">
        <f t="shared" si="70"/>
        <v>93.088423096</v>
      </c>
      <c r="AM300" s="84">
        <f t="shared" si="80"/>
        <v>99.035427595365363</v>
      </c>
      <c r="AN300" s="84">
        <f t="shared" si="71"/>
        <v>11.296393457562623</v>
      </c>
      <c r="AO300" s="84">
        <f t="shared" si="72"/>
        <v>87.739034137802747</v>
      </c>
      <c r="AP300" s="85">
        <f t="shared" si="73"/>
        <v>6.0969316687433703E-2</v>
      </c>
      <c r="AQ300" s="85">
        <f t="shared" si="74"/>
        <v>5.3493889581972525</v>
      </c>
      <c r="AR300" s="86">
        <f t="shared" si="75"/>
        <v>0</v>
      </c>
      <c r="AS300" s="88">
        <f t="shared" si="76"/>
        <v>10218.130026401728</v>
      </c>
      <c r="AT300" s="88">
        <f t="shared" si="77"/>
        <v>10690.143385443718</v>
      </c>
      <c r="AU300" s="88">
        <f t="shared" si="78"/>
        <v>7.4029021765707999</v>
      </c>
      <c r="AV300" s="88">
        <f t="shared" si="79"/>
        <v>10682.740483267147</v>
      </c>
    </row>
    <row r="301" spans="1:48" x14ac:dyDescent="0.25">
      <c r="A301">
        <v>13</v>
      </c>
      <c r="B301" s="52">
        <v>8</v>
      </c>
      <c r="C301" s="5" t="s">
        <v>623</v>
      </c>
      <c r="D301" s="5">
        <v>-200</v>
      </c>
      <c r="E301" s="5">
        <v>-208</v>
      </c>
      <c r="F301" s="5">
        <v>50</v>
      </c>
      <c r="G301" s="5">
        <v>0.29241899999999998</v>
      </c>
      <c r="H301" s="5">
        <v>0.18507899999999999</v>
      </c>
      <c r="I301" s="5">
        <v>47.371358000000001</v>
      </c>
      <c r="J301" s="5">
        <v>1.3714310000000001</v>
      </c>
      <c r="K301" s="5">
        <v>8.9938389999999995</v>
      </c>
      <c r="L301" s="5">
        <v>0.130442</v>
      </c>
      <c r="M301" s="53">
        <v>0.29241899999999998</v>
      </c>
      <c r="N301" s="5">
        <v>0.334115</v>
      </c>
      <c r="O301" s="5">
        <v>99700</v>
      </c>
      <c r="P301" s="5">
        <v>21.7</v>
      </c>
      <c r="Q301" s="5">
        <v>60</v>
      </c>
      <c r="R301" s="5">
        <v>1.171</v>
      </c>
      <c r="S301" s="5" t="s">
        <v>638</v>
      </c>
      <c r="T301" s="5" t="s">
        <v>639</v>
      </c>
      <c r="U301" s="77">
        <v>1170</v>
      </c>
      <c r="V301" s="34">
        <v>194.58840116887995</v>
      </c>
      <c r="W301" s="2">
        <v>0.94000520682498356</v>
      </c>
      <c r="X301" s="2">
        <v>150.13905630712918</v>
      </c>
      <c r="Y301" s="2">
        <v>-29.323092113703275</v>
      </c>
      <c r="Z301" s="80">
        <f>VLOOKUP(U301,BG!$A$2:$F$55,4)</f>
        <v>16.221686892919614</v>
      </c>
      <c r="AA301" s="80">
        <f>VLOOKUP(U301,BG!$A$2:$F$55,5)</f>
        <v>0.65542297484792478</v>
      </c>
      <c r="AB301" s="4">
        <f>VLOOKUP(U301+1,BG!$A$2:$F$55,4)</f>
        <v>19.269522901595433</v>
      </c>
      <c r="AC301" s="4">
        <f>VLOOKUP(U301+1,BG!$A$2:$F$55,5)</f>
        <v>0.65515378403724578</v>
      </c>
      <c r="AD301" s="3">
        <f>COUNTIF($U$2:U301,U301)</f>
        <v>8</v>
      </c>
      <c r="AE301" s="3">
        <f t="shared" si="65"/>
        <v>19</v>
      </c>
      <c r="AF301" s="3">
        <f t="shared" si="68"/>
        <v>11</v>
      </c>
      <c r="AG301" s="3">
        <f t="shared" si="69"/>
        <v>7</v>
      </c>
      <c r="AH301" s="81">
        <f t="shared" si="66"/>
        <v>17.406956451849098</v>
      </c>
      <c r="AI301" s="81">
        <f t="shared" si="67"/>
        <v>0.6553182895326608</v>
      </c>
      <c r="AJ301" s="83">
        <v>0.93194500000000002</v>
      </c>
      <c r="AK301" s="83">
        <v>151.101</v>
      </c>
      <c r="AL301" s="84">
        <f t="shared" si="70"/>
        <v>140.81782144499999</v>
      </c>
      <c r="AM301" s="84">
        <f t="shared" si="80"/>
        <v>141.13149467649083</v>
      </c>
      <c r="AN301" s="84">
        <f t="shared" si="71"/>
        <v>11.407096927995266</v>
      </c>
      <c r="AO301" s="84">
        <f t="shared" si="72"/>
        <v>129.72439774849556</v>
      </c>
      <c r="AP301" s="85">
        <f t="shared" si="73"/>
        <v>8.551532239919829E-2</v>
      </c>
      <c r="AQ301" s="85">
        <f t="shared" si="74"/>
        <v>11.093423696504431</v>
      </c>
      <c r="AR301" s="86">
        <f t="shared" si="75"/>
        <v>0</v>
      </c>
      <c r="AS301" s="88">
        <f t="shared" si="76"/>
        <v>21277.713638160945</v>
      </c>
      <c r="AT301" s="88">
        <f t="shared" si="77"/>
        <v>21189.349425942957</v>
      </c>
      <c r="AU301" s="88">
        <f t="shared" si="78"/>
        <v>7.4752792473871263</v>
      </c>
      <c r="AV301" s="88">
        <f t="shared" si="79"/>
        <v>21181.874146695569</v>
      </c>
    </row>
    <row r="302" spans="1:48" x14ac:dyDescent="0.25">
      <c r="A302">
        <v>13</v>
      </c>
      <c r="B302" s="52">
        <v>9</v>
      </c>
      <c r="C302" s="5" t="s">
        <v>623</v>
      </c>
      <c r="D302" s="5">
        <v>-200</v>
      </c>
      <c r="E302" s="5">
        <v>-156</v>
      </c>
      <c r="F302" s="5">
        <v>50</v>
      </c>
      <c r="G302" s="5">
        <v>0.40736</v>
      </c>
      <c r="H302" s="5">
        <v>0.185057</v>
      </c>
      <c r="I302" s="5">
        <v>47.365774999999999</v>
      </c>
      <c r="J302" s="5">
        <v>1.3907989999999999</v>
      </c>
      <c r="K302" s="5">
        <v>8.9932829999999999</v>
      </c>
      <c r="L302" s="5">
        <v>0.132192</v>
      </c>
      <c r="M302" s="53">
        <v>0.40736</v>
      </c>
      <c r="N302" s="5">
        <v>0.489759</v>
      </c>
      <c r="O302" s="5">
        <v>99700</v>
      </c>
      <c r="P302" s="5">
        <v>21.7</v>
      </c>
      <c r="Q302" s="5">
        <v>60</v>
      </c>
      <c r="R302" s="5">
        <v>1.171</v>
      </c>
      <c r="S302" s="5" t="s">
        <v>640</v>
      </c>
      <c r="T302" s="5" t="s">
        <v>641</v>
      </c>
      <c r="U302" s="77">
        <v>1170</v>
      </c>
      <c r="V302" s="34">
        <v>291.63945989937912</v>
      </c>
      <c r="W302" s="2">
        <v>1.0616346235100016</v>
      </c>
      <c r="X302" s="2">
        <v>198.17475444892239</v>
      </c>
      <c r="Y302" s="2">
        <v>-30.259104442659687</v>
      </c>
      <c r="Z302" s="80">
        <f>VLOOKUP(U302,BG!$A$2:$F$55,4)</f>
        <v>16.221686892919614</v>
      </c>
      <c r="AA302" s="80">
        <f>VLOOKUP(U302,BG!$A$2:$F$55,5)</f>
        <v>0.65542297484792478</v>
      </c>
      <c r="AB302" s="4">
        <f>VLOOKUP(U302+1,BG!$A$2:$F$55,4)</f>
        <v>19.269522901595433</v>
      </c>
      <c r="AC302" s="4">
        <f>VLOOKUP(U302+1,BG!$A$2:$F$55,5)</f>
        <v>0.65515378403724578</v>
      </c>
      <c r="AD302" s="3">
        <f>COUNTIF($U$2:U302,U302)</f>
        <v>9</v>
      </c>
      <c r="AE302" s="3">
        <f t="shared" si="65"/>
        <v>19</v>
      </c>
      <c r="AF302" s="3">
        <f t="shared" si="68"/>
        <v>10</v>
      </c>
      <c r="AG302" s="3">
        <f t="shared" si="69"/>
        <v>8</v>
      </c>
      <c r="AH302" s="81">
        <f t="shared" si="66"/>
        <v>17.576280674553313</v>
      </c>
      <c r="AI302" s="81">
        <f t="shared" si="67"/>
        <v>0.6553033344876229</v>
      </c>
      <c r="AJ302" s="83">
        <v>1.06098</v>
      </c>
      <c r="AK302" s="83">
        <v>199.261</v>
      </c>
      <c r="AL302" s="84">
        <f t="shared" si="70"/>
        <v>211.41193577999999</v>
      </c>
      <c r="AM302" s="84">
        <f t="shared" si="80"/>
        <v>210.38918082856873</v>
      </c>
      <c r="AN302" s="84">
        <f t="shared" si="71"/>
        <v>11.517795333925152</v>
      </c>
      <c r="AO302" s="84">
        <f t="shared" si="72"/>
        <v>198.87138549464356</v>
      </c>
      <c r="AP302" s="85">
        <f t="shared" si="73"/>
        <v>6.3058595655503188E-2</v>
      </c>
      <c r="AQ302" s="85">
        <f t="shared" si="74"/>
        <v>12.540550285356431</v>
      </c>
      <c r="AR302" s="86">
        <f t="shared" si="75"/>
        <v>0</v>
      </c>
      <c r="AS302" s="88">
        <f t="shared" si="76"/>
        <v>42126.153735458582</v>
      </c>
      <c r="AT302" s="88">
        <f t="shared" si="77"/>
        <v>41693.82424941154</v>
      </c>
      <c r="AU302" s="88">
        <f t="shared" si="78"/>
        <v>7.5476496882671364</v>
      </c>
      <c r="AV302" s="88">
        <f t="shared" si="79"/>
        <v>41686.276599723271</v>
      </c>
    </row>
    <row r="303" spans="1:48" x14ac:dyDescent="0.25">
      <c r="A303">
        <v>13</v>
      </c>
      <c r="B303" s="52">
        <v>10</v>
      </c>
      <c r="C303" s="5" t="s">
        <v>623</v>
      </c>
      <c r="D303" s="5">
        <v>-200</v>
      </c>
      <c r="E303" s="5">
        <v>-104</v>
      </c>
      <c r="F303" s="5">
        <v>50</v>
      </c>
      <c r="G303" s="5">
        <v>0.44845800000000002</v>
      </c>
      <c r="H303" s="5">
        <v>0.184943</v>
      </c>
      <c r="I303" s="5">
        <v>47.337141000000003</v>
      </c>
      <c r="J303" s="5">
        <v>1.3796660000000001</v>
      </c>
      <c r="K303" s="5">
        <v>8.9905790000000003</v>
      </c>
      <c r="L303" s="5">
        <v>0.13114600000000001</v>
      </c>
      <c r="M303" s="53">
        <v>0.44845800000000002</v>
      </c>
      <c r="N303" s="5">
        <v>0.49686200000000003</v>
      </c>
      <c r="O303" s="5">
        <v>99700</v>
      </c>
      <c r="P303" s="5">
        <v>21.7</v>
      </c>
      <c r="Q303" s="5">
        <v>60</v>
      </c>
      <c r="R303" s="5">
        <v>1.171</v>
      </c>
      <c r="S303" s="5" t="s">
        <v>642</v>
      </c>
      <c r="T303" s="5" t="s">
        <v>643</v>
      </c>
      <c r="U303" s="77">
        <v>1170</v>
      </c>
      <c r="V303" s="34">
        <v>325.35088836826247</v>
      </c>
      <c r="W303" s="2">
        <v>1.1528981429680651</v>
      </c>
      <c r="X303" s="2">
        <v>203.40006104704133</v>
      </c>
      <c r="Y303" s="2">
        <v>-31.189884476758653</v>
      </c>
      <c r="Z303" s="80">
        <f>VLOOKUP(U303,BG!$A$2:$F$55,4)</f>
        <v>16.221686892919614</v>
      </c>
      <c r="AA303" s="80">
        <f>VLOOKUP(U303,BG!$A$2:$F$55,5)</f>
        <v>0.65542297484792478</v>
      </c>
      <c r="AB303" s="4">
        <f>VLOOKUP(U303+1,BG!$A$2:$F$55,4)</f>
        <v>19.269522901595433</v>
      </c>
      <c r="AC303" s="4">
        <f>VLOOKUP(U303+1,BG!$A$2:$F$55,5)</f>
        <v>0.65515378403724578</v>
      </c>
      <c r="AD303" s="3">
        <f>COUNTIF($U$2:U303,U303)</f>
        <v>10</v>
      </c>
      <c r="AE303" s="3">
        <f t="shared" si="65"/>
        <v>19</v>
      </c>
      <c r="AF303" s="3">
        <f t="shared" si="68"/>
        <v>9</v>
      </c>
      <c r="AG303" s="3">
        <f t="shared" si="69"/>
        <v>9</v>
      </c>
      <c r="AH303" s="81">
        <f t="shared" si="66"/>
        <v>17.745604897257522</v>
      </c>
      <c r="AI303" s="81">
        <f t="shared" si="67"/>
        <v>0.65528837944258533</v>
      </c>
      <c r="AJ303" s="83">
        <v>1.1529199999999999</v>
      </c>
      <c r="AK303" s="83">
        <v>204.49199999999999</v>
      </c>
      <c r="AL303" s="84">
        <f t="shared" si="70"/>
        <v>235.76291663999999</v>
      </c>
      <c r="AM303" s="84">
        <f t="shared" si="80"/>
        <v>234.49955266072504</v>
      </c>
      <c r="AN303" s="84">
        <f t="shared" si="71"/>
        <v>11.628488675352287</v>
      </c>
      <c r="AO303" s="84">
        <f t="shared" si="72"/>
        <v>222.87106398537276</v>
      </c>
      <c r="AP303" s="85">
        <f t="shared" si="73"/>
        <v>5.7844443437813593E-2</v>
      </c>
      <c r="AQ303" s="85">
        <f t="shared" si="74"/>
        <v>12.891852654627229</v>
      </c>
      <c r="AR303" s="86">
        <f t="shared" si="75"/>
        <v>0</v>
      </c>
      <c r="AS303" s="88">
        <f t="shared" si="76"/>
        <v>48211.630349546875</v>
      </c>
      <c r="AT303" s="88">
        <f t="shared" si="77"/>
        <v>47697.223326695355</v>
      </c>
      <c r="AU303" s="88">
        <f t="shared" si="78"/>
        <v>7.6200134994380564</v>
      </c>
      <c r="AV303" s="88">
        <f t="shared" si="79"/>
        <v>47689.603313195919</v>
      </c>
    </row>
    <row r="304" spans="1:48" x14ac:dyDescent="0.25">
      <c r="A304">
        <v>13</v>
      </c>
      <c r="B304" s="52">
        <v>11</v>
      </c>
      <c r="C304" s="5" t="s">
        <v>623</v>
      </c>
      <c r="D304" s="5">
        <v>-200</v>
      </c>
      <c r="E304" s="5">
        <v>-52</v>
      </c>
      <c r="F304" s="5">
        <v>50</v>
      </c>
      <c r="G304" s="5">
        <v>0.450046</v>
      </c>
      <c r="H304" s="5">
        <v>0.18496299999999999</v>
      </c>
      <c r="I304" s="5">
        <v>47.342185999999998</v>
      </c>
      <c r="J304" s="5">
        <v>1.3751279999999999</v>
      </c>
      <c r="K304" s="5">
        <v>8.9910639999999997</v>
      </c>
      <c r="L304" s="5">
        <v>0.130771</v>
      </c>
      <c r="M304" s="53">
        <v>0.450046</v>
      </c>
      <c r="N304" s="5">
        <v>0.529976</v>
      </c>
      <c r="O304" s="5">
        <v>99700</v>
      </c>
      <c r="P304" s="5">
        <v>21.7</v>
      </c>
      <c r="Q304" s="5">
        <v>60</v>
      </c>
      <c r="R304" s="5">
        <v>1.171</v>
      </c>
      <c r="S304" s="5" t="s">
        <v>644</v>
      </c>
      <c r="T304" s="5" t="s">
        <v>645</v>
      </c>
      <c r="U304" s="77">
        <v>1170</v>
      </c>
      <c r="V304" s="34">
        <v>325.19312038646552</v>
      </c>
      <c r="W304" s="2">
        <v>1.1149483873621411</v>
      </c>
      <c r="X304" s="2">
        <v>210.12781578723946</v>
      </c>
      <c r="Y304" s="2">
        <v>-32.314638208313063</v>
      </c>
      <c r="Z304" s="80">
        <f>VLOOKUP(U304,BG!$A$2:$F$55,4)</f>
        <v>16.221686892919614</v>
      </c>
      <c r="AA304" s="80">
        <f>VLOOKUP(U304,BG!$A$2:$F$55,5)</f>
        <v>0.65542297484792478</v>
      </c>
      <c r="AB304" s="4">
        <f>VLOOKUP(U304+1,BG!$A$2:$F$55,4)</f>
        <v>19.269522901595433</v>
      </c>
      <c r="AC304" s="4">
        <f>VLOOKUP(U304+1,BG!$A$2:$F$55,5)</f>
        <v>0.65515378403724578</v>
      </c>
      <c r="AD304" s="3">
        <f>COUNTIF($U$2:U304,U304)</f>
        <v>11</v>
      </c>
      <c r="AE304" s="3">
        <f t="shared" si="65"/>
        <v>19</v>
      </c>
      <c r="AF304" s="3">
        <f t="shared" si="68"/>
        <v>8</v>
      </c>
      <c r="AG304" s="3">
        <f t="shared" si="69"/>
        <v>10</v>
      </c>
      <c r="AH304" s="81">
        <f t="shared" si="66"/>
        <v>17.914929119961737</v>
      </c>
      <c r="AI304" s="81">
        <f t="shared" si="67"/>
        <v>0.65527342439754754</v>
      </c>
      <c r="AJ304" s="83">
        <v>1.1148800000000001</v>
      </c>
      <c r="AK304" s="83">
        <v>211.25399999999999</v>
      </c>
      <c r="AL304" s="84">
        <f t="shared" si="70"/>
        <v>235.52285952</v>
      </c>
      <c r="AM304" s="84">
        <f t="shared" si="80"/>
        <v>234.28166935191169</v>
      </c>
      <c r="AN304" s="84">
        <f t="shared" si="71"/>
        <v>11.73917695227667</v>
      </c>
      <c r="AO304" s="84">
        <f t="shared" si="72"/>
        <v>222.54249239963502</v>
      </c>
      <c r="AP304" s="85">
        <f t="shared" si="73"/>
        <v>5.832758939832141E-2</v>
      </c>
      <c r="AQ304" s="85">
        <f t="shared" si="74"/>
        <v>12.980367120364974</v>
      </c>
      <c r="AR304" s="86">
        <f t="shared" si="75"/>
        <v>0</v>
      </c>
      <c r="AS304" s="88">
        <f t="shared" si="76"/>
        <v>49755.146165038073</v>
      </c>
      <c r="AT304" s="88">
        <f t="shared" si="77"/>
        <v>49229.095459905438</v>
      </c>
      <c r="AU304" s="88">
        <f t="shared" si="78"/>
        <v>7.6923706811271</v>
      </c>
      <c r="AV304" s="88">
        <f t="shared" si="79"/>
        <v>49221.40308922431</v>
      </c>
    </row>
    <row r="305" spans="1:48" x14ac:dyDescent="0.25">
      <c r="A305">
        <v>13</v>
      </c>
      <c r="B305" s="52">
        <v>12</v>
      </c>
      <c r="C305" s="5" t="s">
        <v>623</v>
      </c>
      <c r="D305" s="5">
        <v>-200</v>
      </c>
      <c r="E305" s="5">
        <v>0</v>
      </c>
      <c r="F305" s="5">
        <v>50</v>
      </c>
      <c r="G305" s="5">
        <v>0.37283699999999997</v>
      </c>
      <c r="H305" s="5">
        <v>0.18477299999999999</v>
      </c>
      <c r="I305" s="5">
        <v>47.294473000000004</v>
      </c>
      <c r="J305" s="5">
        <v>1.4094899999999999</v>
      </c>
      <c r="K305" s="5">
        <v>8.9864770000000007</v>
      </c>
      <c r="L305" s="5">
        <v>0.13439599999999999</v>
      </c>
      <c r="M305" s="53">
        <v>0.37283699999999997</v>
      </c>
      <c r="N305" s="5">
        <v>0.42484899999999998</v>
      </c>
      <c r="O305" s="5">
        <v>99700</v>
      </c>
      <c r="P305" s="5">
        <v>21.7</v>
      </c>
      <c r="Q305" s="5">
        <v>60</v>
      </c>
      <c r="R305" s="5">
        <v>1.171</v>
      </c>
      <c r="S305" s="5" t="s">
        <v>646</v>
      </c>
      <c r="T305" s="5" t="s">
        <v>647</v>
      </c>
      <c r="U305" s="77">
        <v>1170</v>
      </c>
      <c r="V305" s="34">
        <v>257.54832996472231</v>
      </c>
      <c r="W305" s="2">
        <v>1.060704552555674</v>
      </c>
      <c r="X305" s="2">
        <v>176.54637296327931</v>
      </c>
      <c r="Y305" s="2">
        <v>-32.126221565909404</v>
      </c>
      <c r="Z305" s="80">
        <f>VLOOKUP(U305,BG!$A$2:$F$55,4)</f>
        <v>16.221686892919614</v>
      </c>
      <c r="AA305" s="80">
        <f>VLOOKUP(U305,BG!$A$2:$F$55,5)</f>
        <v>0.65542297484792478</v>
      </c>
      <c r="AB305" s="4">
        <f>VLOOKUP(U305+1,BG!$A$2:$F$55,4)</f>
        <v>19.269522901595433</v>
      </c>
      <c r="AC305" s="4">
        <f>VLOOKUP(U305+1,BG!$A$2:$F$55,5)</f>
        <v>0.65515378403724578</v>
      </c>
      <c r="AD305" s="3">
        <f>COUNTIF($U$2:U305,U305)</f>
        <v>12</v>
      </c>
      <c r="AE305" s="3">
        <f t="shared" si="65"/>
        <v>19</v>
      </c>
      <c r="AF305" s="3">
        <f t="shared" si="68"/>
        <v>7</v>
      </c>
      <c r="AG305" s="3">
        <f t="shared" si="69"/>
        <v>11</v>
      </c>
      <c r="AH305" s="81">
        <f t="shared" si="66"/>
        <v>18.084253342665946</v>
      </c>
      <c r="AI305" s="81">
        <f t="shared" si="67"/>
        <v>0.65525846935250986</v>
      </c>
      <c r="AJ305" s="83">
        <v>1.0586</v>
      </c>
      <c r="AK305" s="83">
        <v>177.565</v>
      </c>
      <c r="AL305" s="84">
        <f t="shared" si="70"/>
        <v>187.97030899999999</v>
      </c>
      <c r="AM305" s="84">
        <f t="shared" si="80"/>
        <v>187.26354153934233</v>
      </c>
      <c r="AN305" s="84">
        <f t="shared" si="71"/>
        <v>11.849860164698297</v>
      </c>
      <c r="AO305" s="84">
        <f t="shared" si="72"/>
        <v>175.41368137464403</v>
      </c>
      <c r="AP305" s="85">
        <f t="shared" si="73"/>
        <v>7.1582943399596269E-2</v>
      </c>
      <c r="AQ305" s="85">
        <f t="shared" si="74"/>
        <v>12.556627625355958</v>
      </c>
      <c r="AR305" s="86">
        <f t="shared" si="75"/>
        <v>0</v>
      </c>
      <c r="AS305" s="88">
        <f t="shared" si="76"/>
        <v>33376.947917584999</v>
      </c>
      <c r="AT305" s="88">
        <f t="shared" si="77"/>
        <v>33060.699047029273</v>
      </c>
      <c r="AU305" s="88">
        <f t="shared" si="78"/>
        <v>7.7647212335614872</v>
      </c>
      <c r="AV305" s="88">
        <f t="shared" si="79"/>
        <v>33052.934325795708</v>
      </c>
    </row>
    <row r="306" spans="1:48" x14ac:dyDescent="0.25">
      <c r="A306">
        <v>13</v>
      </c>
      <c r="B306" s="52">
        <v>13</v>
      </c>
      <c r="C306" s="5" t="s">
        <v>623</v>
      </c>
      <c r="D306" s="5">
        <v>-200</v>
      </c>
      <c r="E306" s="5">
        <v>52</v>
      </c>
      <c r="F306" s="5">
        <v>50</v>
      </c>
      <c r="G306" s="5">
        <v>0.2833</v>
      </c>
      <c r="H306" s="5">
        <v>0.18457599999999999</v>
      </c>
      <c r="I306" s="5">
        <v>47.245212000000002</v>
      </c>
      <c r="J306" s="5">
        <v>1.3560479999999999</v>
      </c>
      <c r="K306" s="5">
        <v>8.9818739999999995</v>
      </c>
      <c r="L306" s="5">
        <v>0.12900800000000001</v>
      </c>
      <c r="M306" s="53">
        <v>0.2833</v>
      </c>
      <c r="N306" s="5">
        <v>0.26783699999999999</v>
      </c>
      <c r="O306" s="5">
        <v>99700</v>
      </c>
      <c r="P306" s="5">
        <v>21.7</v>
      </c>
      <c r="Q306" s="5">
        <v>60</v>
      </c>
      <c r="R306" s="5">
        <v>1.171</v>
      </c>
      <c r="S306" s="5" t="s">
        <v>648</v>
      </c>
      <c r="T306" s="5" t="s">
        <v>649</v>
      </c>
      <c r="U306" s="77">
        <v>1170</v>
      </c>
      <c r="V306" s="34">
        <v>179.38838888843449</v>
      </c>
      <c r="W306" s="2">
        <v>0.96168715245135206</v>
      </c>
      <c r="X306" s="2">
        <v>138.03934883622037</v>
      </c>
      <c r="Y306" s="2">
        <v>-31.937669369455595</v>
      </c>
      <c r="Z306" s="80">
        <f>VLOOKUP(U306,BG!$A$2:$F$55,4)</f>
        <v>16.221686892919614</v>
      </c>
      <c r="AA306" s="80">
        <f>VLOOKUP(U306,BG!$A$2:$F$55,5)</f>
        <v>0.65542297484792478</v>
      </c>
      <c r="AB306" s="4">
        <f>VLOOKUP(U306+1,BG!$A$2:$F$55,4)</f>
        <v>19.269522901595433</v>
      </c>
      <c r="AC306" s="4">
        <f>VLOOKUP(U306+1,BG!$A$2:$F$55,5)</f>
        <v>0.65515378403724578</v>
      </c>
      <c r="AD306" s="3">
        <f>COUNTIF($U$2:U306,U306)</f>
        <v>13</v>
      </c>
      <c r="AE306" s="3">
        <f t="shared" si="65"/>
        <v>19</v>
      </c>
      <c r="AF306" s="3">
        <f t="shared" si="68"/>
        <v>6</v>
      </c>
      <c r="AG306" s="3">
        <f t="shared" si="69"/>
        <v>12</v>
      </c>
      <c r="AH306" s="81">
        <f t="shared" si="66"/>
        <v>18.253577565370158</v>
      </c>
      <c r="AI306" s="81">
        <f t="shared" si="67"/>
        <v>0.65524351430747219</v>
      </c>
      <c r="AJ306" s="83">
        <v>0.93083400000000005</v>
      </c>
      <c r="AK306" s="83">
        <v>139.34200000000001</v>
      </c>
      <c r="AL306" s="84">
        <f t="shared" si="70"/>
        <v>129.70427122800001</v>
      </c>
      <c r="AM306" s="84">
        <f t="shared" si="80"/>
        <v>132.75066830854362</v>
      </c>
      <c r="AN306" s="84">
        <f t="shared" si="71"/>
        <v>11.960538312617174</v>
      </c>
      <c r="AO306" s="84">
        <f t="shared" si="72"/>
        <v>120.79012999592645</v>
      </c>
      <c r="AP306" s="85">
        <f t="shared" si="73"/>
        <v>7.3798589606403966E-2</v>
      </c>
      <c r="AQ306" s="85">
        <f t="shared" si="74"/>
        <v>8.9141412320735611</v>
      </c>
      <c r="AR306" s="86">
        <f t="shared" si="75"/>
        <v>0</v>
      </c>
      <c r="AS306" s="88">
        <f t="shared" si="76"/>
        <v>18073.252561451984</v>
      </c>
      <c r="AT306" s="88">
        <f t="shared" si="77"/>
        <v>18324.815810884436</v>
      </c>
      <c r="AU306" s="88">
        <f t="shared" si="78"/>
        <v>7.8370651569684409</v>
      </c>
      <c r="AV306" s="88">
        <f t="shared" si="79"/>
        <v>18316.978745727469</v>
      </c>
    </row>
    <row r="307" spans="1:48" x14ac:dyDescent="0.25">
      <c r="A307">
        <v>13</v>
      </c>
      <c r="B307" s="52">
        <v>14</v>
      </c>
      <c r="C307" s="5" t="s">
        <v>623</v>
      </c>
      <c r="D307" s="5">
        <v>-200</v>
      </c>
      <c r="E307" s="5">
        <v>104</v>
      </c>
      <c r="F307" s="5">
        <v>50</v>
      </c>
      <c r="G307" s="5">
        <v>0.20605200000000001</v>
      </c>
      <c r="H307" s="5">
        <v>0.184531</v>
      </c>
      <c r="I307" s="5">
        <v>47.233750000000001</v>
      </c>
      <c r="J307" s="5">
        <v>1.34805</v>
      </c>
      <c r="K307" s="5">
        <v>8.9807930000000002</v>
      </c>
      <c r="L307" s="5">
        <v>0.12843299999999999</v>
      </c>
      <c r="M307" s="53">
        <v>0.20605200000000001</v>
      </c>
      <c r="N307" s="5">
        <v>0.21593899999999999</v>
      </c>
      <c r="O307" s="5">
        <v>99700</v>
      </c>
      <c r="P307" s="5">
        <v>21.7</v>
      </c>
      <c r="Q307" s="5">
        <v>60</v>
      </c>
      <c r="R307" s="5">
        <v>1.171</v>
      </c>
      <c r="S307" s="5" t="s">
        <v>650</v>
      </c>
      <c r="T307" s="5" t="s">
        <v>651</v>
      </c>
      <c r="U307" s="77">
        <v>1170</v>
      </c>
      <c r="V307" s="34">
        <v>111.79381326409634</v>
      </c>
      <c r="W307" s="2">
        <v>0.96235388513790421</v>
      </c>
      <c r="X307" s="2">
        <v>92.217198649364107</v>
      </c>
      <c r="Y307" s="2">
        <v>-28.776196142134015</v>
      </c>
      <c r="Z307" s="80">
        <f>VLOOKUP(U307,BG!$A$2:$F$55,4)</f>
        <v>16.221686892919614</v>
      </c>
      <c r="AA307" s="80">
        <f>VLOOKUP(U307,BG!$A$2:$F$55,5)</f>
        <v>0.65542297484792478</v>
      </c>
      <c r="AB307" s="4">
        <f>VLOOKUP(U307+1,BG!$A$2:$F$55,4)</f>
        <v>19.269522901595433</v>
      </c>
      <c r="AC307" s="4">
        <f>VLOOKUP(U307+1,BG!$A$2:$F$55,5)</f>
        <v>0.65515378403724578</v>
      </c>
      <c r="AD307" s="3">
        <f>COUNTIF($U$2:U307,U307)</f>
        <v>14</v>
      </c>
      <c r="AE307" s="3">
        <f t="shared" si="65"/>
        <v>19</v>
      </c>
      <c r="AF307" s="3">
        <f t="shared" si="68"/>
        <v>5</v>
      </c>
      <c r="AG307" s="3">
        <f t="shared" si="69"/>
        <v>13</v>
      </c>
      <c r="AH307" s="81">
        <f t="shared" si="66"/>
        <v>18.422901788074373</v>
      </c>
      <c r="AI307" s="81">
        <f t="shared" si="67"/>
        <v>0.6552285592624344</v>
      </c>
      <c r="AJ307" s="83">
        <v>0.86792100000000005</v>
      </c>
      <c r="AK307" s="83">
        <v>94.3386</v>
      </c>
      <c r="AL307" s="84">
        <f t="shared" si="70"/>
        <v>81.878452050600004</v>
      </c>
      <c r="AM307" s="84">
        <f t="shared" si="80"/>
        <v>88.745579396749434</v>
      </c>
      <c r="AN307" s="84">
        <f t="shared" si="71"/>
        <v>12.071211396033299</v>
      </c>
      <c r="AO307" s="84">
        <f t="shared" si="72"/>
        <v>76.674368000716129</v>
      </c>
      <c r="AP307" s="85">
        <f t="shared" si="73"/>
        <v>6.7872539227649964E-2</v>
      </c>
      <c r="AQ307" s="85">
        <f t="shared" si="74"/>
        <v>5.2040840498838747</v>
      </c>
      <c r="AR307" s="86">
        <f t="shared" si="75"/>
        <v>0</v>
      </c>
      <c r="AS307" s="88">
        <f t="shared" si="76"/>
        <v>7724.298536620734</v>
      </c>
      <c r="AT307" s="88">
        <f t="shared" si="77"/>
        <v>8183.868724482958</v>
      </c>
      <c r="AU307" s="88">
        <f t="shared" si="78"/>
        <v>7.9094024515751764</v>
      </c>
      <c r="AV307" s="88">
        <f t="shared" si="79"/>
        <v>8175.9593220313827</v>
      </c>
    </row>
    <row r="308" spans="1:48" x14ac:dyDescent="0.25">
      <c r="A308">
        <v>13</v>
      </c>
      <c r="B308" s="52">
        <v>15</v>
      </c>
      <c r="C308" s="5" t="s">
        <v>623</v>
      </c>
      <c r="D308" s="5">
        <v>-200</v>
      </c>
      <c r="E308" s="5">
        <v>156</v>
      </c>
      <c r="F308" s="5">
        <v>50</v>
      </c>
      <c r="G308" s="5">
        <v>0.14027600000000001</v>
      </c>
      <c r="H308" s="5">
        <v>0.18451999999999999</v>
      </c>
      <c r="I308" s="5">
        <v>47.231138999999999</v>
      </c>
      <c r="J308" s="5">
        <v>1.3511709999999999</v>
      </c>
      <c r="K308" s="5">
        <v>8.9805419999999998</v>
      </c>
      <c r="L308" s="5">
        <v>0.12860199999999999</v>
      </c>
      <c r="M308" s="53">
        <v>0.14027600000000001</v>
      </c>
      <c r="N308" s="5">
        <v>0.125809</v>
      </c>
      <c r="O308" s="5">
        <v>99700</v>
      </c>
      <c r="P308" s="5">
        <v>21.7</v>
      </c>
      <c r="Q308" s="5">
        <v>60</v>
      </c>
      <c r="R308" s="5">
        <v>1.171</v>
      </c>
      <c r="S308" s="5" t="s">
        <v>652</v>
      </c>
      <c r="T308" s="5" t="s">
        <v>653</v>
      </c>
      <c r="U308" s="77">
        <v>1170</v>
      </c>
      <c r="V308" s="34">
        <v>54.056069188260608</v>
      </c>
      <c r="W308" s="2">
        <v>1.2108459020793965</v>
      </c>
      <c r="X308" s="2">
        <v>41.674891968698503</v>
      </c>
      <c r="Y308" s="2">
        <v>-26.912358439518183</v>
      </c>
      <c r="Z308" s="80">
        <f>VLOOKUP(U308,BG!$A$2:$F$55,4)</f>
        <v>16.221686892919614</v>
      </c>
      <c r="AA308" s="80">
        <f>VLOOKUP(U308,BG!$A$2:$F$55,5)</f>
        <v>0.65542297484792478</v>
      </c>
      <c r="AB308" s="4">
        <f>VLOOKUP(U308+1,BG!$A$2:$F$55,4)</f>
        <v>19.269522901595433</v>
      </c>
      <c r="AC308" s="4">
        <f>VLOOKUP(U308+1,BG!$A$2:$F$55,5)</f>
        <v>0.65515378403724578</v>
      </c>
      <c r="AD308" s="3">
        <f>COUNTIF($U$2:U308,U308)</f>
        <v>15</v>
      </c>
      <c r="AE308" s="3">
        <f t="shared" si="65"/>
        <v>19</v>
      </c>
      <c r="AF308" s="3">
        <f t="shared" si="68"/>
        <v>4</v>
      </c>
      <c r="AG308" s="3">
        <f t="shared" si="69"/>
        <v>14</v>
      </c>
      <c r="AH308" s="81">
        <f t="shared" si="66"/>
        <v>18.592226010778589</v>
      </c>
      <c r="AI308" s="81">
        <f t="shared" si="67"/>
        <v>0.65521360421739661</v>
      </c>
      <c r="AJ308" s="83">
        <v>0.86461900000000003</v>
      </c>
      <c r="AK308" s="83">
        <v>46.846600000000002</v>
      </c>
      <c r="AL308" s="84">
        <f t="shared" si="70"/>
        <v>40.504460445400007</v>
      </c>
      <c r="AM308" s="84">
        <f t="shared" si="80"/>
        <v>50.461872159900132</v>
      </c>
      <c r="AN308" s="84">
        <f t="shared" si="71"/>
        <v>12.181879414946669</v>
      </c>
      <c r="AO308" s="84">
        <f t="shared" si="72"/>
        <v>38.279992744953461</v>
      </c>
      <c r="AP308" s="85">
        <f t="shared" si="73"/>
        <v>5.811045250889716E-2</v>
      </c>
      <c r="AQ308" s="85">
        <f t="shared" si="74"/>
        <v>2.2244677004465458</v>
      </c>
      <c r="AR308" s="86">
        <f t="shared" si="75"/>
        <v>0</v>
      </c>
      <c r="AS308" s="88">
        <f t="shared" si="76"/>
        <v>1897.4962567014759</v>
      </c>
      <c r="AT308" s="88">
        <f t="shared" si="77"/>
        <v>2102.9930708021129</v>
      </c>
      <c r="AU308" s="88">
        <f t="shared" si="78"/>
        <v>7.9817331176089175</v>
      </c>
      <c r="AV308" s="88">
        <f t="shared" si="79"/>
        <v>2095.0113376845038</v>
      </c>
    </row>
    <row r="309" spans="1:48" x14ac:dyDescent="0.25">
      <c r="A309">
        <v>13</v>
      </c>
      <c r="B309" s="52">
        <v>16</v>
      </c>
      <c r="C309" s="5" t="s">
        <v>623</v>
      </c>
      <c r="D309" s="5">
        <v>-200</v>
      </c>
      <c r="E309" s="5">
        <v>208</v>
      </c>
      <c r="F309" s="5">
        <v>50</v>
      </c>
      <c r="G309" s="5">
        <v>0.118058</v>
      </c>
      <c r="H309" s="5">
        <v>0.18406</v>
      </c>
      <c r="I309" s="5">
        <v>47.115645999999998</v>
      </c>
      <c r="J309" s="5">
        <v>1.3644689999999999</v>
      </c>
      <c r="K309" s="5">
        <v>8.9695309999999999</v>
      </c>
      <c r="L309" s="5">
        <v>0.13012099999999999</v>
      </c>
      <c r="M309" s="53">
        <v>0.118058</v>
      </c>
      <c r="N309" s="5">
        <v>9.3025999999999998E-2</v>
      </c>
      <c r="O309" s="5">
        <v>99700</v>
      </c>
      <c r="P309" s="5">
        <v>21.7</v>
      </c>
      <c r="Q309" s="5">
        <v>60</v>
      </c>
      <c r="R309" s="5">
        <v>1.171</v>
      </c>
      <c r="S309" s="5" t="s">
        <v>654</v>
      </c>
      <c r="T309" s="5" t="s">
        <v>655</v>
      </c>
      <c r="U309" s="77">
        <v>1170</v>
      </c>
      <c r="V309" s="34">
        <v>33.614331460064754</v>
      </c>
      <c r="W309" s="2">
        <v>1.0898420108798332</v>
      </c>
      <c r="X309" s="2">
        <v>31.126536692943333</v>
      </c>
      <c r="Y309" s="2">
        <v>-29.89655848780848</v>
      </c>
      <c r="Z309" s="80">
        <f>VLOOKUP(U309,BG!$A$2:$F$55,4)</f>
        <v>16.221686892919614</v>
      </c>
      <c r="AA309" s="80">
        <f>VLOOKUP(U309,BG!$A$2:$F$55,5)</f>
        <v>0.65542297484792478</v>
      </c>
      <c r="AB309" s="4">
        <f>VLOOKUP(U309+1,BG!$A$2:$F$55,4)</f>
        <v>19.269522901595433</v>
      </c>
      <c r="AC309" s="4">
        <f>VLOOKUP(U309+1,BG!$A$2:$F$55,5)</f>
        <v>0.65515378403724578</v>
      </c>
      <c r="AD309" s="3">
        <f>COUNTIF($U$2:U309,U309)</f>
        <v>16</v>
      </c>
      <c r="AE309" s="3">
        <f t="shared" si="65"/>
        <v>19</v>
      </c>
      <c r="AF309" s="3">
        <f t="shared" si="68"/>
        <v>3</v>
      </c>
      <c r="AG309" s="3">
        <f t="shared" si="69"/>
        <v>15</v>
      </c>
      <c r="AH309" s="81">
        <f t="shared" si="66"/>
        <v>18.761550233482794</v>
      </c>
      <c r="AI309" s="81">
        <f t="shared" si="67"/>
        <v>0.65519864917235893</v>
      </c>
      <c r="AJ309" s="83">
        <v>0.59928000000000003</v>
      </c>
      <c r="AK309" s="83">
        <v>37.914900000000003</v>
      </c>
      <c r="AL309" s="84">
        <f t="shared" si="70"/>
        <v>22.721641272000003</v>
      </c>
      <c r="AM309" s="84">
        <f t="shared" si="80"/>
        <v>33.923007341162275</v>
      </c>
      <c r="AN309" s="84">
        <f t="shared" si="71"/>
        <v>12.292542369357282</v>
      </c>
      <c r="AO309" s="84">
        <f t="shared" si="72"/>
        <v>21.630464971804994</v>
      </c>
      <c r="AP309" s="85">
        <f t="shared" si="73"/>
        <v>5.0446271109629043E-2</v>
      </c>
      <c r="AQ309" s="85">
        <f t="shared" si="74"/>
        <v>1.0911763001950092</v>
      </c>
      <c r="AR309" s="86">
        <f t="shared" si="75"/>
        <v>0</v>
      </c>
      <c r="AS309" s="88">
        <f t="shared" si="76"/>
        <v>861.48875666375307</v>
      </c>
      <c r="AT309" s="88">
        <f t="shared" si="77"/>
        <v>1055.9057327396738</v>
      </c>
      <c r="AU309" s="88">
        <f t="shared" si="78"/>
        <v>8.0540571552968796</v>
      </c>
      <c r="AV309" s="88">
        <f t="shared" si="79"/>
        <v>1047.8516755843768</v>
      </c>
    </row>
    <row r="310" spans="1:48" x14ac:dyDescent="0.25">
      <c r="A310">
        <v>13</v>
      </c>
      <c r="B310" s="52">
        <v>17</v>
      </c>
      <c r="C310" s="5" t="s">
        <v>623</v>
      </c>
      <c r="D310" s="5">
        <v>-200</v>
      </c>
      <c r="E310" s="5">
        <v>260</v>
      </c>
      <c r="F310" s="5">
        <v>50</v>
      </c>
      <c r="G310" s="5">
        <v>9.3898999999999996E-2</v>
      </c>
      <c r="H310" s="5">
        <v>0.184193</v>
      </c>
      <c r="I310" s="5">
        <v>47.149151000000003</v>
      </c>
      <c r="J310" s="5">
        <v>1.385345</v>
      </c>
      <c r="K310" s="5">
        <v>8.9726929999999996</v>
      </c>
      <c r="L310" s="5">
        <v>0.13198299999999999</v>
      </c>
      <c r="M310" s="53">
        <v>9.3898999999999996E-2</v>
      </c>
      <c r="N310" s="5">
        <v>4.2575000000000002E-2</v>
      </c>
      <c r="O310" s="5">
        <v>99700</v>
      </c>
      <c r="P310" s="5">
        <v>21.7</v>
      </c>
      <c r="Q310" s="5">
        <v>60</v>
      </c>
      <c r="R310" s="5">
        <v>1.171</v>
      </c>
      <c r="S310" s="5" t="s">
        <v>656</v>
      </c>
      <c r="T310" s="5" t="s">
        <v>657</v>
      </c>
      <c r="U310" s="77">
        <v>1170</v>
      </c>
      <c r="V310" s="34">
        <v>11.524806816393372</v>
      </c>
      <c r="W310" s="2">
        <v>1.9118031130489945</v>
      </c>
      <c r="X310" s="2">
        <v>9.5490848131983146</v>
      </c>
      <c r="Y310" s="2">
        <v>-30.822366069617029</v>
      </c>
      <c r="Z310" s="80">
        <f>VLOOKUP(U310,BG!$A$2:$F$55,4)</f>
        <v>16.221686892919614</v>
      </c>
      <c r="AA310" s="80">
        <f>VLOOKUP(U310,BG!$A$2:$F$55,5)</f>
        <v>0.65542297484792478</v>
      </c>
      <c r="AB310" s="4">
        <f>VLOOKUP(U310+1,BG!$A$2:$F$55,4)</f>
        <v>19.269522901595433</v>
      </c>
      <c r="AC310" s="4">
        <f>VLOOKUP(U310+1,BG!$A$2:$F$55,5)</f>
        <v>0.65515378403724578</v>
      </c>
      <c r="AD310" s="3">
        <f>COUNTIF($U$2:U310,U310)</f>
        <v>17</v>
      </c>
      <c r="AE310" s="3">
        <f t="shared" si="65"/>
        <v>19</v>
      </c>
      <c r="AF310" s="3">
        <f t="shared" si="68"/>
        <v>2</v>
      </c>
      <c r="AG310" s="3">
        <f t="shared" si="69"/>
        <v>16</v>
      </c>
      <c r="AH310" s="81">
        <f t="shared" si="66"/>
        <v>18.930874456187009</v>
      </c>
      <c r="AI310" s="81">
        <f t="shared" si="67"/>
        <v>0.65518369412732125</v>
      </c>
      <c r="AJ310" s="83">
        <v>0.82805499999999999</v>
      </c>
      <c r="AK310" s="83">
        <v>14.717000000000001</v>
      </c>
      <c r="AL310" s="84">
        <f t="shared" si="70"/>
        <v>12.186485435</v>
      </c>
      <c r="AM310" s="84">
        <f t="shared" si="80"/>
        <v>18.255970072641414</v>
      </c>
      <c r="AN310" s="84">
        <f t="shared" si="71"/>
        <v>12.403200259265148</v>
      </c>
      <c r="AO310" s="84">
        <f t="shared" si="72"/>
        <v>5.8527698133762662</v>
      </c>
      <c r="AP310" s="85">
        <f t="shared" si="73"/>
        <v>1.0821740515316842</v>
      </c>
      <c r="AQ310" s="85">
        <f t="shared" si="74"/>
        <v>6.3337156216237336</v>
      </c>
      <c r="AR310" s="86">
        <f t="shared" si="75"/>
        <v>0</v>
      </c>
      <c r="AS310" s="88">
        <f t="shared" si="76"/>
        <v>179.34850614689501</v>
      </c>
      <c r="AT310" s="88">
        <f t="shared" si="77"/>
        <v>174.32780657086306</v>
      </c>
      <c r="AU310" s="88">
        <f t="shared" si="78"/>
        <v>8.1263745648662891</v>
      </c>
      <c r="AV310" s="88">
        <f t="shared" si="79"/>
        <v>166.20143200599676</v>
      </c>
    </row>
    <row r="311" spans="1:48" x14ac:dyDescent="0.25">
      <c r="A311">
        <v>13</v>
      </c>
      <c r="B311" s="52">
        <v>18</v>
      </c>
      <c r="C311" s="5" t="s">
        <v>623</v>
      </c>
      <c r="D311" s="5">
        <v>-200</v>
      </c>
      <c r="E311" s="5">
        <v>312</v>
      </c>
      <c r="F311" s="5">
        <v>50</v>
      </c>
      <c r="G311" s="5">
        <v>8.5779999999999995E-2</v>
      </c>
      <c r="H311" s="5">
        <v>0.183782</v>
      </c>
      <c r="I311" s="5">
        <v>47.045881999999999</v>
      </c>
      <c r="J311" s="5">
        <v>1.354719</v>
      </c>
      <c r="K311" s="5">
        <v>8.9628979999999991</v>
      </c>
      <c r="L311" s="5">
        <v>0.129305</v>
      </c>
      <c r="M311" s="53">
        <v>8.5779999999999995E-2</v>
      </c>
      <c r="N311" s="5">
        <v>1.7845E-2</v>
      </c>
      <c r="O311" s="5">
        <v>99700</v>
      </c>
      <c r="P311" s="5">
        <v>21.7</v>
      </c>
      <c r="Q311" s="5">
        <v>60</v>
      </c>
      <c r="R311" s="5">
        <v>1.171</v>
      </c>
      <c r="S311" s="5" t="s">
        <v>658</v>
      </c>
      <c r="T311" s="5" t="s">
        <v>659</v>
      </c>
      <c r="U311" s="77">
        <v>1170</v>
      </c>
      <c r="V311" s="34">
        <v>3.1616691492617819</v>
      </c>
      <c r="W311" s="2">
        <v>5.8540305612663674</v>
      </c>
      <c r="X311" s="2">
        <v>2.2407338001544428</v>
      </c>
      <c r="Y311" s="2">
        <v>-31.010137578037785</v>
      </c>
      <c r="Z311" s="80">
        <f>VLOOKUP(U311,BG!$A$2:$F$55,4)</f>
        <v>16.221686892919614</v>
      </c>
      <c r="AA311" s="80">
        <f>VLOOKUP(U311,BG!$A$2:$F$55,5)</f>
        <v>0.65542297484792478</v>
      </c>
      <c r="AB311" s="4">
        <f>VLOOKUP(U311+1,BG!$A$2:$F$55,4)</f>
        <v>19.269522901595433</v>
      </c>
      <c r="AC311" s="4">
        <f>VLOOKUP(U311+1,BG!$A$2:$F$55,5)</f>
        <v>0.65515378403724578</v>
      </c>
      <c r="AD311" s="3">
        <f>COUNTIF($U$2:U311,U311)</f>
        <v>18</v>
      </c>
      <c r="AE311" s="3">
        <f t="shared" si="65"/>
        <v>19</v>
      </c>
      <c r="AF311" s="3">
        <f t="shared" si="68"/>
        <v>1</v>
      </c>
      <c r="AG311" s="3">
        <f t="shared" si="69"/>
        <v>17</v>
      </c>
      <c r="AH311" s="81">
        <f t="shared" si="66"/>
        <v>19.100198678891221</v>
      </c>
      <c r="AI311" s="81">
        <f t="shared" si="67"/>
        <v>0.65516873908228357</v>
      </c>
      <c r="AJ311" s="83">
        <v>2.0747300000000002</v>
      </c>
      <c r="AK311" s="83">
        <v>2.9855700000000001</v>
      </c>
      <c r="AL311" s="84">
        <f t="shared" si="70"/>
        <v>6.1942516461000006</v>
      </c>
      <c r="AM311" s="84">
        <f t="shared" si="80"/>
        <v>13.117324145766633</v>
      </c>
      <c r="AN311" s="84">
        <f t="shared" si="71"/>
        <v>12.513853084670259</v>
      </c>
      <c r="AO311" s="84">
        <f t="shared" si="72"/>
        <v>0.60347106109637316</v>
      </c>
      <c r="AP311" s="85">
        <f t="shared" si="73"/>
        <v>9.2643723045251214</v>
      </c>
      <c r="AQ311" s="85">
        <f t="shared" si="74"/>
        <v>5.5907805850036274</v>
      </c>
      <c r="AR311" s="86">
        <f t="shared" si="75"/>
        <v>0</v>
      </c>
      <c r="AS311" s="88">
        <f t="shared" si="76"/>
        <v>18.493371887046777</v>
      </c>
      <c r="AT311" s="88">
        <f t="shared" si="77"/>
        <v>29.392431581001297</v>
      </c>
      <c r="AU311" s="88">
        <f t="shared" si="78"/>
        <v>8.1986853465443588</v>
      </c>
      <c r="AV311" s="88">
        <f t="shared" si="79"/>
        <v>21.193746234456938</v>
      </c>
    </row>
    <row r="312" spans="1:48" x14ac:dyDescent="0.25">
      <c r="A312">
        <v>13</v>
      </c>
      <c r="B312" s="52">
        <v>19</v>
      </c>
      <c r="C312" s="5" t="s">
        <v>623</v>
      </c>
      <c r="D312" s="5">
        <v>-200</v>
      </c>
      <c r="E312" s="5">
        <v>364</v>
      </c>
      <c r="F312" s="5">
        <v>50</v>
      </c>
      <c r="G312" s="5">
        <v>8.4872000000000003E-2</v>
      </c>
      <c r="H312" s="5">
        <v>0.18399499999999999</v>
      </c>
      <c r="I312" s="5">
        <v>47.09939</v>
      </c>
      <c r="J312" s="5">
        <v>1.406401</v>
      </c>
      <c r="K312" s="5">
        <v>8.9679289999999998</v>
      </c>
      <c r="L312" s="5">
        <v>0.13381999999999999</v>
      </c>
      <c r="M312" s="53">
        <v>8.4872000000000003E-2</v>
      </c>
      <c r="N312" s="5">
        <v>1.091E-2</v>
      </c>
      <c r="O312" s="5">
        <v>99700</v>
      </c>
      <c r="P312" s="5">
        <v>21.7</v>
      </c>
      <c r="Q312" s="5">
        <v>60</v>
      </c>
      <c r="R312" s="5">
        <v>1.171</v>
      </c>
      <c r="S312" s="5" t="s">
        <v>660</v>
      </c>
      <c r="T312" s="5" t="s">
        <v>661</v>
      </c>
      <c r="U312" s="77">
        <v>1170</v>
      </c>
      <c r="V312" s="34">
        <v>0.96665184620484879</v>
      </c>
      <c r="W312" s="2">
        <v>10.798441573466896</v>
      </c>
      <c r="X312" s="2">
        <v>1.0943144588974574</v>
      </c>
      <c r="Y312" s="2">
        <v>-31.756330188125425</v>
      </c>
      <c r="Z312" s="80">
        <f>VLOOKUP(U312,BG!$A$2:$F$55,4)</f>
        <v>16.221686892919614</v>
      </c>
      <c r="AA312" s="80">
        <f>VLOOKUP(U312,BG!$A$2:$F$55,5)</f>
        <v>0.65542297484792478</v>
      </c>
      <c r="AB312" s="4">
        <f>VLOOKUP(U312+1,BG!$A$2:$F$55,4)</f>
        <v>19.269522901595433</v>
      </c>
      <c r="AC312" s="4">
        <f>VLOOKUP(U312+1,BG!$A$2:$F$55,5)</f>
        <v>0.65515378403724578</v>
      </c>
      <c r="AD312" s="3">
        <f>COUNTIF($U$2:U312,U312)</f>
        <v>19</v>
      </c>
      <c r="AE312" s="3">
        <f t="shared" si="65"/>
        <v>19</v>
      </c>
      <c r="AF312" s="3">
        <f t="shared" si="68"/>
        <v>0</v>
      </c>
      <c r="AG312" s="3">
        <f t="shared" si="69"/>
        <v>18</v>
      </c>
      <c r="AH312" s="81">
        <f t="shared" si="66"/>
        <v>19.269522901595433</v>
      </c>
      <c r="AI312" s="81">
        <f t="shared" si="67"/>
        <v>0.65515378403724578</v>
      </c>
      <c r="AJ312" s="83">
        <v>5.2866900000000001</v>
      </c>
      <c r="AK312" s="83">
        <v>-3.5796199999999999E-3</v>
      </c>
      <c r="AL312" s="84"/>
      <c r="AM312" s="84"/>
      <c r="AN312" s="84"/>
      <c r="AO312" s="84"/>
      <c r="AP312" s="85"/>
      <c r="AQ312" s="85" t="str">
        <f t="shared" si="74"/>
        <v/>
      </c>
      <c r="AR312" s="86">
        <f t="shared" si="75"/>
        <v>1</v>
      </c>
    </row>
    <row r="313" spans="1:48" x14ac:dyDescent="0.25">
      <c r="A313">
        <v>14</v>
      </c>
      <c r="B313" s="20">
        <v>1</v>
      </c>
      <c r="C313" s="21" t="s">
        <v>662</v>
      </c>
      <c r="D313" s="21">
        <v>0</v>
      </c>
      <c r="E313" s="21">
        <v>-364</v>
      </c>
      <c r="F313" s="21">
        <v>50</v>
      </c>
      <c r="G313" s="21">
        <v>5.7120000000000001E-3</v>
      </c>
      <c r="H313" s="21">
        <v>0.18477299999999999</v>
      </c>
      <c r="I313" s="21">
        <v>47.294559999999997</v>
      </c>
      <c r="J313" s="21">
        <v>1.3707609999999999</v>
      </c>
      <c r="K313" s="21">
        <v>8.9865449999999996</v>
      </c>
      <c r="L313" s="21">
        <v>0.13037499999999999</v>
      </c>
      <c r="M313" s="54">
        <v>5.7120000000000001E-3</v>
      </c>
      <c r="N313" s="21">
        <v>3.885E-3</v>
      </c>
      <c r="O313" s="21">
        <v>99700</v>
      </c>
      <c r="P313" s="21">
        <v>21.7</v>
      </c>
      <c r="Q313" s="21">
        <v>60</v>
      </c>
      <c r="R313" s="21">
        <v>1.171</v>
      </c>
      <c r="S313" s="21" t="s">
        <v>663</v>
      </c>
      <c r="T313" s="21" t="s">
        <v>664</v>
      </c>
      <c r="U313" s="77">
        <v>1180</v>
      </c>
      <c r="V313" s="34">
        <v>3.033044195157701</v>
      </c>
      <c r="W313" s="2">
        <v>14.627609170117323</v>
      </c>
      <c r="X313" s="2">
        <v>5.1811057036649171</v>
      </c>
      <c r="Y313" s="2">
        <v>37.432367914796671</v>
      </c>
      <c r="Z313" s="80">
        <f>VLOOKUP(U313,BG!$A$2:$F$55,4)</f>
        <v>19.745969989270129</v>
      </c>
      <c r="AA313" s="80">
        <f>VLOOKUP(U313,BG!$A$2:$F$55,5)</f>
        <v>4.5625783050710327</v>
      </c>
      <c r="AB313" s="4">
        <f>VLOOKUP(U313+1,BG!$A$2:$F$55,4)</f>
        <v>19.325012105725527</v>
      </c>
      <c r="AC313" s="4">
        <f>VLOOKUP(U313+1,BG!$A$2:$F$55,5)</f>
        <v>4.6861856795004417</v>
      </c>
      <c r="AD313" s="3">
        <f>COUNTIF($U$2:U313,U313)</f>
        <v>1</v>
      </c>
      <c r="AE313" s="3">
        <f t="shared" si="65"/>
        <v>11</v>
      </c>
      <c r="AF313" s="3">
        <f t="shared" si="68"/>
        <v>10</v>
      </c>
      <c r="AG313" s="3">
        <f t="shared" si="69"/>
        <v>0</v>
      </c>
      <c r="AH313" s="81">
        <f t="shared" si="66"/>
        <v>19.745969989270129</v>
      </c>
      <c r="AI313" s="81">
        <f t="shared" si="67"/>
        <v>4.5625783050710327</v>
      </c>
      <c r="AJ313" s="83">
        <v>3.9685899999999998</v>
      </c>
      <c r="AK313" s="83">
        <v>11.795199999999999</v>
      </c>
      <c r="AL313" s="84">
        <f t="shared" si="70"/>
        <v>46.810312767999996</v>
      </c>
      <c r="AM313" s="84">
        <f t="shared" ref="AM313:AM338" si="81">W313*X313+IF(Y313&gt;0,Y313,0)</f>
        <v>113.21955721707278</v>
      </c>
      <c r="AN313" s="84">
        <f t="shared" si="71"/>
        <v>90.092534285627579</v>
      </c>
      <c r="AO313" s="84">
        <f t="shared" si="72"/>
        <v>23.127022931445197</v>
      </c>
      <c r="AP313" s="85">
        <f t="shared" si="73"/>
        <v>1.0240526810025885</v>
      </c>
      <c r="AQ313" s="85">
        <f t="shared" si="74"/>
        <v>23.683289836554799</v>
      </c>
      <c r="AR313" s="86">
        <f t="shared" si="75"/>
        <v>0</v>
      </c>
      <c r="AS313" s="88">
        <f t="shared" si="76"/>
        <v>552.13700116111352</v>
      </c>
      <c r="AT313" s="88">
        <f t="shared" si="77"/>
        <v>392.66143875875554</v>
      </c>
      <c r="AU313" s="88">
        <f t="shared" si="78"/>
        <v>411.05424238047266</v>
      </c>
      <c r="AV313" s="88">
        <f t="shared" si="79"/>
        <v>-18.392803621717121</v>
      </c>
    </row>
    <row r="314" spans="1:48" x14ac:dyDescent="0.25">
      <c r="A314">
        <v>14</v>
      </c>
      <c r="B314" s="20">
        <v>2</v>
      </c>
      <c r="C314" s="21" t="s">
        <v>662</v>
      </c>
      <c r="D314" s="21">
        <v>0</v>
      </c>
      <c r="E314" s="21">
        <v>-311.96875</v>
      </c>
      <c r="F314" s="21">
        <v>50</v>
      </c>
      <c r="G314" s="21">
        <v>6.1659999999999996E-3</v>
      </c>
      <c r="H314" s="21">
        <v>0.18449299999999999</v>
      </c>
      <c r="I314" s="21">
        <v>47.224209000000002</v>
      </c>
      <c r="J314" s="21">
        <v>1.3563620000000001</v>
      </c>
      <c r="K314" s="21">
        <v>8.9798760000000009</v>
      </c>
      <c r="L314" s="21">
        <v>0.129107</v>
      </c>
      <c r="M314" s="54">
        <v>6.1659999999999996E-3</v>
      </c>
      <c r="N314" s="21">
        <v>5.8919999999999997E-3</v>
      </c>
      <c r="O314" s="21">
        <v>99700</v>
      </c>
      <c r="P314" s="21">
        <v>21.7</v>
      </c>
      <c r="Q314" s="21">
        <v>60</v>
      </c>
      <c r="R314" s="21">
        <v>1.171</v>
      </c>
      <c r="S314" s="21" t="s">
        <v>665</v>
      </c>
      <c r="T314" s="21" t="s">
        <v>666</v>
      </c>
      <c r="U314" s="77">
        <v>1180</v>
      </c>
      <c r="V314" s="34">
        <v>7.7458182338212938</v>
      </c>
      <c r="W314" s="2">
        <v>8.9390236546409412</v>
      </c>
      <c r="X314" s="2">
        <v>8.380195596724338</v>
      </c>
      <c r="Y314" s="2">
        <v>33.812887944915367</v>
      </c>
      <c r="Z314" s="80">
        <f>VLOOKUP(U314,BG!$A$2:$F$55,4)</f>
        <v>19.745969989270129</v>
      </c>
      <c r="AA314" s="80">
        <f>VLOOKUP(U314,BG!$A$2:$F$55,5)</f>
        <v>4.5625783050710327</v>
      </c>
      <c r="AB314" s="4">
        <f>VLOOKUP(U314+1,BG!$A$2:$F$55,4)</f>
        <v>19.325012105725527</v>
      </c>
      <c r="AC314" s="4">
        <f>VLOOKUP(U314+1,BG!$A$2:$F$55,5)</f>
        <v>4.6861856795004417</v>
      </c>
      <c r="AD314" s="3">
        <f>COUNTIF($U$2:U314,U314)</f>
        <v>2</v>
      </c>
      <c r="AE314" s="3">
        <f t="shared" si="65"/>
        <v>11</v>
      </c>
      <c r="AF314" s="3">
        <f t="shared" si="68"/>
        <v>9</v>
      </c>
      <c r="AG314" s="3">
        <f t="shared" si="69"/>
        <v>1</v>
      </c>
      <c r="AH314" s="81">
        <f t="shared" si="66"/>
        <v>19.703874200915671</v>
      </c>
      <c r="AI314" s="81">
        <f t="shared" si="67"/>
        <v>4.5749390425139733</v>
      </c>
      <c r="AJ314" s="83">
        <v>1.3193299999999999</v>
      </c>
      <c r="AK314" s="83">
        <v>16.354600000000001</v>
      </c>
      <c r="AL314" s="84">
        <f t="shared" si="70"/>
        <v>21.577114418000001</v>
      </c>
      <c r="AM314" s="84">
        <f t="shared" si="81"/>
        <v>108.72365461455209</v>
      </c>
      <c r="AN314" s="84">
        <f t="shared" si="71"/>
        <v>90.144023370552915</v>
      </c>
      <c r="AO314" s="84">
        <f t="shared" si="72"/>
        <v>18.579631243999174</v>
      </c>
      <c r="AP314" s="85">
        <f t="shared" si="73"/>
        <v>0.16133168277863158</v>
      </c>
      <c r="AQ314" s="85">
        <f t="shared" si="74"/>
        <v>2.997483174000827</v>
      </c>
      <c r="AR314" s="86">
        <f t="shared" si="75"/>
        <v>0</v>
      </c>
      <c r="AS314" s="88">
        <f t="shared" si="76"/>
        <v>352.88507546062283</v>
      </c>
      <c r="AT314" s="88">
        <f t="shared" si="77"/>
        <v>627.76687699213392</v>
      </c>
      <c r="AU314" s="88">
        <f t="shared" si="78"/>
        <v>412.4034119672346</v>
      </c>
      <c r="AV314" s="88">
        <f t="shared" si="79"/>
        <v>215.36346502489931</v>
      </c>
    </row>
    <row r="315" spans="1:48" x14ac:dyDescent="0.25">
      <c r="A315">
        <v>14</v>
      </c>
      <c r="B315" s="20">
        <v>3</v>
      </c>
      <c r="C315" s="21" t="s">
        <v>662</v>
      </c>
      <c r="D315" s="21">
        <v>0</v>
      </c>
      <c r="E315" s="21">
        <v>-259.96875</v>
      </c>
      <c r="F315" s="21">
        <v>50</v>
      </c>
      <c r="G315" s="21">
        <v>1.0998000000000001E-2</v>
      </c>
      <c r="H315" s="21">
        <v>0.184452</v>
      </c>
      <c r="I315" s="21">
        <v>47.214125000000003</v>
      </c>
      <c r="J315" s="21">
        <v>1.360611</v>
      </c>
      <c r="K315" s="21">
        <v>8.9789110000000001</v>
      </c>
      <c r="L315" s="21">
        <v>0.129496</v>
      </c>
      <c r="M315" s="54">
        <v>1.0998000000000001E-2</v>
      </c>
      <c r="N315" s="21">
        <v>2.7637999999999999E-2</v>
      </c>
      <c r="O315" s="21">
        <v>99700</v>
      </c>
      <c r="P315" s="21">
        <v>21.7</v>
      </c>
      <c r="Q315" s="21">
        <v>60</v>
      </c>
      <c r="R315" s="21">
        <v>1.171</v>
      </c>
      <c r="S315" s="21" t="s">
        <v>667</v>
      </c>
      <c r="T315" s="21" t="s">
        <v>668</v>
      </c>
      <c r="U315" s="77">
        <v>1180</v>
      </c>
      <c r="V315" s="34">
        <v>49.947311175432077</v>
      </c>
      <c r="W315" s="2">
        <v>2.1491529941552692</v>
      </c>
      <c r="X315" s="2">
        <v>47.743474792517929</v>
      </c>
      <c r="Y315" s="2">
        <v>32.041137246702554</v>
      </c>
      <c r="Z315" s="80">
        <f>VLOOKUP(U315,BG!$A$2:$F$55,4)</f>
        <v>19.745969989270129</v>
      </c>
      <c r="AA315" s="80">
        <f>VLOOKUP(U315,BG!$A$2:$F$55,5)</f>
        <v>4.5625783050710327</v>
      </c>
      <c r="AB315" s="4">
        <f>VLOOKUP(U315+1,BG!$A$2:$F$55,4)</f>
        <v>19.325012105725527</v>
      </c>
      <c r="AC315" s="4">
        <f>VLOOKUP(U315+1,BG!$A$2:$F$55,5)</f>
        <v>4.6861856795004417</v>
      </c>
      <c r="AD315" s="3">
        <f>COUNTIF($U$2:U315,U315)</f>
        <v>3</v>
      </c>
      <c r="AE315" s="3">
        <f t="shared" si="65"/>
        <v>11</v>
      </c>
      <c r="AF315" s="3">
        <f t="shared" si="68"/>
        <v>8</v>
      </c>
      <c r="AG315" s="3">
        <f t="shared" si="69"/>
        <v>2</v>
      </c>
      <c r="AH315" s="81">
        <f t="shared" si="66"/>
        <v>19.661778412561212</v>
      </c>
      <c r="AI315" s="81">
        <f t="shared" si="67"/>
        <v>4.5872997799569148</v>
      </c>
      <c r="AJ315" s="83">
        <v>0.47908899999999999</v>
      </c>
      <c r="AK315" s="83">
        <v>76.944299999999998</v>
      </c>
      <c r="AL315" s="84">
        <f t="shared" si="70"/>
        <v>36.8631677427</v>
      </c>
      <c r="AM315" s="84">
        <f t="shared" si="81"/>
        <v>134.64916904841908</v>
      </c>
      <c r="AN315" s="84">
        <f t="shared" si="71"/>
        <v>90.194471785503666</v>
      </c>
      <c r="AO315" s="84">
        <f t="shared" si="72"/>
        <v>44.454697262915417</v>
      </c>
      <c r="AP315" s="85">
        <f t="shared" si="73"/>
        <v>0.17077001953960785</v>
      </c>
      <c r="AQ315" s="85">
        <f t="shared" si="74"/>
        <v>7.5915295202154169</v>
      </c>
      <c r="AR315" s="86">
        <f t="shared" si="75"/>
        <v>0</v>
      </c>
      <c r="AS315" s="88">
        <f t="shared" si="76"/>
        <v>2836.4106377446315</v>
      </c>
      <c r="AT315" s="88">
        <f t="shared" si="77"/>
        <v>4898.8639798351314</v>
      </c>
      <c r="AU315" s="88">
        <f t="shared" si="78"/>
        <v>413.74908057497117</v>
      </c>
      <c r="AV315" s="88">
        <f t="shared" si="79"/>
        <v>4485.1148992601602</v>
      </c>
    </row>
    <row r="316" spans="1:48" x14ac:dyDescent="0.25">
      <c r="A316">
        <v>14</v>
      </c>
      <c r="B316" s="20">
        <v>4</v>
      </c>
      <c r="C316" s="21" t="s">
        <v>662</v>
      </c>
      <c r="D316" s="21">
        <v>0</v>
      </c>
      <c r="E316" s="21">
        <v>-207.96875</v>
      </c>
      <c r="F316" s="21">
        <v>50</v>
      </c>
      <c r="G316" s="21">
        <v>2.8028999999999998E-2</v>
      </c>
      <c r="H316" s="21">
        <v>0.18415899999999999</v>
      </c>
      <c r="I316" s="21">
        <v>47.140394999999998</v>
      </c>
      <c r="J316" s="21">
        <v>1.368752</v>
      </c>
      <c r="K316" s="21">
        <v>8.9718809999999998</v>
      </c>
      <c r="L316" s="21">
        <v>0.13050500000000001</v>
      </c>
      <c r="M316" s="54">
        <v>2.8028999999999998E-2</v>
      </c>
      <c r="N316" s="21">
        <v>6.5865999999999994E-2</v>
      </c>
      <c r="O316" s="21">
        <v>99700</v>
      </c>
      <c r="P316" s="21">
        <v>21.7</v>
      </c>
      <c r="Q316" s="21">
        <v>60</v>
      </c>
      <c r="R316" s="21">
        <v>1.171</v>
      </c>
      <c r="S316" s="21" t="s">
        <v>669</v>
      </c>
      <c r="T316" s="21" t="s">
        <v>670</v>
      </c>
      <c r="U316" s="77">
        <v>1180</v>
      </c>
      <c r="V316" s="34">
        <v>196.77092567133127</v>
      </c>
      <c r="W316" s="2">
        <v>0.98102788012413233</v>
      </c>
      <c r="X316" s="2">
        <v>208.8340321874544</v>
      </c>
      <c r="Y316" s="2">
        <v>30.272150046231832</v>
      </c>
      <c r="Z316" s="80">
        <f>VLOOKUP(U316,BG!$A$2:$F$55,4)</f>
        <v>19.745969989270129</v>
      </c>
      <c r="AA316" s="80">
        <f>VLOOKUP(U316,BG!$A$2:$F$55,5)</f>
        <v>4.5625783050710327</v>
      </c>
      <c r="AB316" s="4">
        <f>VLOOKUP(U316+1,BG!$A$2:$F$55,4)</f>
        <v>19.325012105725527</v>
      </c>
      <c r="AC316" s="4">
        <f>VLOOKUP(U316+1,BG!$A$2:$F$55,5)</f>
        <v>4.6861856795004417</v>
      </c>
      <c r="AD316" s="3">
        <f>COUNTIF($U$2:U316,U316)</f>
        <v>4</v>
      </c>
      <c r="AE316" s="3">
        <f t="shared" si="65"/>
        <v>11</v>
      </c>
      <c r="AF316" s="3">
        <f t="shared" si="68"/>
        <v>7</v>
      </c>
      <c r="AG316" s="3">
        <f t="shared" si="69"/>
        <v>3</v>
      </c>
      <c r="AH316" s="81">
        <f t="shared" si="66"/>
        <v>19.619682624206749</v>
      </c>
      <c r="AI316" s="81">
        <f t="shared" si="67"/>
        <v>4.5996605173998555</v>
      </c>
      <c r="AJ316" s="83">
        <v>0.83102299999999996</v>
      </c>
      <c r="AK316" s="83">
        <v>221.28899999999999</v>
      </c>
      <c r="AL316" s="84">
        <f t="shared" si="70"/>
        <v>183.89624864699999</v>
      </c>
      <c r="AM316" s="84">
        <f t="shared" si="81"/>
        <v>235.14415794086506</v>
      </c>
      <c r="AN316" s="84">
        <f t="shared" si="71"/>
        <v>90.243879530479774</v>
      </c>
      <c r="AO316" s="84">
        <f t="shared" si="72"/>
        <v>144.90027841038528</v>
      </c>
      <c r="AP316" s="85">
        <f t="shared" si="73"/>
        <v>0.26912281097328655</v>
      </c>
      <c r="AQ316" s="85">
        <f t="shared" si="74"/>
        <v>38.99597023661471</v>
      </c>
      <c r="AR316" s="86">
        <f t="shared" si="75"/>
        <v>0</v>
      </c>
      <c r="AS316" s="88">
        <f t="shared" si="76"/>
        <v>40694.216966845976</v>
      </c>
      <c r="AT316" s="88">
        <f t="shared" si="77"/>
        <v>42784.247490976246</v>
      </c>
      <c r="AU316" s="88">
        <f t="shared" si="78"/>
        <v>415.09120961333684</v>
      </c>
      <c r="AV316" s="88">
        <f t="shared" si="79"/>
        <v>42369.156281362906</v>
      </c>
    </row>
    <row r="317" spans="1:48" x14ac:dyDescent="0.25">
      <c r="A317">
        <v>14</v>
      </c>
      <c r="B317" s="20">
        <v>5</v>
      </c>
      <c r="C317" s="21" t="s">
        <v>662</v>
      </c>
      <c r="D317" s="21">
        <v>0</v>
      </c>
      <c r="E317" s="21">
        <v>-155.96875</v>
      </c>
      <c r="F317" s="21">
        <v>50</v>
      </c>
      <c r="G317" s="21">
        <v>6.8754999999999997E-2</v>
      </c>
      <c r="H317" s="21">
        <v>0.18455099999999999</v>
      </c>
      <c r="I317" s="21">
        <v>47.238861</v>
      </c>
      <c r="J317" s="21">
        <v>1.336287</v>
      </c>
      <c r="K317" s="21">
        <v>8.9812840000000005</v>
      </c>
      <c r="L317" s="21">
        <v>0.12851000000000001</v>
      </c>
      <c r="M317" s="54">
        <v>6.8754999999999997E-2</v>
      </c>
      <c r="N317" s="21">
        <v>0.14802199999999999</v>
      </c>
      <c r="O317" s="21">
        <v>99700</v>
      </c>
      <c r="P317" s="21">
        <v>21.7</v>
      </c>
      <c r="Q317" s="21">
        <v>60</v>
      </c>
      <c r="R317" s="21">
        <v>1.171</v>
      </c>
      <c r="S317" s="21" t="s">
        <v>671</v>
      </c>
      <c r="T317" s="21" t="s">
        <v>672</v>
      </c>
      <c r="U317" s="77">
        <v>1180</v>
      </c>
      <c r="V317" s="34">
        <v>547.14239527304039</v>
      </c>
      <c r="W317" s="2">
        <v>0.65885879745154197</v>
      </c>
      <c r="X317" s="2">
        <v>683.54561270087299</v>
      </c>
      <c r="Y317" s="2">
        <v>26.634113941973407</v>
      </c>
      <c r="Z317" s="80">
        <f>VLOOKUP(U317,BG!$A$2:$F$55,4)</f>
        <v>19.745969989270129</v>
      </c>
      <c r="AA317" s="80">
        <f>VLOOKUP(U317,BG!$A$2:$F$55,5)</f>
        <v>4.5625783050710327</v>
      </c>
      <c r="AB317" s="4">
        <f>VLOOKUP(U317+1,BG!$A$2:$F$55,4)</f>
        <v>19.325012105725527</v>
      </c>
      <c r="AC317" s="4">
        <f>VLOOKUP(U317+1,BG!$A$2:$F$55,5)</f>
        <v>4.6861856795004417</v>
      </c>
      <c r="AD317" s="3">
        <f>COUNTIF($U$2:U317,U317)</f>
        <v>5</v>
      </c>
      <c r="AE317" s="3">
        <f t="shared" si="65"/>
        <v>11</v>
      </c>
      <c r="AF317" s="3">
        <f t="shared" si="68"/>
        <v>6</v>
      </c>
      <c r="AG317" s="3">
        <f t="shared" si="69"/>
        <v>4</v>
      </c>
      <c r="AH317" s="81">
        <f t="shared" si="66"/>
        <v>19.577586835852287</v>
      </c>
      <c r="AI317" s="81">
        <f t="shared" si="67"/>
        <v>4.6120212548427961</v>
      </c>
      <c r="AJ317" s="83">
        <v>0.59398799999999996</v>
      </c>
      <c r="AK317" s="83">
        <v>692.55799999999999</v>
      </c>
      <c r="AL317" s="84">
        <f t="shared" si="70"/>
        <v>411.37114130399999</v>
      </c>
      <c r="AM317" s="84">
        <f t="shared" si="81"/>
        <v>476.99415432934802</v>
      </c>
      <c r="AN317" s="84">
        <f t="shared" si="71"/>
        <v>90.292246605481267</v>
      </c>
      <c r="AO317" s="84">
        <f t="shared" si="72"/>
        <v>386.70190772386673</v>
      </c>
      <c r="AP317" s="85">
        <f t="shared" si="73"/>
        <v>6.3793927796572683E-2</v>
      </c>
      <c r="AQ317" s="85">
        <f t="shared" si="74"/>
        <v>24.669233580133266</v>
      </c>
      <c r="AR317" s="86">
        <f t="shared" si="75"/>
        <v>0</v>
      </c>
      <c r="AS317" s="88">
        <f t="shared" si="76"/>
        <v>284898.37487921561</v>
      </c>
      <c r="AT317" s="88">
        <f t="shared" si="77"/>
        <v>307841.6297425779</v>
      </c>
      <c r="AU317" s="88">
        <f t="shared" si="78"/>
        <v>416.42976049198694</v>
      </c>
      <c r="AV317" s="88">
        <f t="shared" si="79"/>
        <v>307425.19998208591</v>
      </c>
    </row>
    <row r="318" spans="1:48" x14ac:dyDescent="0.25">
      <c r="A318">
        <v>14</v>
      </c>
      <c r="B318" s="20">
        <v>6</v>
      </c>
      <c r="C318" s="21" t="s">
        <v>662</v>
      </c>
      <c r="D318" s="21">
        <v>0</v>
      </c>
      <c r="E318" s="21">
        <v>-103.96875</v>
      </c>
      <c r="F318" s="21">
        <v>50</v>
      </c>
      <c r="G318" s="21">
        <v>0.12687100000000001</v>
      </c>
      <c r="H318" s="21">
        <v>0.18398700000000001</v>
      </c>
      <c r="I318" s="21">
        <v>47.097293000000001</v>
      </c>
      <c r="J318" s="21">
        <v>1.3679809999999999</v>
      </c>
      <c r="K318" s="21">
        <v>8.9677790000000002</v>
      </c>
      <c r="L318" s="21">
        <v>0.130416</v>
      </c>
      <c r="M318" s="54">
        <v>0.12687100000000001</v>
      </c>
      <c r="N318" s="21">
        <v>0.22619800000000001</v>
      </c>
      <c r="O318" s="21">
        <v>99700</v>
      </c>
      <c r="P318" s="21">
        <v>21.7</v>
      </c>
      <c r="Q318" s="21">
        <v>60</v>
      </c>
      <c r="R318" s="21">
        <v>1.171</v>
      </c>
      <c r="S318" s="21" t="s">
        <v>673</v>
      </c>
      <c r="T318" s="21" t="s">
        <v>674</v>
      </c>
      <c r="U318" s="77">
        <v>1180</v>
      </c>
      <c r="V318" s="34">
        <v>1047.5346050242681</v>
      </c>
      <c r="W318" s="2">
        <v>0.60859578704998663</v>
      </c>
      <c r="X318" s="2">
        <v>1322.1162376247421</v>
      </c>
      <c r="Y318" s="2">
        <v>24.856208965786006</v>
      </c>
      <c r="Z318" s="80">
        <f>VLOOKUP(U318,BG!$A$2:$F$55,4)</f>
        <v>19.745969989270129</v>
      </c>
      <c r="AA318" s="80">
        <f>VLOOKUP(U318,BG!$A$2:$F$55,5)</f>
        <v>4.5625783050710327</v>
      </c>
      <c r="AB318" s="4">
        <f>VLOOKUP(U318+1,BG!$A$2:$F$55,4)</f>
        <v>19.325012105725527</v>
      </c>
      <c r="AC318" s="4">
        <f>VLOOKUP(U318+1,BG!$A$2:$F$55,5)</f>
        <v>4.6861856795004417</v>
      </c>
      <c r="AD318" s="3">
        <f>COUNTIF($U$2:U318,U318)</f>
        <v>6</v>
      </c>
      <c r="AE318" s="3">
        <f t="shared" si="65"/>
        <v>11</v>
      </c>
      <c r="AF318" s="3">
        <f t="shared" si="68"/>
        <v>5</v>
      </c>
      <c r="AG318" s="3">
        <f t="shared" si="69"/>
        <v>5</v>
      </c>
      <c r="AH318" s="81">
        <f t="shared" si="66"/>
        <v>19.535491047497828</v>
      </c>
      <c r="AI318" s="81">
        <f t="shared" si="67"/>
        <v>4.6243819922857368</v>
      </c>
      <c r="AJ318" s="83">
        <v>0.555114</v>
      </c>
      <c r="AK318" s="83">
        <v>1327.24</v>
      </c>
      <c r="AL318" s="84">
        <f t="shared" si="70"/>
        <v>736.76950536000004</v>
      </c>
      <c r="AM318" s="84">
        <f t="shared" si="81"/>
        <v>829.49058117458299</v>
      </c>
      <c r="AN318" s="84">
        <f t="shared" si="71"/>
        <v>90.339573010508175</v>
      </c>
      <c r="AO318" s="84">
        <f t="shared" si="72"/>
        <v>739.15100816407482</v>
      </c>
      <c r="AP318" s="85">
        <f t="shared" si="73"/>
        <v>3.2219435240845198E-3</v>
      </c>
      <c r="AQ318" s="85">
        <f t="shared" si="74"/>
        <v>2.3815028040747848</v>
      </c>
      <c r="AR318" s="86">
        <f t="shared" si="75"/>
        <v>0</v>
      </c>
      <c r="AS318" s="88">
        <f t="shared" si="76"/>
        <v>977869.95829400641</v>
      </c>
      <c r="AT318" s="88">
        <f t="shared" si="77"/>
        <v>1063820.168848241</v>
      </c>
      <c r="AU318" s="88">
        <f t="shared" si="78"/>
        <v>417.76469462057662</v>
      </c>
      <c r="AV318" s="88">
        <f t="shared" si="79"/>
        <v>1063402.4041536204</v>
      </c>
    </row>
    <row r="319" spans="1:48" x14ac:dyDescent="0.25">
      <c r="A319">
        <v>14</v>
      </c>
      <c r="B319" s="20">
        <v>7</v>
      </c>
      <c r="C319" s="21" t="s">
        <v>662</v>
      </c>
      <c r="D319" s="21">
        <v>0</v>
      </c>
      <c r="E319" s="21">
        <v>-51.96875</v>
      </c>
      <c r="F319" s="21">
        <v>50</v>
      </c>
      <c r="G319" s="21">
        <v>0.11404400000000001</v>
      </c>
      <c r="H319" s="21">
        <v>0.183891</v>
      </c>
      <c r="I319" s="21">
        <v>47.073360999999998</v>
      </c>
      <c r="J319" s="21">
        <v>1.3700399999999999</v>
      </c>
      <c r="K319" s="21">
        <v>8.9654959999999999</v>
      </c>
      <c r="L319" s="21">
        <v>0.130662</v>
      </c>
      <c r="M319" s="54">
        <v>0.11404400000000001</v>
      </c>
      <c r="N319" s="21">
        <v>0.18654799999999999</v>
      </c>
      <c r="O319" s="21">
        <v>99700</v>
      </c>
      <c r="P319" s="21">
        <v>21.7</v>
      </c>
      <c r="Q319" s="21">
        <v>60</v>
      </c>
      <c r="R319" s="21">
        <v>1.171</v>
      </c>
      <c r="S319" s="21" t="s">
        <v>675</v>
      </c>
      <c r="T319" s="21" t="s">
        <v>676</v>
      </c>
      <c r="U319" s="77">
        <v>1180</v>
      </c>
      <c r="V319" s="34">
        <v>939.16516355369583</v>
      </c>
      <c r="W319" s="2">
        <v>0.71276030559261494</v>
      </c>
      <c r="X319" s="2">
        <v>1030.2670411298486</v>
      </c>
      <c r="Y319" s="2">
        <v>32.417191710798598</v>
      </c>
      <c r="Z319" s="80">
        <f>VLOOKUP(U319,BG!$A$2:$F$55,4)</f>
        <v>19.745969989270129</v>
      </c>
      <c r="AA319" s="80">
        <f>VLOOKUP(U319,BG!$A$2:$F$55,5)</f>
        <v>4.5625783050710327</v>
      </c>
      <c r="AB319" s="4">
        <f>VLOOKUP(U319+1,BG!$A$2:$F$55,4)</f>
        <v>19.325012105725527</v>
      </c>
      <c r="AC319" s="4">
        <f>VLOOKUP(U319+1,BG!$A$2:$F$55,5)</f>
        <v>4.6861856795004417</v>
      </c>
      <c r="AD319" s="3">
        <f>COUNTIF($U$2:U319,U319)</f>
        <v>7</v>
      </c>
      <c r="AE319" s="3">
        <f t="shared" si="65"/>
        <v>11</v>
      </c>
      <c r="AF319" s="3">
        <f t="shared" si="68"/>
        <v>4</v>
      </c>
      <c r="AG319" s="3">
        <f t="shared" si="69"/>
        <v>6</v>
      </c>
      <c r="AH319" s="81">
        <f t="shared" si="66"/>
        <v>19.493395259143369</v>
      </c>
      <c r="AI319" s="81">
        <f t="shared" si="67"/>
        <v>4.6367427297286783</v>
      </c>
      <c r="AJ319" s="83">
        <v>0.67512799999999995</v>
      </c>
      <c r="AK319" s="83">
        <v>1034.99</v>
      </c>
      <c r="AL319" s="84">
        <f t="shared" si="70"/>
        <v>698.75072871999998</v>
      </c>
      <c r="AM319" s="84">
        <f t="shared" si="81"/>
        <v>766.75064278850869</v>
      </c>
      <c r="AN319" s="84">
        <f t="shared" si="71"/>
        <v>90.385858745560498</v>
      </c>
      <c r="AO319" s="84">
        <f t="shared" si="72"/>
        <v>676.36478404294814</v>
      </c>
      <c r="AP319" s="85">
        <f t="shared" si="73"/>
        <v>3.30974426894916E-2</v>
      </c>
      <c r="AQ319" s="85">
        <f t="shared" si="74"/>
        <v>22.385944677051839</v>
      </c>
      <c r="AR319" s="86">
        <f t="shared" si="75"/>
        <v>0</v>
      </c>
      <c r="AS319" s="88">
        <f t="shared" si="76"/>
        <v>723200.01671791286</v>
      </c>
      <c r="AT319" s="88">
        <f t="shared" si="77"/>
        <v>756559.5518445028</v>
      </c>
      <c r="AU319" s="88">
        <f t="shared" si="78"/>
        <v>419.09597340876093</v>
      </c>
      <c r="AV319" s="88">
        <f t="shared" si="79"/>
        <v>756140.45587109402</v>
      </c>
    </row>
    <row r="320" spans="1:48" x14ac:dyDescent="0.25">
      <c r="A320">
        <v>14</v>
      </c>
      <c r="B320" s="20">
        <v>8</v>
      </c>
      <c r="C320" s="21" t="s">
        <v>662</v>
      </c>
      <c r="D320" s="21">
        <v>0</v>
      </c>
      <c r="E320" s="21">
        <v>3.125E-2</v>
      </c>
      <c r="F320" s="21">
        <v>50</v>
      </c>
      <c r="G320" s="21">
        <v>5.4713999999999999E-2</v>
      </c>
      <c r="H320" s="21">
        <v>0.18371699999999999</v>
      </c>
      <c r="I320" s="21">
        <v>47.029632999999997</v>
      </c>
      <c r="J320" s="21">
        <v>1.3329120000000001</v>
      </c>
      <c r="K320" s="21">
        <v>8.9613790000000009</v>
      </c>
      <c r="L320" s="21">
        <v>0.12725500000000001</v>
      </c>
      <c r="M320" s="54">
        <v>5.4713999999999999E-2</v>
      </c>
      <c r="N320" s="21">
        <v>0.10229000000000001</v>
      </c>
      <c r="O320" s="21">
        <v>99700</v>
      </c>
      <c r="P320" s="21">
        <v>21.7</v>
      </c>
      <c r="Q320" s="21">
        <v>60</v>
      </c>
      <c r="R320" s="21">
        <v>1.171</v>
      </c>
      <c r="S320" s="21" t="s">
        <v>677</v>
      </c>
      <c r="T320" s="21" t="s">
        <v>678</v>
      </c>
      <c r="U320" s="77">
        <v>1180</v>
      </c>
      <c r="V320" s="34">
        <v>430.47869793650369</v>
      </c>
      <c r="W320" s="2">
        <v>0.81604751141712295</v>
      </c>
      <c r="X320" s="2">
        <v>445.72657001038669</v>
      </c>
      <c r="Y320" s="2">
        <v>25.030000849438149</v>
      </c>
      <c r="Z320" s="80">
        <f>VLOOKUP(U320,BG!$A$2:$F$55,4)</f>
        <v>19.745969989270129</v>
      </c>
      <c r="AA320" s="80">
        <f>VLOOKUP(U320,BG!$A$2:$F$55,5)</f>
        <v>4.5625783050710327</v>
      </c>
      <c r="AB320" s="4">
        <f>VLOOKUP(U320+1,BG!$A$2:$F$55,4)</f>
        <v>19.325012105725527</v>
      </c>
      <c r="AC320" s="4">
        <f>VLOOKUP(U320+1,BG!$A$2:$F$55,5)</f>
        <v>4.6861856795004417</v>
      </c>
      <c r="AD320" s="3">
        <f>COUNTIF($U$2:U320,U320)</f>
        <v>8</v>
      </c>
      <c r="AE320" s="3">
        <f t="shared" si="65"/>
        <v>11</v>
      </c>
      <c r="AF320" s="3">
        <f t="shared" si="68"/>
        <v>3</v>
      </c>
      <c r="AG320" s="3">
        <f t="shared" si="69"/>
        <v>7</v>
      </c>
      <c r="AH320" s="81">
        <f t="shared" si="66"/>
        <v>19.451299470788907</v>
      </c>
      <c r="AI320" s="81">
        <f t="shared" si="67"/>
        <v>4.6491034671716189</v>
      </c>
      <c r="AJ320" s="83">
        <v>0.74662700000000004</v>
      </c>
      <c r="AK320" s="83">
        <v>454.226</v>
      </c>
      <c r="AL320" s="84">
        <f t="shared" si="70"/>
        <v>339.13739570199999</v>
      </c>
      <c r="AM320" s="84">
        <f t="shared" si="81"/>
        <v>388.76405907890421</v>
      </c>
      <c r="AN320" s="84">
        <f t="shared" si="71"/>
        <v>90.431103810638191</v>
      </c>
      <c r="AO320" s="84">
        <f t="shared" si="72"/>
        <v>298.33295526826601</v>
      </c>
      <c r="AP320" s="85">
        <f t="shared" si="73"/>
        <v>0.13677483400062843</v>
      </c>
      <c r="AQ320" s="85">
        <f t="shared" si="74"/>
        <v>40.804440433733987</v>
      </c>
      <c r="AR320" s="86">
        <f t="shared" si="75"/>
        <v>0</v>
      </c>
      <c r="AS320" s="88">
        <f t="shared" si="76"/>
        <v>154045.02270013664</v>
      </c>
      <c r="AT320" s="88">
        <f t="shared" si="77"/>
        <v>162125.93417057817</v>
      </c>
      <c r="AU320" s="88">
        <f t="shared" si="78"/>
        <v>420.42355826619462</v>
      </c>
      <c r="AV320" s="88">
        <f t="shared" si="79"/>
        <v>161705.51061231198</v>
      </c>
    </row>
    <row r="321" spans="1:48" x14ac:dyDescent="0.25">
      <c r="A321">
        <v>14</v>
      </c>
      <c r="B321" s="20">
        <v>9</v>
      </c>
      <c r="C321" s="21" t="s">
        <v>662</v>
      </c>
      <c r="D321" s="21">
        <v>0</v>
      </c>
      <c r="E321" s="21">
        <v>52.03125</v>
      </c>
      <c r="F321" s="21">
        <v>50</v>
      </c>
      <c r="G321" s="21">
        <v>2.426E-2</v>
      </c>
      <c r="H321" s="21">
        <v>0.18409600000000001</v>
      </c>
      <c r="I321" s="21">
        <v>47.124673000000001</v>
      </c>
      <c r="J321" s="21">
        <v>1.3823300000000001</v>
      </c>
      <c r="K321" s="21">
        <v>8.9703660000000003</v>
      </c>
      <c r="L321" s="21">
        <v>0.131774</v>
      </c>
      <c r="M321" s="54">
        <v>2.426E-2</v>
      </c>
      <c r="N321" s="21">
        <v>5.0257999999999997E-2</v>
      </c>
      <c r="O321" s="21">
        <v>99700</v>
      </c>
      <c r="P321" s="21">
        <v>21.7</v>
      </c>
      <c r="Q321" s="21">
        <v>60</v>
      </c>
      <c r="R321" s="21">
        <v>1.171</v>
      </c>
      <c r="S321" s="21" t="s">
        <v>679</v>
      </c>
      <c r="T321" s="21" t="s">
        <v>680</v>
      </c>
      <c r="U321" s="77">
        <v>1180</v>
      </c>
      <c r="V321" s="34">
        <v>169.46224335124711</v>
      </c>
      <c r="W321" s="2">
        <v>1.1953963646350116</v>
      </c>
      <c r="X321" s="2">
        <v>151.32240104338118</v>
      </c>
      <c r="Y321" s="2">
        <v>28.862761079254316</v>
      </c>
      <c r="Z321" s="80">
        <f>VLOOKUP(U321,BG!$A$2:$F$55,4)</f>
        <v>19.745969989270129</v>
      </c>
      <c r="AA321" s="80">
        <f>VLOOKUP(U321,BG!$A$2:$F$55,5)</f>
        <v>4.5625783050710327</v>
      </c>
      <c r="AB321" s="4">
        <f>VLOOKUP(U321+1,BG!$A$2:$F$55,4)</f>
        <v>19.325012105725527</v>
      </c>
      <c r="AC321" s="4">
        <f>VLOOKUP(U321+1,BG!$A$2:$F$55,5)</f>
        <v>4.6861856795004417</v>
      </c>
      <c r="AD321" s="3">
        <f>COUNTIF($U$2:U321,U321)</f>
        <v>9</v>
      </c>
      <c r="AE321" s="3">
        <f t="shared" si="65"/>
        <v>11</v>
      </c>
      <c r="AF321" s="3">
        <f t="shared" si="68"/>
        <v>2</v>
      </c>
      <c r="AG321" s="3">
        <f t="shared" si="69"/>
        <v>8</v>
      </c>
      <c r="AH321" s="81">
        <f t="shared" si="66"/>
        <v>19.409203682434445</v>
      </c>
      <c r="AI321" s="81">
        <f t="shared" si="67"/>
        <v>4.6614642046145596</v>
      </c>
      <c r="AJ321" s="83">
        <v>0.83165900000000004</v>
      </c>
      <c r="AK321" s="83">
        <v>171.29900000000001</v>
      </c>
      <c r="AL321" s="84">
        <f t="shared" si="70"/>
        <v>142.46235504100002</v>
      </c>
      <c r="AM321" s="84">
        <f t="shared" si="81"/>
        <v>209.75300917435345</v>
      </c>
      <c r="AN321" s="84">
        <f t="shared" si="71"/>
        <v>90.475308205741257</v>
      </c>
      <c r="AO321" s="84">
        <f t="shared" si="72"/>
        <v>119.27770096861219</v>
      </c>
      <c r="AP321" s="85">
        <f t="shared" si="73"/>
        <v>0.19437542712605474</v>
      </c>
      <c r="AQ321" s="85">
        <f t="shared" si="74"/>
        <v>23.184654072387829</v>
      </c>
      <c r="AR321" s="86">
        <f t="shared" si="75"/>
        <v>0</v>
      </c>
      <c r="AS321" s="88">
        <f t="shared" si="76"/>
        <v>24403.658956168263</v>
      </c>
      <c r="AT321" s="88">
        <f t="shared" si="77"/>
        <v>27372.746667083313</v>
      </c>
      <c r="AU321" s="88">
        <f t="shared" si="78"/>
        <v>421.7474106025328</v>
      </c>
      <c r="AV321" s="88">
        <f t="shared" si="79"/>
        <v>26950.99925648078</v>
      </c>
    </row>
    <row r="322" spans="1:48" x14ac:dyDescent="0.25">
      <c r="A322">
        <v>14</v>
      </c>
      <c r="B322" s="20">
        <v>10</v>
      </c>
      <c r="C322" s="21" t="s">
        <v>662</v>
      </c>
      <c r="D322" s="21">
        <v>0</v>
      </c>
      <c r="E322" s="21">
        <v>104.03125</v>
      </c>
      <c r="F322" s="21">
        <v>50</v>
      </c>
      <c r="G322" s="21">
        <v>1.2636E-2</v>
      </c>
      <c r="H322" s="21">
        <v>0.18370900000000001</v>
      </c>
      <c r="I322" s="21">
        <v>47.027580999999998</v>
      </c>
      <c r="J322" s="21">
        <v>1.3793260000000001</v>
      </c>
      <c r="K322" s="21">
        <v>8.9611199999999993</v>
      </c>
      <c r="L322" s="21">
        <v>0.13166800000000001</v>
      </c>
      <c r="M322" s="54">
        <v>1.2636E-2</v>
      </c>
      <c r="N322" s="21">
        <v>2.5572999999999999E-2</v>
      </c>
      <c r="O322" s="21">
        <v>99700</v>
      </c>
      <c r="P322" s="21">
        <v>21.7</v>
      </c>
      <c r="Q322" s="21">
        <v>60</v>
      </c>
      <c r="R322" s="21">
        <v>1.171</v>
      </c>
      <c r="S322" s="21" t="s">
        <v>681</v>
      </c>
      <c r="T322" s="21" t="s">
        <v>682</v>
      </c>
      <c r="U322" s="77">
        <v>1180</v>
      </c>
      <c r="V322" s="34">
        <v>70.255320994542799</v>
      </c>
      <c r="W322" s="2">
        <v>2.2137670552278226</v>
      </c>
      <c r="X322" s="2">
        <v>53.762947440894443</v>
      </c>
      <c r="Y322" s="2">
        <v>38.331511367134873</v>
      </c>
      <c r="Z322" s="80">
        <f>VLOOKUP(U322,BG!$A$2:$F$55,4)</f>
        <v>19.745969989270129</v>
      </c>
      <c r="AA322" s="80">
        <f>VLOOKUP(U322,BG!$A$2:$F$55,5)</f>
        <v>4.5625783050710327</v>
      </c>
      <c r="AB322" s="4">
        <f>VLOOKUP(U322+1,BG!$A$2:$F$55,4)</f>
        <v>19.325012105725527</v>
      </c>
      <c r="AC322" s="4">
        <f>VLOOKUP(U322+1,BG!$A$2:$F$55,5)</f>
        <v>4.6861856795004417</v>
      </c>
      <c r="AD322" s="3">
        <f>COUNTIF($U$2:U322,U322)</f>
        <v>10</v>
      </c>
      <c r="AE322" s="3">
        <f t="shared" ref="AE322:AE385" si="82">COUNTIF($U$2:$U$437,U322)</f>
        <v>11</v>
      </c>
      <c r="AF322" s="3">
        <f t="shared" si="68"/>
        <v>1</v>
      </c>
      <c r="AG322" s="3">
        <f t="shared" si="69"/>
        <v>9</v>
      </c>
      <c r="AH322" s="81">
        <f t="shared" ref="AH322:AH385" si="83">(AF322*Z322+AG322*AB322)/(AE322-1)</f>
        <v>19.367107894079986</v>
      </c>
      <c r="AI322" s="81">
        <f t="shared" ref="AI322:AI385" si="84">(AF322*AA322+AG322*AC322)/(AE322-1)</f>
        <v>4.6738249420575011</v>
      </c>
      <c r="AJ322" s="83">
        <v>1.0799399999999999</v>
      </c>
      <c r="AK322" s="83">
        <v>62.870899999999999</v>
      </c>
      <c r="AL322" s="84">
        <f t="shared" si="70"/>
        <v>67.896799745999999</v>
      </c>
      <c r="AM322" s="84">
        <f t="shared" si="81"/>
        <v>157.35015320373196</v>
      </c>
      <c r="AN322" s="84">
        <f t="shared" si="71"/>
        <v>90.518471930869765</v>
      </c>
      <c r="AO322" s="84">
        <f t="shared" si="72"/>
        <v>66.831681272862198</v>
      </c>
      <c r="AP322" s="85">
        <f t="shared" si="73"/>
        <v>1.5937328716736997E-2</v>
      </c>
      <c r="AQ322" s="85">
        <f t="shared" si="74"/>
        <v>1.0651184731378009</v>
      </c>
      <c r="AR322" s="86">
        <f t="shared" si="75"/>
        <v>0</v>
      </c>
      <c r="AS322" s="88">
        <f t="shared" si="76"/>
        <v>4268.7329071507911</v>
      </c>
      <c r="AT322" s="88">
        <f t="shared" si="77"/>
        <v>6398.7929855476095</v>
      </c>
      <c r="AU322" s="88">
        <f t="shared" si="78"/>
        <v>423.0674918274309</v>
      </c>
      <c r="AV322" s="88">
        <f t="shared" si="79"/>
        <v>5975.7254937201787</v>
      </c>
    </row>
    <row r="323" spans="1:48" x14ac:dyDescent="0.25">
      <c r="A323">
        <v>14</v>
      </c>
      <c r="B323" s="20">
        <v>11</v>
      </c>
      <c r="C323" s="21" t="s">
        <v>662</v>
      </c>
      <c r="D323" s="21">
        <v>0</v>
      </c>
      <c r="E323" s="21">
        <v>156.03125</v>
      </c>
      <c r="F323" s="21">
        <v>50</v>
      </c>
      <c r="G323" s="21">
        <v>7.1869999999999998E-3</v>
      </c>
      <c r="H323" s="21">
        <v>0.183338</v>
      </c>
      <c r="I323" s="21">
        <v>46.934472</v>
      </c>
      <c r="J323" s="21">
        <v>1.3686160000000001</v>
      </c>
      <c r="K323" s="21">
        <v>8.9522560000000002</v>
      </c>
      <c r="L323" s="21">
        <v>0.13075000000000001</v>
      </c>
      <c r="M323" s="54">
        <v>7.1869999999999998E-3</v>
      </c>
      <c r="N323" s="21">
        <v>9.3469999999999994E-3</v>
      </c>
      <c r="O323" s="21">
        <v>99700</v>
      </c>
      <c r="P323" s="21">
        <v>21.7</v>
      </c>
      <c r="Q323" s="21">
        <v>60</v>
      </c>
      <c r="R323" s="21">
        <v>1.171</v>
      </c>
      <c r="S323" s="21" t="s">
        <v>683</v>
      </c>
      <c r="T323" s="21" t="s">
        <v>684</v>
      </c>
      <c r="U323" s="77">
        <v>1180</v>
      </c>
      <c r="V323" s="34">
        <v>24.137253052865326</v>
      </c>
      <c r="W323" s="2">
        <v>5.2164752173025954</v>
      </c>
      <c r="X323" s="2">
        <v>15.695081099654486</v>
      </c>
      <c r="Y323" s="2">
        <v>34.679692842428565</v>
      </c>
      <c r="Z323" s="80">
        <f>VLOOKUP(U323,BG!$A$2:$F$55,4)</f>
        <v>19.745969989270129</v>
      </c>
      <c r="AA323" s="80">
        <f>VLOOKUP(U323,BG!$A$2:$F$55,5)</f>
        <v>4.5625783050710327</v>
      </c>
      <c r="AB323" s="4">
        <f>VLOOKUP(U323+1,BG!$A$2:$F$55,4)</f>
        <v>19.325012105725527</v>
      </c>
      <c r="AC323" s="4">
        <f>VLOOKUP(U323+1,BG!$A$2:$F$55,5)</f>
        <v>4.6861856795004417</v>
      </c>
      <c r="AD323" s="3">
        <f>COUNTIF($U$2:U323,U323)</f>
        <v>11</v>
      </c>
      <c r="AE323" s="3">
        <f t="shared" si="82"/>
        <v>11</v>
      </c>
      <c r="AF323" s="3">
        <f t="shared" ref="AF323:AF386" si="85">AE323-AD323</f>
        <v>0</v>
      </c>
      <c r="AG323" s="3">
        <f t="shared" ref="AG323:AG386" si="86">AD323-1</f>
        <v>10</v>
      </c>
      <c r="AH323" s="81">
        <f t="shared" si="83"/>
        <v>19.325012105725527</v>
      </c>
      <c r="AI323" s="81">
        <f t="shared" si="84"/>
        <v>4.6861856795004417</v>
      </c>
      <c r="AJ323" s="83">
        <v>0.88109300000000002</v>
      </c>
      <c r="AK323" s="83">
        <v>27.3949</v>
      </c>
      <c r="AL323" s="84">
        <f t="shared" ref="AL323:AL386" si="87">AJ323*AK323</f>
        <v>24.137454625700002</v>
      </c>
      <c r="AM323" s="84">
        <f t="shared" si="81"/>
        <v>116.55269443233055</v>
      </c>
      <c r="AN323" s="84">
        <f t="shared" ref="AN323:AN386" si="88">AH323*AI323</f>
        <v>90.560594986023645</v>
      </c>
      <c r="AO323" s="84">
        <f t="shared" ref="AO323:AO386" si="89">AM323-AN323</f>
        <v>25.992099446306909</v>
      </c>
      <c r="AP323" s="85">
        <f t="shared" ref="AP323:AP386" si="90">ABS((AL323-AO323)/AO323)</f>
        <v>7.1354175311545476E-2</v>
      </c>
      <c r="AQ323" s="85">
        <f t="shared" ref="AQ323:AQ386" si="91">IF(AP323&lt;&gt;"",ABS((AL323-AO323)),"")</f>
        <v>1.8546448206069073</v>
      </c>
      <c r="AR323" s="86">
        <f t="shared" ref="AR323:AR386" si="92">IF((AJ323&lt;$BB$2)+(AJ323&gt;$BC$2)+(AK323&lt;$BB$3)+(AK323&gt;$BC$3),1,0)</f>
        <v>0</v>
      </c>
      <c r="AS323" s="88">
        <f t="shared" ref="AS323:AS386" si="93">IF(AR323=0,AJ323*AK323^2,"")</f>
        <v>661.24315572558896</v>
      </c>
      <c r="AT323" s="88">
        <f t="shared" ref="AT323:AT386" si="94">W323*X323^2</f>
        <v>1285.0033998256524</v>
      </c>
      <c r="AU323" s="88">
        <f t="shared" ref="AU323:AU386" si="95">AH323*AI323^2</f>
        <v>424.38376335054352</v>
      </c>
      <c r="AV323" s="88">
        <f t="shared" ref="AV323:AV386" si="96">IF(AR323=0,AT323-AU323,"")</f>
        <v>860.6196364751089</v>
      </c>
    </row>
    <row r="324" spans="1:48" x14ac:dyDescent="0.25">
      <c r="A324">
        <v>15</v>
      </c>
      <c r="B324" s="24">
        <v>1</v>
      </c>
      <c r="C324" s="25" t="s">
        <v>685</v>
      </c>
      <c r="D324" s="25">
        <v>0</v>
      </c>
      <c r="E324" s="25">
        <v>-156</v>
      </c>
      <c r="F324" s="25">
        <v>50</v>
      </c>
      <c r="G324" s="25">
        <v>1.1083000000000001E-2</v>
      </c>
      <c r="H324" s="25">
        <v>0.18340999999999999</v>
      </c>
      <c r="I324" s="25">
        <v>46.952528999999998</v>
      </c>
      <c r="J324" s="25">
        <v>1.3681099999999999</v>
      </c>
      <c r="K324" s="25">
        <v>8.9539779999999993</v>
      </c>
      <c r="L324" s="25">
        <v>0.130773</v>
      </c>
      <c r="M324" s="55">
        <v>1.1083000000000001E-2</v>
      </c>
      <c r="N324" s="25">
        <v>1.7462999999999999E-2</v>
      </c>
      <c r="O324" s="25">
        <v>99700</v>
      </c>
      <c r="P324" s="25">
        <v>21.7</v>
      </c>
      <c r="Q324" s="25">
        <v>60</v>
      </c>
      <c r="R324" s="25">
        <v>1.171</v>
      </c>
      <c r="S324" s="25" t="s">
        <v>686</v>
      </c>
      <c r="T324" s="25" t="s">
        <v>687</v>
      </c>
      <c r="U324" s="77">
        <v>1190</v>
      </c>
      <c r="V324" s="34">
        <v>60.494152270499093</v>
      </c>
      <c r="W324" s="2">
        <v>3.2762515671743557</v>
      </c>
      <c r="X324" s="2">
        <v>37.460065742459797</v>
      </c>
      <c r="Y324" s="2">
        <v>51.570526181189486</v>
      </c>
      <c r="Z324" s="80">
        <f>VLOOKUP(U324,BG!$A$2:$F$55,4)</f>
        <v>19.26405629439579</v>
      </c>
      <c r="AA324" s="80">
        <f>VLOOKUP(U324,BG!$A$2:$F$55,5)</f>
        <v>4.5591736399938334</v>
      </c>
      <c r="AB324" s="4">
        <f>VLOOKUP(U324+1,BG!$A$2:$F$55,4)</f>
        <v>14.750589816025142</v>
      </c>
      <c r="AC324" s="4">
        <f>VLOOKUP(U324+1,BG!$A$2:$F$55,5)</f>
        <v>5.1304042624866284</v>
      </c>
      <c r="AD324" s="3">
        <f>COUNTIF($U$2:U324,U324)</f>
        <v>1</v>
      </c>
      <c r="AE324" s="3">
        <f t="shared" si="82"/>
        <v>11</v>
      </c>
      <c r="AF324" s="3">
        <f t="shared" si="85"/>
        <v>10</v>
      </c>
      <c r="AG324" s="3">
        <f t="shared" si="86"/>
        <v>0</v>
      </c>
      <c r="AH324" s="81">
        <f t="shared" si="83"/>
        <v>19.26405629439579</v>
      </c>
      <c r="AI324" s="81">
        <f t="shared" si="84"/>
        <v>4.5591736399938334</v>
      </c>
      <c r="AJ324" s="83">
        <v>2.4374799999999999</v>
      </c>
      <c r="AK324" s="83">
        <v>40.5124</v>
      </c>
      <c r="AL324" s="84">
        <f t="shared" si="87"/>
        <v>98.748164751999994</v>
      </c>
      <c r="AM324" s="84">
        <f t="shared" si="81"/>
        <v>174.29912527637779</v>
      </c>
      <c r="AN324" s="84">
        <f t="shared" si="88"/>
        <v>87.82817765676657</v>
      </c>
      <c r="AO324" s="84">
        <f t="shared" si="89"/>
        <v>86.470947619611223</v>
      </c>
      <c r="AP324" s="85">
        <f t="shared" si="90"/>
        <v>0.1419808325265115</v>
      </c>
      <c r="AQ324" s="85">
        <f t="shared" si="91"/>
        <v>12.27721713238877</v>
      </c>
      <c r="AR324" s="86">
        <f t="shared" si="92"/>
        <v>0</v>
      </c>
      <c r="AS324" s="88">
        <f t="shared" si="93"/>
        <v>4000.5251496989245</v>
      </c>
      <c r="AT324" s="88">
        <f t="shared" si="94"/>
        <v>4597.4213905857459</v>
      </c>
      <c r="AU324" s="88">
        <f t="shared" si="95"/>
        <v>400.42391242142554</v>
      </c>
      <c r="AV324" s="88">
        <f t="shared" si="96"/>
        <v>4196.9974781643205</v>
      </c>
    </row>
    <row r="325" spans="1:48" x14ac:dyDescent="0.25">
      <c r="A325">
        <v>15</v>
      </c>
      <c r="B325" s="24">
        <v>2</v>
      </c>
      <c r="C325" s="25" t="s">
        <v>685</v>
      </c>
      <c r="D325" s="25">
        <v>0</v>
      </c>
      <c r="E325" s="25">
        <v>-104</v>
      </c>
      <c r="F325" s="25">
        <v>50</v>
      </c>
      <c r="G325" s="25">
        <v>2.0386999999999999E-2</v>
      </c>
      <c r="H325" s="25">
        <v>0.18373800000000001</v>
      </c>
      <c r="I325" s="25">
        <v>47.035015999999999</v>
      </c>
      <c r="J325" s="25">
        <v>1.3695329999999999</v>
      </c>
      <c r="K325" s="25">
        <v>8.9618420000000008</v>
      </c>
      <c r="L325" s="25">
        <v>0.130743</v>
      </c>
      <c r="M325" s="55">
        <v>2.0386999999999999E-2</v>
      </c>
      <c r="N325" s="25">
        <v>3.1412000000000002E-2</v>
      </c>
      <c r="O325" s="25">
        <v>99700</v>
      </c>
      <c r="P325" s="25">
        <v>21.7</v>
      </c>
      <c r="Q325" s="25">
        <v>60</v>
      </c>
      <c r="R325" s="25">
        <v>1.171</v>
      </c>
      <c r="S325" s="25" t="s">
        <v>688</v>
      </c>
      <c r="T325" s="25" t="s">
        <v>689</v>
      </c>
      <c r="U325" s="77">
        <v>1190</v>
      </c>
      <c r="V325" s="34">
        <v>141.04683964583921</v>
      </c>
      <c r="W325" s="2">
        <v>1.6246447521363439</v>
      </c>
      <c r="X325" s="2">
        <v>102.60269694376549</v>
      </c>
      <c r="Y325" s="2">
        <v>38.550335582417766</v>
      </c>
      <c r="Z325" s="80">
        <f>VLOOKUP(U325,BG!$A$2:$F$55,4)</f>
        <v>19.26405629439579</v>
      </c>
      <c r="AA325" s="80">
        <f>VLOOKUP(U325,BG!$A$2:$F$55,5)</f>
        <v>4.5591736399938334</v>
      </c>
      <c r="AB325" s="4">
        <f>VLOOKUP(U325+1,BG!$A$2:$F$55,4)</f>
        <v>14.750589816025142</v>
      </c>
      <c r="AC325" s="4">
        <f>VLOOKUP(U325+1,BG!$A$2:$F$55,5)</f>
        <v>5.1304042624866284</v>
      </c>
      <c r="AD325" s="3">
        <f>COUNTIF($U$2:U325,U325)</f>
        <v>2</v>
      </c>
      <c r="AE325" s="3">
        <f t="shared" si="82"/>
        <v>11</v>
      </c>
      <c r="AF325" s="3">
        <f t="shared" si="85"/>
        <v>9</v>
      </c>
      <c r="AG325" s="3">
        <f t="shared" si="86"/>
        <v>1</v>
      </c>
      <c r="AH325" s="81">
        <f t="shared" si="83"/>
        <v>18.812709646558726</v>
      </c>
      <c r="AI325" s="81">
        <f t="shared" si="84"/>
        <v>4.6162967022431127</v>
      </c>
      <c r="AJ325" s="83">
        <v>1.4055800000000001</v>
      </c>
      <c r="AK325" s="83">
        <v>105.542</v>
      </c>
      <c r="AL325" s="84">
        <f t="shared" si="87"/>
        <v>148.34772436</v>
      </c>
      <c r="AM325" s="84">
        <f t="shared" si="81"/>
        <v>205.24326872714207</v>
      </c>
      <c r="AN325" s="84">
        <f t="shared" si="88"/>
        <v>86.845049501666239</v>
      </c>
      <c r="AO325" s="84">
        <f t="shared" si="89"/>
        <v>118.39821922547583</v>
      </c>
      <c r="AP325" s="85">
        <f t="shared" si="90"/>
        <v>0.25295570601014511</v>
      </c>
      <c r="AQ325" s="85">
        <f t="shared" si="91"/>
        <v>29.949505134524173</v>
      </c>
      <c r="AR325" s="86">
        <f t="shared" si="92"/>
        <v>0</v>
      </c>
      <c r="AS325" s="88">
        <f t="shared" si="93"/>
        <v>15656.915524403121</v>
      </c>
      <c r="AT325" s="88">
        <f t="shared" si="94"/>
        <v>17103.144502115509</v>
      </c>
      <c r="AU325" s="88">
        <f t="shared" si="95"/>
        <v>400.90251562068175</v>
      </c>
      <c r="AV325" s="88">
        <f t="shared" si="96"/>
        <v>16702.241986494828</v>
      </c>
    </row>
    <row r="326" spans="1:48" x14ac:dyDescent="0.25">
      <c r="A326">
        <v>15</v>
      </c>
      <c r="B326" s="24">
        <v>3</v>
      </c>
      <c r="C326" s="25" t="s">
        <v>685</v>
      </c>
      <c r="D326" s="25">
        <v>0</v>
      </c>
      <c r="E326" s="25">
        <v>-52</v>
      </c>
      <c r="F326" s="25">
        <v>50</v>
      </c>
      <c r="G326" s="25">
        <v>4.3326000000000003E-2</v>
      </c>
      <c r="H326" s="25">
        <v>0.18362899999999999</v>
      </c>
      <c r="I326" s="25">
        <v>47.007643999999999</v>
      </c>
      <c r="J326" s="25">
        <v>1.382339</v>
      </c>
      <c r="K326" s="25">
        <v>8.9592159999999996</v>
      </c>
      <c r="L326" s="25">
        <v>0.131965</v>
      </c>
      <c r="M326" s="55">
        <v>4.3326000000000003E-2</v>
      </c>
      <c r="N326" s="25">
        <v>5.3594000000000003E-2</v>
      </c>
      <c r="O326" s="25">
        <v>99700</v>
      </c>
      <c r="P326" s="25">
        <v>21.7</v>
      </c>
      <c r="Q326" s="25">
        <v>60</v>
      </c>
      <c r="R326" s="25">
        <v>1.171</v>
      </c>
      <c r="S326" s="25" t="s">
        <v>690</v>
      </c>
      <c r="T326" s="25" t="s">
        <v>691</v>
      </c>
      <c r="U326" s="77">
        <v>1190</v>
      </c>
      <c r="V326" s="34">
        <v>338.96901615443852</v>
      </c>
      <c r="W326" s="2">
        <v>1.4794011911986871</v>
      </c>
      <c r="X326" s="2">
        <v>202.75864558328993</v>
      </c>
      <c r="Y326" s="2">
        <v>31.17048147159079</v>
      </c>
      <c r="Z326" s="80">
        <f>VLOOKUP(U326,BG!$A$2:$F$55,4)</f>
        <v>19.26405629439579</v>
      </c>
      <c r="AA326" s="80">
        <f>VLOOKUP(U326,BG!$A$2:$F$55,5)</f>
        <v>4.5591736399938334</v>
      </c>
      <c r="AB326" s="4">
        <f>VLOOKUP(U326+1,BG!$A$2:$F$55,4)</f>
        <v>14.750589816025142</v>
      </c>
      <c r="AC326" s="4">
        <f>VLOOKUP(U326+1,BG!$A$2:$F$55,5)</f>
        <v>5.1304042624866284</v>
      </c>
      <c r="AD326" s="3">
        <f>COUNTIF($U$2:U326,U326)</f>
        <v>3</v>
      </c>
      <c r="AE326" s="3">
        <f t="shared" si="82"/>
        <v>11</v>
      </c>
      <c r="AF326" s="3">
        <f t="shared" si="85"/>
        <v>8</v>
      </c>
      <c r="AG326" s="3">
        <f t="shared" si="86"/>
        <v>2</v>
      </c>
      <c r="AH326" s="81">
        <f t="shared" si="83"/>
        <v>18.36136299872166</v>
      </c>
      <c r="AI326" s="81">
        <f t="shared" si="84"/>
        <v>4.673419764492392</v>
      </c>
      <c r="AJ326" s="83">
        <v>1.44539</v>
      </c>
      <c r="AK326" s="83">
        <v>205.095</v>
      </c>
      <c r="AL326" s="84">
        <f t="shared" si="87"/>
        <v>296.44226205000001</v>
      </c>
      <c r="AM326" s="84">
        <f t="shared" si="81"/>
        <v>331.13186327334233</v>
      </c>
      <c r="AN326" s="84">
        <f t="shared" si="88"/>
        <v>85.810356741245101</v>
      </c>
      <c r="AO326" s="84">
        <f t="shared" si="89"/>
        <v>245.32150653209723</v>
      </c>
      <c r="AP326" s="85">
        <f t="shared" si="90"/>
        <v>0.20838269029305131</v>
      </c>
      <c r="AQ326" s="85">
        <f t="shared" si="91"/>
        <v>51.120755517902779</v>
      </c>
      <c r="AR326" s="86">
        <f t="shared" si="92"/>
        <v>0</v>
      </c>
      <c r="AS326" s="88">
        <f t="shared" si="93"/>
        <v>60798.825735144746</v>
      </c>
      <c r="AT326" s="88">
        <f t="shared" si="94"/>
        <v>60819.763501415255</v>
      </c>
      <c r="AU326" s="88">
        <f t="shared" si="95"/>
        <v>401.02781719267779</v>
      </c>
      <c r="AV326" s="88">
        <f t="shared" si="96"/>
        <v>60418.735684222578</v>
      </c>
    </row>
    <row r="327" spans="1:48" x14ac:dyDescent="0.25">
      <c r="A327">
        <v>15</v>
      </c>
      <c r="B327" s="24">
        <v>4</v>
      </c>
      <c r="C327" s="25" t="s">
        <v>685</v>
      </c>
      <c r="D327" s="25">
        <v>0</v>
      </c>
      <c r="E327" s="25">
        <v>0</v>
      </c>
      <c r="F327" s="25">
        <v>50</v>
      </c>
      <c r="G327" s="25">
        <v>6.3020999999999994E-2</v>
      </c>
      <c r="H327" s="25">
        <v>0.18337700000000001</v>
      </c>
      <c r="I327" s="25">
        <v>46.944422000000003</v>
      </c>
      <c r="J327" s="25">
        <v>1.379939</v>
      </c>
      <c r="K327" s="25">
        <v>8.9531899999999993</v>
      </c>
      <c r="L327" s="25">
        <v>0.13181899999999999</v>
      </c>
      <c r="M327" s="55">
        <v>6.3020999999999994E-2</v>
      </c>
      <c r="N327" s="25">
        <v>6.8239999999999995E-2</v>
      </c>
      <c r="O327" s="25">
        <v>99700</v>
      </c>
      <c r="P327" s="25">
        <v>21.7</v>
      </c>
      <c r="Q327" s="25">
        <v>60</v>
      </c>
      <c r="R327" s="25">
        <v>1.171</v>
      </c>
      <c r="S327" s="25" t="s">
        <v>692</v>
      </c>
      <c r="T327" s="25" t="s">
        <v>693</v>
      </c>
      <c r="U327" s="77">
        <v>1190</v>
      </c>
      <c r="V327" s="34">
        <v>508.66348858835306</v>
      </c>
      <c r="W327" s="2">
        <v>1.7812891998977978</v>
      </c>
      <c r="X327" s="2">
        <v>234.02555652524748</v>
      </c>
      <c r="Y327" s="2">
        <v>27.550663967817233</v>
      </c>
      <c r="Z327" s="80">
        <f>VLOOKUP(U327,BG!$A$2:$F$55,4)</f>
        <v>19.26405629439579</v>
      </c>
      <c r="AA327" s="80">
        <f>VLOOKUP(U327,BG!$A$2:$F$55,5)</f>
        <v>4.5591736399938334</v>
      </c>
      <c r="AB327" s="4">
        <f>VLOOKUP(U327+1,BG!$A$2:$F$55,4)</f>
        <v>14.750589816025142</v>
      </c>
      <c r="AC327" s="4">
        <f>VLOOKUP(U327+1,BG!$A$2:$F$55,5)</f>
        <v>5.1304042624866284</v>
      </c>
      <c r="AD327" s="3">
        <f>COUNTIF($U$2:U327,U327)</f>
        <v>4</v>
      </c>
      <c r="AE327" s="3">
        <f t="shared" si="82"/>
        <v>11</v>
      </c>
      <c r="AF327" s="3">
        <f t="shared" si="85"/>
        <v>7</v>
      </c>
      <c r="AG327" s="3">
        <f t="shared" si="86"/>
        <v>3</v>
      </c>
      <c r="AH327" s="81">
        <f t="shared" si="83"/>
        <v>17.910016350884597</v>
      </c>
      <c r="AI327" s="81">
        <f t="shared" si="84"/>
        <v>4.7305428267416714</v>
      </c>
      <c r="AJ327" s="83">
        <v>1.7508999999999999</v>
      </c>
      <c r="AK327" s="83">
        <v>236.16800000000001</v>
      </c>
      <c r="AL327" s="84">
        <f t="shared" si="87"/>
        <v>413.50655119999999</v>
      </c>
      <c r="AM327" s="84">
        <f t="shared" si="81"/>
        <v>444.41786030631215</v>
      </c>
      <c r="AN327" s="84">
        <f t="shared" si="88"/>
        <v>84.724099375503172</v>
      </c>
      <c r="AO327" s="84">
        <f t="shared" si="89"/>
        <v>359.69376093080899</v>
      </c>
      <c r="AP327" s="85">
        <f t="shared" si="90"/>
        <v>0.14960723847401533</v>
      </c>
      <c r="AQ327" s="85">
        <f t="shared" si="91"/>
        <v>53.812790269190998</v>
      </c>
      <c r="AR327" s="86">
        <f t="shared" si="92"/>
        <v>0</v>
      </c>
      <c r="AS327" s="88">
        <f t="shared" si="93"/>
        <v>97657.015183801603</v>
      </c>
      <c r="AT327" s="88">
        <f t="shared" si="94"/>
        <v>97557.577620235897</v>
      </c>
      <c r="AU327" s="88">
        <f t="shared" si="95"/>
        <v>400.79098055293508</v>
      </c>
      <c r="AV327" s="88">
        <f t="shared" si="96"/>
        <v>97156.786639682963</v>
      </c>
    </row>
    <row r="328" spans="1:48" x14ac:dyDescent="0.25">
      <c r="A328">
        <v>15</v>
      </c>
      <c r="B328" s="24">
        <v>5</v>
      </c>
      <c r="C328" s="25" t="s">
        <v>685</v>
      </c>
      <c r="D328" s="25">
        <v>0</v>
      </c>
      <c r="E328" s="25">
        <v>52</v>
      </c>
      <c r="F328" s="25">
        <v>50</v>
      </c>
      <c r="G328" s="25">
        <v>6.1032999999999997E-2</v>
      </c>
      <c r="H328" s="25">
        <v>0.182976</v>
      </c>
      <c r="I328" s="25">
        <v>46.843739999999997</v>
      </c>
      <c r="J328" s="25">
        <v>1.408588</v>
      </c>
      <c r="K328" s="25">
        <v>8.9435380000000002</v>
      </c>
      <c r="L328" s="25">
        <v>0.134718</v>
      </c>
      <c r="M328" s="55">
        <v>6.1032999999999997E-2</v>
      </c>
      <c r="N328" s="25">
        <v>6.9568000000000005E-2</v>
      </c>
      <c r="O328" s="25">
        <v>99700</v>
      </c>
      <c r="P328" s="25">
        <v>21.7</v>
      </c>
      <c r="Q328" s="25">
        <v>60</v>
      </c>
      <c r="R328" s="25">
        <v>1.171</v>
      </c>
      <c r="S328" s="25" t="s">
        <v>694</v>
      </c>
      <c r="T328" s="25" t="s">
        <v>695</v>
      </c>
      <c r="U328" s="77">
        <v>1190</v>
      </c>
      <c r="V328" s="34">
        <v>491.5456942941961</v>
      </c>
      <c r="W328" s="2">
        <v>1.8891827788675826</v>
      </c>
      <c r="X328" s="2">
        <v>210.07879190719405</v>
      </c>
      <c r="Y328" s="2">
        <v>20.190184844470032</v>
      </c>
      <c r="Z328" s="80">
        <f>VLOOKUP(U328,BG!$A$2:$F$55,4)</f>
        <v>19.26405629439579</v>
      </c>
      <c r="AA328" s="80">
        <f>VLOOKUP(U328,BG!$A$2:$F$55,5)</f>
        <v>4.5591736399938334</v>
      </c>
      <c r="AB328" s="4">
        <f>VLOOKUP(U328+1,BG!$A$2:$F$55,4)</f>
        <v>14.750589816025142</v>
      </c>
      <c r="AC328" s="4">
        <f>VLOOKUP(U328+1,BG!$A$2:$F$55,5)</f>
        <v>5.1304042624866284</v>
      </c>
      <c r="AD328" s="3">
        <f>COUNTIF($U$2:U328,U328)</f>
        <v>5</v>
      </c>
      <c r="AE328" s="3">
        <f t="shared" si="82"/>
        <v>11</v>
      </c>
      <c r="AF328" s="3">
        <f t="shared" si="85"/>
        <v>6</v>
      </c>
      <c r="AG328" s="3">
        <f t="shared" si="86"/>
        <v>4</v>
      </c>
      <c r="AH328" s="81">
        <f t="shared" si="83"/>
        <v>17.45866970304753</v>
      </c>
      <c r="AI328" s="81">
        <f t="shared" si="84"/>
        <v>4.7876658889909516</v>
      </c>
      <c r="AJ328" s="83">
        <v>1.58839</v>
      </c>
      <c r="AK328" s="83">
        <v>219.48699999999999</v>
      </c>
      <c r="AL328" s="84">
        <f t="shared" si="87"/>
        <v>348.63095592999997</v>
      </c>
      <c r="AM328" s="84">
        <f t="shared" si="81"/>
        <v>417.06742072084751</v>
      </c>
      <c r="AN328" s="84">
        <f t="shared" si="88"/>
        <v>83.586277404440452</v>
      </c>
      <c r="AO328" s="84">
        <f t="shared" si="89"/>
        <v>333.48114331640704</v>
      </c>
      <c r="AP328" s="85">
        <f t="shared" si="90"/>
        <v>4.542929313163227E-2</v>
      </c>
      <c r="AQ328" s="85">
        <f t="shared" si="91"/>
        <v>15.149812613592928</v>
      </c>
      <c r="AR328" s="86">
        <f t="shared" si="92"/>
        <v>0</v>
      </c>
      <c r="AS328" s="88">
        <f t="shared" si="93"/>
        <v>76519.96262420791</v>
      </c>
      <c r="AT328" s="88">
        <f t="shared" si="94"/>
        <v>83375.490248375863</v>
      </c>
      <c r="AU328" s="88">
        <f t="shared" si="95"/>
        <v>400.18316911697468</v>
      </c>
      <c r="AV328" s="88">
        <f t="shared" si="96"/>
        <v>82975.307079258884</v>
      </c>
    </row>
    <row r="329" spans="1:48" x14ac:dyDescent="0.25">
      <c r="A329">
        <v>15</v>
      </c>
      <c r="B329" s="24">
        <v>6</v>
      </c>
      <c r="C329" s="25" t="s">
        <v>685</v>
      </c>
      <c r="D329" s="25">
        <v>0</v>
      </c>
      <c r="E329" s="25">
        <v>104</v>
      </c>
      <c r="F329" s="25">
        <v>50</v>
      </c>
      <c r="G329" s="25">
        <v>4.8422E-2</v>
      </c>
      <c r="H329" s="25">
        <v>0.183083</v>
      </c>
      <c r="I329" s="25">
        <v>46.870648000000003</v>
      </c>
      <c r="J329" s="25">
        <v>1.432693</v>
      </c>
      <c r="K329" s="25">
        <v>8.9460719999999991</v>
      </c>
      <c r="L329" s="25">
        <v>0.13700599999999999</v>
      </c>
      <c r="M329" s="55">
        <v>4.8422E-2</v>
      </c>
      <c r="N329" s="25">
        <v>6.3046000000000005E-2</v>
      </c>
      <c r="O329" s="25">
        <v>99700</v>
      </c>
      <c r="P329" s="25">
        <v>21.7</v>
      </c>
      <c r="Q329" s="25">
        <v>60</v>
      </c>
      <c r="R329" s="25">
        <v>1.171</v>
      </c>
      <c r="S329" s="25" t="s">
        <v>696</v>
      </c>
      <c r="T329" s="25" t="s">
        <v>697</v>
      </c>
      <c r="U329" s="77">
        <v>1190</v>
      </c>
      <c r="V329" s="34">
        <v>383.12211828397301</v>
      </c>
      <c r="W329" s="2">
        <v>1.7416776648709156</v>
      </c>
      <c r="X329" s="2">
        <v>189.77074532868099</v>
      </c>
      <c r="Y329" s="2">
        <v>31.542786955931717</v>
      </c>
      <c r="Z329" s="80">
        <f>VLOOKUP(U329,BG!$A$2:$F$55,4)</f>
        <v>19.26405629439579</v>
      </c>
      <c r="AA329" s="80">
        <f>VLOOKUP(U329,BG!$A$2:$F$55,5)</f>
        <v>4.5591736399938334</v>
      </c>
      <c r="AB329" s="4">
        <f>VLOOKUP(U329+1,BG!$A$2:$F$55,4)</f>
        <v>14.750589816025142</v>
      </c>
      <c r="AC329" s="4">
        <f>VLOOKUP(U329+1,BG!$A$2:$F$55,5)</f>
        <v>5.1304042624866284</v>
      </c>
      <c r="AD329" s="3">
        <f>COUNTIF($U$2:U329,U329)</f>
        <v>6</v>
      </c>
      <c r="AE329" s="3">
        <f t="shared" si="82"/>
        <v>11</v>
      </c>
      <c r="AF329" s="3">
        <f t="shared" si="85"/>
        <v>5</v>
      </c>
      <c r="AG329" s="3">
        <f t="shared" si="86"/>
        <v>5</v>
      </c>
      <c r="AH329" s="81">
        <f t="shared" si="83"/>
        <v>17.007323055210467</v>
      </c>
      <c r="AI329" s="81">
        <f t="shared" si="84"/>
        <v>4.8447889512402309</v>
      </c>
      <c r="AJ329" s="83">
        <v>1.7104999999999999</v>
      </c>
      <c r="AK329" s="83">
        <v>191.91499999999999</v>
      </c>
      <c r="AL329" s="84">
        <f t="shared" si="87"/>
        <v>328.27060749999998</v>
      </c>
      <c r="AM329" s="84">
        <f t="shared" si="81"/>
        <v>362.06225554080203</v>
      </c>
      <c r="AN329" s="84">
        <f t="shared" si="88"/>
        <v>82.396890828056911</v>
      </c>
      <c r="AO329" s="84">
        <f t="shared" si="89"/>
        <v>279.66536471274514</v>
      </c>
      <c r="AP329" s="85">
        <f t="shared" si="90"/>
        <v>0.17379786316113588</v>
      </c>
      <c r="AQ329" s="85">
        <f t="shared" si="91"/>
        <v>48.605242787254838</v>
      </c>
      <c r="AR329" s="86">
        <f t="shared" si="92"/>
        <v>0</v>
      </c>
      <c r="AS329" s="88">
        <f t="shared" si="93"/>
        <v>63000.053638362486</v>
      </c>
      <c r="AT329" s="88">
        <f t="shared" si="94"/>
        <v>62722.925898990405</v>
      </c>
      <c r="AU329" s="88">
        <f t="shared" si="95"/>
        <v>399.19554630031769</v>
      </c>
      <c r="AV329" s="88">
        <f t="shared" si="96"/>
        <v>62323.730352690087</v>
      </c>
    </row>
    <row r="330" spans="1:48" x14ac:dyDescent="0.25">
      <c r="A330">
        <v>15</v>
      </c>
      <c r="B330" s="24">
        <v>7</v>
      </c>
      <c r="C330" s="25" t="s">
        <v>685</v>
      </c>
      <c r="D330" s="25">
        <v>0</v>
      </c>
      <c r="E330" s="25">
        <v>156</v>
      </c>
      <c r="F330" s="25">
        <v>50</v>
      </c>
      <c r="G330" s="25">
        <v>3.6935000000000003E-2</v>
      </c>
      <c r="H330" s="25">
        <v>0.183337</v>
      </c>
      <c r="I330" s="25">
        <v>46.934241999999998</v>
      </c>
      <c r="J330" s="25">
        <v>1.4304589999999999</v>
      </c>
      <c r="K330" s="25">
        <v>8.9521479999999993</v>
      </c>
      <c r="L330" s="25">
        <v>0.13655999999999999</v>
      </c>
      <c r="M330" s="55">
        <v>3.6935000000000003E-2</v>
      </c>
      <c r="N330" s="25">
        <v>5.6605000000000003E-2</v>
      </c>
      <c r="O330" s="25">
        <v>99700</v>
      </c>
      <c r="P330" s="25">
        <v>21.7</v>
      </c>
      <c r="Q330" s="25">
        <v>60</v>
      </c>
      <c r="R330" s="25">
        <v>1.171</v>
      </c>
      <c r="S330" s="25" t="s">
        <v>698</v>
      </c>
      <c r="T330" s="25" t="s">
        <v>699</v>
      </c>
      <c r="U330" s="77">
        <v>1190</v>
      </c>
      <c r="V330" s="34">
        <v>284.51657267237027</v>
      </c>
      <c r="W330" s="2">
        <v>1.3208861579742293</v>
      </c>
      <c r="X330" s="2">
        <v>193.9579269771946</v>
      </c>
      <c r="Y330" s="2">
        <v>27.931067458335747</v>
      </c>
      <c r="Z330" s="80">
        <f>VLOOKUP(U330,BG!$A$2:$F$55,4)</f>
        <v>19.26405629439579</v>
      </c>
      <c r="AA330" s="80">
        <f>VLOOKUP(U330,BG!$A$2:$F$55,5)</f>
        <v>4.5591736399938334</v>
      </c>
      <c r="AB330" s="4">
        <f>VLOOKUP(U330+1,BG!$A$2:$F$55,4)</f>
        <v>14.750589816025142</v>
      </c>
      <c r="AC330" s="4">
        <f>VLOOKUP(U330+1,BG!$A$2:$F$55,5)</f>
        <v>5.1304042624866284</v>
      </c>
      <c r="AD330" s="3">
        <f>COUNTIF($U$2:U330,U330)</f>
        <v>7</v>
      </c>
      <c r="AE330" s="3">
        <f t="shared" si="82"/>
        <v>11</v>
      </c>
      <c r="AF330" s="3">
        <f t="shared" si="85"/>
        <v>4</v>
      </c>
      <c r="AG330" s="3">
        <f t="shared" si="86"/>
        <v>6</v>
      </c>
      <c r="AH330" s="81">
        <f t="shared" si="83"/>
        <v>16.5559764073734</v>
      </c>
      <c r="AI330" s="81">
        <f t="shared" si="84"/>
        <v>4.9019120134895102</v>
      </c>
      <c r="AJ330" s="83">
        <v>1.2637799999999999</v>
      </c>
      <c r="AK330" s="83">
        <v>197.52199999999999</v>
      </c>
      <c r="AL330" s="84">
        <f t="shared" si="87"/>
        <v>249.62435315999997</v>
      </c>
      <c r="AM330" s="84">
        <f t="shared" si="81"/>
        <v>284.12740843188845</v>
      </c>
      <c r="AN330" s="84">
        <f t="shared" si="88"/>
        <v>81.155939646352579</v>
      </c>
      <c r="AO330" s="84">
        <f t="shared" si="89"/>
        <v>202.97146878553588</v>
      </c>
      <c r="AP330" s="85">
        <f t="shared" si="90"/>
        <v>0.22984946925598967</v>
      </c>
      <c r="AQ330" s="85">
        <f t="shared" si="91"/>
        <v>46.652884374464094</v>
      </c>
      <c r="AR330" s="86">
        <f t="shared" si="92"/>
        <v>0</v>
      </c>
      <c r="AS330" s="88">
        <f t="shared" si="93"/>
        <v>49306.301484869517</v>
      </c>
      <c r="AT330" s="88">
        <f t="shared" si="94"/>
        <v>49691.311194372778</v>
      </c>
      <c r="AU330" s="88">
        <f t="shared" si="95"/>
        <v>397.81927551848531</v>
      </c>
      <c r="AV330" s="88">
        <f t="shared" si="96"/>
        <v>49293.491918854292</v>
      </c>
    </row>
    <row r="331" spans="1:48" x14ac:dyDescent="0.25">
      <c r="A331">
        <v>15</v>
      </c>
      <c r="B331" s="24">
        <v>8</v>
      </c>
      <c r="C331" s="25" t="s">
        <v>685</v>
      </c>
      <c r="D331" s="25">
        <v>0</v>
      </c>
      <c r="E331" s="25">
        <v>208</v>
      </c>
      <c r="F331" s="25">
        <v>50</v>
      </c>
      <c r="G331" s="25">
        <v>1.8161E-2</v>
      </c>
      <c r="H331" s="25">
        <v>0.183119</v>
      </c>
      <c r="I331" s="25">
        <v>46.879699000000002</v>
      </c>
      <c r="J331" s="25">
        <v>1.372317</v>
      </c>
      <c r="K331" s="25">
        <v>8.947025</v>
      </c>
      <c r="L331" s="25">
        <v>0.13111200000000001</v>
      </c>
      <c r="M331" s="55">
        <v>1.8161E-2</v>
      </c>
      <c r="N331" s="25">
        <v>3.5113999999999999E-2</v>
      </c>
      <c r="O331" s="25">
        <v>99700</v>
      </c>
      <c r="P331" s="25">
        <v>21.7</v>
      </c>
      <c r="Q331" s="25">
        <v>60</v>
      </c>
      <c r="R331" s="25">
        <v>1.171</v>
      </c>
      <c r="S331" s="25" t="s">
        <v>700</v>
      </c>
      <c r="T331" s="25" t="s">
        <v>701</v>
      </c>
      <c r="U331" s="77">
        <v>1190</v>
      </c>
      <c r="V331" s="34">
        <v>123.50120876113755</v>
      </c>
      <c r="W331" s="2">
        <v>1.4365001279746825</v>
      </c>
      <c r="X331" s="2">
        <v>103.44341275556347</v>
      </c>
      <c r="Y331" s="2">
        <v>35.528887412468187</v>
      </c>
      <c r="Z331" s="80">
        <f>VLOOKUP(U331,BG!$A$2:$F$55,4)</f>
        <v>19.26405629439579</v>
      </c>
      <c r="AA331" s="80">
        <f>VLOOKUP(U331,BG!$A$2:$F$55,5)</f>
        <v>4.5591736399938334</v>
      </c>
      <c r="AB331" s="4">
        <f>VLOOKUP(U331+1,BG!$A$2:$F$55,4)</f>
        <v>14.750589816025142</v>
      </c>
      <c r="AC331" s="4">
        <f>VLOOKUP(U331+1,BG!$A$2:$F$55,5)</f>
        <v>5.1304042624866284</v>
      </c>
      <c r="AD331" s="3">
        <f>COUNTIF($U$2:U331,U331)</f>
        <v>8</v>
      </c>
      <c r="AE331" s="3">
        <f t="shared" si="82"/>
        <v>11</v>
      </c>
      <c r="AF331" s="3">
        <f t="shared" si="85"/>
        <v>3</v>
      </c>
      <c r="AG331" s="3">
        <f t="shared" si="86"/>
        <v>7</v>
      </c>
      <c r="AH331" s="81">
        <f t="shared" si="83"/>
        <v>16.104629759536337</v>
      </c>
      <c r="AI331" s="81">
        <f t="shared" si="84"/>
        <v>4.9590350757387895</v>
      </c>
      <c r="AJ331" s="83">
        <v>1.17052</v>
      </c>
      <c r="AK331" s="83">
        <v>108.52500000000001</v>
      </c>
      <c r="AL331" s="84">
        <f t="shared" si="87"/>
        <v>127.03068300000001</v>
      </c>
      <c r="AM331" s="84">
        <f t="shared" si="81"/>
        <v>184.12536307397301</v>
      </c>
      <c r="AN331" s="84">
        <f t="shared" si="88"/>
        <v>79.86342385932744</v>
      </c>
      <c r="AO331" s="84">
        <f t="shared" si="89"/>
        <v>104.26193921464557</v>
      </c>
      <c r="AP331" s="85">
        <f t="shared" si="90"/>
        <v>0.21838020620813606</v>
      </c>
      <c r="AQ331" s="85">
        <f t="shared" si="91"/>
        <v>22.768743785354445</v>
      </c>
      <c r="AR331" s="86">
        <f t="shared" si="92"/>
        <v>0</v>
      </c>
      <c r="AS331" s="88">
        <f t="shared" si="93"/>
        <v>13786.004872575002</v>
      </c>
      <c r="AT331" s="88">
        <f t="shared" si="94"/>
        <v>15371.326565875086</v>
      </c>
      <c r="AU331" s="88">
        <f t="shared" si="95"/>
        <v>396.04552018699889</v>
      </c>
      <c r="AV331" s="88">
        <f t="shared" si="96"/>
        <v>14975.281045688087</v>
      </c>
    </row>
    <row r="332" spans="1:48" x14ac:dyDescent="0.25">
      <c r="A332">
        <v>15</v>
      </c>
      <c r="B332" s="24">
        <v>9</v>
      </c>
      <c r="C332" s="25" t="s">
        <v>685</v>
      </c>
      <c r="D332" s="25">
        <v>0</v>
      </c>
      <c r="E332" s="25">
        <v>260</v>
      </c>
      <c r="F332" s="25">
        <v>50</v>
      </c>
      <c r="G332" s="25">
        <v>6.5469999999999999E-3</v>
      </c>
      <c r="H332" s="25">
        <v>0.18296399999999999</v>
      </c>
      <c r="I332" s="25">
        <v>46.840584999999997</v>
      </c>
      <c r="J332" s="25">
        <v>1.4162269999999999</v>
      </c>
      <c r="K332" s="25">
        <v>8.943225</v>
      </c>
      <c r="L332" s="25">
        <v>0.13550499999999999</v>
      </c>
      <c r="M332" s="55">
        <v>6.5469999999999999E-3</v>
      </c>
      <c r="N332" s="25">
        <v>1.3576E-2</v>
      </c>
      <c r="O332" s="25">
        <v>99700</v>
      </c>
      <c r="P332" s="25">
        <v>21.7</v>
      </c>
      <c r="Q332" s="25">
        <v>60</v>
      </c>
      <c r="R332" s="25">
        <v>1.171</v>
      </c>
      <c r="S332" s="25" t="s">
        <v>702</v>
      </c>
      <c r="T332" s="25" t="s">
        <v>703</v>
      </c>
      <c r="U332" s="77">
        <v>1190</v>
      </c>
      <c r="V332" s="34">
        <v>24.146228178812315</v>
      </c>
      <c r="W332" s="2">
        <v>3.9006400401062304</v>
      </c>
      <c r="X332" s="2">
        <v>21.296104868363123</v>
      </c>
      <c r="Y332" s="2">
        <v>41.2434833541788</v>
      </c>
      <c r="Z332" s="80">
        <f>VLOOKUP(U332,BG!$A$2:$F$55,4)</f>
        <v>19.26405629439579</v>
      </c>
      <c r="AA332" s="80">
        <f>VLOOKUP(U332,BG!$A$2:$F$55,5)</f>
        <v>4.5591736399938334</v>
      </c>
      <c r="AB332" s="4">
        <f>VLOOKUP(U332+1,BG!$A$2:$F$55,4)</f>
        <v>14.750589816025142</v>
      </c>
      <c r="AC332" s="4">
        <f>VLOOKUP(U332+1,BG!$A$2:$F$55,5)</f>
        <v>5.1304042624866284</v>
      </c>
      <c r="AD332" s="3">
        <f>COUNTIF($U$2:U332,U332)</f>
        <v>9</v>
      </c>
      <c r="AE332" s="3">
        <f t="shared" si="82"/>
        <v>11</v>
      </c>
      <c r="AF332" s="3">
        <f t="shared" si="85"/>
        <v>2</v>
      </c>
      <c r="AG332" s="3">
        <f t="shared" si="86"/>
        <v>8</v>
      </c>
      <c r="AH332" s="81">
        <f t="shared" si="83"/>
        <v>15.653283111699272</v>
      </c>
      <c r="AI332" s="81">
        <f t="shared" si="84"/>
        <v>5.0161581379880698</v>
      </c>
      <c r="AJ332" s="83">
        <v>1.71523</v>
      </c>
      <c r="AK332" s="83">
        <v>26.766500000000001</v>
      </c>
      <c r="AL332" s="84">
        <f t="shared" si="87"/>
        <v>45.910703795000003</v>
      </c>
      <c r="AM332" s="84">
        <f t="shared" si="81"/>
        <v>124.31192270201723</v>
      </c>
      <c r="AN332" s="84">
        <f t="shared" si="88"/>
        <v>78.519343466981525</v>
      </c>
      <c r="AO332" s="84">
        <f t="shared" si="89"/>
        <v>45.792579235035703</v>
      </c>
      <c r="AP332" s="85">
        <f t="shared" si="90"/>
        <v>2.5795568176671738E-3</v>
      </c>
      <c r="AQ332" s="85">
        <f t="shared" si="91"/>
        <v>0.1181245599643006</v>
      </c>
      <c r="AR332" s="86">
        <f t="shared" si="92"/>
        <v>0</v>
      </c>
      <c r="AS332" s="88">
        <f t="shared" si="93"/>
        <v>1228.8688531288676</v>
      </c>
      <c r="AT332" s="88">
        <f t="shared" si="94"/>
        <v>1769.0341956028287</v>
      </c>
      <c r="AU332" s="88">
        <f t="shared" si="95"/>
        <v>393.86544372137973</v>
      </c>
      <c r="AV332" s="88">
        <f t="shared" si="96"/>
        <v>1375.168751881449</v>
      </c>
    </row>
    <row r="333" spans="1:48" x14ac:dyDescent="0.25">
      <c r="A333">
        <v>15</v>
      </c>
      <c r="B333" s="24">
        <v>10</v>
      </c>
      <c r="C333" s="25" t="s">
        <v>685</v>
      </c>
      <c r="D333" s="25">
        <v>0</v>
      </c>
      <c r="E333" s="25">
        <v>312</v>
      </c>
      <c r="F333" s="25">
        <v>50</v>
      </c>
      <c r="G333" s="25">
        <v>4.4790000000000003E-3</v>
      </c>
      <c r="H333" s="25">
        <v>0.182279</v>
      </c>
      <c r="I333" s="25">
        <v>46.668903999999998</v>
      </c>
      <c r="J333" s="25">
        <v>1.379089</v>
      </c>
      <c r="K333" s="25">
        <v>8.9268680000000007</v>
      </c>
      <c r="L333" s="25">
        <v>0.13209799999999999</v>
      </c>
      <c r="M333" s="55">
        <v>4.4790000000000003E-3</v>
      </c>
      <c r="N333" s="25">
        <v>5.3160000000000004E-3</v>
      </c>
      <c r="O333" s="25">
        <v>99700</v>
      </c>
      <c r="P333" s="25">
        <v>21.7</v>
      </c>
      <c r="Q333" s="25">
        <v>60</v>
      </c>
      <c r="R333" s="25">
        <v>1.171</v>
      </c>
      <c r="S333" s="25" t="s">
        <v>704</v>
      </c>
      <c r="T333" s="25" t="s">
        <v>705</v>
      </c>
      <c r="U333" s="77">
        <v>1190</v>
      </c>
      <c r="V333" s="34">
        <v>6.7666819488575696</v>
      </c>
      <c r="W333" s="2">
        <v>12.960503253887163</v>
      </c>
      <c r="X333" s="2">
        <v>6.1490756590809914</v>
      </c>
      <c r="Y333" s="2">
        <v>50.684011486706005</v>
      </c>
      <c r="Z333" s="80">
        <f>VLOOKUP(U333,BG!$A$2:$F$55,4)</f>
        <v>19.26405629439579</v>
      </c>
      <c r="AA333" s="80">
        <f>VLOOKUP(U333,BG!$A$2:$F$55,5)</f>
        <v>4.5591736399938334</v>
      </c>
      <c r="AB333" s="4">
        <f>VLOOKUP(U333+1,BG!$A$2:$F$55,4)</f>
        <v>14.750589816025142</v>
      </c>
      <c r="AC333" s="4">
        <f>VLOOKUP(U333+1,BG!$A$2:$F$55,5)</f>
        <v>5.1304042624866284</v>
      </c>
      <c r="AD333" s="3">
        <f>COUNTIF($U$2:U333,U333)</f>
        <v>10</v>
      </c>
      <c r="AE333" s="3">
        <f t="shared" si="82"/>
        <v>11</v>
      </c>
      <c r="AF333" s="3">
        <f t="shared" si="85"/>
        <v>1</v>
      </c>
      <c r="AG333" s="3">
        <f t="shared" si="86"/>
        <v>9</v>
      </c>
      <c r="AH333" s="81">
        <f t="shared" si="83"/>
        <v>15.201936463862207</v>
      </c>
      <c r="AI333" s="81">
        <f t="shared" si="84"/>
        <v>5.0732812002373491</v>
      </c>
      <c r="AJ333" s="83">
        <v>2.9200499999999998</v>
      </c>
      <c r="AK333" s="83">
        <v>14.9278</v>
      </c>
      <c r="AL333" s="84">
        <f t="shared" si="87"/>
        <v>43.589922389999998</v>
      </c>
      <c r="AM333" s="84">
        <f t="shared" si="81"/>
        <v>130.37912657462354</v>
      </c>
      <c r="AN333" s="84">
        <f t="shared" si="88"/>
        <v>77.123698469314775</v>
      </c>
      <c r="AO333" s="84">
        <f t="shared" si="89"/>
        <v>53.255428105308766</v>
      </c>
      <c r="AP333" s="85">
        <f t="shared" si="90"/>
        <v>0.18149334366810324</v>
      </c>
      <c r="AQ333" s="85">
        <f t="shared" si="91"/>
        <v>9.6655057153087682</v>
      </c>
      <c r="AR333" s="86">
        <f t="shared" si="92"/>
        <v>0</v>
      </c>
      <c r="AS333" s="88">
        <f t="shared" si="93"/>
        <v>650.70164345344187</v>
      </c>
      <c r="AT333" s="88">
        <f t="shared" si="94"/>
        <v>490.05129233477197</v>
      </c>
      <c r="AU333" s="88">
        <f t="shared" si="95"/>
        <v>391.27020953714873</v>
      </c>
      <c r="AV333" s="88">
        <f t="shared" si="96"/>
        <v>98.781082797623242</v>
      </c>
    </row>
    <row r="334" spans="1:48" x14ac:dyDescent="0.25">
      <c r="A334">
        <v>15</v>
      </c>
      <c r="B334" s="24">
        <v>11</v>
      </c>
      <c r="C334" s="25" t="s">
        <v>685</v>
      </c>
      <c r="D334" s="25">
        <v>0</v>
      </c>
      <c r="E334" s="25">
        <v>364</v>
      </c>
      <c r="F334" s="25">
        <v>50</v>
      </c>
      <c r="G334" s="25">
        <v>3.9839999999999997E-3</v>
      </c>
      <c r="H334" s="25">
        <v>0.182617</v>
      </c>
      <c r="I334" s="25">
        <v>46.753695999999998</v>
      </c>
      <c r="J334" s="25">
        <v>1.3823970000000001</v>
      </c>
      <c r="K334" s="25">
        <v>8.9349720000000001</v>
      </c>
      <c r="L334" s="25">
        <v>0.132324</v>
      </c>
      <c r="M334" s="55">
        <v>3.9839999999999997E-3</v>
      </c>
      <c r="N334" s="25">
        <v>3.2560000000000002E-3</v>
      </c>
      <c r="O334" s="25">
        <v>99700</v>
      </c>
      <c r="P334" s="25">
        <v>21.7</v>
      </c>
      <c r="Q334" s="25">
        <v>60</v>
      </c>
      <c r="R334" s="25">
        <v>1.171</v>
      </c>
      <c r="S334" s="25" t="s">
        <v>706</v>
      </c>
      <c r="T334" s="25" t="s">
        <v>707</v>
      </c>
      <c r="U334" s="77">
        <v>1190</v>
      </c>
      <c r="V334" s="34">
        <v>2.8865937504967114</v>
      </c>
      <c r="W334" s="2">
        <v>15.148998827742828</v>
      </c>
      <c r="X334" s="2">
        <v>4.4419771918011923</v>
      </c>
      <c r="Y334" s="2">
        <v>41.476336119489659</v>
      </c>
      <c r="Z334" s="80">
        <f>VLOOKUP(U334,BG!$A$2:$F$55,4)</f>
        <v>19.26405629439579</v>
      </c>
      <c r="AA334" s="80">
        <f>VLOOKUP(U334,BG!$A$2:$F$55,5)</f>
        <v>4.5591736399938334</v>
      </c>
      <c r="AB334" s="4">
        <f>VLOOKUP(U334+1,BG!$A$2:$F$55,4)</f>
        <v>14.750589816025142</v>
      </c>
      <c r="AC334" s="4">
        <f>VLOOKUP(U334+1,BG!$A$2:$F$55,5)</f>
        <v>5.1304042624866284</v>
      </c>
      <c r="AD334" s="3">
        <f>COUNTIF($U$2:U334,U334)</f>
        <v>11</v>
      </c>
      <c r="AE334" s="3">
        <f t="shared" si="82"/>
        <v>11</v>
      </c>
      <c r="AF334" s="3">
        <f t="shared" si="85"/>
        <v>0</v>
      </c>
      <c r="AG334" s="3">
        <f t="shared" si="86"/>
        <v>10</v>
      </c>
      <c r="AH334" s="81">
        <f t="shared" si="83"/>
        <v>14.750589816025144</v>
      </c>
      <c r="AI334" s="81">
        <f t="shared" si="84"/>
        <v>5.1304042624866284</v>
      </c>
      <c r="AJ334" s="83">
        <v>14.258100000000001</v>
      </c>
      <c r="AK334" s="83">
        <v>0.59341200000000005</v>
      </c>
      <c r="AL334" s="84">
        <f t="shared" si="87"/>
        <v>8.4609276372000011</v>
      </c>
      <c r="AM334" s="84">
        <f t="shared" si="81"/>
        <v>108.7678433909463</v>
      </c>
      <c r="AN334" s="84">
        <f t="shared" si="88"/>
        <v>75.676488866327247</v>
      </c>
      <c r="AO334" s="84">
        <f t="shared" si="89"/>
        <v>33.091354524619049</v>
      </c>
      <c r="AP334" s="85">
        <f t="shared" si="90"/>
        <v>0.74431606808644524</v>
      </c>
      <c r="AQ334" s="85">
        <f t="shared" si="91"/>
        <v>24.630426887419048</v>
      </c>
      <c r="AR334" s="86">
        <f t="shared" si="92"/>
        <v>0</v>
      </c>
      <c r="AS334" s="88">
        <f t="shared" si="93"/>
        <v>5.0208159910461276</v>
      </c>
      <c r="AT334" s="88">
        <f t="shared" si="94"/>
        <v>298.9073405017345</v>
      </c>
      <c r="AU334" s="88">
        <f t="shared" si="95"/>
        <v>388.2509810498272</v>
      </c>
      <c r="AV334" s="88">
        <f t="shared" si="96"/>
        <v>-89.343640548092708</v>
      </c>
    </row>
    <row r="335" spans="1:48" x14ac:dyDescent="0.25">
      <c r="A335">
        <v>16</v>
      </c>
      <c r="B335" s="27">
        <v>1</v>
      </c>
      <c r="C335" s="28" t="s">
        <v>708</v>
      </c>
      <c r="D335" s="28">
        <v>40.03125</v>
      </c>
      <c r="E335" s="28">
        <v>-155.97</v>
      </c>
      <c r="F335" s="28">
        <v>10</v>
      </c>
      <c r="G335" s="28">
        <v>9.8860000000000007E-3</v>
      </c>
      <c r="H335" s="28">
        <v>0.18320400000000001</v>
      </c>
      <c r="I335" s="28">
        <v>46.900899000000003</v>
      </c>
      <c r="J335" s="28">
        <v>1.3807799999999999</v>
      </c>
      <c r="K335" s="28">
        <v>8.9490339999999993</v>
      </c>
      <c r="L335" s="28">
        <v>0.13203200000000001</v>
      </c>
      <c r="M335" s="56">
        <v>9.8860000000000007E-3</v>
      </c>
      <c r="N335" s="28">
        <v>2.383E-2</v>
      </c>
      <c r="O335" s="28">
        <v>99700</v>
      </c>
      <c r="P335" s="28">
        <v>21.7</v>
      </c>
      <c r="Q335" s="28">
        <v>60</v>
      </c>
      <c r="R335" s="28">
        <v>1.171</v>
      </c>
      <c r="S335" s="28" t="s">
        <v>709</v>
      </c>
      <c r="T335" s="28" t="s">
        <v>710</v>
      </c>
      <c r="U335" s="79">
        <v>1200</v>
      </c>
      <c r="V335" s="34">
        <v>54.776756778713619</v>
      </c>
      <c r="W335" s="2">
        <v>1.9768909206982876</v>
      </c>
      <c r="X335" s="2">
        <v>51.326659465449573</v>
      </c>
      <c r="Y335" s="2">
        <v>39.613646353422091</v>
      </c>
      <c r="Z335" s="80">
        <f>VLOOKUP(U335,BG!$A$2:$F$55,4)</f>
        <v>15.221719021012619</v>
      </c>
      <c r="AA335" s="80">
        <f>VLOOKUP(U335,BG!$A$2:$F$55,5)</f>
        <v>5.055501641715658</v>
      </c>
      <c r="AB335" s="4">
        <f>VLOOKUP(U335+1,BG!$A$2:$F$55,4)</f>
        <v>17.202521431216109</v>
      </c>
      <c r="AC335" s="4">
        <f>VLOOKUP(U335+1,BG!$A$2:$F$55,5)</f>
        <v>4.8092313488826983</v>
      </c>
      <c r="AD335" s="3">
        <f>COUNTIF($U$2:U335,U335)</f>
        <v>1</v>
      </c>
      <c r="AE335" s="3">
        <f t="shared" si="82"/>
        <v>11</v>
      </c>
      <c r="AF335" s="3">
        <f t="shared" si="85"/>
        <v>10</v>
      </c>
      <c r="AG335" s="3">
        <f t="shared" si="86"/>
        <v>0</v>
      </c>
      <c r="AH335" s="81">
        <f t="shared" si="83"/>
        <v>15.221719021012621</v>
      </c>
      <c r="AI335" s="81">
        <f t="shared" si="84"/>
        <v>5.055501641715658</v>
      </c>
      <c r="AJ335" s="83">
        <v>1.2295700000000001</v>
      </c>
      <c r="AK335" s="83">
        <v>57.311900000000001</v>
      </c>
      <c r="AL335" s="84">
        <f t="shared" si="87"/>
        <v>70.468992882999999</v>
      </c>
      <c r="AM335" s="84">
        <f t="shared" si="81"/>
        <v>141.08085344044218</v>
      </c>
      <c r="AN335" s="84">
        <f t="shared" si="88"/>
        <v>76.953425500463766</v>
      </c>
      <c r="AO335" s="84">
        <f t="shared" si="89"/>
        <v>64.127427939978418</v>
      </c>
      <c r="AP335" s="85">
        <f t="shared" si="90"/>
        <v>9.8890056045240399E-2</v>
      </c>
      <c r="AQ335" s="85">
        <f t="shared" si="91"/>
        <v>6.3415649430215808</v>
      </c>
      <c r="AR335" s="86">
        <f t="shared" si="92"/>
        <v>0</v>
      </c>
      <c r="AS335" s="88">
        <f t="shared" si="93"/>
        <v>4038.7118732112081</v>
      </c>
      <c r="AT335" s="88">
        <f t="shared" si="94"/>
        <v>5207.9727850657309</v>
      </c>
      <c r="AU335" s="88">
        <f t="shared" si="95"/>
        <v>389.03816895323814</v>
      </c>
      <c r="AV335" s="88">
        <f t="shared" si="96"/>
        <v>4818.9346161124931</v>
      </c>
    </row>
    <row r="336" spans="1:48" x14ac:dyDescent="0.25">
      <c r="A336">
        <v>16</v>
      </c>
      <c r="B336" s="27">
        <v>2</v>
      </c>
      <c r="C336" s="28" t="s">
        <v>708</v>
      </c>
      <c r="D336" s="28">
        <v>40.03125</v>
      </c>
      <c r="E336" s="28">
        <v>-104.00125</v>
      </c>
      <c r="F336" s="28">
        <v>10</v>
      </c>
      <c r="G336" s="28">
        <v>2.6936999999999999E-2</v>
      </c>
      <c r="H336" s="28">
        <v>0.18360799999999999</v>
      </c>
      <c r="I336" s="28">
        <v>47.002372999999999</v>
      </c>
      <c r="J336" s="28">
        <v>1.396455</v>
      </c>
      <c r="K336" s="28">
        <v>8.958691</v>
      </c>
      <c r="L336" s="28">
        <v>0.13348399999999999</v>
      </c>
      <c r="M336" s="56">
        <v>2.6936999999999999E-2</v>
      </c>
      <c r="N336" s="28">
        <v>6.2149000000000003E-2</v>
      </c>
      <c r="O336" s="28">
        <v>99700</v>
      </c>
      <c r="P336" s="28">
        <v>21.7</v>
      </c>
      <c r="Q336" s="28">
        <v>60</v>
      </c>
      <c r="R336" s="28">
        <v>1.171</v>
      </c>
      <c r="S336" s="28" t="s">
        <v>711</v>
      </c>
      <c r="T336" s="28" t="s">
        <v>712</v>
      </c>
      <c r="U336" s="79">
        <v>1200</v>
      </c>
      <c r="V336" s="34">
        <v>201.07089993817894</v>
      </c>
      <c r="W336" s="2">
        <v>1.0389662713122829</v>
      </c>
      <c r="X336" s="2">
        <v>205.06277631931718</v>
      </c>
      <c r="Y336" s="2">
        <v>47.248112899741166</v>
      </c>
      <c r="Z336" s="80">
        <f>VLOOKUP(U336,BG!$A$2:$F$55,4)</f>
        <v>15.221719021012619</v>
      </c>
      <c r="AA336" s="80">
        <f>VLOOKUP(U336,BG!$A$2:$F$55,5)</f>
        <v>5.055501641715658</v>
      </c>
      <c r="AB336" s="4">
        <f>VLOOKUP(U336+1,BG!$A$2:$F$55,4)</f>
        <v>17.202521431216109</v>
      </c>
      <c r="AC336" s="4">
        <f>VLOOKUP(U336+1,BG!$A$2:$F$55,5)</f>
        <v>4.8092313488826983</v>
      </c>
      <c r="AD336" s="3">
        <f>COUNTIF($U$2:U336,U336)</f>
        <v>2</v>
      </c>
      <c r="AE336" s="3">
        <f t="shared" si="82"/>
        <v>11</v>
      </c>
      <c r="AF336" s="3">
        <f t="shared" si="85"/>
        <v>9</v>
      </c>
      <c r="AG336" s="3">
        <f t="shared" si="86"/>
        <v>1</v>
      </c>
      <c r="AH336" s="81">
        <f t="shared" si="83"/>
        <v>15.419799262032967</v>
      </c>
      <c r="AI336" s="81">
        <f t="shared" si="84"/>
        <v>5.0308746124323616</v>
      </c>
      <c r="AJ336" s="83">
        <v>0.98322399999999999</v>
      </c>
      <c r="AK336" s="83">
        <v>208.99199999999999</v>
      </c>
      <c r="AL336" s="84">
        <f t="shared" si="87"/>
        <v>205.48595020799999</v>
      </c>
      <c r="AM336" s="84">
        <f t="shared" si="81"/>
        <v>260.30142099716687</v>
      </c>
      <c r="AN336" s="84">
        <f t="shared" si="88"/>
        <v>77.575076636164923</v>
      </c>
      <c r="AO336" s="84">
        <f t="shared" si="89"/>
        <v>182.72634436100196</v>
      </c>
      <c r="AP336" s="85">
        <f t="shared" si="90"/>
        <v>0.12455568969317954</v>
      </c>
      <c r="AQ336" s="85">
        <f t="shared" si="91"/>
        <v>22.759605846998028</v>
      </c>
      <c r="AR336" s="86">
        <f t="shared" si="92"/>
        <v>0</v>
      </c>
      <c r="AS336" s="88">
        <f t="shared" si="93"/>
        <v>42944.919705870328</v>
      </c>
      <c r="AT336" s="88">
        <f t="shared" si="94"/>
        <v>43689.30286247297</v>
      </c>
      <c r="AU336" s="88">
        <f t="shared" si="95"/>
        <v>390.2704836063769</v>
      </c>
      <c r="AV336" s="88">
        <f t="shared" si="96"/>
        <v>43299.032378866592</v>
      </c>
    </row>
    <row r="337" spans="1:48" x14ac:dyDescent="0.25">
      <c r="A337">
        <v>16</v>
      </c>
      <c r="B337" s="27">
        <v>3</v>
      </c>
      <c r="C337" s="28" t="s">
        <v>708</v>
      </c>
      <c r="D337" s="28">
        <v>40.03125</v>
      </c>
      <c r="E337" s="28">
        <v>-52.001249999999999</v>
      </c>
      <c r="F337" s="28">
        <v>10</v>
      </c>
      <c r="G337" s="28">
        <v>9.257E-2</v>
      </c>
      <c r="H337" s="28">
        <v>0.18366399999999999</v>
      </c>
      <c r="I337" s="28">
        <v>47.016323999999997</v>
      </c>
      <c r="J337" s="28">
        <v>1.387642</v>
      </c>
      <c r="K337" s="28">
        <v>8.9600349999999995</v>
      </c>
      <c r="L337" s="28">
        <v>0.13251599999999999</v>
      </c>
      <c r="M337" s="56">
        <v>9.257E-2</v>
      </c>
      <c r="N337" s="28">
        <v>0.14586399999999999</v>
      </c>
      <c r="O337" s="28">
        <v>99700</v>
      </c>
      <c r="P337" s="28">
        <v>21.7</v>
      </c>
      <c r="Q337" s="28">
        <v>60</v>
      </c>
      <c r="R337" s="28">
        <v>1.171</v>
      </c>
      <c r="S337" s="28" t="s">
        <v>713</v>
      </c>
      <c r="T337" s="28" t="s">
        <v>714</v>
      </c>
      <c r="U337" s="79">
        <v>1200</v>
      </c>
      <c r="V337" s="34">
        <v>763.63816711095092</v>
      </c>
      <c r="W337" s="2">
        <v>0.78289945498242941</v>
      </c>
      <c r="X337" s="2">
        <v>772.23136088707258</v>
      </c>
      <c r="Y337" s="2">
        <v>38.108415821517696</v>
      </c>
      <c r="Z337" s="80">
        <f>VLOOKUP(U337,BG!$A$2:$F$55,4)</f>
        <v>15.221719021012619</v>
      </c>
      <c r="AA337" s="80">
        <f>VLOOKUP(U337,BG!$A$2:$F$55,5)</f>
        <v>5.055501641715658</v>
      </c>
      <c r="AB337" s="4">
        <f>VLOOKUP(U337+1,BG!$A$2:$F$55,4)</f>
        <v>17.202521431216109</v>
      </c>
      <c r="AC337" s="4">
        <f>VLOOKUP(U337+1,BG!$A$2:$F$55,5)</f>
        <v>4.8092313488826983</v>
      </c>
      <c r="AD337" s="3">
        <f>COUNTIF($U$2:U337,U337)</f>
        <v>3</v>
      </c>
      <c r="AE337" s="3">
        <f t="shared" si="82"/>
        <v>11</v>
      </c>
      <c r="AF337" s="3">
        <f t="shared" si="85"/>
        <v>8</v>
      </c>
      <c r="AG337" s="3">
        <f t="shared" si="86"/>
        <v>2</v>
      </c>
      <c r="AH337" s="81">
        <f t="shared" si="83"/>
        <v>15.617879503053317</v>
      </c>
      <c r="AI337" s="81">
        <f t="shared" si="84"/>
        <v>5.006247583149066</v>
      </c>
      <c r="AJ337" s="83">
        <v>0.75629900000000005</v>
      </c>
      <c r="AK337" s="83">
        <v>776.245</v>
      </c>
      <c r="AL337" s="84">
        <f t="shared" si="87"/>
        <v>587.07331725500001</v>
      </c>
      <c r="AM337" s="84">
        <f t="shared" si="81"/>
        <v>642.68792738034665</v>
      </c>
      <c r="AN337" s="84">
        <f t="shared" si="88"/>
        <v>78.18697151607401</v>
      </c>
      <c r="AO337" s="84">
        <f t="shared" si="89"/>
        <v>564.50095586427267</v>
      </c>
      <c r="AP337" s="85">
        <f t="shared" si="90"/>
        <v>3.9986400653951391E-2</v>
      </c>
      <c r="AQ337" s="85">
        <f t="shared" si="91"/>
        <v>22.572361390727337</v>
      </c>
      <c r="AR337" s="86">
        <f t="shared" si="92"/>
        <v>0</v>
      </c>
      <c r="AS337" s="88">
        <f t="shared" si="93"/>
        <v>455712.72715260752</v>
      </c>
      <c r="AT337" s="88">
        <f t="shared" si="94"/>
        <v>466875.25897551602</v>
      </c>
      <c r="AU337" s="88">
        <f t="shared" si="95"/>
        <v>391.42333718609035</v>
      </c>
      <c r="AV337" s="88">
        <f t="shared" si="96"/>
        <v>466483.83563832991</v>
      </c>
    </row>
    <row r="338" spans="1:48" x14ac:dyDescent="0.25">
      <c r="A338">
        <v>16</v>
      </c>
      <c r="B338" s="27">
        <v>4</v>
      </c>
      <c r="C338" s="28" t="s">
        <v>708</v>
      </c>
      <c r="D338" s="28">
        <v>40.03125</v>
      </c>
      <c r="E338" s="28">
        <v>-1.25E-3</v>
      </c>
      <c r="F338" s="28">
        <v>10</v>
      </c>
      <c r="G338" s="28">
        <v>0.217589</v>
      </c>
      <c r="H338" s="28">
        <v>0.18315899999999999</v>
      </c>
      <c r="I338" s="28">
        <v>46.889569999999999</v>
      </c>
      <c r="J338" s="28">
        <v>1.415429</v>
      </c>
      <c r="K338" s="28">
        <v>8.9479039999999994</v>
      </c>
      <c r="L338" s="28">
        <v>0.13534399999999999</v>
      </c>
      <c r="M338" s="56">
        <v>0.217589</v>
      </c>
      <c r="N338" s="28">
        <v>0.28373100000000001</v>
      </c>
      <c r="O338" s="28">
        <v>99700</v>
      </c>
      <c r="P338" s="28">
        <v>21.7</v>
      </c>
      <c r="Q338" s="28">
        <v>60</v>
      </c>
      <c r="R338" s="28">
        <v>1.171</v>
      </c>
      <c r="S338" s="28" t="s">
        <v>715</v>
      </c>
      <c r="T338" s="28" t="s">
        <v>716</v>
      </c>
      <c r="U338" s="79">
        <v>1200</v>
      </c>
      <c r="V338" s="34">
        <v>1835.2123468219534</v>
      </c>
      <c r="W338" s="2">
        <v>0.86404155256226567</v>
      </c>
      <c r="X338" s="2">
        <v>1568.4300511398767</v>
      </c>
      <c r="Y338" s="2">
        <v>25.235545616762227</v>
      </c>
      <c r="Z338" s="80">
        <f>VLOOKUP(U338,BG!$A$2:$F$55,4)</f>
        <v>15.221719021012619</v>
      </c>
      <c r="AA338" s="80">
        <f>VLOOKUP(U338,BG!$A$2:$F$55,5)</f>
        <v>5.055501641715658</v>
      </c>
      <c r="AB338" s="4">
        <f>VLOOKUP(U338+1,BG!$A$2:$F$55,4)</f>
        <v>17.202521431216109</v>
      </c>
      <c r="AC338" s="4">
        <f>VLOOKUP(U338+1,BG!$A$2:$F$55,5)</f>
        <v>4.8092313488826983</v>
      </c>
      <c r="AD338" s="3">
        <f>COUNTIF($U$2:U338,U338)</f>
        <v>4</v>
      </c>
      <c r="AE338" s="3">
        <f t="shared" si="82"/>
        <v>11</v>
      </c>
      <c r="AF338" s="3">
        <f t="shared" si="85"/>
        <v>7</v>
      </c>
      <c r="AG338" s="3">
        <f t="shared" si="86"/>
        <v>3</v>
      </c>
      <c r="AH338" s="81">
        <f t="shared" si="83"/>
        <v>15.815959744073666</v>
      </c>
      <c r="AI338" s="81">
        <f t="shared" si="84"/>
        <v>4.9816205538657696</v>
      </c>
      <c r="AJ338" s="83">
        <v>0.81417399999999995</v>
      </c>
      <c r="AK338" s="83">
        <v>1572.51</v>
      </c>
      <c r="AL338" s="84">
        <f t="shared" si="87"/>
        <v>1280.2967567399999</v>
      </c>
      <c r="AM338" s="84">
        <f t="shared" si="81"/>
        <v>1380.4242820889751</v>
      </c>
      <c r="AN338" s="84">
        <f t="shared" si="88"/>
        <v>78.789110140190971</v>
      </c>
      <c r="AO338" s="84">
        <f t="shared" si="89"/>
        <v>1301.6351719487841</v>
      </c>
      <c r="AP338" s="85">
        <f t="shared" si="90"/>
        <v>1.6393545341001153E-2</v>
      </c>
      <c r="AQ338" s="85">
        <f t="shared" si="91"/>
        <v>21.338415208784227</v>
      </c>
      <c r="AR338" s="86">
        <f t="shared" si="92"/>
        <v>0</v>
      </c>
      <c r="AS338" s="88">
        <f t="shared" si="93"/>
        <v>2013279.4529412172</v>
      </c>
      <c r="AT338" s="88">
        <f t="shared" si="94"/>
        <v>2125518.7392492979</v>
      </c>
      <c r="AU338" s="88">
        <f t="shared" si="95"/>
        <v>392.49745049516929</v>
      </c>
      <c r="AV338" s="88">
        <f t="shared" si="96"/>
        <v>2125126.2417988027</v>
      </c>
    </row>
    <row r="339" spans="1:48" x14ac:dyDescent="0.25">
      <c r="A339">
        <v>16</v>
      </c>
      <c r="B339" s="27">
        <v>5</v>
      </c>
      <c r="C339" s="28" t="s">
        <v>708</v>
      </c>
      <c r="D339" s="28">
        <v>40.03125</v>
      </c>
      <c r="E339" s="28">
        <v>51.998750000000001</v>
      </c>
      <c r="F339" s="28">
        <v>10</v>
      </c>
      <c r="G339" s="28">
        <v>0.47702899999999998</v>
      </c>
      <c r="H339" s="28">
        <v>0.18262700000000001</v>
      </c>
      <c r="I339" s="28">
        <v>46.756056999999998</v>
      </c>
      <c r="J339" s="28">
        <v>1.404776</v>
      </c>
      <c r="K339" s="28">
        <v>8.9351649999999996</v>
      </c>
      <c r="L339" s="28">
        <v>0.13450999999999999</v>
      </c>
      <c r="M339" s="56">
        <v>0.47702899999999998</v>
      </c>
      <c r="N339" s="28">
        <v>0.55890399999999996</v>
      </c>
      <c r="O339" s="28">
        <v>99700</v>
      </c>
      <c r="P339" s="28">
        <v>21.7</v>
      </c>
      <c r="Q339" s="28">
        <v>60</v>
      </c>
      <c r="R339" s="28">
        <v>1.171</v>
      </c>
      <c r="S339" s="28" t="s">
        <v>717</v>
      </c>
      <c r="T339" s="28" t="s">
        <v>718</v>
      </c>
      <c r="U339" s="79">
        <v>1200</v>
      </c>
      <c r="V339" s="34">
        <v>4059.024343699034</v>
      </c>
      <c r="W339" s="2">
        <v>0.74860454602036253</v>
      </c>
      <c r="X339" s="2">
        <v>3912.5679353080172</v>
      </c>
      <c r="Y339" s="2">
        <v>14.227404492304672</v>
      </c>
      <c r="Z339" s="80">
        <f>VLOOKUP(U339,BG!$A$2:$F$55,4)</f>
        <v>15.221719021012619</v>
      </c>
      <c r="AA339" s="80">
        <f>VLOOKUP(U339,BG!$A$2:$F$55,5)</f>
        <v>5.055501641715658</v>
      </c>
      <c r="AB339" s="4">
        <f>VLOOKUP(U339+1,BG!$A$2:$F$55,4)</f>
        <v>17.202521431216109</v>
      </c>
      <c r="AC339" s="4">
        <f>VLOOKUP(U339+1,BG!$A$2:$F$55,5)</f>
        <v>4.8092313488826983</v>
      </c>
      <c r="AD339" s="3">
        <f>COUNTIF($U$2:U339,U339)</f>
        <v>5</v>
      </c>
      <c r="AE339" s="3">
        <f t="shared" si="82"/>
        <v>11</v>
      </c>
      <c r="AF339" s="3">
        <f t="shared" si="85"/>
        <v>6</v>
      </c>
      <c r="AG339" s="3">
        <f t="shared" si="86"/>
        <v>4</v>
      </c>
      <c r="AH339" s="81">
        <f t="shared" si="83"/>
        <v>16.014039985094016</v>
      </c>
      <c r="AI339" s="81">
        <f t="shared" si="84"/>
        <v>4.9569935245824741</v>
      </c>
      <c r="AJ339" s="83">
        <v>0.43461899999999998</v>
      </c>
      <c r="AK339" s="83">
        <v>3842.33</v>
      </c>
      <c r="AL339" s="84"/>
      <c r="AM339" s="84"/>
      <c r="AN339" s="84"/>
      <c r="AO339" s="84"/>
      <c r="AP339" s="85"/>
      <c r="AQ339" s="85" t="str">
        <f t="shared" si="91"/>
        <v/>
      </c>
      <c r="AR339" s="86">
        <f t="shared" si="92"/>
        <v>1</v>
      </c>
    </row>
    <row r="340" spans="1:48" x14ac:dyDescent="0.25">
      <c r="A340">
        <v>16</v>
      </c>
      <c r="B340" s="27">
        <v>6</v>
      </c>
      <c r="C340" s="28" t="s">
        <v>708</v>
      </c>
      <c r="D340" s="28">
        <v>40.03125</v>
      </c>
      <c r="E340" s="28">
        <v>103.99875</v>
      </c>
      <c r="F340" s="28">
        <v>10</v>
      </c>
      <c r="G340" s="28">
        <v>0.58450199999999997</v>
      </c>
      <c r="H340" s="28">
        <v>0.18274399999999999</v>
      </c>
      <c r="I340" s="28">
        <v>46.785384000000001</v>
      </c>
      <c r="J340" s="28">
        <v>1.4139919999999999</v>
      </c>
      <c r="K340" s="28">
        <v>8.9379550000000005</v>
      </c>
      <c r="L340" s="28">
        <v>0.135327</v>
      </c>
      <c r="M340" s="56">
        <v>0.58450199999999997</v>
      </c>
      <c r="N340" s="28">
        <v>0.70149099999999998</v>
      </c>
      <c r="O340" s="28">
        <v>99700</v>
      </c>
      <c r="P340" s="28">
        <v>21.7</v>
      </c>
      <c r="Q340" s="28">
        <v>60</v>
      </c>
      <c r="R340" s="28">
        <v>1.171</v>
      </c>
      <c r="S340" s="28" t="s">
        <v>719</v>
      </c>
      <c r="T340" s="28" t="s">
        <v>720</v>
      </c>
      <c r="U340" s="79">
        <v>1200</v>
      </c>
      <c r="V340" s="34">
        <v>4980.8953003007773</v>
      </c>
      <c r="W340" s="2">
        <v>0.66079098027527539</v>
      </c>
      <c r="X340" s="2">
        <v>5446.4618392081056</v>
      </c>
      <c r="Y340" s="2">
        <v>27.458558977814835</v>
      </c>
      <c r="Z340" s="80">
        <f>VLOOKUP(U340,BG!$A$2:$F$55,4)</f>
        <v>15.221719021012619</v>
      </c>
      <c r="AA340" s="80">
        <f>VLOOKUP(U340,BG!$A$2:$F$55,5)</f>
        <v>5.055501641715658</v>
      </c>
      <c r="AB340" s="4">
        <f>VLOOKUP(U340+1,BG!$A$2:$F$55,4)</f>
        <v>17.202521431216109</v>
      </c>
      <c r="AC340" s="4">
        <f>VLOOKUP(U340+1,BG!$A$2:$F$55,5)</f>
        <v>4.8092313488826983</v>
      </c>
      <c r="AD340" s="3">
        <f>COUNTIF($U$2:U340,U340)</f>
        <v>6</v>
      </c>
      <c r="AE340" s="3">
        <f t="shared" si="82"/>
        <v>11</v>
      </c>
      <c r="AF340" s="3">
        <f t="shared" si="85"/>
        <v>5</v>
      </c>
      <c r="AG340" s="3">
        <f t="shared" si="86"/>
        <v>5</v>
      </c>
      <c r="AH340" s="81">
        <f t="shared" si="83"/>
        <v>16.212120226114365</v>
      </c>
      <c r="AI340" s="81">
        <f t="shared" si="84"/>
        <v>4.9323664952991777</v>
      </c>
      <c r="AJ340" s="83">
        <v>0.123489</v>
      </c>
      <c r="AK340" s="83">
        <v>5259.79</v>
      </c>
      <c r="AL340" s="84"/>
      <c r="AM340" s="84"/>
      <c r="AN340" s="84"/>
      <c r="AO340" s="84"/>
      <c r="AP340" s="85"/>
      <c r="AQ340" s="85" t="str">
        <f t="shared" si="91"/>
        <v/>
      </c>
      <c r="AR340" s="86">
        <f t="shared" si="92"/>
        <v>1</v>
      </c>
    </row>
    <row r="341" spans="1:48" x14ac:dyDescent="0.25">
      <c r="A341">
        <v>16</v>
      </c>
      <c r="B341" s="27">
        <v>7</v>
      </c>
      <c r="C341" s="28" t="s">
        <v>708</v>
      </c>
      <c r="D341" s="28">
        <v>40.03125</v>
      </c>
      <c r="E341" s="28">
        <v>155.99875</v>
      </c>
      <c r="F341" s="28">
        <v>10</v>
      </c>
      <c r="G341" s="28">
        <v>0.22184000000000001</v>
      </c>
      <c r="H341" s="28">
        <v>0.182472</v>
      </c>
      <c r="I341" s="28">
        <v>46.717148999999999</v>
      </c>
      <c r="J341" s="28">
        <v>1.4112610000000001</v>
      </c>
      <c r="K341" s="28">
        <v>8.9314370000000007</v>
      </c>
      <c r="L341" s="28">
        <v>0.13511100000000001</v>
      </c>
      <c r="M341" s="56">
        <v>0.22184000000000001</v>
      </c>
      <c r="N341" s="28">
        <v>0.40002500000000002</v>
      </c>
      <c r="O341" s="28">
        <v>99700</v>
      </c>
      <c r="P341" s="28">
        <v>21.7</v>
      </c>
      <c r="Q341" s="28">
        <v>60</v>
      </c>
      <c r="R341" s="28">
        <v>1.171</v>
      </c>
      <c r="S341" s="28" t="s">
        <v>721</v>
      </c>
      <c r="T341" s="28" t="s">
        <v>722</v>
      </c>
      <c r="U341" s="79">
        <v>1200</v>
      </c>
      <c r="V341" s="34">
        <v>1872.9960321317794</v>
      </c>
      <c r="W341" s="2">
        <v>0.49373185550375875</v>
      </c>
      <c r="X341" s="2">
        <v>2824.8668381086663</v>
      </c>
      <c r="Y341" s="2">
        <v>38.824217790889556</v>
      </c>
      <c r="Z341" s="80">
        <f>VLOOKUP(U341,BG!$A$2:$F$55,4)</f>
        <v>15.221719021012619</v>
      </c>
      <c r="AA341" s="80">
        <f>VLOOKUP(U341,BG!$A$2:$F$55,5)</f>
        <v>5.055501641715658</v>
      </c>
      <c r="AB341" s="4">
        <f>VLOOKUP(U341+1,BG!$A$2:$F$55,4)</f>
        <v>17.202521431216109</v>
      </c>
      <c r="AC341" s="4">
        <f>VLOOKUP(U341+1,BG!$A$2:$F$55,5)</f>
        <v>4.8092313488826983</v>
      </c>
      <c r="AD341" s="3">
        <f>COUNTIF($U$2:U341,U341)</f>
        <v>7</v>
      </c>
      <c r="AE341" s="3">
        <f t="shared" si="82"/>
        <v>11</v>
      </c>
      <c r="AF341" s="3">
        <f t="shared" si="85"/>
        <v>4</v>
      </c>
      <c r="AG341" s="3">
        <f t="shared" si="86"/>
        <v>6</v>
      </c>
      <c r="AH341" s="81">
        <f t="shared" si="83"/>
        <v>16.410200467134711</v>
      </c>
      <c r="AI341" s="81">
        <f t="shared" si="84"/>
        <v>4.9077394660158822</v>
      </c>
      <c r="AJ341" s="83">
        <v>0.36092400000000002</v>
      </c>
      <c r="AK341" s="83">
        <v>2796.15</v>
      </c>
      <c r="AL341" s="84"/>
      <c r="AM341" s="84"/>
      <c r="AN341" s="84"/>
      <c r="AO341" s="84"/>
      <c r="AP341" s="85"/>
      <c r="AQ341" s="85" t="str">
        <f t="shared" si="91"/>
        <v/>
      </c>
      <c r="AR341" s="86">
        <f t="shared" si="92"/>
        <v>1</v>
      </c>
    </row>
    <row r="342" spans="1:48" x14ac:dyDescent="0.25">
      <c r="A342">
        <v>16</v>
      </c>
      <c r="B342" s="27">
        <v>8</v>
      </c>
      <c r="C342" s="28" t="s">
        <v>708</v>
      </c>
      <c r="D342" s="28">
        <v>40.03125</v>
      </c>
      <c r="E342" s="28">
        <v>207.99875</v>
      </c>
      <c r="F342" s="28">
        <v>10</v>
      </c>
      <c r="G342" s="28">
        <v>4.8959999999999997E-2</v>
      </c>
      <c r="H342" s="28">
        <v>0.182423</v>
      </c>
      <c r="I342" s="28">
        <v>46.704912999999998</v>
      </c>
      <c r="J342" s="28">
        <v>1.4006209999999999</v>
      </c>
      <c r="K342" s="28">
        <v>8.9302810000000008</v>
      </c>
      <c r="L342" s="28">
        <v>0.13416800000000001</v>
      </c>
      <c r="M342" s="56">
        <v>4.8959999999999997E-2</v>
      </c>
      <c r="N342" s="28">
        <v>0.14249899999999999</v>
      </c>
      <c r="O342" s="28">
        <v>99700</v>
      </c>
      <c r="P342" s="28">
        <v>21.7</v>
      </c>
      <c r="Q342" s="28">
        <v>60</v>
      </c>
      <c r="R342" s="28">
        <v>1.171</v>
      </c>
      <c r="S342" s="28" t="s">
        <v>723</v>
      </c>
      <c r="T342" s="28" t="s">
        <v>724</v>
      </c>
      <c r="U342" s="79">
        <v>1200</v>
      </c>
      <c r="V342" s="34">
        <v>391.33390133704768</v>
      </c>
      <c r="W342" s="2">
        <v>0.6358394673299006</v>
      </c>
      <c r="X342" s="2">
        <v>544.03917519522975</v>
      </c>
      <c r="Y342" s="2">
        <v>46.457762590951411</v>
      </c>
      <c r="Z342" s="80">
        <f>VLOOKUP(U342,BG!$A$2:$F$55,4)</f>
        <v>15.221719021012619</v>
      </c>
      <c r="AA342" s="80">
        <f>VLOOKUP(U342,BG!$A$2:$F$55,5)</f>
        <v>5.055501641715658</v>
      </c>
      <c r="AB342" s="4">
        <f>VLOOKUP(U342+1,BG!$A$2:$F$55,4)</f>
        <v>17.202521431216109</v>
      </c>
      <c r="AC342" s="4">
        <f>VLOOKUP(U342+1,BG!$A$2:$F$55,5)</f>
        <v>4.8092313488826983</v>
      </c>
      <c r="AD342" s="3">
        <f>COUNTIF($U$2:U342,U342)</f>
        <v>8</v>
      </c>
      <c r="AE342" s="3">
        <f t="shared" si="82"/>
        <v>11</v>
      </c>
      <c r="AF342" s="3">
        <f t="shared" si="85"/>
        <v>3</v>
      </c>
      <c r="AG342" s="3">
        <f t="shared" si="86"/>
        <v>7</v>
      </c>
      <c r="AH342" s="81">
        <f t="shared" si="83"/>
        <v>16.608280708155061</v>
      </c>
      <c r="AI342" s="81">
        <f t="shared" si="84"/>
        <v>4.8831124367325867</v>
      </c>
      <c r="AJ342" s="83">
        <v>0.58882599999999996</v>
      </c>
      <c r="AK342" s="83">
        <v>551.79200000000003</v>
      </c>
      <c r="AL342" s="84">
        <f t="shared" si="87"/>
        <v>324.909476192</v>
      </c>
      <c r="AM342" s="84">
        <f t="shared" ref="AM342:AM350" si="97">W342*X342+IF(Y342&gt;0,Y342,0)</f>
        <v>392.37934195368473</v>
      </c>
      <c r="AN342" s="84">
        <f t="shared" si="88"/>
        <v>81.100102078737862</v>
      </c>
      <c r="AO342" s="84">
        <f t="shared" si="89"/>
        <v>311.27923987494688</v>
      </c>
      <c r="AP342" s="85">
        <f t="shared" si="90"/>
        <v>4.3787810335597456E-2</v>
      </c>
      <c r="AQ342" s="85">
        <f t="shared" si="91"/>
        <v>13.630236317053118</v>
      </c>
      <c r="AR342" s="86">
        <f t="shared" si="92"/>
        <v>0</v>
      </c>
      <c r="AS342" s="88">
        <f t="shared" si="93"/>
        <v>179282.44968693607</v>
      </c>
      <c r="AT342" s="88">
        <f t="shared" si="94"/>
        <v>188194.89071873267</v>
      </c>
      <c r="AU342" s="88">
        <f t="shared" si="95"/>
        <v>396.02091708096719</v>
      </c>
      <c r="AV342" s="88">
        <f t="shared" si="96"/>
        <v>187798.86980165172</v>
      </c>
    </row>
    <row r="343" spans="1:48" x14ac:dyDescent="0.25">
      <c r="A343">
        <v>16</v>
      </c>
      <c r="B343" s="27">
        <v>9</v>
      </c>
      <c r="C343" s="28" t="s">
        <v>708</v>
      </c>
      <c r="D343" s="28">
        <v>40.03125</v>
      </c>
      <c r="E343" s="28">
        <v>259.99874999999997</v>
      </c>
      <c r="F343" s="28">
        <v>10</v>
      </c>
      <c r="G343" s="28">
        <v>1.4286E-2</v>
      </c>
      <c r="H343" s="28">
        <v>0.182453</v>
      </c>
      <c r="I343" s="28">
        <v>46.712584</v>
      </c>
      <c r="J343" s="28">
        <v>1.447587</v>
      </c>
      <c r="K343" s="28">
        <v>8.9309449999999995</v>
      </c>
      <c r="L343" s="28">
        <v>0.13872999999999999</v>
      </c>
      <c r="M343" s="56">
        <v>1.4286E-2</v>
      </c>
      <c r="N343" s="28">
        <v>5.3950999999999999E-2</v>
      </c>
      <c r="O343" s="28">
        <v>99700</v>
      </c>
      <c r="P343" s="28">
        <v>21.7</v>
      </c>
      <c r="Q343" s="28">
        <v>60</v>
      </c>
      <c r="R343" s="28">
        <v>1.171</v>
      </c>
      <c r="S343" s="28" t="s">
        <v>725</v>
      </c>
      <c r="T343" s="28" t="s">
        <v>726</v>
      </c>
      <c r="U343" s="79">
        <v>1200</v>
      </c>
      <c r="V343" s="34">
        <v>94.300339607497889</v>
      </c>
      <c r="W343" s="2">
        <v>1.2060301991969535</v>
      </c>
      <c r="X343" s="2">
        <v>111.14876204425728</v>
      </c>
      <c r="Y343" s="2">
        <v>46.637555673382266</v>
      </c>
      <c r="Z343" s="80">
        <f>VLOOKUP(U343,BG!$A$2:$F$55,4)</f>
        <v>15.221719021012619</v>
      </c>
      <c r="AA343" s="80">
        <f>VLOOKUP(U343,BG!$A$2:$F$55,5)</f>
        <v>5.055501641715658</v>
      </c>
      <c r="AB343" s="4">
        <f>VLOOKUP(U343+1,BG!$A$2:$F$55,4)</f>
        <v>17.202521431216109</v>
      </c>
      <c r="AC343" s="4">
        <f>VLOOKUP(U343+1,BG!$A$2:$F$55,5)</f>
        <v>4.8092313488826983</v>
      </c>
      <c r="AD343" s="3">
        <f>COUNTIF($U$2:U343,U343)</f>
        <v>9</v>
      </c>
      <c r="AE343" s="3">
        <f t="shared" si="82"/>
        <v>11</v>
      </c>
      <c r="AF343" s="3">
        <f t="shared" si="85"/>
        <v>2</v>
      </c>
      <c r="AG343" s="3">
        <f t="shared" si="86"/>
        <v>8</v>
      </c>
      <c r="AH343" s="81">
        <f t="shared" si="83"/>
        <v>16.80636094917541</v>
      </c>
      <c r="AI343" s="81">
        <f t="shared" si="84"/>
        <v>4.8584854074492902</v>
      </c>
      <c r="AJ343" s="83">
        <v>1.0827</v>
      </c>
      <c r="AK343" s="83">
        <v>116.583</v>
      </c>
      <c r="AL343" s="84">
        <f t="shared" si="87"/>
        <v>126.2244141</v>
      </c>
      <c r="AM343" s="84">
        <f t="shared" si="97"/>
        <v>180.68631930211268</v>
      </c>
      <c r="AN343" s="84">
        <f t="shared" si="88"/>
        <v>81.653459423894333</v>
      </c>
      <c r="AO343" s="84">
        <f t="shared" si="89"/>
        <v>99.032859878218346</v>
      </c>
      <c r="AP343" s="85">
        <f t="shared" si="90"/>
        <v>0.27457102880013129</v>
      </c>
      <c r="AQ343" s="85">
        <f t="shared" si="91"/>
        <v>27.191554221781658</v>
      </c>
      <c r="AR343" s="86">
        <f t="shared" si="92"/>
        <v>0</v>
      </c>
      <c r="AS343" s="88">
        <f t="shared" si="93"/>
        <v>14715.6208690203</v>
      </c>
      <c r="AT343" s="88">
        <f t="shared" si="94"/>
        <v>14899.354130896645</v>
      </c>
      <c r="AU343" s="88">
        <f t="shared" si="95"/>
        <v>396.71214107874334</v>
      </c>
      <c r="AV343" s="88">
        <f t="shared" si="96"/>
        <v>14502.641989817901</v>
      </c>
    </row>
    <row r="344" spans="1:48" x14ac:dyDescent="0.25">
      <c r="A344">
        <v>16</v>
      </c>
      <c r="B344" s="27">
        <v>10</v>
      </c>
      <c r="C344" s="28" t="s">
        <v>708</v>
      </c>
      <c r="D344" s="28">
        <v>40.03125</v>
      </c>
      <c r="E344" s="28">
        <v>311.99874999999997</v>
      </c>
      <c r="F344" s="28">
        <v>10</v>
      </c>
      <c r="G344" s="28">
        <v>4.7190000000000001E-3</v>
      </c>
      <c r="H344" s="28">
        <v>0.182505</v>
      </c>
      <c r="I344" s="28">
        <v>46.725450000000002</v>
      </c>
      <c r="J344" s="28">
        <v>1.365191</v>
      </c>
      <c r="K344" s="28">
        <v>8.9322959999999991</v>
      </c>
      <c r="L344" s="28">
        <v>0.130719</v>
      </c>
      <c r="M344" s="56">
        <v>4.7190000000000001E-3</v>
      </c>
      <c r="N344" s="28">
        <v>1.183E-2</v>
      </c>
      <c r="O344" s="28">
        <v>99700</v>
      </c>
      <c r="P344" s="28">
        <v>21.7</v>
      </c>
      <c r="Q344" s="28">
        <v>60</v>
      </c>
      <c r="R344" s="28">
        <v>1.171</v>
      </c>
      <c r="S344" s="28" t="s">
        <v>727</v>
      </c>
      <c r="T344" s="28" t="s">
        <v>728</v>
      </c>
      <c r="U344" s="79">
        <v>1200</v>
      </c>
      <c r="V344" s="34">
        <v>12.490691005017842</v>
      </c>
      <c r="W344" s="2">
        <v>6.1050856464224736</v>
      </c>
      <c r="X344" s="2">
        <v>13.299126101199331</v>
      </c>
      <c r="Y344" s="2">
        <v>52.415828896723042</v>
      </c>
      <c r="Z344" s="80">
        <f>VLOOKUP(U344,BG!$A$2:$F$55,4)</f>
        <v>15.221719021012619</v>
      </c>
      <c r="AA344" s="80">
        <f>VLOOKUP(U344,BG!$A$2:$F$55,5)</f>
        <v>5.055501641715658</v>
      </c>
      <c r="AB344" s="4">
        <f>VLOOKUP(U344+1,BG!$A$2:$F$55,4)</f>
        <v>17.202521431216109</v>
      </c>
      <c r="AC344" s="4">
        <f>VLOOKUP(U344+1,BG!$A$2:$F$55,5)</f>
        <v>4.8092313488826983</v>
      </c>
      <c r="AD344" s="3">
        <f>COUNTIF($U$2:U344,U344)</f>
        <v>10</v>
      </c>
      <c r="AE344" s="3">
        <f t="shared" si="82"/>
        <v>11</v>
      </c>
      <c r="AF344" s="3">
        <f t="shared" si="85"/>
        <v>1</v>
      </c>
      <c r="AG344" s="3">
        <f t="shared" si="86"/>
        <v>9</v>
      </c>
      <c r="AH344" s="81">
        <f t="shared" si="83"/>
        <v>17.00444119019576</v>
      </c>
      <c r="AI344" s="81">
        <f t="shared" si="84"/>
        <v>4.8338583781659938</v>
      </c>
      <c r="AJ344" s="83">
        <v>2.37432</v>
      </c>
      <c r="AK344" s="83">
        <v>17.9617</v>
      </c>
      <c r="AL344" s="84">
        <f t="shared" si="87"/>
        <v>42.646823544</v>
      </c>
      <c r="AM344" s="84">
        <f t="shared" si="97"/>
        <v>133.60813276711755</v>
      </c>
      <c r="AN344" s="84">
        <f t="shared" si="88"/>
        <v>82.197060513258691</v>
      </c>
      <c r="AO344" s="84">
        <f t="shared" si="89"/>
        <v>51.411072253858862</v>
      </c>
      <c r="AP344" s="85">
        <f t="shared" si="90"/>
        <v>0.17047395289836667</v>
      </c>
      <c r="AQ344" s="85">
        <f t="shared" si="91"/>
        <v>8.7642487098588617</v>
      </c>
      <c r="AR344" s="86">
        <f t="shared" si="92"/>
        <v>0</v>
      </c>
      <c r="AS344" s="88">
        <f t="shared" si="93"/>
        <v>766.00945045026481</v>
      </c>
      <c r="AT344" s="88">
        <f t="shared" si="94"/>
        <v>1079.7866876192711</v>
      </c>
      <c r="AU344" s="88">
        <f t="shared" si="95"/>
        <v>397.32894962263276</v>
      </c>
      <c r="AV344" s="88">
        <f t="shared" si="96"/>
        <v>682.45773799663834</v>
      </c>
    </row>
    <row r="345" spans="1:48" x14ac:dyDescent="0.25">
      <c r="A345">
        <v>16</v>
      </c>
      <c r="B345" s="27">
        <v>11</v>
      </c>
      <c r="C345" s="28" t="s">
        <v>708</v>
      </c>
      <c r="D345" s="28">
        <v>40.03125</v>
      </c>
      <c r="E345" s="28">
        <v>363.99874999999997</v>
      </c>
      <c r="F345" s="28">
        <v>10</v>
      </c>
      <c r="G345" s="28">
        <v>3.4450000000000001E-3</v>
      </c>
      <c r="H345" s="28">
        <v>0.18262999999999999</v>
      </c>
      <c r="I345" s="28">
        <v>46.756919000000003</v>
      </c>
      <c r="J345" s="28">
        <v>1.39862</v>
      </c>
      <c r="K345" s="28">
        <v>8.935257</v>
      </c>
      <c r="L345" s="28">
        <v>0.133906</v>
      </c>
      <c r="M345" s="56">
        <v>3.4450000000000001E-3</v>
      </c>
      <c r="N345" s="28">
        <v>3.2060000000000001E-3</v>
      </c>
      <c r="O345" s="28">
        <v>99700</v>
      </c>
      <c r="P345" s="28">
        <v>21.7</v>
      </c>
      <c r="Q345" s="28">
        <v>60</v>
      </c>
      <c r="R345" s="28">
        <v>1.171</v>
      </c>
      <c r="S345" s="28" t="s">
        <v>729</v>
      </c>
      <c r="T345" s="28" t="s">
        <v>730</v>
      </c>
      <c r="U345" s="79">
        <v>1200</v>
      </c>
      <c r="V345" s="34">
        <v>1.7838733464070573</v>
      </c>
      <c r="W345" s="2">
        <v>16.562301029383868</v>
      </c>
      <c r="X345" s="2">
        <v>4.0942671327286746</v>
      </c>
      <c r="Y345" s="2">
        <v>46.99759585677814</v>
      </c>
      <c r="Z345" s="80">
        <f>VLOOKUP(U345,BG!$A$2:$F$55,4)</f>
        <v>15.221719021012619</v>
      </c>
      <c r="AA345" s="80">
        <f>VLOOKUP(U345,BG!$A$2:$F$55,5)</f>
        <v>5.055501641715658</v>
      </c>
      <c r="AB345" s="4">
        <f>VLOOKUP(U345+1,BG!$A$2:$F$55,4)</f>
        <v>17.202521431216109</v>
      </c>
      <c r="AC345" s="4">
        <f>VLOOKUP(U345+1,BG!$A$2:$F$55,5)</f>
        <v>4.8092313488826983</v>
      </c>
      <c r="AD345" s="3">
        <f>COUNTIF($U$2:U345,U345)</f>
        <v>11</v>
      </c>
      <c r="AE345" s="3">
        <f t="shared" si="82"/>
        <v>11</v>
      </c>
      <c r="AF345" s="3">
        <f t="shared" si="85"/>
        <v>0</v>
      </c>
      <c r="AG345" s="3">
        <f t="shared" si="86"/>
        <v>10</v>
      </c>
      <c r="AH345" s="81">
        <f t="shared" si="83"/>
        <v>17.202521431216109</v>
      </c>
      <c r="AI345" s="81">
        <f t="shared" si="84"/>
        <v>4.8092313488826983</v>
      </c>
      <c r="AJ345" s="83">
        <v>10.5268</v>
      </c>
      <c r="AK345" s="83">
        <v>2.9343499999999998</v>
      </c>
      <c r="AL345" s="84">
        <f t="shared" si="87"/>
        <v>30.889315579999998</v>
      </c>
      <c r="AM345" s="84">
        <f t="shared" si="97"/>
        <v>114.80808060374281</v>
      </c>
      <c r="AN345" s="84">
        <f t="shared" si="88"/>
        <v>82.73090534683098</v>
      </c>
      <c r="AO345" s="84">
        <f t="shared" si="89"/>
        <v>32.077175256911829</v>
      </c>
      <c r="AP345" s="85">
        <f t="shared" si="90"/>
        <v>3.703130551234797E-2</v>
      </c>
      <c r="AQ345" s="85">
        <f t="shared" si="91"/>
        <v>1.187859676911831</v>
      </c>
      <c r="AR345" s="86">
        <f t="shared" si="92"/>
        <v>0</v>
      </c>
      <c r="AS345" s="88">
        <f t="shared" si="93"/>
        <v>90.640063172172987</v>
      </c>
      <c r="AT345" s="88">
        <f t="shared" si="94"/>
        <v>277.63423895389656</v>
      </c>
      <c r="AU345" s="88">
        <f t="shared" si="95"/>
        <v>397.87206351542676</v>
      </c>
      <c r="AV345" s="88">
        <f t="shared" si="96"/>
        <v>-120.2378245615302</v>
      </c>
    </row>
    <row r="346" spans="1:48" x14ac:dyDescent="0.25">
      <c r="A346">
        <v>17</v>
      </c>
      <c r="B346" s="30">
        <v>1</v>
      </c>
      <c r="C346" s="31" t="s">
        <v>731</v>
      </c>
      <c r="D346" s="31">
        <v>40</v>
      </c>
      <c r="E346" s="31">
        <v>-364.00125000000003</v>
      </c>
      <c r="F346" s="31">
        <v>10</v>
      </c>
      <c r="G346" s="31">
        <v>3.8579999999999999E-3</v>
      </c>
      <c r="H346" s="31">
        <v>0.182834</v>
      </c>
      <c r="I346" s="31">
        <v>46.808095000000002</v>
      </c>
      <c r="J346" s="31">
        <v>1.359337</v>
      </c>
      <c r="K346" s="31">
        <v>8.9402019999999993</v>
      </c>
      <c r="L346" s="31">
        <v>0.13014800000000001</v>
      </c>
      <c r="M346" s="57">
        <v>3.8579999999999999E-3</v>
      </c>
      <c r="N346" s="31">
        <v>6.7089999999999997E-3</v>
      </c>
      <c r="O346" s="31">
        <v>99700</v>
      </c>
      <c r="P346" s="31">
        <v>21.7</v>
      </c>
      <c r="Q346" s="31">
        <v>60</v>
      </c>
      <c r="R346" s="31">
        <v>1.171</v>
      </c>
      <c r="S346" s="31" t="s">
        <v>732</v>
      </c>
      <c r="T346" s="31" t="s">
        <v>733</v>
      </c>
      <c r="U346" s="77">
        <v>1210</v>
      </c>
      <c r="V346" s="34">
        <v>4.4682596801830536</v>
      </c>
      <c r="W346" s="2">
        <v>11.0745071168795</v>
      </c>
      <c r="X346" s="2">
        <v>7.025132797098455</v>
      </c>
      <c r="Y346" s="2">
        <v>54.461892062836405</v>
      </c>
      <c r="Z346" s="80">
        <f>VLOOKUP(U346,BG!$A$2:$F$55,4)</f>
        <v>20.190861380048293</v>
      </c>
      <c r="AA346" s="80">
        <f>VLOOKUP(U346,BG!$A$2:$F$55,5)</f>
        <v>4.3989679354344187</v>
      </c>
      <c r="AB346" s="4">
        <f>VLOOKUP(U346+1,BG!$A$2:$F$55,4)</f>
        <v>20.603056297232087</v>
      </c>
      <c r="AC346" s="4">
        <f>VLOOKUP(U346+1,BG!$A$2:$F$55,5)</f>
        <v>4.3670813703564093</v>
      </c>
      <c r="AD346" s="3">
        <f>COUNTIF($U$2:U346,U346)</f>
        <v>1</v>
      </c>
      <c r="AE346" s="3">
        <f t="shared" si="82"/>
        <v>11</v>
      </c>
      <c r="AF346" s="3">
        <f t="shared" si="85"/>
        <v>10</v>
      </c>
      <c r="AG346" s="3">
        <f t="shared" si="86"/>
        <v>0</v>
      </c>
      <c r="AH346" s="81">
        <f t="shared" si="83"/>
        <v>20.190861380048293</v>
      </c>
      <c r="AI346" s="81">
        <f t="shared" si="84"/>
        <v>4.3989679354344187</v>
      </c>
      <c r="AJ346" s="83">
        <v>2.4960200000000001</v>
      </c>
      <c r="AK346" s="83">
        <v>14.3279</v>
      </c>
      <c r="AL346" s="84">
        <f t="shared" si="87"/>
        <v>35.762724958</v>
      </c>
      <c r="AM346" s="84">
        <f t="shared" si="97"/>
        <v>132.26177522132684</v>
      </c>
      <c r="AN346" s="84">
        <f t="shared" si="88"/>
        <v>88.818951799633581</v>
      </c>
      <c r="AO346" s="84">
        <f t="shared" si="89"/>
        <v>43.442823421693262</v>
      </c>
      <c r="AP346" s="85">
        <f t="shared" si="90"/>
        <v>0.176786356382587</v>
      </c>
      <c r="AQ346" s="85">
        <f t="shared" si="91"/>
        <v>7.6800984636932625</v>
      </c>
      <c r="AR346" s="86">
        <f t="shared" si="92"/>
        <v>0</v>
      </c>
      <c r="AS346" s="88">
        <f t="shared" si="93"/>
        <v>512.4047469257282</v>
      </c>
      <c r="AT346" s="88">
        <f t="shared" si="94"/>
        <v>546.55451078713884</v>
      </c>
      <c r="AU346" s="88">
        <f t="shared" si="95"/>
        <v>390.71172102548326</v>
      </c>
      <c r="AV346" s="88">
        <f t="shared" si="96"/>
        <v>155.84278976165558</v>
      </c>
    </row>
    <row r="347" spans="1:48" x14ac:dyDescent="0.25">
      <c r="A347">
        <v>17</v>
      </c>
      <c r="B347" s="30">
        <v>2</v>
      </c>
      <c r="C347" s="31" t="s">
        <v>731</v>
      </c>
      <c r="D347" s="31">
        <v>40</v>
      </c>
      <c r="E347" s="31">
        <v>-311.97000000000003</v>
      </c>
      <c r="F347" s="31">
        <v>10</v>
      </c>
      <c r="G347" s="31">
        <v>4.921E-3</v>
      </c>
      <c r="H347" s="31">
        <v>0.18285999999999999</v>
      </c>
      <c r="I347" s="31">
        <v>46.814484999999998</v>
      </c>
      <c r="J347" s="31">
        <v>1.4411769999999999</v>
      </c>
      <c r="K347" s="31">
        <v>8.9406949999999998</v>
      </c>
      <c r="L347" s="31">
        <v>0.13794899999999999</v>
      </c>
      <c r="M347" s="57">
        <v>4.921E-3</v>
      </c>
      <c r="N347" s="31">
        <v>8.744E-3</v>
      </c>
      <c r="O347" s="31">
        <v>99700</v>
      </c>
      <c r="P347" s="31">
        <v>21.7</v>
      </c>
      <c r="Q347" s="31">
        <v>60</v>
      </c>
      <c r="R347" s="31">
        <v>1.171</v>
      </c>
      <c r="S347" s="31" t="s">
        <v>734</v>
      </c>
      <c r="T347" s="31" t="s">
        <v>735</v>
      </c>
      <c r="U347" s="77">
        <v>1210</v>
      </c>
      <c r="V347" s="34">
        <v>13.980413768360762</v>
      </c>
      <c r="W347" s="2">
        <v>5.4816244629152111</v>
      </c>
      <c r="X347" s="2">
        <v>13.709146551343284</v>
      </c>
      <c r="Y347" s="2">
        <v>45.571826677535668</v>
      </c>
      <c r="Z347" s="80">
        <f>VLOOKUP(U347,BG!$A$2:$F$55,4)</f>
        <v>20.190861380048293</v>
      </c>
      <c r="AA347" s="80">
        <f>VLOOKUP(U347,BG!$A$2:$F$55,5)</f>
        <v>4.3989679354344187</v>
      </c>
      <c r="AB347" s="4">
        <f>VLOOKUP(U347+1,BG!$A$2:$F$55,4)</f>
        <v>20.603056297232087</v>
      </c>
      <c r="AC347" s="4">
        <f>VLOOKUP(U347+1,BG!$A$2:$F$55,5)</f>
        <v>4.3670813703564093</v>
      </c>
      <c r="AD347" s="3">
        <f>COUNTIF($U$2:U347,U347)</f>
        <v>2</v>
      </c>
      <c r="AE347" s="3">
        <f t="shared" si="82"/>
        <v>11</v>
      </c>
      <c r="AF347" s="3">
        <f t="shared" si="85"/>
        <v>9</v>
      </c>
      <c r="AG347" s="3">
        <f t="shared" si="86"/>
        <v>1</v>
      </c>
      <c r="AH347" s="81">
        <f t="shared" si="83"/>
        <v>20.232080871766673</v>
      </c>
      <c r="AI347" s="81">
        <f t="shared" si="84"/>
        <v>4.3957792789266179</v>
      </c>
      <c r="AJ347" s="83">
        <v>1.6027</v>
      </c>
      <c r="AK347" s="83">
        <v>19.996500000000001</v>
      </c>
      <c r="AL347" s="84">
        <f t="shared" si="87"/>
        <v>32.048390550000001</v>
      </c>
      <c r="AM347" s="84">
        <f t="shared" si="97"/>
        <v>120.72021977906871</v>
      </c>
      <c r="AN347" s="84">
        <f t="shared" si="88"/>
        <v>88.935761865679524</v>
      </c>
      <c r="AO347" s="84">
        <f t="shared" si="89"/>
        <v>31.78445791338919</v>
      </c>
      <c r="AP347" s="85">
        <f t="shared" si="90"/>
        <v>8.3038268996127595E-3</v>
      </c>
      <c r="AQ347" s="85">
        <f t="shared" si="91"/>
        <v>0.26393263661081079</v>
      </c>
      <c r="AR347" s="86">
        <f t="shared" si="92"/>
        <v>0</v>
      </c>
      <c r="AS347" s="88">
        <f t="shared" si="93"/>
        <v>640.85564163307515</v>
      </c>
      <c r="AT347" s="88">
        <f t="shared" si="94"/>
        <v>1030.2203341268714</v>
      </c>
      <c r="AU347" s="88">
        <f t="shared" si="95"/>
        <v>390.94197916470614</v>
      </c>
      <c r="AV347" s="88">
        <f t="shared" si="96"/>
        <v>639.27835496216528</v>
      </c>
    </row>
    <row r="348" spans="1:48" x14ac:dyDescent="0.25">
      <c r="A348">
        <v>17</v>
      </c>
      <c r="B348" s="30">
        <v>3</v>
      </c>
      <c r="C348" s="31" t="s">
        <v>731</v>
      </c>
      <c r="D348" s="31">
        <v>40</v>
      </c>
      <c r="E348" s="31">
        <v>-259.97000000000003</v>
      </c>
      <c r="F348" s="31">
        <v>10</v>
      </c>
      <c r="G348" s="31">
        <v>6.8760000000000002E-3</v>
      </c>
      <c r="H348" s="31">
        <v>0.18270400000000001</v>
      </c>
      <c r="I348" s="31">
        <v>46.775427999999998</v>
      </c>
      <c r="J348" s="31">
        <v>1.4777400000000001</v>
      </c>
      <c r="K348" s="31">
        <v>8.9369080000000007</v>
      </c>
      <c r="L348" s="31">
        <v>0.14152600000000001</v>
      </c>
      <c r="M348" s="57">
        <v>6.8760000000000002E-3</v>
      </c>
      <c r="N348" s="31">
        <v>1.6485E-2</v>
      </c>
      <c r="O348" s="31">
        <v>99700</v>
      </c>
      <c r="P348" s="31">
        <v>21.7</v>
      </c>
      <c r="Q348" s="31">
        <v>60</v>
      </c>
      <c r="R348" s="31">
        <v>1.171</v>
      </c>
      <c r="S348" s="31" t="s">
        <v>736</v>
      </c>
      <c r="T348" s="31" t="s">
        <v>737</v>
      </c>
      <c r="U348" s="77">
        <v>1210</v>
      </c>
      <c r="V348" s="34">
        <v>31.225561566462055</v>
      </c>
      <c r="W348" s="2">
        <v>3.3089111283064154</v>
      </c>
      <c r="X348" s="2">
        <v>26.39675163868446</v>
      </c>
      <c r="Y348" s="2">
        <v>46.014179285908533</v>
      </c>
      <c r="Z348" s="80">
        <f>VLOOKUP(U348,BG!$A$2:$F$55,4)</f>
        <v>20.190861380048293</v>
      </c>
      <c r="AA348" s="80">
        <f>VLOOKUP(U348,BG!$A$2:$F$55,5)</f>
        <v>4.3989679354344187</v>
      </c>
      <c r="AB348" s="4">
        <f>VLOOKUP(U348+1,BG!$A$2:$F$55,4)</f>
        <v>20.603056297232087</v>
      </c>
      <c r="AC348" s="4">
        <f>VLOOKUP(U348+1,BG!$A$2:$F$55,5)</f>
        <v>4.3670813703564093</v>
      </c>
      <c r="AD348" s="3">
        <f>COUNTIF($U$2:U348,U348)</f>
        <v>3</v>
      </c>
      <c r="AE348" s="3">
        <f t="shared" si="82"/>
        <v>11</v>
      </c>
      <c r="AF348" s="3">
        <f t="shared" si="85"/>
        <v>8</v>
      </c>
      <c r="AG348" s="3">
        <f t="shared" si="86"/>
        <v>2</v>
      </c>
      <c r="AH348" s="81">
        <f t="shared" si="83"/>
        <v>20.273300363485053</v>
      </c>
      <c r="AI348" s="81">
        <f t="shared" si="84"/>
        <v>4.3925906224188171</v>
      </c>
      <c r="AJ348" s="83">
        <v>1.28356</v>
      </c>
      <c r="AK348" s="83">
        <v>35.489899999999999</v>
      </c>
      <c r="AL348" s="84">
        <f t="shared" si="87"/>
        <v>45.553416044000002</v>
      </c>
      <c r="AM348" s="84">
        <f t="shared" si="97"/>
        <v>133.35868453429214</v>
      </c>
      <c r="AN348" s="84">
        <f t="shared" si="88"/>
        <v>89.052309062124436</v>
      </c>
      <c r="AO348" s="84">
        <f t="shared" si="89"/>
        <v>44.306375472167701</v>
      </c>
      <c r="AP348" s="85">
        <f t="shared" si="90"/>
        <v>2.8145849407511667E-2</v>
      </c>
      <c r="AQ348" s="85">
        <f t="shared" si="91"/>
        <v>1.2470405718323008</v>
      </c>
      <c r="AR348" s="86">
        <f t="shared" si="92"/>
        <v>0</v>
      </c>
      <c r="AS348" s="88">
        <f t="shared" si="93"/>
        <v>1616.6861800599556</v>
      </c>
      <c r="AT348" s="88">
        <f t="shared" si="94"/>
        <v>2305.6112120453536</v>
      </c>
      <c r="AU348" s="88">
        <f t="shared" si="95"/>
        <v>391.17033769103006</v>
      </c>
      <c r="AV348" s="88">
        <f t="shared" si="96"/>
        <v>1914.4408743543236</v>
      </c>
    </row>
    <row r="349" spans="1:48" x14ac:dyDescent="0.25">
      <c r="A349">
        <v>17</v>
      </c>
      <c r="B349" s="30">
        <v>4</v>
      </c>
      <c r="C349" s="31" t="s">
        <v>731</v>
      </c>
      <c r="D349" s="31">
        <v>40</v>
      </c>
      <c r="E349" s="31">
        <v>-207.97</v>
      </c>
      <c r="F349" s="31">
        <v>10</v>
      </c>
      <c r="G349" s="31">
        <v>1.0713E-2</v>
      </c>
      <c r="H349" s="31">
        <v>0.18249499999999999</v>
      </c>
      <c r="I349" s="31">
        <v>46.722959000000003</v>
      </c>
      <c r="J349" s="31">
        <v>1.456407</v>
      </c>
      <c r="K349" s="31">
        <v>8.9319249999999997</v>
      </c>
      <c r="L349" s="31">
        <v>0.139484</v>
      </c>
      <c r="M349" s="57">
        <v>1.0713E-2</v>
      </c>
      <c r="N349" s="31">
        <v>3.3815999999999999E-2</v>
      </c>
      <c r="O349" s="31">
        <v>99700</v>
      </c>
      <c r="P349" s="31">
        <v>21.7</v>
      </c>
      <c r="Q349" s="31">
        <v>60</v>
      </c>
      <c r="R349" s="31">
        <v>1.171</v>
      </c>
      <c r="S349" s="31" t="s">
        <v>738</v>
      </c>
      <c r="T349" s="31" t="s">
        <v>739</v>
      </c>
      <c r="U349" s="77">
        <v>1210</v>
      </c>
      <c r="V349" s="34">
        <v>64.812118008194034</v>
      </c>
      <c r="W349" s="2">
        <v>1.8302298379054189</v>
      </c>
      <c r="X349" s="2">
        <v>60.745508414798898</v>
      </c>
      <c r="Y349" s="2">
        <v>46.458488945729151</v>
      </c>
      <c r="Z349" s="80">
        <f>VLOOKUP(U349,BG!$A$2:$F$55,4)</f>
        <v>20.190861380048293</v>
      </c>
      <c r="AA349" s="80">
        <f>VLOOKUP(U349,BG!$A$2:$F$55,5)</f>
        <v>4.3989679354344187</v>
      </c>
      <c r="AB349" s="4">
        <f>VLOOKUP(U349+1,BG!$A$2:$F$55,4)</f>
        <v>20.603056297232087</v>
      </c>
      <c r="AC349" s="4">
        <f>VLOOKUP(U349+1,BG!$A$2:$F$55,5)</f>
        <v>4.3670813703564093</v>
      </c>
      <c r="AD349" s="3">
        <f>COUNTIF($U$2:U349,U349)</f>
        <v>4</v>
      </c>
      <c r="AE349" s="3">
        <f t="shared" si="82"/>
        <v>11</v>
      </c>
      <c r="AF349" s="3">
        <f t="shared" si="85"/>
        <v>7</v>
      </c>
      <c r="AG349" s="3">
        <f t="shared" si="86"/>
        <v>3</v>
      </c>
      <c r="AH349" s="81">
        <f t="shared" si="83"/>
        <v>20.314519855203432</v>
      </c>
      <c r="AI349" s="81">
        <f t="shared" si="84"/>
        <v>4.3894019659110155</v>
      </c>
      <c r="AJ349" s="83">
        <v>1.1968700000000001</v>
      </c>
      <c r="AK349" s="83">
        <v>66.932100000000005</v>
      </c>
      <c r="AL349" s="84">
        <f t="shared" si="87"/>
        <v>80.109022527000008</v>
      </c>
      <c r="AM349" s="84">
        <f t="shared" si="97"/>
        <v>157.63673096522879</v>
      </c>
      <c r="AN349" s="84">
        <f t="shared" si="88"/>
        <v>89.168593388968304</v>
      </c>
      <c r="AO349" s="84">
        <f t="shared" si="89"/>
        <v>68.468137576260489</v>
      </c>
      <c r="AP349" s="85">
        <f t="shared" si="90"/>
        <v>0.17001900975871859</v>
      </c>
      <c r="AQ349" s="85">
        <f t="shared" si="91"/>
        <v>11.640884950739519</v>
      </c>
      <c r="AR349" s="86">
        <f t="shared" si="92"/>
        <v>0</v>
      </c>
      <c r="AS349" s="88">
        <f t="shared" si="93"/>
        <v>5361.8651066794182</v>
      </c>
      <c r="AT349" s="88">
        <f t="shared" si="94"/>
        <v>6753.5788361380637</v>
      </c>
      <c r="AU349" s="88">
        <f t="shared" si="95"/>
        <v>391.3967991190575</v>
      </c>
      <c r="AV349" s="88">
        <f t="shared" si="96"/>
        <v>6362.1820370190062</v>
      </c>
    </row>
    <row r="350" spans="1:48" x14ac:dyDescent="0.25">
      <c r="A350">
        <v>17</v>
      </c>
      <c r="B350" s="30">
        <v>5</v>
      </c>
      <c r="C350" s="31" t="s">
        <v>731</v>
      </c>
      <c r="D350" s="31">
        <v>40</v>
      </c>
      <c r="E350" s="31">
        <v>-155.97</v>
      </c>
      <c r="F350" s="31">
        <v>10</v>
      </c>
      <c r="G350" s="31">
        <v>5.0823E-2</v>
      </c>
      <c r="H350" s="31">
        <v>0.18235100000000001</v>
      </c>
      <c r="I350" s="31">
        <v>46.686903000000001</v>
      </c>
      <c r="J350" s="31">
        <v>1.4587829999999999</v>
      </c>
      <c r="K350" s="31">
        <v>8.9284730000000003</v>
      </c>
      <c r="L350" s="31">
        <v>0.13977700000000001</v>
      </c>
      <c r="M350" s="57">
        <v>5.0823E-2</v>
      </c>
      <c r="N350" s="31">
        <v>0.216084</v>
      </c>
      <c r="O350" s="31">
        <v>99700</v>
      </c>
      <c r="P350" s="31">
        <v>21.7</v>
      </c>
      <c r="Q350" s="31">
        <v>60</v>
      </c>
      <c r="R350" s="31">
        <v>1.171</v>
      </c>
      <c r="S350" s="31" t="s">
        <v>740</v>
      </c>
      <c r="T350" s="31" t="s">
        <v>741</v>
      </c>
      <c r="U350" s="77">
        <v>1210</v>
      </c>
      <c r="V350" s="34">
        <v>412.67110728144883</v>
      </c>
      <c r="W350" s="2">
        <v>0.56609449288125036</v>
      </c>
      <c r="X350" s="2">
        <v>634.22312155616623</v>
      </c>
      <c r="Y350" s="2">
        <v>46.904532845380309</v>
      </c>
      <c r="Z350" s="80">
        <f>VLOOKUP(U350,BG!$A$2:$F$55,4)</f>
        <v>20.190861380048293</v>
      </c>
      <c r="AA350" s="80">
        <f>VLOOKUP(U350,BG!$A$2:$F$55,5)</f>
        <v>4.3989679354344187</v>
      </c>
      <c r="AB350" s="4">
        <f>VLOOKUP(U350+1,BG!$A$2:$F$55,4)</f>
        <v>20.603056297232087</v>
      </c>
      <c r="AC350" s="4">
        <f>VLOOKUP(U350+1,BG!$A$2:$F$55,5)</f>
        <v>4.3670813703564093</v>
      </c>
      <c r="AD350" s="3">
        <f>COUNTIF($U$2:U350,U350)</f>
        <v>5</v>
      </c>
      <c r="AE350" s="3">
        <f t="shared" si="82"/>
        <v>11</v>
      </c>
      <c r="AF350" s="3">
        <f t="shared" si="85"/>
        <v>6</v>
      </c>
      <c r="AG350" s="3">
        <f t="shared" si="86"/>
        <v>4</v>
      </c>
      <c r="AH350" s="81">
        <f t="shared" si="83"/>
        <v>20.355739346921812</v>
      </c>
      <c r="AI350" s="81">
        <f t="shared" si="84"/>
        <v>4.3862133094032147</v>
      </c>
      <c r="AJ350" s="83">
        <v>0.521957</v>
      </c>
      <c r="AK350" s="83">
        <v>642.88900000000001</v>
      </c>
      <c r="AL350" s="84">
        <f t="shared" si="87"/>
        <v>335.56041377299999</v>
      </c>
      <c r="AM350" s="84">
        <f t="shared" si="97"/>
        <v>405.93474921628183</v>
      </c>
      <c r="AN350" s="84">
        <f t="shared" si="88"/>
        <v>89.284614846211156</v>
      </c>
      <c r="AO350" s="84">
        <f t="shared" si="89"/>
        <v>316.65013437007065</v>
      </c>
      <c r="AP350" s="85">
        <f t="shared" si="90"/>
        <v>5.971978960485394E-2</v>
      </c>
      <c r="AQ350" s="85">
        <f t="shared" si="91"/>
        <v>18.910279402929348</v>
      </c>
      <c r="AR350" s="86">
        <f t="shared" si="92"/>
        <v>0</v>
      </c>
      <c r="AS350" s="88">
        <f t="shared" si="93"/>
        <v>215728.0988501102</v>
      </c>
      <c r="AT350" s="88">
        <f t="shared" si="94"/>
        <v>227705.26455973895</v>
      </c>
      <c r="AU350" s="88">
        <f t="shared" si="95"/>
        <v>391.62136596339121</v>
      </c>
      <c r="AV350" s="88">
        <f t="shared" si="96"/>
        <v>227313.64319377556</v>
      </c>
    </row>
    <row r="351" spans="1:48" x14ac:dyDescent="0.25">
      <c r="A351">
        <v>17</v>
      </c>
      <c r="B351" s="30">
        <v>6</v>
      </c>
      <c r="C351" s="31" t="s">
        <v>731</v>
      </c>
      <c r="D351" s="31">
        <v>40</v>
      </c>
      <c r="E351" s="31">
        <v>-103.97</v>
      </c>
      <c r="F351" s="31">
        <v>10</v>
      </c>
      <c r="G351" s="31">
        <v>0.22464200000000001</v>
      </c>
      <c r="H351" s="31">
        <v>0.18229200000000001</v>
      </c>
      <c r="I351" s="31">
        <v>46.672009000000003</v>
      </c>
      <c r="J351" s="31">
        <v>1.4126129999999999</v>
      </c>
      <c r="K351" s="31">
        <v>8.9271150000000006</v>
      </c>
      <c r="L351" s="31">
        <v>0.13542799999999999</v>
      </c>
      <c r="M351" s="57">
        <v>0.22464200000000001</v>
      </c>
      <c r="N351" s="31">
        <v>0.54302799999999996</v>
      </c>
      <c r="O351" s="31">
        <v>99700</v>
      </c>
      <c r="P351" s="31">
        <v>21.7</v>
      </c>
      <c r="Q351" s="31">
        <v>60</v>
      </c>
      <c r="R351" s="31">
        <v>1.171</v>
      </c>
      <c r="S351" s="31" t="s">
        <v>742</v>
      </c>
      <c r="T351" s="31" t="s">
        <v>743</v>
      </c>
      <c r="U351" s="77">
        <v>1210</v>
      </c>
      <c r="V351" s="34">
        <v>1922.9060358359302</v>
      </c>
      <c r="W351" s="2">
        <v>0.37214109664363904</v>
      </c>
      <c r="X351" s="2">
        <v>3831.7739366712117</v>
      </c>
      <c r="Y351" s="2">
        <v>37.910141440967642</v>
      </c>
      <c r="Z351" s="80">
        <f>VLOOKUP(U351,BG!$A$2:$F$55,4)</f>
        <v>20.190861380048293</v>
      </c>
      <c r="AA351" s="80">
        <f>VLOOKUP(U351,BG!$A$2:$F$55,5)</f>
        <v>4.3989679354344187</v>
      </c>
      <c r="AB351" s="4">
        <f>VLOOKUP(U351+1,BG!$A$2:$F$55,4)</f>
        <v>20.603056297232087</v>
      </c>
      <c r="AC351" s="4">
        <f>VLOOKUP(U351+1,BG!$A$2:$F$55,5)</f>
        <v>4.3670813703564093</v>
      </c>
      <c r="AD351" s="3">
        <f>COUNTIF($U$2:U351,U351)</f>
        <v>6</v>
      </c>
      <c r="AE351" s="3">
        <f t="shared" si="82"/>
        <v>11</v>
      </c>
      <c r="AF351" s="3">
        <f t="shared" si="85"/>
        <v>5</v>
      </c>
      <c r="AG351" s="3">
        <f t="shared" si="86"/>
        <v>5</v>
      </c>
      <c r="AH351" s="81">
        <f t="shared" si="83"/>
        <v>20.396958838640188</v>
      </c>
      <c r="AI351" s="81">
        <f t="shared" si="84"/>
        <v>4.383024652895414</v>
      </c>
      <c r="AJ351" s="83">
        <v>0.152169</v>
      </c>
      <c r="AK351" s="83">
        <v>3752.58</v>
      </c>
      <c r="AL351" s="84"/>
      <c r="AM351" s="84"/>
      <c r="AN351" s="84"/>
      <c r="AO351" s="84"/>
      <c r="AP351" s="85"/>
      <c r="AQ351" s="85" t="str">
        <f t="shared" si="91"/>
        <v/>
      </c>
      <c r="AR351" s="86">
        <f t="shared" si="92"/>
        <v>1</v>
      </c>
    </row>
    <row r="352" spans="1:48" x14ac:dyDescent="0.25">
      <c r="A352">
        <v>17</v>
      </c>
      <c r="B352" s="30">
        <v>7</v>
      </c>
      <c r="C352" s="31" t="s">
        <v>731</v>
      </c>
      <c r="D352" s="31">
        <v>40</v>
      </c>
      <c r="E352" s="31">
        <v>-51.97</v>
      </c>
      <c r="F352" s="31">
        <v>10</v>
      </c>
      <c r="G352" s="31">
        <v>0.162297</v>
      </c>
      <c r="H352" s="31">
        <v>0.18219299999999999</v>
      </c>
      <c r="I352" s="31">
        <v>46.647213000000001</v>
      </c>
      <c r="J352" s="31">
        <v>1.4335720000000001</v>
      </c>
      <c r="K352" s="31">
        <v>8.9247130000000006</v>
      </c>
      <c r="L352" s="31">
        <v>0.13736400000000001</v>
      </c>
      <c r="M352" s="57">
        <v>0.162297</v>
      </c>
      <c r="N352" s="31">
        <v>0.34582400000000002</v>
      </c>
      <c r="O352" s="31">
        <v>99700</v>
      </c>
      <c r="P352" s="31">
        <v>21.7</v>
      </c>
      <c r="Q352" s="31">
        <v>60</v>
      </c>
      <c r="R352" s="31">
        <v>1.171</v>
      </c>
      <c r="S352" s="31" t="s">
        <v>744</v>
      </c>
      <c r="T352" s="31" t="s">
        <v>745</v>
      </c>
      <c r="U352" s="77">
        <v>1210</v>
      </c>
      <c r="V352" s="34">
        <v>1385.4477607923448</v>
      </c>
      <c r="W352" s="2">
        <v>0.49889773029760509</v>
      </c>
      <c r="X352" s="2">
        <v>2093.888193592159</v>
      </c>
      <c r="Y352" s="2">
        <v>40.23574529978319</v>
      </c>
      <c r="Z352" s="80">
        <f>VLOOKUP(U352,BG!$A$2:$F$55,4)</f>
        <v>20.190861380048293</v>
      </c>
      <c r="AA352" s="80">
        <f>VLOOKUP(U352,BG!$A$2:$F$55,5)</f>
        <v>4.3989679354344187</v>
      </c>
      <c r="AB352" s="4">
        <f>VLOOKUP(U352+1,BG!$A$2:$F$55,4)</f>
        <v>20.603056297232087</v>
      </c>
      <c r="AC352" s="4">
        <f>VLOOKUP(U352+1,BG!$A$2:$F$55,5)</f>
        <v>4.3670813703564093</v>
      </c>
      <c r="AD352" s="3">
        <f>COUNTIF($U$2:U352,U352)</f>
        <v>7</v>
      </c>
      <c r="AE352" s="3">
        <f t="shared" si="82"/>
        <v>11</v>
      </c>
      <c r="AF352" s="3">
        <f t="shared" si="85"/>
        <v>4</v>
      </c>
      <c r="AG352" s="3">
        <f t="shared" si="86"/>
        <v>6</v>
      </c>
      <c r="AH352" s="81">
        <f t="shared" si="83"/>
        <v>20.438178330358568</v>
      </c>
      <c r="AI352" s="81">
        <f t="shared" si="84"/>
        <v>4.3798359963876132</v>
      </c>
      <c r="AJ352" s="83">
        <v>0.47446500000000003</v>
      </c>
      <c r="AK352" s="83">
        <v>2097.37</v>
      </c>
      <c r="AL352" s="84"/>
      <c r="AM352" s="84"/>
      <c r="AN352" s="84"/>
      <c r="AO352" s="84"/>
      <c r="AP352" s="85"/>
      <c r="AQ352" s="85" t="str">
        <f t="shared" si="91"/>
        <v/>
      </c>
      <c r="AR352" s="86">
        <f t="shared" si="92"/>
        <v>1</v>
      </c>
    </row>
    <row r="353" spans="1:48" x14ac:dyDescent="0.25">
      <c r="A353">
        <v>17</v>
      </c>
      <c r="B353" s="30">
        <v>8</v>
      </c>
      <c r="C353" s="31" t="s">
        <v>731</v>
      </c>
      <c r="D353" s="31">
        <v>40</v>
      </c>
      <c r="E353" s="31">
        <v>0.03</v>
      </c>
      <c r="F353" s="31">
        <v>10</v>
      </c>
      <c r="G353" s="31">
        <v>5.7174000000000003E-2</v>
      </c>
      <c r="H353" s="31">
        <v>0.18198900000000001</v>
      </c>
      <c r="I353" s="31">
        <v>46.596122000000001</v>
      </c>
      <c r="J353" s="31">
        <v>1.4077040000000001</v>
      </c>
      <c r="K353" s="31">
        <v>8.9198579999999996</v>
      </c>
      <c r="L353" s="31">
        <v>0.13511000000000001</v>
      </c>
      <c r="M353" s="57">
        <v>5.7174000000000003E-2</v>
      </c>
      <c r="N353" s="31">
        <v>0.15464800000000001</v>
      </c>
      <c r="O353" s="31">
        <v>99700</v>
      </c>
      <c r="P353" s="31">
        <v>21.7</v>
      </c>
      <c r="Q353" s="31">
        <v>60</v>
      </c>
      <c r="R353" s="31">
        <v>1.171</v>
      </c>
      <c r="S353" s="31" t="s">
        <v>746</v>
      </c>
      <c r="T353" s="31" t="s">
        <v>747</v>
      </c>
      <c r="U353" s="77">
        <v>1210</v>
      </c>
      <c r="V353" s="34">
        <v>472.20335910220581</v>
      </c>
      <c r="W353" s="2">
        <v>0.67984197921382339</v>
      </c>
      <c r="X353" s="2">
        <v>604.01685089975751</v>
      </c>
      <c r="Y353" s="2">
        <v>57.743500295484743</v>
      </c>
      <c r="Z353" s="80">
        <f>VLOOKUP(U353,BG!$A$2:$F$55,4)</f>
        <v>20.190861380048293</v>
      </c>
      <c r="AA353" s="80">
        <f>VLOOKUP(U353,BG!$A$2:$F$55,5)</f>
        <v>4.3989679354344187</v>
      </c>
      <c r="AB353" s="4">
        <f>VLOOKUP(U353+1,BG!$A$2:$F$55,4)</f>
        <v>20.603056297232087</v>
      </c>
      <c r="AC353" s="4">
        <f>VLOOKUP(U353+1,BG!$A$2:$F$55,5)</f>
        <v>4.3670813703564093</v>
      </c>
      <c r="AD353" s="3">
        <f>COUNTIF($U$2:U353,U353)</f>
        <v>8</v>
      </c>
      <c r="AE353" s="3">
        <f t="shared" si="82"/>
        <v>11</v>
      </c>
      <c r="AF353" s="3">
        <f t="shared" si="85"/>
        <v>3</v>
      </c>
      <c r="AG353" s="3">
        <f t="shared" si="86"/>
        <v>7</v>
      </c>
      <c r="AH353" s="81">
        <f t="shared" si="83"/>
        <v>20.479397822076947</v>
      </c>
      <c r="AI353" s="81">
        <f t="shared" si="84"/>
        <v>4.3766473398798116</v>
      </c>
      <c r="AJ353" s="83">
        <v>0.64979799999999999</v>
      </c>
      <c r="AK353" s="83">
        <v>610.22500000000002</v>
      </c>
      <c r="AL353" s="84">
        <f t="shared" si="87"/>
        <v>396.52298454999999</v>
      </c>
      <c r="AM353" s="84">
        <f t="shared" ref="AM353:AM384" si="98">W353*X353+IF(Y353&gt;0,Y353,0)</f>
        <v>468.37951168967675</v>
      </c>
      <c r="AN353" s="84">
        <f t="shared" si="88"/>
        <v>89.631102000333485</v>
      </c>
      <c r="AO353" s="84">
        <f t="shared" si="89"/>
        <v>378.74840968934325</v>
      </c>
      <c r="AP353" s="85">
        <f t="shared" si="90"/>
        <v>4.6929767639779109E-2</v>
      </c>
      <c r="AQ353" s="85">
        <f t="shared" si="91"/>
        <v>17.774574860656742</v>
      </c>
      <c r="AR353" s="86">
        <f t="shared" si="92"/>
        <v>0</v>
      </c>
      <c r="AS353" s="88">
        <f t="shared" si="93"/>
        <v>241968.23824702378</v>
      </c>
      <c r="AT353" s="88">
        <f t="shared" si="94"/>
        <v>248031.0704683568</v>
      </c>
      <c r="AU353" s="88">
        <f t="shared" si="95"/>
        <v>392.28372414025557</v>
      </c>
      <c r="AV353" s="88">
        <f t="shared" si="96"/>
        <v>247638.78674421654</v>
      </c>
    </row>
    <row r="354" spans="1:48" x14ac:dyDescent="0.25">
      <c r="A354">
        <v>17</v>
      </c>
      <c r="B354" s="30">
        <v>9</v>
      </c>
      <c r="C354" s="31" t="s">
        <v>731</v>
      </c>
      <c r="D354" s="31">
        <v>40</v>
      </c>
      <c r="E354" s="31">
        <v>52.03</v>
      </c>
      <c r="F354" s="31">
        <v>10</v>
      </c>
      <c r="G354" s="31">
        <v>2.0198000000000001E-2</v>
      </c>
      <c r="H354" s="31">
        <v>0.18214</v>
      </c>
      <c r="I354" s="31">
        <v>46.633957000000002</v>
      </c>
      <c r="J354" s="31">
        <v>1.4688749999999999</v>
      </c>
      <c r="K354" s="31">
        <v>8.9233910000000005</v>
      </c>
      <c r="L354" s="31">
        <v>0.140844</v>
      </c>
      <c r="M354" s="57">
        <v>2.0198000000000001E-2</v>
      </c>
      <c r="N354" s="31">
        <v>6.2484999999999999E-2</v>
      </c>
      <c r="O354" s="31">
        <v>99700</v>
      </c>
      <c r="P354" s="31">
        <v>21.7</v>
      </c>
      <c r="Q354" s="31">
        <v>60</v>
      </c>
      <c r="R354" s="31">
        <v>1.171</v>
      </c>
      <c r="S354" s="31" t="s">
        <v>748</v>
      </c>
      <c r="T354" s="31" t="s">
        <v>749</v>
      </c>
      <c r="U354" s="77">
        <v>1210</v>
      </c>
      <c r="V354" s="34">
        <v>150.39319609212703</v>
      </c>
      <c r="W354" s="2">
        <v>1.1815826297270453</v>
      </c>
      <c r="X354" s="2">
        <v>145.28104722946537</v>
      </c>
      <c r="Y354" s="2">
        <v>48.709551121127973</v>
      </c>
      <c r="Z354" s="80">
        <f>VLOOKUP(U354,BG!$A$2:$F$55,4)</f>
        <v>20.190861380048293</v>
      </c>
      <c r="AA354" s="80">
        <f>VLOOKUP(U354,BG!$A$2:$F$55,5)</f>
        <v>4.3989679354344187</v>
      </c>
      <c r="AB354" s="4">
        <f>VLOOKUP(U354+1,BG!$A$2:$F$55,4)</f>
        <v>20.603056297232087</v>
      </c>
      <c r="AC354" s="4">
        <f>VLOOKUP(U354+1,BG!$A$2:$F$55,5)</f>
        <v>4.3670813703564093</v>
      </c>
      <c r="AD354" s="3">
        <f>COUNTIF($U$2:U354,U354)</f>
        <v>9</v>
      </c>
      <c r="AE354" s="3">
        <f t="shared" si="82"/>
        <v>11</v>
      </c>
      <c r="AF354" s="3">
        <f t="shared" si="85"/>
        <v>2</v>
      </c>
      <c r="AG354" s="3">
        <f t="shared" si="86"/>
        <v>8</v>
      </c>
      <c r="AH354" s="81">
        <f t="shared" si="83"/>
        <v>20.520617313795327</v>
      </c>
      <c r="AI354" s="81">
        <f t="shared" si="84"/>
        <v>4.3734586833720117</v>
      </c>
      <c r="AJ354" s="83">
        <v>1.07704</v>
      </c>
      <c r="AK354" s="83">
        <v>150.874</v>
      </c>
      <c r="AL354" s="84">
        <f t="shared" si="87"/>
        <v>162.49733295999999</v>
      </c>
      <c r="AM354" s="84">
        <f t="shared" si="98"/>
        <v>220.37111295601875</v>
      </c>
      <c r="AN354" s="84">
        <f t="shared" si="88"/>
        <v>89.746071979172214</v>
      </c>
      <c r="AO354" s="84">
        <f t="shared" si="89"/>
        <v>130.62504097684655</v>
      </c>
      <c r="AP354" s="85">
        <f t="shared" si="90"/>
        <v>0.24399833098466051</v>
      </c>
      <c r="AQ354" s="85">
        <f t="shared" si="91"/>
        <v>31.872291983153445</v>
      </c>
      <c r="AR354" s="86">
        <f t="shared" si="92"/>
        <v>0</v>
      </c>
      <c r="AS354" s="88">
        <f t="shared" si="93"/>
        <v>24516.622613007039</v>
      </c>
      <c r="AT354" s="88">
        <f t="shared" si="94"/>
        <v>24939.171472418555</v>
      </c>
      <c r="AU354" s="88">
        <f t="shared" si="95"/>
        <v>392.50073779584034</v>
      </c>
      <c r="AV354" s="88">
        <f t="shared" si="96"/>
        <v>24546.670734622716</v>
      </c>
    </row>
    <row r="355" spans="1:48" x14ac:dyDescent="0.25">
      <c r="A355">
        <v>17</v>
      </c>
      <c r="B355" s="30">
        <v>10</v>
      </c>
      <c r="C355" s="31" t="s">
        <v>731</v>
      </c>
      <c r="D355" s="31">
        <v>40</v>
      </c>
      <c r="E355" s="31">
        <v>104.03</v>
      </c>
      <c r="F355" s="31">
        <v>10</v>
      </c>
      <c r="G355" s="31">
        <v>8.8249999999999995E-3</v>
      </c>
      <c r="H355" s="31">
        <v>0.18235999999999999</v>
      </c>
      <c r="I355" s="31">
        <v>46.689245999999997</v>
      </c>
      <c r="J355" s="31">
        <v>1.4419869999999999</v>
      </c>
      <c r="K355" s="31">
        <v>8.9287189999999992</v>
      </c>
      <c r="L355" s="31">
        <v>0.13836599999999999</v>
      </c>
      <c r="M355" s="57">
        <v>8.8249999999999995E-3</v>
      </c>
      <c r="N355" s="31">
        <v>1.5554999999999999E-2</v>
      </c>
      <c r="O355" s="31">
        <v>99700</v>
      </c>
      <c r="P355" s="31">
        <v>21.7</v>
      </c>
      <c r="Q355" s="31">
        <v>60</v>
      </c>
      <c r="R355" s="31">
        <v>1.171</v>
      </c>
      <c r="S355" s="31" t="s">
        <v>750</v>
      </c>
      <c r="T355" s="31" t="s">
        <v>751</v>
      </c>
      <c r="U355" s="77">
        <v>1210</v>
      </c>
      <c r="V355" s="34">
        <v>51.437080249120406</v>
      </c>
      <c r="W355" s="2">
        <v>2.9431311704727676</v>
      </c>
      <c r="X355" s="2">
        <v>34.32355553793731</v>
      </c>
      <c r="Y355" s="2">
        <v>49.166558856307802</v>
      </c>
      <c r="Z355" s="80">
        <f>VLOOKUP(U355,BG!$A$2:$F$55,4)</f>
        <v>20.190861380048293</v>
      </c>
      <c r="AA355" s="80">
        <f>VLOOKUP(U355,BG!$A$2:$F$55,5)</f>
        <v>4.3989679354344187</v>
      </c>
      <c r="AB355" s="4">
        <f>VLOOKUP(U355+1,BG!$A$2:$F$55,4)</f>
        <v>20.603056297232087</v>
      </c>
      <c r="AC355" s="4">
        <f>VLOOKUP(U355+1,BG!$A$2:$F$55,5)</f>
        <v>4.3670813703564093</v>
      </c>
      <c r="AD355" s="3">
        <f>COUNTIF($U$2:U355,U355)</f>
        <v>10</v>
      </c>
      <c r="AE355" s="3">
        <f t="shared" si="82"/>
        <v>11</v>
      </c>
      <c r="AF355" s="3">
        <f t="shared" si="85"/>
        <v>1</v>
      </c>
      <c r="AG355" s="3">
        <f t="shared" si="86"/>
        <v>9</v>
      </c>
      <c r="AH355" s="81">
        <f t="shared" si="83"/>
        <v>20.561836805513707</v>
      </c>
      <c r="AI355" s="81">
        <f t="shared" si="84"/>
        <v>4.3702700268642101</v>
      </c>
      <c r="AJ355" s="83">
        <v>1.6893899999999999</v>
      </c>
      <c r="AK355" s="83">
        <v>40.2881</v>
      </c>
      <c r="AL355" s="84">
        <f t="shared" si="87"/>
        <v>68.062313258999993</v>
      </c>
      <c r="AM355" s="84">
        <f t="shared" si="98"/>
        <v>150.18528504146428</v>
      </c>
      <c r="AN355" s="84">
        <f t="shared" si="88"/>
        <v>89.860779088409885</v>
      </c>
      <c r="AO355" s="84">
        <f t="shared" si="89"/>
        <v>60.324505953054398</v>
      </c>
      <c r="AP355" s="85">
        <f t="shared" si="90"/>
        <v>0.12826971698644815</v>
      </c>
      <c r="AQ355" s="85">
        <f t="shared" si="91"/>
        <v>7.7378073059455943</v>
      </c>
      <c r="AR355" s="86">
        <f t="shared" si="92"/>
        <v>0</v>
      </c>
      <c r="AS355" s="88">
        <f t="shared" si="93"/>
        <v>2742.1012828099178</v>
      </c>
      <c r="AT355" s="88">
        <f t="shared" si="94"/>
        <v>3467.3218585879008</v>
      </c>
      <c r="AU355" s="88">
        <f t="shared" si="95"/>
        <v>392.71586944074392</v>
      </c>
      <c r="AV355" s="88">
        <f t="shared" si="96"/>
        <v>3074.6059891471568</v>
      </c>
    </row>
    <row r="356" spans="1:48" x14ac:dyDescent="0.25">
      <c r="A356">
        <v>17</v>
      </c>
      <c r="B356" s="30">
        <v>11</v>
      </c>
      <c r="C356" s="31" t="s">
        <v>731</v>
      </c>
      <c r="D356" s="31">
        <v>40</v>
      </c>
      <c r="E356" s="31">
        <v>156.03</v>
      </c>
      <c r="F356" s="31">
        <v>10</v>
      </c>
      <c r="G356" s="31">
        <v>7.4200000000000004E-3</v>
      </c>
      <c r="H356" s="31">
        <v>0.18190700000000001</v>
      </c>
      <c r="I356" s="31">
        <v>46.575614000000002</v>
      </c>
      <c r="J356" s="31">
        <v>1.510859</v>
      </c>
      <c r="K356" s="31">
        <v>8.9177440000000008</v>
      </c>
      <c r="L356" s="31">
        <v>0.144704</v>
      </c>
      <c r="M356" s="57">
        <v>7.4200000000000004E-3</v>
      </c>
      <c r="N356" s="31">
        <v>1.2137999999999999E-2</v>
      </c>
      <c r="O356" s="31">
        <v>99700</v>
      </c>
      <c r="P356" s="31">
        <v>21.7</v>
      </c>
      <c r="Q356" s="31">
        <v>60</v>
      </c>
      <c r="R356" s="31">
        <v>1.171</v>
      </c>
      <c r="S356" s="31" t="s">
        <v>752</v>
      </c>
      <c r="T356" s="31" t="s">
        <v>753</v>
      </c>
      <c r="U356" s="77">
        <v>1210</v>
      </c>
      <c r="V356" s="34">
        <v>39.588070626817533</v>
      </c>
      <c r="W356" s="2">
        <v>4.1997682621840964</v>
      </c>
      <c r="X356" s="2">
        <v>24.293501013010395</v>
      </c>
      <c r="Y356" s="2">
        <v>59.184683075697279</v>
      </c>
      <c r="Z356" s="80">
        <f>VLOOKUP(U356,BG!$A$2:$F$55,4)</f>
        <v>20.190861380048293</v>
      </c>
      <c r="AA356" s="80">
        <f>VLOOKUP(U356,BG!$A$2:$F$55,5)</f>
        <v>4.3989679354344187</v>
      </c>
      <c r="AB356" s="4">
        <f>VLOOKUP(U356+1,BG!$A$2:$F$55,4)</f>
        <v>20.603056297232087</v>
      </c>
      <c r="AC356" s="4">
        <f>VLOOKUP(U356+1,BG!$A$2:$F$55,5)</f>
        <v>4.3670813703564093</v>
      </c>
      <c r="AD356" s="3">
        <f>COUNTIF($U$2:U356,U356)</f>
        <v>11</v>
      </c>
      <c r="AE356" s="3">
        <f t="shared" si="82"/>
        <v>11</v>
      </c>
      <c r="AF356" s="3">
        <f t="shared" si="85"/>
        <v>0</v>
      </c>
      <c r="AG356" s="3">
        <f t="shared" si="86"/>
        <v>10</v>
      </c>
      <c r="AH356" s="81">
        <f t="shared" si="83"/>
        <v>20.603056297232087</v>
      </c>
      <c r="AI356" s="81">
        <f t="shared" si="84"/>
        <v>4.3670813703564093</v>
      </c>
      <c r="AJ356" s="83">
        <v>2.5989399999999998</v>
      </c>
      <c r="AK356" s="83">
        <v>28.337399999999999</v>
      </c>
      <c r="AL356" s="84">
        <f t="shared" si="87"/>
        <v>73.647202355999994</v>
      </c>
      <c r="AM356" s="84">
        <f t="shared" si="98"/>
        <v>161.21175760747553</v>
      </c>
      <c r="AN356" s="84">
        <f t="shared" si="88"/>
        <v>89.975223328046553</v>
      </c>
      <c r="AO356" s="84">
        <f t="shared" si="89"/>
        <v>71.23653427942898</v>
      </c>
      <c r="AP356" s="85">
        <f t="shared" si="90"/>
        <v>3.384033348836208E-2</v>
      </c>
      <c r="AQ356" s="85">
        <f t="shared" si="91"/>
        <v>2.4106680765710138</v>
      </c>
      <c r="AR356" s="86">
        <f t="shared" si="92"/>
        <v>0</v>
      </c>
      <c r="AS356" s="88">
        <f t="shared" si="93"/>
        <v>2086.9702320429142</v>
      </c>
      <c r="AT356" s="88">
        <f t="shared" si="94"/>
        <v>2478.5948384922422</v>
      </c>
      <c r="AU356" s="88">
        <f t="shared" si="95"/>
        <v>392.92912158956949</v>
      </c>
      <c r="AV356" s="88">
        <f t="shared" si="96"/>
        <v>2085.6657169026726</v>
      </c>
    </row>
    <row r="357" spans="1:48" x14ac:dyDescent="0.25">
      <c r="A357">
        <v>18</v>
      </c>
      <c r="B357" s="33">
        <v>1</v>
      </c>
      <c r="C357" s="34" t="s">
        <v>754</v>
      </c>
      <c r="D357" s="34">
        <v>-40</v>
      </c>
      <c r="E357" s="34">
        <v>103.99875</v>
      </c>
      <c r="F357" s="34">
        <v>50</v>
      </c>
      <c r="G357" s="34">
        <v>3.1377000000000002E-2</v>
      </c>
      <c r="H357" s="34">
        <v>0.184336</v>
      </c>
      <c r="I357" s="34">
        <v>47.184807999999997</v>
      </c>
      <c r="J357" s="34">
        <v>1.4192720000000001</v>
      </c>
      <c r="K357" s="34">
        <v>8.9760340000000003</v>
      </c>
      <c r="L357" s="34">
        <v>0.13544500000000001</v>
      </c>
      <c r="M357" s="58">
        <v>3.1377000000000002E-2</v>
      </c>
      <c r="N357" s="34">
        <v>3.0582000000000002E-2</v>
      </c>
      <c r="O357" s="34">
        <v>99700</v>
      </c>
      <c r="P357" s="34">
        <v>21.7</v>
      </c>
      <c r="Q357" s="34">
        <v>60</v>
      </c>
      <c r="R357" s="34">
        <v>1.171</v>
      </c>
      <c r="S357" s="34" t="s">
        <v>755</v>
      </c>
      <c r="T357" s="34" t="s">
        <v>756</v>
      </c>
      <c r="U357" s="77">
        <v>1220</v>
      </c>
      <c r="V357" s="34">
        <v>249.61135319750323</v>
      </c>
      <c r="W357" s="2">
        <v>2.3064721535804429</v>
      </c>
      <c r="X357" s="2">
        <v>104.32184688878307</v>
      </c>
      <c r="Y357" s="2">
        <v>47.715342259377564</v>
      </c>
      <c r="Z357" s="80">
        <f>VLOOKUP(U357,BG!$A$2:$F$55,4)</f>
        <v>20.095034782942069</v>
      </c>
      <c r="AA357" s="80">
        <f>VLOOKUP(U357,BG!$A$2:$F$55,5)</f>
        <v>4.6359317149480113</v>
      </c>
      <c r="AB357" s="4">
        <f>VLOOKUP(U357+1,BG!$A$2:$F$55,4)</f>
        <v>22.266088715598478</v>
      </c>
      <c r="AC357" s="4">
        <f>VLOOKUP(U357+1,BG!$A$2:$F$55,5)</f>
        <v>4.5493225312618737</v>
      </c>
      <c r="AD357" s="3">
        <f>COUNTIF($U$2:U357,U357)</f>
        <v>1</v>
      </c>
      <c r="AE357" s="3">
        <f t="shared" si="82"/>
        <v>18</v>
      </c>
      <c r="AF357" s="3">
        <f t="shared" si="85"/>
        <v>17</v>
      </c>
      <c r="AG357" s="3">
        <f t="shared" si="86"/>
        <v>0</v>
      </c>
      <c r="AH357" s="81">
        <f t="shared" si="83"/>
        <v>20.095034782942069</v>
      </c>
      <c r="AI357" s="81">
        <f t="shared" si="84"/>
        <v>4.6359317149480113</v>
      </c>
      <c r="AJ357" s="83">
        <v>2.2138200000000001</v>
      </c>
      <c r="AK357" s="83">
        <v>106.05800000000001</v>
      </c>
      <c r="AL357" s="84">
        <f t="shared" si="87"/>
        <v>234.79332156000004</v>
      </c>
      <c r="AM357" s="84">
        <f t="shared" si="98"/>
        <v>288.33077711843828</v>
      </c>
      <c r="AN357" s="84">
        <f t="shared" si="88"/>
        <v>93.159209063224566</v>
      </c>
      <c r="AO357" s="84">
        <f t="shared" si="89"/>
        <v>195.1715680552137</v>
      </c>
      <c r="AP357" s="85">
        <f t="shared" si="90"/>
        <v>0.2030098640882847</v>
      </c>
      <c r="AQ357" s="85">
        <f t="shared" si="91"/>
        <v>39.621753504786341</v>
      </c>
      <c r="AR357" s="86">
        <f t="shared" si="92"/>
        <v>0</v>
      </c>
      <c r="AS357" s="88">
        <f t="shared" si="93"/>
        <v>24901.710098010488</v>
      </c>
      <c r="AT357" s="88">
        <f t="shared" si="94"/>
        <v>25101.446554444887</v>
      </c>
      <c r="AU357" s="88">
        <f t="shared" si="95"/>
        <v>431.87973183567499</v>
      </c>
      <c r="AV357" s="88">
        <f t="shared" si="96"/>
        <v>24669.566822609213</v>
      </c>
    </row>
    <row r="358" spans="1:48" x14ac:dyDescent="0.25">
      <c r="A358">
        <v>18</v>
      </c>
      <c r="B358" s="33">
        <v>2</v>
      </c>
      <c r="C358" s="34" t="s">
        <v>754</v>
      </c>
      <c r="D358" s="34">
        <v>-29.96875</v>
      </c>
      <c r="E358" s="34">
        <v>103.99875</v>
      </c>
      <c r="F358" s="34">
        <v>50</v>
      </c>
      <c r="G358" s="34">
        <v>3.3035000000000002E-2</v>
      </c>
      <c r="H358" s="34">
        <v>0.184146</v>
      </c>
      <c r="I358" s="34">
        <v>47.137183999999998</v>
      </c>
      <c r="J358" s="34">
        <v>1.396585</v>
      </c>
      <c r="K358" s="34">
        <v>8.9715340000000001</v>
      </c>
      <c r="L358" s="34">
        <v>0.13333100000000001</v>
      </c>
      <c r="M358" s="58">
        <v>3.3035000000000002E-2</v>
      </c>
      <c r="N358" s="34">
        <v>3.8822000000000002E-2</v>
      </c>
      <c r="O358" s="34">
        <v>99700</v>
      </c>
      <c r="P358" s="34">
        <v>21.7</v>
      </c>
      <c r="Q358" s="34">
        <v>60</v>
      </c>
      <c r="R358" s="34">
        <v>1.171</v>
      </c>
      <c r="S358" s="34" t="s">
        <v>757</v>
      </c>
      <c r="T358" s="34" t="s">
        <v>758</v>
      </c>
      <c r="U358" s="77">
        <v>1220</v>
      </c>
      <c r="V358" s="34">
        <v>264.35271905046034</v>
      </c>
      <c r="W358" s="2">
        <v>2.3969445228000823</v>
      </c>
      <c r="X358" s="2">
        <v>109.50858757146477</v>
      </c>
      <c r="Y358" s="2">
        <v>59.184278877330541</v>
      </c>
      <c r="Z358" s="80">
        <f>VLOOKUP(U358,BG!$A$2:$F$55,4)</f>
        <v>20.095034782942069</v>
      </c>
      <c r="AA358" s="80">
        <f>VLOOKUP(U358,BG!$A$2:$F$55,5)</f>
        <v>4.6359317149480113</v>
      </c>
      <c r="AB358" s="4">
        <f>VLOOKUP(U358+1,BG!$A$2:$F$55,4)</f>
        <v>22.266088715598478</v>
      </c>
      <c r="AC358" s="4">
        <f>VLOOKUP(U358+1,BG!$A$2:$F$55,5)</f>
        <v>4.5493225312618737</v>
      </c>
      <c r="AD358" s="3">
        <f>COUNTIF($U$2:U358,U358)</f>
        <v>2</v>
      </c>
      <c r="AE358" s="3">
        <f t="shared" si="82"/>
        <v>18</v>
      </c>
      <c r="AF358" s="3">
        <f t="shared" si="85"/>
        <v>16</v>
      </c>
      <c r="AG358" s="3">
        <f t="shared" si="86"/>
        <v>1</v>
      </c>
      <c r="AH358" s="81">
        <f t="shared" si="83"/>
        <v>20.222743837804209</v>
      </c>
      <c r="AI358" s="81">
        <f t="shared" si="84"/>
        <v>4.6308370570841211</v>
      </c>
      <c r="AJ358" s="83">
        <v>2.3231600000000001</v>
      </c>
      <c r="AK358" s="83">
        <v>110.998</v>
      </c>
      <c r="AL358" s="84">
        <f t="shared" si="87"/>
        <v>257.86611368000001</v>
      </c>
      <c r="AM358" s="84">
        <f t="shared" si="98"/>
        <v>321.67028805632617</v>
      </c>
      <c r="AN358" s="84">
        <f t="shared" si="88"/>
        <v>93.648231560023291</v>
      </c>
      <c r="AO358" s="84">
        <f t="shared" si="89"/>
        <v>228.02205649630287</v>
      </c>
      <c r="AP358" s="85">
        <f t="shared" si="90"/>
        <v>0.13088232621996826</v>
      </c>
      <c r="AQ358" s="85">
        <f t="shared" si="91"/>
        <v>29.844057183697146</v>
      </c>
      <c r="AR358" s="86">
        <f t="shared" si="92"/>
        <v>0</v>
      </c>
      <c r="AS358" s="88">
        <f t="shared" si="93"/>
        <v>28622.622886252644</v>
      </c>
      <c r="AT358" s="88">
        <f t="shared" si="94"/>
        <v>28744.47212246235</v>
      </c>
      <c r="AU358" s="88">
        <f t="shared" si="95"/>
        <v>433.66970103855056</v>
      </c>
      <c r="AV358" s="88">
        <f t="shared" si="96"/>
        <v>28310.802421423799</v>
      </c>
    </row>
    <row r="359" spans="1:48" x14ac:dyDescent="0.25">
      <c r="A359">
        <v>18</v>
      </c>
      <c r="B359" s="33">
        <v>3</v>
      </c>
      <c r="C359" s="34" t="s">
        <v>754</v>
      </c>
      <c r="D359" s="34">
        <v>-20.03125</v>
      </c>
      <c r="E359" s="34">
        <v>103.99875</v>
      </c>
      <c r="F359" s="34">
        <v>50</v>
      </c>
      <c r="G359" s="34">
        <v>3.9162000000000002E-2</v>
      </c>
      <c r="H359" s="34">
        <v>0.183972</v>
      </c>
      <c r="I359" s="34">
        <v>47.093677999999997</v>
      </c>
      <c r="J359" s="34">
        <v>1.3731580000000001</v>
      </c>
      <c r="K359" s="34">
        <v>8.9674250000000004</v>
      </c>
      <c r="L359" s="34">
        <v>0.13112599999999999</v>
      </c>
      <c r="M359" s="58">
        <v>3.9162000000000002E-2</v>
      </c>
      <c r="N359" s="34">
        <v>4.2938999999999998E-2</v>
      </c>
      <c r="O359" s="34">
        <v>99700</v>
      </c>
      <c r="P359" s="34">
        <v>21.7</v>
      </c>
      <c r="Q359" s="34">
        <v>60</v>
      </c>
      <c r="R359" s="34">
        <v>1.171</v>
      </c>
      <c r="S359" s="34" t="s">
        <v>759</v>
      </c>
      <c r="T359" s="34" t="s">
        <v>760</v>
      </c>
      <c r="U359" s="77">
        <v>1220</v>
      </c>
      <c r="V359" s="34">
        <v>318.37147922698216</v>
      </c>
      <c r="W359" s="2">
        <v>2.1984667621769161</v>
      </c>
      <c r="X359" s="2">
        <v>130.77167892732405</v>
      </c>
      <c r="Y359" s="2">
        <v>45.803300185236658</v>
      </c>
      <c r="Z359" s="80">
        <f>VLOOKUP(U359,BG!$A$2:$F$55,4)</f>
        <v>20.095034782942069</v>
      </c>
      <c r="AA359" s="80">
        <f>VLOOKUP(U359,BG!$A$2:$F$55,5)</f>
        <v>4.6359317149480113</v>
      </c>
      <c r="AB359" s="4">
        <f>VLOOKUP(U359+1,BG!$A$2:$F$55,4)</f>
        <v>22.266088715598478</v>
      </c>
      <c r="AC359" s="4">
        <f>VLOOKUP(U359+1,BG!$A$2:$F$55,5)</f>
        <v>4.5493225312618737</v>
      </c>
      <c r="AD359" s="3">
        <f>COUNTIF($U$2:U359,U359)</f>
        <v>3</v>
      </c>
      <c r="AE359" s="3">
        <f t="shared" si="82"/>
        <v>18</v>
      </c>
      <c r="AF359" s="3">
        <f t="shared" si="85"/>
        <v>15</v>
      </c>
      <c r="AG359" s="3">
        <f t="shared" si="86"/>
        <v>2</v>
      </c>
      <c r="AH359" s="81">
        <f t="shared" si="83"/>
        <v>20.35045289266635</v>
      </c>
      <c r="AI359" s="81">
        <f t="shared" si="84"/>
        <v>4.62574239922023</v>
      </c>
      <c r="AJ359" s="83">
        <v>2.1403599999999998</v>
      </c>
      <c r="AK359" s="83">
        <v>131.91900000000001</v>
      </c>
      <c r="AL359" s="84">
        <f t="shared" si="87"/>
        <v>282.35415083999999</v>
      </c>
      <c r="AM359" s="84">
        <f t="shared" si="98"/>
        <v>333.30048974102999</v>
      </c>
      <c r="AN359" s="84">
        <f t="shared" si="88"/>
        <v>94.135952788940713</v>
      </c>
      <c r="AO359" s="84">
        <f t="shared" si="89"/>
        <v>239.16453695208929</v>
      </c>
      <c r="AP359" s="85">
        <f t="shared" si="90"/>
        <v>0.18058535951156784</v>
      </c>
      <c r="AQ359" s="85">
        <f t="shared" si="91"/>
        <v>43.189613887910696</v>
      </c>
      <c r="AR359" s="86">
        <f t="shared" si="92"/>
        <v>0</v>
      </c>
      <c r="AS359" s="88">
        <f t="shared" si="93"/>
        <v>37247.877224661963</v>
      </c>
      <c r="AT359" s="88">
        <f t="shared" si="94"/>
        <v>37596.490165098228</v>
      </c>
      <c r="AU359" s="88">
        <f t="shared" si="95"/>
        <v>435.4486681067969</v>
      </c>
      <c r="AV359" s="88">
        <f t="shared" si="96"/>
        <v>37161.041496991435</v>
      </c>
    </row>
    <row r="360" spans="1:48" x14ac:dyDescent="0.25">
      <c r="A360">
        <v>18</v>
      </c>
      <c r="B360" s="33">
        <v>4</v>
      </c>
      <c r="C360" s="34" t="s">
        <v>754</v>
      </c>
      <c r="D360" s="34">
        <v>-9.96875</v>
      </c>
      <c r="E360" s="34">
        <v>103.99875</v>
      </c>
      <c r="F360" s="34">
        <v>50</v>
      </c>
      <c r="G360" s="34">
        <v>4.1846000000000001E-2</v>
      </c>
      <c r="H360" s="34">
        <v>0.18409300000000001</v>
      </c>
      <c r="I360" s="34">
        <v>47.124057000000001</v>
      </c>
      <c r="J360" s="34">
        <v>1.3732040000000001</v>
      </c>
      <c r="K360" s="34">
        <v>8.9703189999999999</v>
      </c>
      <c r="L360" s="34">
        <v>0.13101199999999999</v>
      </c>
      <c r="M360" s="58">
        <v>4.1846000000000001E-2</v>
      </c>
      <c r="N360" s="34">
        <v>4.7171999999999999E-2</v>
      </c>
      <c r="O360" s="34">
        <v>99700</v>
      </c>
      <c r="P360" s="34">
        <v>21.7</v>
      </c>
      <c r="Q360" s="34">
        <v>60</v>
      </c>
      <c r="R360" s="34">
        <v>1.171</v>
      </c>
      <c r="S360" s="34" t="s">
        <v>761</v>
      </c>
      <c r="T360" s="34" t="s">
        <v>762</v>
      </c>
      <c r="U360" s="77">
        <v>1220</v>
      </c>
      <c r="V360" s="34">
        <v>342.13549170692147</v>
      </c>
      <c r="W360" s="2">
        <v>1.9488156523909395</v>
      </c>
      <c r="X360" s="2">
        <v>154.20019290388615</v>
      </c>
      <c r="Y360" s="2">
        <v>41.980318442442503</v>
      </c>
      <c r="Z360" s="80">
        <f>VLOOKUP(U360,BG!$A$2:$F$55,4)</f>
        <v>20.095034782942069</v>
      </c>
      <c r="AA360" s="80">
        <f>VLOOKUP(U360,BG!$A$2:$F$55,5)</f>
        <v>4.6359317149480113</v>
      </c>
      <c r="AB360" s="4">
        <f>VLOOKUP(U360+1,BG!$A$2:$F$55,4)</f>
        <v>22.266088715598478</v>
      </c>
      <c r="AC360" s="4">
        <f>VLOOKUP(U360+1,BG!$A$2:$F$55,5)</f>
        <v>4.5493225312618737</v>
      </c>
      <c r="AD360" s="3">
        <f>COUNTIF($U$2:U360,U360)</f>
        <v>4</v>
      </c>
      <c r="AE360" s="3">
        <f t="shared" si="82"/>
        <v>18</v>
      </c>
      <c r="AF360" s="3">
        <f t="shared" si="85"/>
        <v>14</v>
      </c>
      <c r="AG360" s="3">
        <f t="shared" si="86"/>
        <v>3</v>
      </c>
      <c r="AH360" s="81">
        <f t="shared" si="83"/>
        <v>20.478161947528491</v>
      </c>
      <c r="AI360" s="81">
        <f t="shared" si="84"/>
        <v>4.6206477413563398</v>
      </c>
      <c r="AJ360" s="83">
        <v>1.89432</v>
      </c>
      <c r="AK360" s="83">
        <v>155.84</v>
      </c>
      <c r="AL360" s="84">
        <f t="shared" si="87"/>
        <v>295.2108288</v>
      </c>
      <c r="AM360" s="84">
        <f t="shared" si="98"/>
        <v>342.4880679752381</v>
      </c>
      <c r="AN360" s="84">
        <f t="shared" si="88"/>
        <v>94.622372749976861</v>
      </c>
      <c r="AO360" s="84">
        <f t="shared" si="89"/>
        <v>247.86569522526122</v>
      </c>
      <c r="AP360" s="85">
        <f t="shared" si="90"/>
        <v>0.19101123909749332</v>
      </c>
      <c r="AQ360" s="85">
        <f t="shared" si="91"/>
        <v>47.345133574738782</v>
      </c>
      <c r="AR360" s="86">
        <f t="shared" si="92"/>
        <v>0</v>
      </c>
      <c r="AS360" s="88">
        <f t="shared" si="93"/>
        <v>46005.655560192004</v>
      </c>
      <c r="AT360" s="88">
        <f t="shared" si="94"/>
        <v>46338.352947069783</v>
      </c>
      <c r="AU360" s="88">
        <f t="shared" si="95"/>
        <v>437.21665292895835</v>
      </c>
      <c r="AV360" s="88">
        <f t="shared" si="96"/>
        <v>45901.136294140822</v>
      </c>
    </row>
    <row r="361" spans="1:48" x14ac:dyDescent="0.25">
      <c r="A361">
        <v>18</v>
      </c>
      <c r="B361" s="33">
        <v>5</v>
      </c>
      <c r="C361" s="34" t="s">
        <v>754</v>
      </c>
      <c r="D361" s="34">
        <v>0</v>
      </c>
      <c r="E361" s="34">
        <v>103.99875</v>
      </c>
      <c r="F361" s="34">
        <v>50</v>
      </c>
      <c r="G361" s="34">
        <v>5.2270999999999998E-2</v>
      </c>
      <c r="H361" s="34">
        <v>0.184393</v>
      </c>
      <c r="I361" s="34">
        <v>47.199119000000003</v>
      </c>
      <c r="J361" s="34">
        <v>1.388533</v>
      </c>
      <c r="K361" s="34">
        <v>8.9774429999999992</v>
      </c>
      <c r="L361" s="34">
        <v>0.13225899999999999</v>
      </c>
      <c r="M361" s="58">
        <v>5.2270999999999998E-2</v>
      </c>
      <c r="N361" s="34">
        <v>7.2742000000000001E-2</v>
      </c>
      <c r="O361" s="34">
        <v>99700</v>
      </c>
      <c r="P361" s="34">
        <v>21.7</v>
      </c>
      <c r="Q361" s="34">
        <v>60</v>
      </c>
      <c r="R361" s="34">
        <v>1.171</v>
      </c>
      <c r="S361" s="34" t="s">
        <v>763</v>
      </c>
      <c r="T361" s="34" t="s">
        <v>764</v>
      </c>
      <c r="U361" s="77">
        <v>1220</v>
      </c>
      <c r="V361" s="34">
        <v>433.94099812346411</v>
      </c>
      <c r="W361" s="2">
        <v>1.6193912419403855</v>
      </c>
      <c r="X361" s="2">
        <v>225.91005924676904</v>
      </c>
      <c r="Y361" s="2">
        <v>41.979311172305358</v>
      </c>
      <c r="Z361" s="80">
        <f>VLOOKUP(U361,BG!$A$2:$F$55,4)</f>
        <v>20.095034782942069</v>
      </c>
      <c r="AA361" s="80">
        <f>VLOOKUP(U361,BG!$A$2:$F$55,5)</f>
        <v>4.6359317149480113</v>
      </c>
      <c r="AB361" s="4">
        <f>VLOOKUP(U361+1,BG!$A$2:$F$55,4)</f>
        <v>22.266088715598478</v>
      </c>
      <c r="AC361" s="4">
        <f>VLOOKUP(U361+1,BG!$A$2:$F$55,5)</f>
        <v>4.5493225312618737</v>
      </c>
      <c r="AD361" s="3">
        <f>COUNTIF($U$2:U361,U361)</f>
        <v>5</v>
      </c>
      <c r="AE361" s="3">
        <f t="shared" si="82"/>
        <v>18</v>
      </c>
      <c r="AF361" s="3">
        <f t="shared" si="85"/>
        <v>13</v>
      </c>
      <c r="AG361" s="3">
        <f t="shared" si="86"/>
        <v>4</v>
      </c>
      <c r="AH361" s="81">
        <f t="shared" si="83"/>
        <v>20.605871002390632</v>
      </c>
      <c r="AI361" s="81">
        <f t="shared" si="84"/>
        <v>4.6155530834924505</v>
      </c>
      <c r="AJ361" s="83">
        <v>1.59572</v>
      </c>
      <c r="AK361" s="83">
        <v>228.01900000000001</v>
      </c>
      <c r="AL361" s="84">
        <f t="shared" si="87"/>
        <v>363.85447868</v>
      </c>
      <c r="AM361" s="84">
        <f t="shared" si="98"/>
        <v>407.81608258275674</v>
      </c>
      <c r="AN361" s="84">
        <f t="shared" si="88"/>
        <v>95.10749144313175</v>
      </c>
      <c r="AO361" s="84">
        <f t="shared" si="89"/>
        <v>312.70859113962501</v>
      </c>
      <c r="AP361" s="85">
        <f t="shared" si="90"/>
        <v>0.16355766675287231</v>
      </c>
      <c r="AQ361" s="85">
        <f t="shared" si="91"/>
        <v>51.145887540374986</v>
      </c>
      <c r="AR361" s="86">
        <f t="shared" si="92"/>
        <v>0</v>
      </c>
      <c r="AS361" s="88">
        <f t="shared" si="93"/>
        <v>82965.734374134932</v>
      </c>
      <c r="AT361" s="88">
        <f t="shared" si="94"/>
        <v>82646.206703981778</v>
      </c>
      <c r="AU361" s="88">
        <f t="shared" si="95"/>
        <v>438.97367539357867</v>
      </c>
      <c r="AV361" s="88">
        <f t="shared" si="96"/>
        <v>82207.233028588205</v>
      </c>
    </row>
    <row r="362" spans="1:48" x14ac:dyDescent="0.25">
      <c r="A362">
        <v>18</v>
      </c>
      <c r="B362" s="33">
        <v>6</v>
      </c>
      <c r="C362" s="34" t="s">
        <v>754</v>
      </c>
      <c r="D362" s="34">
        <v>10.03125</v>
      </c>
      <c r="E362" s="34">
        <v>103.99875</v>
      </c>
      <c r="F362" s="34">
        <v>50</v>
      </c>
      <c r="G362" s="34">
        <v>6.2758999999999995E-2</v>
      </c>
      <c r="H362" s="34">
        <v>0.18448100000000001</v>
      </c>
      <c r="I362" s="34">
        <v>47.221263</v>
      </c>
      <c r="J362" s="34">
        <v>1.439046</v>
      </c>
      <c r="K362" s="34">
        <v>8.9794830000000001</v>
      </c>
      <c r="L362" s="34">
        <v>0.136688</v>
      </c>
      <c r="M362" s="58">
        <v>6.2758999999999995E-2</v>
      </c>
      <c r="N362" s="34">
        <v>9.5788999999999999E-2</v>
      </c>
      <c r="O362" s="34">
        <v>99700</v>
      </c>
      <c r="P362" s="34">
        <v>21.7</v>
      </c>
      <c r="Q362" s="34">
        <v>60</v>
      </c>
      <c r="R362" s="34">
        <v>1.171</v>
      </c>
      <c r="S362" s="34" t="s">
        <v>765</v>
      </c>
      <c r="T362" s="34" t="s">
        <v>766</v>
      </c>
      <c r="U362" s="77">
        <v>1220</v>
      </c>
      <c r="V362" s="34">
        <v>526.30991813511378</v>
      </c>
      <c r="W362" s="2">
        <v>1.3456693359209571</v>
      </c>
      <c r="X362" s="2">
        <v>323.54742617085344</v>
      </c>
      <c r="Y362" s="2">
        <v>45.800623390869958</v>
      </c>
      <c r="Z362" s="80">
        <f>VLOOKUP(U362,BG!$A$2:$F$55,4)</f>
        <v>20.095034782942069</v>
      </c>
      <c r="AA362" s="80">
        <f>VLOOKUP(U362,BG!$A$2:$F$55,5)</f>
        <v>4.6359317149480113</v>
      </c>
      <c r="AB362" s="4">
        <f>VLOOKUP(U362+1,BG!$A$2:$F$55,4)</f>
        <v>22.266088715598478</v>
      </c>
      <c r="AC362" s="4">
        <f>VLOOKUP(U362+1,BG!$A$2:$F$55,5)</f>
        <v>4.5493225312618737</v>
      </c>
      <c r="AD362" s="3">
        <f>COUNTIF($U$2:U362,U362)</f>
        <v>6</v>
      </c>
      <c r="AE362" s="3">
        <f t="shared" si="82"/>
        <v>18</v>
      </c>
      <c r="AF362" s="3">
        <f t="shared" si="85"/>
        <v>12</v>
      </c>
      <c r="AG362" s="3">
        <f t="shared" si="86"/>
        <v>5</v>
      </c>
      <c r="AH362" s="81">
        <f t="shared" si="83"/>
        <v>20.73358005725278</v>
      </c>
      <c r="AI362" s="81">
        <f t="shared" si="84"/>
        <v>4.6104584256285586</v>
      </c>
      <c r="AJ362" s="83">
        <v>1.3281000000000001</v>
      </c>
      <c r="AK362" s="83">
        <v>325.57299999999998</v>
      </c>
      <c r="AL362" s="84">
        <f t="shared" si="87"/>
        <v>432.39350129999997</v>
      </c>
      <c r="AM362" s="84">
        <f t="shared" si="98"/>
        <v>481.18847350513715</v>
      </c>
      <c r="AN362" s="84">
        <f t="shared" si="88"/>
        <v>95.591308868405335</v>
      </c>
      <c r="AO362" s="84">
        <f t="shared" si="89"/>
        <v>385.5971646367318</v>
      </c>
      <c r="AP362" s="85">
        <f t="shared" si="90"/>
        <v>0.12136068663096795</v>
      </c>
      <c r="AQ362" s="85">
        <f t="shared" si="91"/>
        <v>46.796336663268164</v>
      </c>
      <c r="AR362" s="86">
        <f t="shared" si="92"/>
        <v>0</v>
      </c>
      <c r="AS362" s="88">
        <f t="shared" si="93"/>
        <v>140775.64939874489</v>
      </c>
      <c r="AT362" s="88">
        <f t="shared" si="94"/>
        <v>140868.6182905325</v>
      </c>
      <c r="AU362" s="88">
        <f t="shared" si="95"/>
        <v>440.71975538920128</v>
      </c>
      <c r="AV362" s="88">
        <f t="shared" si="96"/>
        <v>140427.89853514329</v>
      </c>
    </row>
    <row r="363" spans="1:48" x14ac:dyDescent="0.25">
      <c r="A363">
        <v>18</v>
      </c>
      <c r="B363" s="33">
        <v>7</v>
      </c>
      <c r="C363" s="34" t="s">
        <v>754</v>
      </c>
      <c r="D363" s="34">
        <v>20</v>
      </c>
      <c r="E363" s="34">
        <v>103.99875</v>
      </c>
      <c r="F363" s="34">
        <v>50</v>
      </c>
      <c r="G363" s="34">
        <v>8.4115999999999996E-2</v>
      </c>
      <c r="H363" s="34">
        <v>0.184415</v>
      </c>
      <c r="I363" s="34">
        <v>47.204833000000001</v>
      </c>
      <c r="J363" s="34">
        <v>1.253085</v>
      </c>
      <c r="K363" s="34">
        <v>8.9781680000000001</v>
      </c>
      <c r="L363" s="34">
        <v>0.11933000000000001</v>
      </c>
      <c r="M363" s="58">
        <v>8.4115999999999996E-2</v>
      </c>
      <c r="N363" s="34">
        <v>0.13475899999999999</v>
      </c>
      <c r="O363" s="34">
        <v>99700</v>
      </c>
      <c r="P363" s="34">
        <v>21.7</v>
      </c>
      <c r="Q363" s="34">
        <v>60</v>
      </c>
      <c r="R363" s="34">
        <v>1.171</v>
      </c>
      <c r="S363" s="34" t="s">
        <v>767</v>
      </c>
      <c r="T363" s="34" t="s">
        <v>768</v>
      </c>
      <c r="U363" s="77">
        <v>1220</v>
      </c>
      <c r="V363" s="34">
        <v>714.23093124363447</v>
      </c>
      <c r="W363" s="2">
        <v>1.1086887873565177</v>
      </c>
      <c r="X363" s="2">
        <v>513.42167053550986</v>
      </c>
      <c r="Y363" s="2">
        <v>45.799255801198385</v>
      </c>
      <c r="Z363" s="80">
        <f>VLOOKUP(U363,BG!$A$2:$F$55,4)</f>
        <v>20.095034782942069</v>
      </c>
      <c r="AA363" s="80">
        <f>VLOOKUP(U363,BG!$A$2:$F$55,5)</f>
        <v>4.6359317149480113</v>
      </c>
      <c r="AB363" s="4">
        <f>VLOOKUP(U363+1,BG!$A$2:$F$55,4)</f>
        <v>22.266088715598478</v>
      </c>
      <c r="AC363" s="4">
        <f>VLOOKUP(U363+1,BG!$A$2:$F$55,5)</f>
        <v>4.5493225312618737</v>
      </c>
      <c r="AD363" s="3">
        <f>COUNTIF($U$2:U363,U363)</f>
        <v>7</v>
      </c>
      <c r="AE363" s="3">
        <f t="shared" si="82"/>
        <v>18</v>
      </c>
      <c r="AF363" s="3">
        <f t="shared" si="85"/>
        <v>11</v>
      </c>
      <c r="AG363" s="3">
        <f t="shared" si="86"/>
        <v>6</v>
      </c>
      <c r="AH363" s="81">
        <f t="shared" si="83"/>
        <v>20.861289112114918</v>
      </c>
      <c r="AI363" s="81">
        <f t="shared" si="84"/>
        <v>4.6053637677646684</v>
      </c>
      <c r="AJ363" s="83">
        <v>1.08188</v>
      </c>
      <c r="AK363" s="83">
        <v>515.84100000000001</v>
      </c>
      <c r="AL363" s="84">
        <f t="shared" si="87"/>
        <v>558.07806108</v>
      </c>
      <c r="AM363" s="84">
        <f t="shared" si="98"/>
        <v>615.02410510977029</v>
      </c>
      <c r="AN363" s="84">
        <f t="shared" si="88"/>
        <v>96.073825025797603</v>
      </c>
      <c r="AO363" s="84">
        <f t="shared" si="89"/>
        <v>518.95028008397264</v>
      </c>
      <c r="AP363" s="85">
        <f t="shared" si="90"/>
        <v>7.5397937909766594E-2</v>
      </c>
      <c r="AQ363" s="85">
        <f t="shared" si="91"/>
        <v>39.127780996027354</v>
      </c>
      <c r="AR363" s="86">
        <f t="shared" si="92"/>
        <v>0</v>
      </c>
      <c r="AS363" s="88">
        <f t="shared" si="93"/>
        <v>287879.54510556831</v>
      </c>
      <c r="AT363" s="88">
        <f t="shared" si="94"/>
        <v>292252.3730423309</v>
      </c>
      <c r="AU363" s="88">
        <f t="shared" si="95"/>
        <v>442.45491280437079</v>
      </c>
      <c r="AV363" s="88">
        <f t="shared" si="96"/>
        <v>291809.91812952654</v>
      </c>
    </row>
    <row r="364" spans="1:48" x14ac:dyDescent="0.25">
      <c r="A364">
        <v>18</v>
      </c>
      <c r="B364" s="33">
        <v>8</v>
      </c>
      <c r="C364" s="34" t="s">
        <v>754</v>
      </c>
      <c r="D364" s="34">
        <v>30</v>
      </c>
      <c r="E364" s="34">
        <v>103.99875</v>
      </c>
      <c r="F364" s="34">
        <v>50</v>
      </c>
      <c r="G364" s="34">
        <v>0.121716</v>
      </c>
      <c r="H364" s="34">
        <v>0.184498</v>
      </c>
      <c r="I364" s="34">
        <v>47.225498999999999</v>
      </c>
      <c r="J364" s="34">
        <v>1.358706</v>
      </c>
      <c r="K364" s="34">
        <v>8.9799939999999996</v>
      </c>
      <c r="L364" s="34">
        <v>0.12941900000000001</v>
      </c>
      <c r="M364" s="58">
        <v>0.121716</v>
      </c>
      <c r="N364" s="34">
        <v>0.20016900000000001</v>
      </c>
      <c r="O364" s="34">
        <v>99700</v>
      </c>
      <c r="P364" s="34">
        <v>21.7</v>
      </c>
      <c r="Q364" s="34">
        <v>60</v>
      </c>
      <c r="R364" s="34">
        <v>1.171</v>
      </c>
      <c r="S364" s="34" t="s">
        <v>769</v>
      </c>
      <c r="T364" s="34" t="s">
        <v>770</v>
      </c>
      <c r="U364" s="77">
        <v>1220</v>
      </c>
      <c r="V364" s="34">
        <v>1044.9609632220731</v>
      </c>
      <c r="W364" s="2">
        <v>0.87783090986472589</v>
      </c>
      <c r="X364" s="2">
        <v>905.97779242739352</v>
      </c>
      <c r="Y364" s="2">
        <v>36.237010614920507</v>
      </c>
      <c r="Z364" s="80">
        <f>VLOOKUP(U364,BG!$A$2:$F$55,4)</f>
        <v>20.095034782942069</v>
      </c>
      <c r="AA364" s="80">
        <f>VLOOKUP(U364,BG!$A$2:$F$55,5)</f>
        <v>4.6359317149480113</v>
      </c>
      <c r="AB364" s="4">
        <f>VLOOKUP(U364+1,BG!$A$2:$F$55,4)</f>
        <v>22.266088715598478</v>
      </c>
      <c r="AC364" s="4">
        <f>VLOOKUP(U364+1,BG!$A$2:$F$55,5)</f>
        <v>4.5493225312618737</v>
      </c>
      <c r="AD364" s="3">
        <f>COUNTIF($U$2:U364,U364)</f>
        <v>8</v>
      </c>
      <c r="AE364" s="3">
        <f t="shared" si="82"/>
        <v>18</v>
      </c>
      <c r="AF364" s="3">
        <f t="shared" si="85"/>
        <v>10</v>
      </c>
      <c r="AG364" s="3">
        <f t="shared" si="86"/>
        <v>7</v>
      </c>
      <c r="AH364" s="81">
        <f t="shared" si="83"/>
        <v>20.988998166977058</v>
      </c>
      <c r="AI364" s="81">
        <f t="shared" si="84"/>
        <v>4.6002691099007782</v>
      </c>
      <c r="AJ364" s="83">
        <v>0.84821500000000005</v>
      </c>
      <c r="AK364" s="83">
        <v>910.26199999999994</v>
      </c>
      <c r="AL364" s="84">
        <f t="shared" si="87"/>
        <v>772.09788232999995</v>
      </c>
      <c r="AM364" s="84">
        <f t="shared" si="98"/>
        <v>831.53232045869504</v>
      </c>
      <c r="AN364" s="84">
        <f t="shared" si="88"/>
        <v>96.555039915308612</v>
      </c>
      <c r="AO364" s="84">
        <f t="shared" si="89"/>
        <v>734.97728054338643</v>
      </c>
      <c r="AP364" s="85">
        <f t="shared" si="90"/>
        <v>5.0505781293224958E-2</v>
      </c>
      <c r="AQ364" s="85">
        <f t="shared" si="91"/>
        <v>37.12060178661352</v>
      </c>
      <c r="AR364" s="86">
        <f t="shared" si="92"/>
        <v>0</v>
      </c>
      <c r="AS364" s="88">
        <f t="shared" si="93"/>
        <v>702811.36256547051</v>
      </c>
      <c r="AT364" s="88">
        <f t="shared" si="94"/>
        <v>720519.8891401228</v>
      </c>
      <c r="AU364" s="88">
        <f t="shared" si="95"/>
        <v>444.17916752763091</v>
      </c>
      <c r="AV364" s="88">
        <f t="shared" si="96"/>
        <v>720075.70997259521</v>
      </c>
    </row>
    <row r="365" spans="1:48" ht="15.75" thickBot="1" x14ac:dyDescent="0.3">
      <c r="A365">
        <v>18</v>
      </c>
      <c r="B365" s="60">
        <v>9</v>
      </c>
      <c r="C365" s="42" t="s">
        <v>754</v>
      </c>
      <c r="D365" s="42">
        <v>40</v>
      </c>
      <c r="E365" s="42">
        <v>103.99875</v>
      </c>
      <c r="F365" s="42">
        <v>50</v>
      </c>
      <c r="G365" s="42">
        <v>0.18023400000000001</v>
      </c>
      <c r="H365" s="42">
        <v>0.184365</v>
      </c>
      <c r="I365" s="42">
        <v>47.192186999999997</v>
      </c>
      <c r="J365" s="42">
        <v>1.3990590000000001</v>
      </c>
      <c r="K365" s="42">
        <v>8.9767690000000009</v>
      </c>
      <c r="L365" s="42">
        <v>0.13330500000000001</v>
      </c>
      <c r="M365" s="61">
        <v>0.18023400000000001</v>
      </c>
      <c r="N365" s="42">
        <v>0.25236500000000001</v>
      </c>
      <c r="O365" s="42">
        <v>99700</v>
      </c>
      <c r="P365" s="42">
        <v>21.7</v>
      </c>
      <c r="Q365" s="42">
        <v>60</v>
      </c>
      <c r="R365" s="42">
        <v>1.171</v>
      </c>
      <c r="S365" s="42" t="s">
        <v>771</v>
      </c>
      <c r="T365" s="42" t="s">
        <v>772</v>
      </c>
      <c r="U365" s="77">
        <v>1220</v>
      </c>
      <c r="V365" s="34">
        <v>1559.6217712836155</v>
      </c>
      <c r="W365" s="2">
        <v>0.88838339116077558</v>
      </c>
      <c r="X365" s="2">
        <v>1331.7106085910173</v>
      </c>
      <c r="Y365" s="2">
        <v>57.271261354230852</v>
      </c>
      <c r="Z365" s="80">
        <f>VLOOKUP(U365,BG!$A$2:$F$55,4)</f>
        <v>20.095034782942069</v>
      </c>
      <c r="AA365" s="80">
        <f>VLOOKUP(U365,BG!$A$2:$F$55,5)</f>
        <v>4.6359317149480113</v>
      </c>
      <c r="AB365" s="4">
        <f>VLOOKUP(U365+1,BG!$A$2:$F$55,4)</f>
        <v>22.266088715598478</v>
      </c>
      <c r="AC365" s="4">
        <f>VLOOKUP(U365+1,BG!$A$2:$F$55,5)</f>
        <v>4.5493225312618737</v>
      </c>
      <c r="AD365" s="3">
        <f>COUNTIF($U$2:U365,U365)</f>
        <v>9</v>
      </c>
      <c r="AE365" s="3">
        <f t="shared" si="82"/>
        <v>18</v>
      </c>
      <c r="AF365" s="3">
        <f t="shared" si="85"/>
        <v>9</v>
      </c>
      <c r="AG365" s="3">
        <f t="shared" si="86"/>
        <v>8</v>
      </c>
      <c r="AH365" s="81">
        <f t="shared" si="83"/>
        <v>21.116707221839203</v>
      </c>
      <c r="AI365" s="81">
        <f t="shared" si="84"/>
        <v>4.595174452036888</v>
      </c>
      <c r="AJ365" s="83">
        <v>0.87883500000000003</v>
      </c>
      <c r="AK365" s="83">
        <v>1336.77</v>
      </c>
      <c r="AL365" s="84">
        <f t="shared" si="87"/>
        <v>1174.8002629499999</v>
      </c>
      <c r="AM365" s="84">
        <f t="shared" si="98"/>
        <v>1240.3408478590989</v>
      </c>
      <c r="AN365" s="84">
        <f t="shared" si="88"/>
        <v>97.03495353693836</v>
      </c>
      <c r="AO365" s="84">
        <f t="shared" si="89"/>
        <v>1143.3058943221604</v>
      </c>
      <c r="AP365" s="85">
        <f t="shared" si="90"/>
        <v>2.7546756108094615E-2</v>
      </c>
      <c r="AQ365" s="85">
        <f t="shared" si="91"/>
        <v>31.494368627839549</v>
      </c>
      <c r="AR365" s="86">
        <f t="shared" si="92"/>
        <v>0</v>
      </c>
      <c r="AS365" s="88">
        <f t="shared" si="93"/>
        <v>1570437.7475036716</v>
      </c>
      <c r="AT365" s="88">
        <f t="shared" si="94"/>
        <v>1575506.3190499211</v>
      </c>
      <c r="AU365" s="88">
        <f t="shared" si="95"/>
        <v>445.89253944752556</v>
      </c>
      <c r="AV365" s="88">
        <f t="shared" si="96"/>
        <v>1575060.4265104735</v>
      </c>
    </row>
    <row r="366" spans="1:48" x14ac:dyDescent="0.25">
      <c r="A366">
        <v>19</v>
      </c>
      <c r="B366" s="62">
        <v>1</v>
      </c>
      <c r="C366" s="46" t="s">
        <v>773</v>
      </c>
      <c r="D366" s="46">
        <v>-40</v>
      </c>
      <c r="E366" s="46">
        <v>-104.0325</v>
      </c>
      <c r="F366" s="46">
        <v>50</v>
      </c>
      <c r="G366" s="46">
        <v>0.11132</v>
      </c>
      <c r="H366" s="46">
        <v>0.18431500000000001</v>
      </c>
      <c r="I366" s="46">
        <v>47.179740000000002</v>
      </c>
      <c r="J366" s="46">
        <v>1.3608150000000001</v>
      </c>
      <c r="K366" s="46">
        <v>8.9756370000000008</v>
      </c>
      <c r="L366" s="46">
        <v>0.12972700000000001</v>
      </c>
      <c r="M366" s="63">
        <v>0.11132</v>
      </c>
      <c r="N366" s="46">
        <v>0.203208</v>
      </c>
      <c r="O366" s="46">
        <v>99700</v>
      </c>
      <c r="P366" s="46">
        <v>21.7</v>
      </c>
      <c r="Q366" s="46">
        <v>60</v>
      </c>
      <c r="R366" s="46">
        <v>1.171</v>
      </c>
      <c r="S366" s="46" t="s">
        <v>774</v>
      </c>
      <c r="T366" s="46" t="s">
        <v>775</v>
      </c>
      <c r="U366" s="77">
        <v>1220</v>
      </c>
      <c r="V366" s="34">
        <v>953.98734053037072</v>
      </c>
      <c r="W366" s="2">
        <v>0.76762210406786602</v>
      </c>
      <c r="X366" s="2">
        <v>991.15326183888828</v>
      </c>
      <c r="Y366" s="2">
        <v>66.834899900169361</v>
      </c>
      <c r="Z366" s="80">
        <f>VLOOKUP(U366,BG!$A$2:$F$55,4)</f>
        <v>20.095034782942069</v>
      </c>
      <c r="AA366" s="80">
        <f>VLOOKUP(U366,BG!$A$2:$F$55,5)</f>
        <v>4.6359317149480113</v>
      </c>
      <c r="AB366" s="4">
        <f>VLOOKUP(U366+1,BG!$A$2:$F$55,4)</f>
        <v>22.266088715598478</v>
      </c>
      <c r="AC366" s="4">
        <f>VLOOKUP(U366+1,BG!$A$2:$F$55,5)</f>
        <v>4.5493225312618737</v>
      </c>
      <c r="AD366" s="3">
        <f>COUNTIF($U$2:U366,U366)</f>
        <v>10</v>
      </c>
      <c r="AE366" s="3">
        <f t="shared" si="82"/>
        <v>18</v>
      </c>
      <c r="AF366" s="3">
        <f t="shared" si="85"/>
        <v>8</v>
      </c>
      <c r="AG366" s="3">
        <f t="shared" si="86"/>
        <v>9</v>
      </c>
      <c r="AH366" s="81">
        <f t="shared" si="83"/>
        <v>21.244416276701344</v>
      </c>
      <c r="AI366" s="81">
        <f t="shared" si="84"/>
        <v>4.5900797941729969</v>
      </c>
      <c r="AJ366" s="83">
        <v>0.75793999999999995</v>
      </c>
      <c r="AK366" s="83">
        <v>996.673</v>
      </c>
      <c r="AL366" s="84">
        <f t="shared" si="87"/>
        <v>755.41833362</v>
      </c>
      <c r="AM366" s="84">
        <f t="shared" si="98"/>
        <v>827.66605220666531</v>
      </c>
      <c r="AN366" s="84">
        <f t="shared" si="88"/>
        <v>97.513565890686763</v>
      </c>
      <c r="AO366" s="84">
        <f t="shared" si="89"/>
        <v>730.15248631597854</v>
      </c>
      <c r="AP366" s="85">
        <f t="shared" si="90"/>
        <v>3.4603521562326767E-2</v>
      </c>
      <c r="AQ366" s="85">
        <f t="shared" si="91"/>
        <v>25.265847304021463</v>
      </c>
      <c r="AR366" s="86">
        <f t="shared" si="92"/>
        <v>0</v>
      </c>
      <c r="AS366" s="88">
        <f t="shared" si="93"/>
        <v>752905.0568240463</v>
      </c>
      <c r="AT366" s="88">
        <f t="shared" si="94"/>
        <v>754100.27831722354</v>
      </c>
      <c r="AU366" s="88">
        <f t="shared" si="95"/>
        <v>447.59504845259852</v>
      </c>
      <c r="AV366" s="88">
        <f t="shared" si="96"/>
        <v>753652.68326877092</v>
      </c>
    </row>
    <row r="367" spans="1:48" x14ac:dyDescent="0.25">
      <c r="A367">
        <v>19</v>
      </c>
      <c r="B367" s="33">
        <v>2</v>
      </c>
      <c r="C367" s="34" t="s">
        <v>773</v>
      </c>
      <c r="D367" s="34">
        <v>-29.96875</v>
      </c>
      <c r="E367" s="34">
        <v>-104.00125</v>
      </c>
      <c r="F367" s="34">
        <v>50</v>
      </c>
      <c r="G367" s="34">
        <v>0.11422499999999999</v>
      </c>
      <c r="H367" s="34">
        <v>0.18434600000000001</v>
      </c>
      <c r="I367" s="34">
        <v>47.187359000000001</v>
      </c>
      <c r="J367" s="34">
        <v>1.349593</v>
      </c>
      <c r="K367" s="34">
        <v>8.9763780000000004</v>
      </c>
      <c r="L367" s="34">
        <v>0.12856100000000001</v>
      </c>
      <c r="M367" s="58">
        <v>0.11422499999999999</v>
      </c>
      <c r="N367" s="34">
        <v>0.20844199999999999</v>
      </c>
      <c r="O367" s="34">
        <v>99700</v>
      </c>
      <c r="P367" s="34">
        <v>21.7</v>
      </c>
      <c r="Q367" s="34">
        <v>60</v>
      </c>
      <c r="R367" s="34">
        <v>1.171</v>
      </c>
      <c r="S367" s="34" t="s">
        <v>776</v>
      </c>
      <c r="T367" s="34" t="s">
        <v>777</v>
      </c>
      <c r="U367" s="77">
        <v>1220</v>
      </c>
      <c r="V367" s="34">
        <v>979.73659108782874</v>
      </c>
      <c r="W367" s="2">
        <v>0.6781046647627309</v>
      </c>
      <c r="X367" s="2">
        <v>1120.7020425560659</v>
      </c>
      <c r="Y367" s="2">
        <v>47.70774406439309</v>
      </c>
      <c r="Z367" s="80">
        <f>VLOOKUP(U367,BG!$A$2:$F$55,4)</f>
        <v>20.095034782942069</v>
      </c>
      <c r="AA367" s="80">
        <f>VLOOKUP(U367,BG!$A$2:$F$55,5)</f>
        <v>4.6359317149480113</v>
      </c>
      <c r="AB367" s="4">
        <f>VLOOKUP(U367+1,BG!$A$2:$F$55,4)</f>
        <v>22.266088715598478</v>
      </c>
      <c r="AC367" s="4">
        <f>VLOOKUP(U367+1,BG!$A$2:$F$55,5)</f>
        <v>4.5493225312618737</v>
      </c>
      <c r="AD367" s="3">
        <f>COUNTIF($U$2:U367,U367)</f>
        <v>11</v>
      </c>
      <c r="AE367" s="3">
        <f t="shared" si="82"/>
        <v>18</v>
      </c>
      <c r="AF367" s="3">
        <f t="shared" si="85"/>
        <v>7</v>
      </c>
      <c r="AG367" s="3">
        <f t="shared" si="86"/>
        <v>10</v>
      </c>
      <c r="AH367" s="81">
        <f t="shared" si="83"/>
        <v>21.372125331563485</v>
      </c>
      <c r="AI367" s="81">
        <f t="shared" si="84"/>
        <v>4.5849851363091068</v>
      </c>
      <c r="AJ367" s="83">
        <v>0.65735900000000003</v>
      </c>
      <c r="AK367" s="83">
        <v>1126.3</v>
      </c>
      <c r="AL367" s="84">
        <f t="shared" si="87"/>
        <v>740.38344170000005</v>
      </c>
      <c r="AM367" s="84">
        <f t="shared" si="98"/>
        <v>807.66102693078187</v>
      </c>
      <c r="AN367" s="84">
        <f t="shared" si="88"/>
        <v>97.99087697655392</v>
      </c>
      <c r="AO367" s="84">
        <f t="shared" si="89"/>
        <v>709.67014995422801</v>
      </c>
      <c r="AP367" s="85">
        <f t="shared" si="90"/>
        <v>4.3278263497137329E-2</v>
      </c>
      <c r="AQ367" s="85">
        <f t="shared" si="91"/>
        <v>30.71329174577204</v>
      </c>
      <c r="AR367" s="86">
        <f t="shared" si="92"/>
        <v>0</v>
      </c>
      <c r="AS367" s="88">
        <f t="shared" si="93"/>
        <v>833893.87038671004</v>
      </c>
      <c r="AT367" s="88">
        <f t="shared" si="94"/>
        <v>851681.19635554962</v>
      </c>
      <c r="AU367" s="88">
        <f t="shared" si="95"/>
        <v>449.28671443139399</v>
      </c>
      <c r="AV367" s="88">
        <f t="shared" si="96"/>
        <v>851231.90964111825</v>
      </c>
    </row>
    <row r="368" spans="1:48" x14ac:dyDescent="0.25">
      <c r="A368">
        <v>19</v>
      </c>
      <c r="B368" s="33">
        <v>3</v>
      </c>
      <c r="C368" s="34" t="s">
        <v>773</v>
      </c>
      <c r="D368" s="34">
        <v>-20.03125</v>
      </c>
      <c r="E368" s="34">
        <v>-104.00125</v>
      </c>
      <c r="F368" s="34">
        <v>50</v>
      </c>
      <c r="G368" s="34">
        <v>0.127444</v>
      </c>
      <c r="H368" s="34">
        <v>0.18444099999999999</v>
      </c>
      <c r="I368" s="34">
        <v>47.211317999999999</v>
      </c>
      <c r="J368" s="34">
        <v>1.3549659999999999</v>
      </c>
      <c r="K368" s="34">
        <v>8.9786509999999993</v>
      </c>
      <c r="L368" s="34">
        <v>0.12901199999999999</v>
      </c>
      <c r="M368" s="58">
        <v>0.127444</v>
      </c>
      <c r="N368" s="34">
        <v>0.21831</v>
      </c>
      <c r="O368" s="34">
        <v>99700</v>
      </c>
      <c r="P368" s="34">
        <v>21.7</v>
      </c>
      <c r="Q368" s="34">
        <v>60</v>
      </c>
      <c r="R368" s="34">
        <v>1.171</v>
      </c>
      <c r="S368" s="34" t="s">
        <v>778</v>
      </c>
      <c r="T368" s="34" t="s">
        <v>779</v>
      </c>
      <c r="U368" s="77">
        <v>1220</v>
      </c>
      <c r="V368" s="34">
        <v>1096.1761176018424</v>
      </c>
      <c r="W368" s="2">
        <v>0.69683741317554249</v>
      </c>
      <c r="X368" s="2">
        <v>1217.762634708108</v>
      </c>
      <c r="Y368" s="2">
        <v>53.447664272860223</v>
      </c>
      <c r="Z368" s="80">
        <f>VLOOKUP(U368,BG!$A$2:$F$55,4)</f>
        <v>20.095034782942069</v>
      </c>
      <c r="AA368" s="80">
        <f>VLOOKUP(U368,BG!$A$2:$F$55,5)</f>
        <v>4.6359317149480113</v>
      </c>
      <c r="AB368" s="4">
        <f>VLOOKUP(U368+1,BG!$A$2:$F$55,4)</f>
        <v>22.266088715598478</v>
      </c>
      <c r="AC368" s="4">
        <f>VLOOKUP(U368+1,BG!$A$2:$F$55,5)</f>
        <v>4.5493225312618737</v>
      </c>
      <c r="AD368" s="3">
        <f>COUNTIF($U$2:U368,U368)</f>
        <v>12</v>
      </c>
      <c r="AE368" s="3">
        <f t="shared" si="82"/>
        <v>18</v>
      </c>
      <c r="AF368" s="3">
        <f t="shared" si="85"/>
        <v>6</v>
      </c>
      <c r="AG368" s="3">
        <f t="shared" si="86"/>
        <v>11</v>
      </c>
      <c r="AH368" s="81">
        <f t="shared" si="83"/>
        <v>21.499834386425629</v>
      </c>
      <c r="AI368" s="81">
        <f t="shared" si="84"/>
        <v>4.5798904784452157</v>
      </c>
      <c r="AJ368" s="83">
        <v>0.683141</v>
      </c>
      <c r="AK368" s="83">
        <v>1224.06</v>
      </c>
      <c r="AL368" s="84">
        <f t="shared" si="87"/>
        <v>836.20557245999998</v>
      </c>
      <c r="AM368" s="84">
        <f t="shared" si="98"/>
        <v>902.03022850469131</v>
      </c>
      <c r="AN368" s="84">
        <f t="shared" si="88"/>
        <v>98.466886794539775</v>
      </c>
      <c r="AO368" s="84">
        <f t="shared" si="89"/>
        <v>803.56334171015158</v>
      </c>
      <c r="AP368" s="85">
        <f t="shared" si="90"/>
        <v>4.0621851515001771E-2</v>
      </c>
      <c r="AQ368" s="85">
        <f t="shared" si="91"/>
        <v>32.642230749848409</v>
      </c>
      <c r="AR368" s="86">
        <f t="shared" si="92"/>
        <v>0</v>
      </c>
      <c r="AS368" s="88">
        <f t="shared" si="93"/>
        <v>1023565.7930253875</v>
      </c>
      <c r="AT368" s="88">
        <f t="shared" si="94"/>
        <v>1033372.1391863169</v>
      </c>
      <c r="AU368" s="88">
        <f t="shared" si="95"/>
        <v>450.96755727245562</v>
      </c>
      <c r="AV368" s="88">
        <f t="shared" si="96"/>
        <v>1032921.1716290445</v>
      </c>
    </row>
    <row r="369" spans="1:48" x14ac:dyDescent="0.25">
      <c r="A369">
        <v>19</v>
      </c>
      <c r="B369" s="33">
        <v>4</v>
      </c>
      <c r="C369" s="34" t="s">
        <v>773</v>
      </c>
      <c r="D369" s="34">
        <v>-9.96875</v>
      </c>
      <c r="E369" s="34">
        <v>-104.00125</v>
      </c>
      <c r="F369" s="34">
        <v>50</v>
      </c>
      <c r="G369" s="34">
        <v>0.12647800000000001</v>
      </c>
      <c r="H369" s="34">
        <v>0.18435299999999999</v>
      </c>
      <c r="I369" s="34">
        <v>47.189247000000002</v>
      </c>
      <c r="J369" s="34">
        <v>1.3760619999999999</v>
      </c>
      <c r="K369" s="34">
        <v>8.9765230000000003</v>
      </c>
      <c r="L369" s="34">
        <v>0.13095100000000001</v>
      </c>
      <c r="M369" s="58">
        <v>0.12647800000000001</v>
      </c>
      <c r="N369" s="34">
        <v>0.232295</v>
      </c>
      <c r="O369" s="34">
        <v>99700</v>
      </c>
      <c r="P369" s="34">
        <v>21.7</v>
      </c>
      <c r="Q369" s="34">
        <v>60</v>
      </c>
      <c r="R369" s="34">
        <v>1.171</v>
      </c>
      <c r="S369" s="34" t="s">
        <v>780</v>
      </c>
      <c r="T369" s="34" t="s">
        <v>781</v>
      </c>
      <c r="U369" s="77">
        <v>1220</v>
      </c>
      <c r="V369" s="34">
        <v>1087.8973478663304</v>
      </c>
      <c r="W369" s="2">
        <v>0.635094316023461</v>
      </c>
      <c r="X369" s="2">
        <v>1320.6549025605068</v>
      </c>
      <c r="Y369" s="2">
        <v>49.617837109701163</v>
      </c>
      <c r="Z369" s="80">
        <f>VLOOKUP(U369,BG!$A$2:$F$55,4)</f>
        <v>20.095034782942069</v>
      </c>
      <c r="AA369" s="80">
        <f>VLOOKUP(U369,BG!$A$2:$F$55,5)</f>
        <v>4.6359317149480113</v>
      </c>
      <c r="AB369" s="4">
        <f>VLOOKUP(U369+1,BG!$A$2:$F$55,4)</f>
        <v>22.266088715598478</v>
      </c>
      <c r="AC369" s="4">
        <f>VLOOKUP(U369+1,BG!$A$2:$F$55,5)</f>
        <v>4.5493225312618737</v>
      </c>
      <c r="AD369" s="3">
        <f>COUNTIF($U$2:U369,U369)</f>
        <v>13</v>
      </c>
      <c r="AE369" s="3">
        <f t="shared" si="82"/>
        <v>18</v>
      </c>
      <c r="AF369" s="3">
        <f t="shared" si="85"/>
        <v>5</v>
      </c>
      <c r="AG369" s="3">
        <f t="shared" si="86"/>
        <v>12</v>
      </c>
      <c r="AH369" s="81">
        <f t="shared" si="83"/>
        <v>21.62754344128777</v>
      </c>
      <c r="AI369" s="81">
        <f t="shared" si="84"/>
        <v>4.5747958205813255</v>
      </c>
      <c r="AJ369" s="83">
        <v>0.61094300000000001</v>
      </c>
      <c r="AK369" s="83">
        <v>1325.84</v>
      </c>
      <c r="AL369" s="84">
        <f t="shared" si="87"/>
        <v>810.01266711999995</v>
      </c>
      <c r="AM369" s="84">
        <f t="shared" si="98"/>
        <v>888.35825915439682</v>
      </c>
      <c r="AN369" s="84">
        <f t="shared" si="88"/>
        <v>98.941595344644355</v>
      </c>
      <c r="AO369" s="84">
        <f t="shared" si="89"/>
        <v>789.41666380975244</v>
      </c>
      <c r="AP369" s="85">
        <f t="shared" si="90"/>
        <v>2.609015524305058E-2</v>
      </c>
      <c r="AQ369" s="85">
        <f t="shared" si="91"/>
        <v>20.596003310247511</v>
      </c>
      <c r="AR369" s="86">
        <f t="shared" si="92"/>
        <v>0</v>
      </c>
      <c r="AS369" s="88">
        <f t="shared" si="93"/>
        <v>1073947.1945743808</v>
      </c>
      <c r="AT369" s="88">
        <f t="shared" si="94"/>
        <v>1107686.6503489958</v>
      </c>
      <c r="AU369" s="88">
        <f t="shared" si="95"/>
        <v>452.63759686432763</v>
      </c>
      <c r="AV369" s="88">
        <f t="shared" si="96"/>
        <v>1107234.0127521316</v>
      </c>
    </row>
    <row r="370" spans="1:48" x14ac:dyDescent="0.25">
      <c r="A370">
        <v>19</v>
      </c>
      <c r="B370" s="33">
        <v>5</v>
      </c>
      <c r="C370" s="34" t="s">
        <v>773</v>
      </c>
      <c r="D370" s="34">
        <v>0</v>
      </c>
      <c r="E370" s="34">
        <v>-104.00125</v>
      </c>
      <c r="F370" s="34">
        <v>50</v>
      </c>
      <c r="G370" s="34">
        <v>0.127388</v>
      </c>
      <c r="H370" s="34">
        <v>0.18484999999999999</v>
      </c>
      <c r="I370" s="34">
        <v>47.313943000000002</v>
      </c>
      <c r="J370" s="34">
        <v>1.3587560000000001</v>
      </c>
      <c r="K370" s="34">
        <v>8.9884020000000007</v>
      </c>
      <c r="L370" s="34">
        <v>0.12928500000000001</v>
      </c>
      <c r="M370" s="58">
        <v>0.127388</v>
      </c>
      <c r="N370" s="34">
        <v>0.23255999999999999</v>
      </c>
      <c r="O370" s="34">
        <v>99700</v>
      </c>
      <c r="P370" s="34">
        <v>21.7</v>
      </c>
      <c r="Q370" s="34">
        <v>60</v>
      </c>
      <c r="R370" s="34">
        <v>1.171</v>
      </c>
      <c r="S370" s="34" t="s">
        <v>782</v>
      </c>
      <c r="T370" s="34" t="s">
        <v>783</v>
      </c>
      <c r="U370" s="77">
        <v>1220</v>
      </c>
      <c r="V370" s="34">
        <v>1096.1144856319431</v>
      </c>
      <c r="W370" s="2">
        <v>0.61265368635702433</v>
      </c>
      <c r="X370" s="2">
        <v>1384.6611489131419</v>
      </c>
      <c r="Y370" s="2">
        <v>53.447300888054592</v>
      </c>
      <c r="Z370" s="80">
        <f>VLOOKUP(U370,BG!$A$2:$F$55,4)</f>
        <v>20.095034782942069</v>
      </c>
      <c r="AA370" s="80">
        <f>VLOOKUP(U370,BG!$A$2:$F$55,5)</f>
        <v>4.6359317149480113</v>
      </c>
      <c r="AB370" s="4">
        <f>VLOOKUP(U370+1,BG!$A$2:$F$55,4)</f>
        <v>22.266088715598478</v>
      </c>
      <c r="AC370" s="4">
        <f>VLOOKUP(U370+1,BG!$A$2:$F$55,5)</f>
        <v>4.5493225312618737</v>
      </c>
      <c r="AD370" s="3">
        <f>COUNTIF($U$2:U370,U370)</f>
        <v>14</v>
      </c>
      <c r="AE370" s="3">
        <f t="shared" si="82"/>
        <v>18</v>
      </c>
      <c r="AF370" s="3">
        <f t="shared" si="85"/>
        <v>4</v>
      </c>
      <c r="AG370" s="3">
        <f t="shared" si="86"/>
        <v>13</v>
      </c>
      <c r="AH370" s="81">
        <f t="shared" si="83"/>
        <v>21.755252496149911</v>
      </c>
      <c r="AI370" s="81">
        <f t="shared" si="84"/>
        <v>4.5697011627174353</v>
      </c>
      <c r="AJ370" s="83">
        <v>0.59697699999999998</v>
      </c>
      <c r="AK370" s="83">
        <v>1391.04</v>
      </c>
      <c r="AL370" s="84">
        <f t="shared" si="87"/>
        <v>830.41888607999999</v>
      </c>
      <c r="AM370" s="84">
        <f t="shared" si="98"/>
        <v>901.76505812504354</v>
      </c>
      <c r="AN370" s="84">
        <f t="shared" si="88"/>
        <v>99.415002626867633</v>
      </c>
      <c r="AO370" s="84">
        <f t="shared" si="89"/>
        <v>802.35005549817595</v>
      </c>
      <c r="AP370" s="85">
        <f t="shared" si="90"/>
        <v>3.4983272437609819E-2</v>
      </c>
      <c r="AQ370" s="85">
        <f t="shared" si="91"/>
        <v>28.068830581824045</v>
      </c>
      <c r="AR370" s="86">
        <f t="shared" si="92"/>
        <v>0</v>
      </c>
      <c r="AS370" s="88">
        <f t="shared" si="93"/>
        <v>1155145.8872927232</v>
      </c>
      <c r="AT370" s="88">
        <f t="shared" si="94"/>
        <v>1174632.640379189</v>
      </c>
      <c r="AU370" s="88">
        <f t="shared" si="95"/>
        <v>454.29685309555396</v>
      </c>
      <c r="AV370" s="88">
        <f t="shared" si="96"/>
        <v>1174178.3435260935</v>
      </c>
    </row>
    <row r="371" spans="1:48" x14ac:dyDescent="0.25">
      <c r="A371">
        <v>19</v>
      </c>
      <c r="B371" s="33">
        <v>6</v>
      </c>
      <c r="C371" s="34" t="s">
        <v>773</v>
      </c>
      <c r="D371" s="34">
        <v>10.03125</v>
      </c>
      <c r="E371" s="34">
        <v>-104.00125</v>
      </c>
      <c r="F371" s="34">
        <v>50</v>
      </c>
      <c r="G371" s="34">
        <v>0.119779</v>
      </c>
      <c r="H371" s="34">
        <v>0.184644</v>
      </c>
      <c r="I371" s="34">
        <v>47.262166999999998</v>
      </c>
      <c r="J371" s="34">
        <v>1.350492</v>
      </c>
      <c r="K371" s="34">
        <v>8.9834929999999993</v>
      </c>
      <c r="L371" s="34">
        <v>0.12851699999999999</v>
      </c>
      <c r="M371" s="58">
        <v>0.119779</v>
      </c>
      <c r="N371" s="34">
        <v>0.22808100000000001</v>
      </c>
      <c r="O371" s="34">
        <v>99700</v>
      </c>
      <c r="P371" s="34">
        <v>21.7</v>
      </c>
      <c r="Q371" s="34">
        <v>60</v>
      </c>
      <c r="R371" s="34">
        <v>1.171</v>
      </c>
      <c r="S371" s="34" t="s">
        <v>784</v>
      </c>
      <c r="T371" s="34" t="s">
        <v>785</v>
      </c>
      <c r="U371" s="77">
        <v>1220</v>
      </c>
      <c r="V371" s="34">
        <v>1029.4159404150303</v>
      </c>
      <c r="W371" s="2">
        <v>0.59497384631814398</v>
      </c>
      <c r="X371" s="2">
        <v>1342.4983965868271</v>
      </c>
      <c r="Y371" s="2">
        <v>51.527923616252501</v>
      </c>
      <c r="Z371" s="80">
        <f>VLOOKUP(U371,BG!$A$2:$F$55,4)</f>
        <v>20.095034782942069</v>
      </c>
      <c r="AA371" s="80">
        <f>VLOOKUP(U371,BG!$A$2:$F$55,5)</f>
        <v>4.6359317149480113</v>
      </c>
      <c r="AB371" s="4">
        <f>VLOOKUP(U371+1,BG!$A$2:$F$55,4)</f>
        <v>22.266088715598478</v>
      </c>
      <c r="AC371" s="4">
        <f>VLOOKUP(U371+1,BG!$A$2:$F$55,5)</f>
        <v>4.5493225312618737</v>
      </c>
      <c r="AD371" s="3">
        <f>COUNTIF($U$2:U371,U371)</f>
        <v>15</v>
      </c>
      <c r="AE371" s="3">
        <f t="shared" si="82"/>
        <v>18</v>
      </c>
      <c r="AF371" s="3">
        <f t="shared" si="85"/>
        <v>3</v>
      </c>
      <c r="AG371" s="3">
        <f t="shared" si="86"/>
        <v>14</v>
      </c>
      <c r="AH371" s="81">
        <f t="shared" si="83"/>
        <v>21.882961551012055</v>
      </c>
      <c r="AI371" s="81">
        <f t="shared" si="84"/>
        <v>4.5646065048535451</v>
      </c>
      <c r="AJ371" s="83">
        <v>0.57634399999999997</v>
      </c>
      <c r="AK371" s="83">
        <v>1349.17</v>
      </c>
      <c r="AL371" s="84">
        <f t="shared" si="87"/>
        <v>777.58603447999997</v>
      </c>
      <c r="AM371" s="84">
        <f t="shared" si="98"/>
        <v>850.27935830945808</v>
      </c>
      <c r="AN371" s="84">
        <f t="shared" si="88"/>
        <v>99.88710864120965</v>
      </c>
      <c r="AO371" s="84">
        <f t="shared" si="89"/>
        <v>750.39224966824838</v>
      </c>
      <c r="AP371" s="85">
        <f t="shared" si="90"/>
        <v>3.6239426544949091E-2</v>
      </c>
      <c r="AQ371" s="85">
        <f t="shared" si="91"/>
        <v>27.193784811751584</v>
      </c>
      <c r="AR371" s="86">
        <f t="shared" si="92"/>
        <v>0</v>
      </c>
      <c r="AS371" s="88">
        <f t="shared" si="93"/>
        <v>1049095.7501393817</v>
      </c>
      <c r="AT371" s="88">
        <f t="shared" si="94"/>
        <v>1072322.5203470562</v>
      </c>
      <c r="AU371" s="88">
        <f t="shared" si="95"/>
        <v>455.94534585467835</v>
      </c>
      <c r="AV371" s="88">
        <f t="shared" si="96"/>
        <v>1071866.5750012016</v>
      </c>
    </row>
    <row r="372" spans="1:48" x14ac:dyDescent="0.25">
      <c r="A372">
        <v>19</v>
      </c>
      <c r="B372" s="33">
        <v>7</v>
      </c>
      <c r="C372" s="34" t="s">
        <v>773</v>
      </c>
      <c r="D372" s="34">
        <v>20</v>
      </c>
      <c r="E372" s="34">
        <v>-104.00125</v>
      </c>
      <c r="F372" s="34">
        <v>50</v>
      </c>
      <c r="G372" s="34">
        <v>0.11228299999999999</v>
      </c>
      <c r="H372" s="34">
        <v>0.18459200000000001</v>
      </c>
      <c r="I372" s="34">
        <v>47.249220000000001</v>
      </c>
      <c r="J372" s="34">
        <v>1.3068599999999999</v>
      </c>
      <c r="K372" s="34">
        <v>8.9823199999999996</v>
      </c>
      <c r="L372" s="34">
        <v>0.124416</v>
      </c>
      <c r="M372" s="58">
        <v>0.11228299999999999</v>
      </c>
      <c r="N372" s="34">
        <v>0.230597</v>
      </c>
      <c r="O372" s="34">
        <v>99700</v>
      </c>
      <c r="P372" s="34">
        <v>21.7</v>
      </c>
      <c r="Q372" s="34">
        <v>60</v>
      </c>
      <c r="R372" s="34">
        <v>1.171</v>
      </c>
      <c r="S372" s="34" t="s">
        <v>786</v>
      </c>
      <c r="T372" s="34" t="s">
        <v>787</v>
      </c>
      <c r="U372" s="77">
        <v>1220</v>
      </c>
      <c r="V372" s="34">
        <v>963.70416078232267</v>
      </c>
      <c r="W372" s="2">
        <v>0.56250929976913722</v>
      </c>
      <c r="X372" s="2">
        <v>1343.3289663547946</v>
      </c>
      <c r="Y372" s="2">
        <v>55.357373014894833</v>
      </c>
      <c r="Z372" s="80">
        <f>VLOOKUP(U372,BG!$A$2:$F$55,4)</f>
        <v>20.095034782942069</v>
      </c>
      <c r="AA372" s="80">
        <f>VLOOKUP(U372,BG!$A$2:$F$55,5)</f>
        <v>4.6359317149480113</v>
      </c>
      <c r="AB372" s="4">
        <f>VLOOKUP(U372+1,BG!$A$2:$F$55,4)</f>
        <v>22.266088715598478</v>
      </c>
      <c r="AC372" s="4">
        <f>VLOOKUP(U372+1,BG!$A$2:$F$55,5)</f>
        <v>4.5493225312618737</v>
      </c>
      <c r="AD372" s="3">
        <f>COUNTIF($U$2:U372,U372)</f>
        <v>16</v>
      </c>
      <c r="AE372" s="3">
        <f t="shared" si="82"/>
        <v>18</v>
      </c>
      <c r="AF372" s="3">
        <f t="shared" si="85"/>
        <v>2</v>
      </c>
      <c r="AG372" s="3">
        <f t="shared" si="86"/>
        <v>15</v>
      </c>
      <c r="AH372" s="81">
        <f t="shared" si="83"/>
        <v>22.010670605874196</v>
      </c>
      <c r="AI372" s="81">
        <f t="shared" si="84"/>
        <v>4.5595118469896549</v>
      </c>
      <c r="AJ372" s="83">
        <v>0.55411100000000002</v>
      </c>
      <c r="AK372" s="83">
        <v>1352.56</v>
      </c>
      <c r="AL372" s="84">
        <f t="shared" si="87"/>
        <v>749.46837416000005</v>
      </c>
      <c r="AM372" s="84">
        <f t="shared" si="98"/>
        <v>810.99240923872924</v>
      </c>
      <c r="AN372" s="84">
        <f t="shared" si="88"/>
        <v>100.35791338767037</v>
      </c>
      <c r="AO372" s="84">
        <f t="shared" si="89"/>
        <v>710.63449585105889</v>
      </c>
      <c r="AP372" s="85">
        <f t="shared" si="90"/>
        <v>5.4646767833066628E-2</v>
      </c>
      <c r="AQ372" s="85">
        <f t="shared" si="91"/>
        <v>38.833878308941166</v>
      </c>
      <c r="AR372" s="86">
        <f t="shared" si="92"/>
        <v>0</v>
      </c>
      <c r="AS372" s="88">
        <f t="shared" si="93"/>
        <v>1013700.9441538495</v>
      </c>
      <c r="AT372" s="88">
        <f t="shared" si="94"/>
        <v>1015066.4321520312</v>
      </c>
      <c r="AU372" s="88">
        <f t="shared" si="95"/>
        <v>457.58309503024475</v>
      </c>
      <c r="AV372" s="88">
        <f t="shared" si="96"/>
        <v>1014608.8490570009</v>
      </c>
    </row>
    <row r="373" spans="1:48" x14ac:dyDescent="0.25">
      <c r="A373">
        <v>19</v>
      </c>
      <c r="B373" s="33">
        <v>8</v>
      </c>
      <c r="C373" s="34" t="s">
        <v>773</v>
      </c>
      <c r="D373" s="34">
        <v>30</v>
      </c>
      <c r="E373" s="34">
        <v>-104.00125</v>
      </c>
      <c r="F373" s="34">
        <v>50</v>
      </c>
      <c r="G373" s="34">
        <v>9.6990999999999994E-2</v>
      </c>
      <c r="H373" s="34">
        <v>0.184248</v>
      </c>
      <c r="I373" s="34">
        <v>47.162793000000001</v>
      </c>
      <c r="J373" s="34">
        <v>1.375888</v>
      </c>
      <c r="K373" s="34">
        <v>8.9740000000000002</v>
      </c>
      <c r="L373" s="34">
        <v>0.13136600000000001</v>
      </c>
      <c r="M373" s="58">
        <v>9.6990999999999994E-2</v>
      </c>
      <c r="N373" s="34">
        <v>0.21321799999999999</v>
      </c>
      <c r="O373" s="34">
        <v>99700</v>
      </c>
      <c r="P373" s="34">
        <v>21.7</v>
      </c>
      <c r="Q373" s="34">
        <v>60</v>
      </c>
      <c r="R373" s="34">
        <v>1.171</v>
      </c>
      <c r="S373" s="34" t="s">
        <v>788</v>
      </c>
      <c r="T373" s="34" t="s">
        <v>789</v>
      </c>
      <c r="U373" s="77">
        <v>1220</v>
      </c>
      <c r="V373" s="34">
        <v>829.41981299175745</v>
      </c>
      <c r="W373" s="2">
        <v>0.56541781901155919</v>
      </c>
      <c r="X373" s="2">
        <v>1166.9355569565741</v>
      </c>
      <c r="Y373" s="2">
        <v>55.357910082974435</v>
      </c>
      <c r="Z373" s="80">
        <f>VLOOKUP(U373,BG!$A$2:$F$55,4)</f>
        <v>20.095034782942069</v>
      </c>
      <c r="AA373" s="80">
        <f>VLOOKUP(U373,BG!$A$2:$F$55,5)</f>
        <v>4.6359317149480113</v>
      </c>
      <c r="AB373" s="4">
        <f>VLOOKUP(U373+1,BG!$A$2:$F$55,4)</f>
        <v>22.266088715598478</v>
      </c>
      <c r="AC373" s="4">
        <f>VLOOKUP(U373+1,BG!$A$2:$F$55,5)</f>
        <v>4.5493225312618737</v>
      </c>
      <c r="AD373" s="3">
        <f>COUNTIF($U$2:U373,U373)</f>
        <v>17</v>
      </c>
      <c r="AE373" s="3">
        <f t="shared" si="82"/>
        <v>18</v>
      </c>
      <c r="AF373" s="3">
        <f t="shared" si="85"/>
        <v>1</v>
      </c>
      <c r="AG373" s="3">
        <f t="shared" si="86"/>
        <v>16</v>
      </c>
      <c r="AH373" s="81">
        <f t="shared" si="83"/>
        <v>22.138379660736337</v>
      </c>
      <c r="AI373" s="81">
        <f t="shared" si="84"/>
        <v>4.5544171891257648</v>
      </c>
      <c r="AJ373" s="83">
        <v>0.55444599999999999</v>
      </c>
      <c r="AK373" s="83">
        <v>1174.6500000000001</v>
      </c>
      <c r="AL373" s="84">
        <f t="shared" si="87"/>
        <v>651.27999390000002</v>
      </c>
      <c r="AM373" s="84">
        <f t="shared" si="98"/>
        <v>715.16406762439965</v>
      </c>
      <c r="AN373" s="84">
        <f t="shared" si="88"/>
        <v>100.82741686624979</v>
      </c>
      <c r="AO373" s="84">
        <f t="shared" si="89"/>
        <v>614.33665075814986</v>
      </c>
      <c r="AP373" s="85">
        <f t="shared" si="90"/>
        <v>6.0135339632200954E-2</v>
      </c>
      <c r="AQ373" s="85">
        <f t="shared" si="91"/>
        <v>36.943343141850164</v>
      </c>
      <c r="AR373" s="86">
        <f t="shared" si="92"/>
        <v>0</v>
      </c>
      <c r="AS373" s="88">
        <f t="shared" si="93"/>
        <v>765026.0448346351</v>
      </c>
      <c r="AT373" s="88">
        <f t="shared" si="94"/>
        <v>769951.26593398023</v>
      </c>
      <c r="AU373" s="88">
        <f t="shared" si="95"/>
        <v>459.21012051079708</v>
      </c>
      <c r="AV373" s="88">
        <f t="shared" si="96"/>
        <v>769492.05581346946</v>
      </c>
    </row>
    <row r="374" spans="1:48" x14ac:dyDescent="0.25">
      <c r="A374">
        <v>19</v>
      </c>
      <c r="B374" s="33">
        <v>9</v>
      </c>
      <c r="C374" s="34" t="s">
        <v>773</v>
      </c>
      <c r="D374" s="34">
        <v>40</v>
      </c>
      <c r="E374" s="34">
        <v>-104.00125</v>
      </c>
      <c r="F374" s="34">
        <v>50</v>
      </c>
      <c r="G374" s="34">
        <v>8.8305999999999996E-2</v>
      </c>
      <c r="H374" s="34">
        <v>0.18433099999999999</v>
      </c>
      <c r="I374" s="34">
        <v>47.183687999999997</v>
      </c>
      <c r="J374" s="34">
        <v>1.3786</v>
      </c>
      <c r="K374" s="34">
        <v>8.9759899999999995</v>
      </c>
      <c r="L374" s="34">
        <v>0.131299</v>
      </c>
      <c r="M374" s="58">
        <v>8.8305999999999996E-2</v>
      </c>
      <c r="N374" s="34">
        <v>0.23274300000000001</v>
      </c>
      <c r="O374" s="34">
        <v>99700</v>
      </c>
      <c r="P374" s="34">
        <v>21.7</v>
      </c>
      <c r="Q374" s="34">
        <v>60</v>
      </c>
      <c r="R374" s="34">
        <v>1.171</v>
      </c>
      <c r="S374" s="34" t="s">
        <v>790</v>
      </c>
      <c r="T374" s="34" t="s">
        <v>791</v>
      </c>
      <c r="U374" s="77">
        <v>1220</v>
      </c>
      <c r="V374" s="34">
        <v>753.23282349996919</v>
      </c>
      <c r="W374" s="2">
        <v>0.53410810045663371</v>
      </c>
      <c r="X374" s="2">
        <v>1137.047600625833</v>
      </c>
      <c r="Y374" s="2">
        <v>57.26930792976421</v>
      </c>
      <c r="Z374" s="80">
        <f>VLOOKUP(U374,BG!$A$2:$F$55,4)</f>
        <v>20.095034782942069</v>
      </c>
      <c r="AA374" s="80">
        <f>VLOOKUP(U374,BG!$A$2:$F$55,5)</f>
        <v>4.6359317149480113</v>
      </c>
      <c r="AB374" s="4">
        <f>VLOOKUP(U374+1,BG!$A$2:$F$55,4)</f>
        <v>22.266088715598478</v>
      </c>
      <c r="AC374" s="4">
        <f>VLOOKUP(U374+1,BG!$A$2:$F$55,5)</f>
        <v>4.5493225312618737</v>
      </c>
      <c r="AD374" s="3">
        <f>COUNTIF($U$2:U374,U374)</f>
        <v>18</v>
      </c>
      <c r="AE374" s="3">
        <f t="shared" si="82"/>
        <v>18</v>
      </c>
      <c r="AF374" s="3">
        <f t="shared" si="85"/>
        <v>0</v>
      </c>
      <c r="AG374" s="3">
        <f t="shared" si="86"/>
        <v>17</v>
      </c>
      <c r="AH374" s="81">
        <f t="shared" si="83"/>
        <v>22.266088715598478</v>
      </c>
      <c r="AI374" s="81">
        <f t="shared" si="84"/>
        <v>4.5493225312618737</v>
      </c>
      <c r="AJ374" s="83">
        <v>0.52515199999999995</v>
      </c>
      <c r="AK374" s="83">
        <v>1146.03</v>
      </c>
      <c r="AL374" s="84">
        <f t="shared" si="87"/>
        <v>601.83994655999993</v>
      </c>
      <c r="AM374" s="84">
        <f t="shared" si="98"/>
        <v>664.57564202880087</v>
      </c>
      <c r="AN374" s="84">
        <f t="shared" si="88"/>
        <v>101.29561907694792</v>
      </c>
      <c r="AO374" s="84">
        <f t="shared" si="89"/>
        <v>563.28002295185297</v>
      </c>
      <c r="AP374" s="85">
        <f t="shared" si="90"/>
        <v>6.8456046791922021E-2</v>
      </c>
      <c r="AQ374" s="85">
        <f t="shared" si="91"/>
        <v>38.55992360814696</v>
      </c>
      <c r="AR374" s="86">
        <f t="shared" si="92"/>
        <v>0</v>
      </c>
      <c r="AS374" s="88">
        <f t="shared" si="93"/>
        <v>689726.63395615667</v>
      </c>
      <c r="AT374" s="88">
        <f t="shared" si="94"/>
        <v>690536.21003218018</v>
      </c>
      <c r="AU374" s="88">
        <f t="shared" si="95"/>
        <v>460.82644218487923</v>
      </c>
      <c r="AV374" s="88">
        <f t="shared" si="96"/>
        <v>690075.38358999533</v>
      </c>
    </row>
    <row r="375" spans="1:48" x14ac:dyDescent="0.25">
      <c r="A375">
        <v>20</v>
      </c>
      <c r="B375" s="36">
        <v>1</v>
      </c>
      <c r="C375" s="37" t="s">
        <v>792</v>
      </c>
      <c r="D375" s="37">
        <v>-240</v>
      </c>
      <c r="E375" s="37">
        <v>-103.97</v>
      </c>
      <c r="F375" s="37">
        <v>50</v>
      </c>
      <c r="G375" s="37">
        <v>0.78647</v>
      </c>
      <c r="H375" s="37">
        <v>0.18402199999999999</v>
      </c>
      <c r="I375" s="37">
        <v>47.106043999999997</v>
      </c>
      <c r="J375" s="37">
        <v>1.325088</v>
      </c>
      <c r="K375" s="37">
        <v>8.9686699999999995</v>
      </c>
      <c r="L375" s="37">
        <v>0.126418</v>
      </c>
      <c r="M375" s="59">
        <v>0.78647</v>
      </c>
      <c r="N375" s="37">
        <v>0.84310799999999997</v>
      </c>
      <c r="O375" s="37">
        <v>99700</v>
      </c>
      <c r="P375" s="37">
        <v>21.7</v>
      </c>
      <c r="Q375" s="37">
        <v>60</v>
      </c>
      <c r="R375" s="37">
        <v>1.171</v>
      </c>
      <c r="S375" s="37" t="s">
        <v>793</v>
      </c>
      <c r="T375" s="37" t="s">
        <v>794</v>
      </c>
      <c r="U375" s="77">
        <v>1230</v>
      </c>
      <c r="V375" s="34">
        <v>630.55783651176512</v>
      </c>
      <c r="W375" s="2">
        <v>1.2294076284071205</v>
      </c>
      <c r="X375" s="2">
        <v>368.90368870033655</v>
      </c>
      <c r="Y375" s="2">
        <v>-9.9717160798942057</v>
      </c>
      <c r="Z375" s="80">
        <f>VLOOKUP(U375,BG!$A$2:$F$55,4)</f>
        <v>9.6391308712592352</v>
      </c>
      <c r="AA375" s="80">
        <f>VLOOKUP(U375,BG!$A$2:$F$55,5)</f>
        <v>1.2212328488777018</v>
      </c>
      <c r="AB375" s="4">
        <f>VLOOKUP(U375+1,BG!$A$2:$F$55,4)</f>
        <v>22.837623416264385</v>
      </c>
      <c r="AC375" s="4">
        <f>VLOOKUP(U375+1,BG!$A$2:$F$55,5)</f>
        <v>0.60624340813146793</v>
      </c>
      <c r="AD375" s="3">
        <f>COUNTIF($U$2:U375,U375)</f>
        <v>1</v>
      </c>
      <c r="AE375" s="3">
        <f t="shared" si="82"/>
        <v>18</v>
      </c>
      <c r="AF375" s="3">
        <f t="shared" si="85"/>
        <v>17</v>
      </c>
      <c r="AG375" s="3">
        <f t="shared" si="86"/>
        <v>0</v>
      </c>
      <c r="AH375" s="81">
        <f t="shared" si="83"/>
        <v>9.6391308712592352</v>
      </c>
      <c r="AI375" s="81">
        <f t="shared" si="84"/>
        <v>1.2212328488777018</v>
      </c>
      <c r="AJ375" s="83">
        <v>1.2328600000000001</v>
      </c>
      <c r="AK375" s="83">
        <v>369.964</v>
      </c>
      <c r="AL375" s="84">
        <f t="shared" si="87"/>
        <v>456.11381704000001</v>
      </c>
      <c r="AM375" s="84">
        <f t="shared" si="98"/>
        <v>453.53300903571937</v>
      </c>
      <c r="AN375" s="84">
        <f t="shared" si="88"/>
        <v>11.771623254612919</v>
      </c>
      <c r="AO375" s="84">
        <f t="shared" si="89"/>
        <v>441.76138578110647</v>
      </c>
      <c r="AP375" s="85">
        <f t="shared" si="90"/>
        <v>3.2489103214659872E-2</v>
      </c>
      <c r="AQ375" s="85">
        <f t="shared" si="91"/>
        <v>14.352431258893546</v>
      </c>
      <c r="AR375" s="86">
        <f t="shared" si="92"/>
        <v>0</v>
      </c>
      <c r="AS375" s="88">
        <f t="shared" si="93"/>
        <v>168745.69220738654</v>
      </c>
      <c r="AT375" s="88">
        <f t="shared" si="94"/>
        <v>167309.99998063996</v>
      </c>
      <c r="AU375" s="88">
        <f t="shared" si="95"/>
        <v>14.37589300314594</v>
      </c>
      <c r="AV375" s="88">
        <f t="shared" si="96"/>
        <v>167295.62408763682</v>
      </c>
    </row>
    <row r="376" spans="1:48" x14ac:dyDescent="0.25">
      <c r="A376">
        <v>20</v>
      </c>
      <c r="B376" s="36">
        <v>2</v>
      </c>
      <c r="C376" s="37" t="s">
        <v>792</v>
      </c>
      <c r="D376" s="37">
        <v>-230</v>
      </c>
      <c r="E376" s="37">
        <v>-103.97</v>
      </c>
      <c r="F376" s="37">
        <v>50</v>
      </c>
      <c r="G376" s="37">
        <v>0.81953799999999999</v>
      </c>
      <c r="H376" s="37">
        <v>0.18429799999999999</v>
      </c>
      <c r="I376" s="37">
        <v>47.175508000000001</v>
      </c>
      <c r="J376" s="37">
        <v>1.3522620000000001</v>
      </c>
      <c r="K376" s="37">
        <v>8.9752469999999995</v>
      </c>
      <c r="L376" s="37">
        <v>0.128853</v>
      </c>
      <c r="M376" s="59">
        <v>0.81953799999999999</v>
      </c>
      <c r="N376" s="37">
        <v>0.92732300000000001</v>
      </c>
      <c r="O376" s="37">
        <v>99700</v>
      </c>
      <c r="P376" s="37">
        <v>21.7</v>
      </c>
      <c r="Q376" s="37">
        <v>60</v>
      </c>
      <c r="R376" s="37">
        <v>1.171</v>
      </c>
      <c r="S376" s="37" t="s">
        <v>795</v>
      </c>
      <c r="T376" s="37" t="s">
        <v>796</v>
      </c>
      <c r="U376" s="77">
        <v>1230</v>
      </c>
      <c r="V376" s="34">
        <v>655.08525532477927</v>
      </c>
      <c r="W376" s="2">
        <v>1.1822499557987867</v>
      </c>
      <c r="X376" s="2">
        <v>395.27251373112796</v>
      </c>
      <c r="Y376" s="2">
        <v>-16.540668683146198</v>
      </c>
      <c r="Z376" s="80">
        <f>VLOOKUP(U376,BG!$A$2:$F$55,4)</f>
        <v>9.6391308712592352</v>
      </c>
      <c r="AA376" s="80">
        <f>VLOOKUP(U376,BG!$A$2:$F$55,5)</f>
        <v>1.2212328488777018</v>
      </c>
      <c r="AB376" s="4">
        <f>VLOOKUP(U376+1,BG!$A$2:$F$55,4)</f>
        <v>22.837623416264385</v>
      </c>
      <c r="AC376" s="4">
        <f>VLOOKUP(U376+1,BG!$A$2:$F$55,5)</f>
        <v>0.60624340813146793</v>
      </c>
      <c r="AD376" s="3">
        <f>COUNTIF($U$2:U376,U376)</f>
        <v>2</v>
      </c>
      <c r="AE376" s="3">
        <f t="shared" si="82"/>
        <v>18</v>
      </c>
      <c r="AF376" s="3">
        <f t="shared" si="85"/>
        <v>16</v>
      </c>
      <c r="AG376" s="3">
        <f t="shared" si="86"/>
        <v>1</v>
      </c>
      <c r="AH376" s="81">
        <f t="shared" si="83"/>
        <v>10.415512785671304</v>
      </c>
      <c r="AI376" s="81">
        <f t="shared" si="84"/>
        <v>1.185056999422041</v>
      </c>
      <c r="AJ376" s="83">
        <v>1.1815800000000001</v>
      </c>
      <c r="AK376" s="83">
        <v>396.04700000000003</v>
      </c>
      <c r="AL376" s="84">
        <f t="shared" si="87"/>
        <v>467.96121426000008</v>
      </c>
      <c r="AM376" s="84">
        <f t="shared" si="98"/>
        <v>467.31091188710133</v>
      </c>
      <c r="AN376" s="84">
        <f t="shared" si="88"/>
        <v>12.342976329229538</v>
      </c>
      <c r="AO376" s="84">
        <f t="shared" si="89"/>
        <v>454.96793555787178</v>
      </c>
      <c r="AP376" s="85">
        <f t="shared" si="90"/>
        <v>2.8558669054768043E-2</v>
      </c>
      <c r="AQ376" s="85">
        <f t="shared" si="91"/>
        <v>12.993278702128293</v>
      </c>
      <c r="AR376" s="86">
        <f t="shared" si="92"/>
        <v>0</v>
      </c>
      <c r="AS376" s="88">
        <f t="shared" si="93"/>
        <v>185334.63502403026</v>
      </c>
      <c r="AT376" s="88">
        <f t="shared" si="94"/>
        <v>184715.15883560016</v>
      </c>
      <c r="AU376" s="88">
        <f t="shared" si="95"/>
        <v>14.627130492654034</v>
      </c>
      <c r="AV376" s="88">
        <f t="shared" si="96"/>
        <v>184700.53170510751</v>
      </c>
    </row>
    <row r="377" spans="1:48" x14ac:dyDescent="0.25">
      <c r="A377">
        <v>20</v>
      </c>
      <c r="B377" s="36">
        <v>3</v>
      </c>
      <c r="C377" s="37" t="s">
        <v>792</v>
      </c>
      <c r="D377" s="37">
        <v>-219.96875</v>
      </c>
      <c r="E377" s="37">
        <v>-103.97</v>
      </c>
      <c r="F377" s="37">
        <v>50</v>
      </c>
      <c r="G377" s="37">
        <v>0.80453200000000002</v>
      </c>
      <c r="H377" s="37">
        <v>0.18426699999999999</v>
      </c>
      <c r="I377" s="37">
        <v>47.167606999999997</v>
      </c>
      <c r="J377" s="37">
        <v>1.3778140000000001</v>
      </c>
      <c r="K377" s="37">
        <v>8.9744600000000005</v>
      </c>
      <c r="L377" s="37">
        <v>0.131247</v>
      </c>
      <c r="M377" s="59">
        <v>0.80453200000000002</v>
      </c>
      <c r="N377" s="37">
        <v>0.90281500000000003</v>
      </c>
      <c r="O377" s="37">
        <v>99700</v>
      </c>
      <c r="P377" s="37">
        <v>21.7</v>
      </c>
      <c r="Q377" s="37">
        <v>60</v>
      </c>
      <c r="R377" s="37">
        <v>1.171</v>
      </c>
      <c r="S377" s="37" t="s">
        <v>797</v>
      </c>
      <c r="T377" s="37" t="s">
        <v>798</v>
      </c>
      <c r="U377" s="77">
        <v>1230</v>
      </c>
      <c r="V377" s="34">
        <v>638.60332531969254</v>
      </c>
      <c r="W377" s="2">
        <v>1.1371918196540212</v>
      </c>
      <c r="X377" s="2">
        <v>398.81376089820196</v>
      </c>
      <c r="Y377" s="2">
        <v>-21.430984346068318</v>
      </c>
      <c r="Z377" s="80">
        <f>VLOOKUP(U377,BG!$A$2:$F$55,4)</f>
        <v>9.6391308712592352</v>
      </c>
      <c r="AA377" s="80">
        <f>VLOOKUP(U377,BG!$A$2:$F$55,5)</f>
        <v>1.2212328488777018</v>
      </c>
      <c r="AB377" s="4">
        <f>VLOOKUP(U377+1,BG!$A$2:$F$55,4)</f>
        <v>22.837623416264385</v>
      </c>
      <c r="AC377" s="4">
        <f>VLOOKUP(U377+1,BG!$A$2:$F$55,5)</f>
        <v>0.60624340813146793</v>
      </c>
      <c r="AD377" s="3">
        <f>COUNTIF($U$2:U377,U377)</f>
        <v>3</v>
      </c>
      <c r="AE377" s="3">
        <f t="shared" si="82"/>
        <v>18</v>
      </c>
      <c r="AF377" s="3">
        <f t="shared" si="85"/>
        <v>15</v>
      </c>
      <c r="AG377" s="3">
        <f t="shared" si="86"/>
        <v>2</v>
      </c>
      <c r="AH377" s="81">
        <f t="shared" si="83"/>
        <v>11.19189470008337</v>
      </c>
      <c r="AI377" s="81">
        <f t="shared" si="84"/>
        <v>1.14888114996638</v>
      </c>
      <c r="AJ377" s="83">
        <v>1.13419</v>
      </c>
      <c r="AK377" s="83">
        <v>399.46300000000002</v>
      </c>
      <c r="AL377" s="84">
        <f t="shared" si="87"/>
        <v>453.06693997000002</v>
      </c>
      <c r="AM377" s="84">
        <f t="shared" si="98"/>
        <v>453.52774645889002</v>
      </c>
      <c r="AN377" s="84">
        <f t="shared" si="88"/>
        <v>12.858156853334416</v>
      </c>
      <c r="AO377" s="84">
        <f t="shared" si="89"/>
        <v>440.66958960555559</v>
      </c>
      <c r="AP377" s="85">
        <f t="shared" si="90"/>
        <v>2.813298366138978E-2</v>
      </c>
      <c r="AQ377" s="85">
        <f t="shared" si="91"/>
        <v>12.397350364444435</v>
      </c>
      <c r="AR377" s="86">
        <f t="shared" si="92"/>
        <v>0</v>
      </c>
      <c r="AS377" s="88">
        <f t="shared" si="93"/>
        <v>180983.47904123613</v>
      </c>
      <c r="AT377" s="88">
        <f t="shared" si="94"/>
        <v>180873.10623695614</v>
      </c>
      <c r="AU377" s="88">
        <f t="shared" si="95"/>
        <v>14.772494032106936</v>
      </c>
      <c r="AV377" s="88">
        <f t="shared" si="96"/>
        <v>180858.33374292403</v>
      </c>
    </row>
    <row r="378" spans="1:48" x14ac:dyDescent="0.25">
      <c r="A378">
        <v>20</v>
      </c>
      <c r="B378" s="36">
        <v>4</v>
      </c>
      <c r="C378" s="37" t="s">
        <v>792</v>
      </c>
      <c r="D378" s="37">
        <v>-210</v>
      </c>
      <c r="E378" s="37">
        <v>-103.97</v>
      </c>
      <c r="F378" s="37">
        <v>50</v>
      </c>
      <c r="G378" s="37">
        <v>0.78871100000000005</v>
      </c>
      <c r="H378" s="37">
        <v>0.184563</v>
      </c>
      <c r="I378" s="37">
        <v>47.241844999999998</v>
      </c>
      <c r="J378" s="37">
        <v>1.341421</v>
      </c>
      <c r="K378" s="37">
        <v>8.9815719999999999</v>
      </c>
      <c r="L378" s="37">
        <v>0.12773699999999999</v>
      </c>
      <c r="M378" s="59">
        <v>0.78871100000000005</v>
      </c>
      <c r="N378" s="37">
        <v>0.90406799999999998</v>
      </c>
      <c r="O378" s="37">
        <v>99700</v>
      </c>
      <c r="P378" s="37">
        <v>21.7</v>
      </c>
      <c r="Q378" s="37">
        <v>60</v>
      </c>
      <c r="R378" s="37">
        <v>1.171</v>
      </c>
      <c r="S378" s="37" t="s">
        <v>799</v>
      </c>
      <c r="T378" s="37" t="s">
        <v>800</v>
      </c>
      <c r="U378" s="77">
        <v>1230</v>
      </c>
      <c r="V378" s="34">
        <v>621.41347348167915</v>
      </c>
      <c r="W378" s="2">
        <v>1.1841031963441517</v>
      </c>
      <c r="X378" s="2">
        <v>371.41559438890278</v>
      </c>
      <c r="Y378" s="2">
        <v>-25.761783902137399</v>
      </c>
      <c r="Z378" s="80">
        <f>VLOOKUP(U378,BG!$A$2:$F$55,4)</f>
        <v>9.6391308712592352</v>
      </c>
      <c r="AA378" s="80">
        <f>VLOOKUP(U378,BG!$A$2:$F$55,5)</f>
        <v>1.2212328488777018</v>
      </c>
      <c r="AB378" s="4">
        <f>VLOOKUP(U378+1,BG!$A$2:$F$55,4)</f>
        <v>22.837623416264385</v>
      </c>
      <c r="AC378" s="4">
        <f>VLOOKUP(U378+1,BG!$A$2:$F$55,5)</f>
        <v>0.60624340813146793</v>
      </c>
      <c r="AD378" s="3">
        <f>COUNTIF($U$2:U378,U378)</f>
        <v>4</v>
      </c>
      <c r="AE378" s="3">
        <f t="shared" si="82"/>
        <v>18</v>
      </c>
      <c r="AF378" s="3">
        <f t="shared" si="85"/>
        <v>14</v>
      </c>
      <c r="AG378" s="3">
        <f t="shared" si="86"/>
        <v>3</v>
      </c>
      <c r="AH378" s="81">
        <f t="shared" si="83"/>
        <v>11.968276614495437</v>
      </c>
      <c r="AI378" s="81">
        <f t="shared" si="84"/>
        <v>1.1127053005107195</v>
      </c>
      <c r="AJ378" s="83">
        <v>1.1840900000000001</v>
      </c>
      <c r="AK378" s="83">
        <v>372.38900000000001</v>
      </c>
      <c r="AL378" s="84">
        <f t="shared" si="87"/>
        <v>440.94209101000007</v>
      </c>
      <c r="AM378" s="84">
        <f t="shared" si="98"/>
        <v>439.79439248796274</v>
      </c>
      <c r="AN378" s="84">
        <f t="shared" si="88"/>
        <v>13.317164826927561</v>
      </c>
      <c r="AO378" s="84">
        <f t="shared" si="89"/>
        <v>426.47722766103516</v>
      </c>
      <c r="AP378" s="85">
        <f t="shared" si="90"/>
        <v>3.3917082579756425E-2</v>
      </c>
      <c r="AQ378" s="85">
        <f t="shared" si="91"/>
        <v>14.464863348964911</v>
      </c>
      <c r="AR378" s="86">
        <f t="shared" si="92"/>
        <v>0</v>
      </c>
      <c r="AS378" s="88">
        <f t="shared" si="93"/>
        <v>164201.9843291229</v>
      </c>
      <c r="AT378" s="88">
        <f t="shared" si="94"/>
        <v>163346.4956948231</v>
      </c>
      <c r="AU378" s="88">
        <f t="shared" si="95"/>
        <v>14.818079890697216</v>
      </c>
      <c r="AV378" s="88">
        <f t="shared" si="96"/>
        <v>163331.67761493241</v>
      </c>
    </row>
    <row r="379" spans="1:48" x14ac:dyDescent="0.25">
      <c r="A379">
        <v>20</v>
      </c>
      <c r="B379" s="36">
        <v>5</v>
      </c>
      <c r="C379" s="37" t="s">
        <v>792</v>
      </c>
      <c r="D379" s="37">
        <v>-200</v>
      </c>
      <c r="E379" s="37">
        <v>-103.97</v>
      </c>
      <c r="F379" s="37">
        <v>50</v>
      </c>
      <c r="G379" s="37">
        <v>0.79549499999999995</v>
      </c>
      <c r="H379" s="37">
        <v>0.184423</v>
      </c>
      <c r="I379" s="37">
        <v>47.206743000000003</v>
      </c>
      <c r="J379" s="37">
        <v>1.32267</v>
      </c>
      <c r="K379" s="37">
        <v>8.9782580000000003</v>
      </c>
      <c r="L379" s="37">
        <v>0.12606400000000001</v>
      </c>
      <c r="M379" s="59">
        <v>0.79549499999999995</v>
      </c>
      <c r="N379" s="37">
        <v>0.98882999999999999</v>
      </c>
      <c r="O379" s="37">
        <v>99700</v>
      </c>
      <c r="P379" s="37">
        <v>21.7</v>
      </c>
      <c r="Q379" s="37">
        <v>60</v>
      </c>
      <c r="R379" s="37">
        <v>1.171</v>
      </c>
      <c r="S379" s="37" t="s">
        <v>801</v>
      </c>
      <c r="T379" s="37" t="s">
        <v>802</v>
      </c>
      <c r="U379" s="77">
        <v>1230</v>
      </c>
      <c r="V379" s="34">
        <v>623.51676364507887</v>
      </c>
      <c r="W379" s="2">
        <v>1.0352536199153797</v>
      </c>
      <c r="X379" s="2">
        <v>424.83643080768331</v>
      </c>
      <c r="Y379" s="2">
        <v>-30.108169098357084</v>
      </c>
      <c r="Z379" s="80">
        <f>VLOOKUP(U379,BG!$A$2:$F$55,4)</f>
        <v>9.6391308712592352</v>
      </c>
      <c r="AA379" s="80">
        <f>VLOOKUP(U379,BG!$A$2:$F$55,5)</f>
        <v>1.2212328488777018</v>
      </c>
      <c r="AB379" s="4">
        <f>VLOOKUP(U379+1,BG!$A$2:$F$55,4)</f>
        <v>22.837623416264385</v>
      </c>
      <c r="AC379" s="4">
        <f>VLOOKUP(U379+1,BG!$A$2:$F$55,5)</f>
        <v>0.60624340813146793</v>
      </c>
      <c r="AD379" s="3">
        <f>COUNTIF($U$2:U379,U379)</f>
        <v>5</v>
      </c>
      <c r="AE379" s="3">
        <f t="shared" si="82"/>
        <v>18</v>
      </c>
      <c r="AF379" s="3">
        <f t="shared" si="85"/>
        <v>13</v>
      </c>
      <c r="AG379" s="3">
        <f t="shared" si="86"/>
        <v>4</v>
      </c>
      <c r="AH379" s="81">
        <f t="shared" si="83"/>
        <v>12.744658528907506</v>
      </c>
      <c r="AI379" s="81">
        <f t="shared" si="84"/>
        <v>1.0765294510550585</v>
      </c>
      <c r="AJ379" s="83">
        <v>1.02843</v>
      </c>
      <c r="AK379" s="83">
        <v>425.54300000000001</v>
      </c>
      <c r="AL379" s="84">
        <f t="shared" si="87"/>
        <v>437.64118748999999</v>
      </c>
      <c r="AM379" s="84">
        <f t="shared" si="98"/>
        <v>439.81345286558388</v>
      </c>
      <c r="AN379" s="84">
        <f t="shared" si="88"/>
        <v>13.720000250008967</v>
      </c>
      <c r="AO379" s="84">
        <f t="shared" si="89"/>
        <v>426.0934526155749</v>
      </c>
      <c r="AP379" s="85">
        <f t="shared" si="90"/>
        <v>2.710141355972337E-2</v>
      </c>
      <c r="AQ379" s="85">
        <f t="shared" si="91"/>
        <v>11.547734874425089</v>
      </c>
      <c r="AR379" s="86">
        <f t="shared" si="92"/>
        <v>0</v>
      </c>
      <c r="AS379" s="88">
        <f t="shared" si="93"/>
        <v>186235.14384805708</v>
      </c>
      <c r="AT379" s="88">
        <f t="shared" si="94"/>
        <v>186848.77753661791</v>
      </c>
      <c r="AU379" s="88">
        <f t="shared" si="95"/>
        <v>14.769984337617418</v>
      </c>
      <c r="AV379" s="88">
        <f t="shared" si="96"/>
        <v>186834.00755228029</v>
      </c>
    </row>
    <row r="380" spans="1:48" x14ac:dyDescent="0.25">
      <c r="A380">
        <v>20</v>
      </c>
      <c r="B380" s="36">
        <v>6</v>
      </c>
      <c r="C380" s="37" t="s">
        <v>792</v>
      </c>
      <c r="D380" s="37">
        <v>-190</v>
      </c>
      <c r="E380" s="37">
        <v>-103.97</v>
      </c>
      <c r="F380" s="37">
        <v>50</v>
      </c>
      <c r="G380" s="37">
        <v>0.83217099999999999</v>
      </c>
      <c r="H380" s="37">
        <v>0.18403700000000001</v>
      </c>
      <c r="I380" s="37">
        <v>47.110017999999997</v>
      </c>
      <c r="J380" s="37">
        <v>1.2802990000000001</v>
      </c>
      <c r="K380" s="37">
        <v>8.9691069999999993</v>
      </c>
      <c r="L380" s="37">
        <v>0.122171</v>
      </c>
      <c r="M380" s="59">
        <v>0.83217099999999999</v>
      </c>
      <c r="N380" s="37">
        <v>1.0557920000000001</v>
      </c>
      <c r="O380" s="37">
        <v>99700</v>
      </c>
      <c r="P380" s="37">
        <v>21.7</v>
      </c>
      <c r="Q380" s="37">
        <v>60</v>
      </c>
      <c r="R380" s="37">
        <v>1.171</v>
      </c>
      <c r="S380" s="37" t="s">
        <v>803</v>
      </c>
      <c r="T380" s="37" t="s">
        <v>804</v>
      </c>
      <c r="U380" s="77">
        <v>1230</v>
      </c>
      <c r="V380" s="34">
        <v>651.16025714942737</v>
      </c>
      <c r="W380" s="2">
        <v>0.97460036409932727</v>
      </c>
      <c r="X380" s="2">
        <v>473.02489871206143</v>
      </c>
      <c r="Y380" s="2">
        <v>-31.477559922977065</v>
      </c>
      <c r="Z380" s="80">
        <f>VLOOKUP(U380,BG!$A$2:$F$55,4)</f>
        <v>9.6391308712592352</v>
      </c>
      <c r="AA380" s="80">
        <f>VLOOKUP(U380,BG!$A$2:$F$55,5)</f>
        <v>1.2212328488777018</v>
      </c>
      <c r="AB380" s="4">
        <f>VLOOKUP(U380+1,BG!$A$2:$F$55,4)</f>
        <v>22.837623416264385</v>
      </c>
      <c r="AC380" s="4">
        <f>VLOOKUP(U380+1,BG!$A$2:$F$55,5)</f>
        <v>0.60624340813146793</v>
      </c>
      <c r="AD380" s="3">
        <f>COUNTIF($U$2:U380,U380)</f>
        <v>6</v>
      </c>
      <c r="AE380" s="3">
        <f t="shared" si="82"/>
        <v>18</v>
      </c>
      <c r="AF380" s="3">
        <f t="shared" si="85"/>
        <v>12</v>
      </c>
      <c r="AG380" s="3">
        <f t="shared" si="86"/>
        <v>5</v>
      </c>
      <c r="AH380" s="81">
        <f t="shared" si="83"/>
        <v>13.521040443319574</v>
      </c>
      <c r="AI380" s="81">
        <f t="shared" si="84"/>
        <v>1.0403536015993975</v>
      </c>
      <c r="AJ380" s="83">
        <v>0.96613700000000002</v>
      </c>
      <c r="AK380" s="83">
        <v>473.84500000000003</v>
      </c>
      <c r="AL380" s="84">
        <f t="shared" si="87"/>
        <v>457.79918676500006</v>
      </c>
      <c r="AM380" s="84">
        <f t="shared" si="98"/>
        <v>461.01023851282247</v>
      </c>
      <c r="AN380" s="84">
        <f t="shared" si="88"/>
        <v>14.066663122578634</v>
      </c>
      <c r="AO380" s="84">
        <f t="shared" si="89"/>
        <v>446.94357539024384</v>
      </c>
      <c r="AP380" s="85">
        <f t="shared" si="90"/>
        <v>2.428854999264228E-2</v>
      </c>
      <c r="AQ380" s="85">
        <f t="shared" si="91"/>
        <v>10.855611374756222</v>
      </c>
      <c r="AR380" s="86">
        <f t="shared" si="92"/>
        <v>0</v>
      </c>
      <c r="AS380" s="88">
        <f t="shared" si="93"/>
        <v>216925.85565266144</v>
      </c>
      <c r="AT380" s="88">
        <f t="shared" si="94"/>
        <v>218069.32137775113</v>
      </c>
      <c r="AU380" s="88">
        <f t="shared" si="95"/>
        <v>14.634303642060109</v>
      </c>
      <c r="AV380" s="88">
        <f t="shared" si="96"/>
        <v>218054.68707410907</v>
      </c>
    </row>
    <row r="381" spans="1:48" x14ac:dyDescent="0.25">
      <c r="A381">
        <v>20</v>
      </c>
      <c r="B381" s="36">
        <v>7</v>
      </c>
      <c r="C381" s="37" t="s">
        <v>792</v>
      </c>
      <c r="D381" s="37">
        <v>-180</v>
      </c>
      <c r="E381" s="37">
        <v>-103.97</v>
      </c>
      <c r="F381" s="37">
        <v>50</v>
      </c>
      <c r="G381" s="37">
        <v>0.83543400000000001</v>
      </c>
      <c r="H381" s="37">
        <v>0.184422</v>
      </c>
      <c r="I381" s="37">
        <v>47.206411000000003</v>
      </c>
      <c r="J381" s="37">
        <v>1.3535649999999999</v>
      </c>
      <c r="K381" s="37">
        <v>8.9781910000000007</v>
      </c>
      <c r="L381" s="37">
        <v>0.128523</v>
      </c>
      <c r="M381" s="59">
        <v>0.83543400000000001</v>
      </c>
      <c r="N381" s="37">
        <v>1.0640339999999999</v>
      </c>
      <c r="O381" s="37">
        <v>99700</v>
      </c>
      <c r="P381" s="37">
        <v>21.7</v>
      </c>
      <c r="Q381" s="37">
        <v>60</v>
      </c>
      <c r="R381" s="37">
        <v>1.171</v>
      </c>
      <c r="S381" s="37" t="s">
        <v>805</v>
      </c>
      <c r="T381" s="37" t="s">
        <v>806</v>
      </c>
      <c r="U381" s="77">
        <v>1230</v>
      </c>
      <c r="V381" s="34">
        <v>650.26672822151261</v>
      </c>
      <c r="W381" s="2">
        <v>0.95056528360357606</v>
      </c>
      <c r="X381" s="2">
        <v>482.75426064726065</v>
      </c>
      <c r="Y381" s="2">
        <v>-35.832613105558998</v>
      </c>
      <c r="Z381" s="80">
        <f>VLOOKUP(U381,BG!$A$2:$F$55,4)</f>
        <v>9.6391308712592352</v>
      </c>
      <c r="AA381" s="80">
        <f>VLOOKUP(U381,BG!$A$2:$F$55,5)</f>
        <v>1.2212328488777018</v>
      </c>
      <c r="AB381" s="4">
        <f>VLOOKUP(U381+1,BG!$A$2:$F$55,4)</f>
        <v>22.837623416264385</v>
      </c>
      <c r="AC381" s="4">
        <f>VLOOKUP(U381+1,BG!$A$2:$F$55,5)</f>
        <v>0.60624340813146793</v>
      </c>
      <c r="AD381" s="3">
        <f>COUNTIF($U$2:U381,U381)</f>
        <v>7</v>
      </c>
      <c r="AE381" s="3">
        <f t="shared" si="82"/>
        <v>18</v>
      </c>
      <c r="AF381" s="3">
        <f t="shared" si="85"/>
        <v>11</v>
      </c>
      <c r="AG381" s="3">
        <f t="shared" si="86"/>
        <v>6</v>
      </c>
      <c r="AH381" s="81">
        <f t="shared" si="83"/>
        <v>14.297422357731641</v>
      </c>
      <c r="AI381" s="81">
        <f t="shared" si="84"/>
        <v>1.0041777521437369</v>
      </c>
      <c r="AJ381" s="83">
        <v>0.94123400000000002</v>
      </c>
      <c r="AK381" s="83">
        <v>483.65100000000001</v>
      </c>
      <c r="AL381" s="84">
        <f t="shared" si="87"/>
        <v>455.228765334</v>
      </c>
      <c r="AM381" s="84">
        <f t="shared" si="98"/>
        <v>458.88944068299799</v>
      </c>
      <c r="AN381" s="84">
        <f t="shared" si="88"/>
        <v>14.357153444636566</v>
      </c>
      <c r="AO381" s="84">
        <f t="shared" si="89"/>
        <v>444.53228723836139</v>
      </c>
      <c r="AP381" s="85">
        <f t="shared" si="90"/>
        <v>2.4062319887021125E-2</v>
      </c>
      <c r="AQ381" s="85">
        <f t="shared" si="91"/>
        <v>10.696478095638611</v>
      </c>
      <c r="AR381" s="86">
        <f t="shared" si="92"/>
        <v>0</v>
      </c>
      <c r="AS381" s="88">
        <f t="shared" si="93"/>
        <v>220171.84758255444</v>
      </c>
      <c r="AT381" s="88">
        <f t="shared" si="94"/>
        <v>221530.83265575569</v>
      </c>
      <c r="AU381" s="88">
        <f t="shared" si="95"/>
        <v>14.417134073217857</v>
      </c>
      <c r="AV381" s="88">
        <f t="shared" si="96"/>
        <v>221516.41552168247</v>
      </c>
    </row>
    <row r="382" spans="1:48" x14ac:dyDescent="0.25">
      <c r="A382">
        <v>20</v>
      </c>
      <c r="B382" s="36">
        <v>8</v>
      </c>
      <c r="C382" s="37" t="s">
        <v>792</v>
      </c>
      <c r="D382" s="37">
        <v>-169.96875</v>
      </c>
      <c r="E382" s="37">
        <v>-103.97</v>
      </c>
      <c r="F382" s="37">
        <v>50</v>
      </c>
      <c r="G382" s="37">
        <v>0.81844600000000001</v>
      </c>
      <c r="H382" s="37">
        <v>0.18437200000000001</v>
      </c>
      <c r="I382" s="37">
        <v>47.193908</v>
      </c>
      <c r="J382" s="37">
        <v>1.338865</v>
      </c>
      <c r="K382" s="37">
        <v>8.9770160000000008</v>
      </c>
      <c r="L382" s="37">
        <v>0.127522</v>
      </c>
      <c r="M382" s="59">
        <v>0.81844600000000001</v>
      </c>
      <c r="N382" s="37">
        <v>1.079372</v>
      </c>
      <c r="O382" s="37">
        <v>99700</v>
      </c>
      <c r="P382" s="37">
        <v>21.7</v>
      </c>
      <c r="Q382" s="37">
        <v>60</v>
      </c>
      <c r="R382" s="37">
        <v>1.171</v>
      </c>
      <c r="S382" s="37" t="s">
        <v>807</v>
      </c>
      <c r="T382" s="37" t="s">
        <v>808</v>
      </c>
      <c r="U382" s="77">
        <v>1230</v>
      </c>
      <c r="V382" s="34">
        <v>632.05806217535383</v>
      </c>
      <c r="W382" s="2">
        <v>0.87305452667489136</v>
      </c>
      <c r="X382" s="2">
        <v>509.90123759298831</v>
      </c>
      <c r="Y382" s="2">
        <v>-39.437283463562963</v>
      </c>
      <c r="Z382" s="80">
        <f>VLOOKUP(U382,BG!$A$2:$F$55,4)</f>
        <v>9.6391308712592352</v>
      </c>
      <c r="AA382" s="80">
        <f>VLOOKUP(U382,BG!$A$2:$F$55,5)</f>
        <v>1.2212328488777018</v>
      </c>
      <c r="AB382" s="4">
        <f>VLOOKUP(U382+1,BG!$A$2:$F$55,4)</f>
        <v>22.837623416264385</v>
      </c>
      <c r="AC382" s="4">
        <f>VLOOKUP(U382+1,BG!$A$2:$F$55,5)</f>
        <v>0.60624340813146793</v>
      </c>
      <c r="AD382" s="3">
        <f>COUNTIF($U$2:U382,U382)</f>
        <v>8</v>
      </c>
      <c r="AE382" s="3">
        <f t="shared" si="82"/>
        <v>18</v>
      </c>
      <c r="AF382" s="3">
        <f t="shared" si="85"/>
        <v>10</v>
      </c>
      <c r="AG382" s="3">
        <f t="shared" si="86"/>
        <v>7</v>
      </c>
      <c r="AH382" s="81">
        <f t="shared" si="83"/>
        <v>15.073804272143708</v>
      </c>
      <c r="AI382" s="81">
        <f t="shared" si="84"/>
        <v>0.96800190268807618</v>
      </c>
      <c r="AJ382" s="83">
        <v>0.86192100000000005</v>
      </c>
      <c r="AK382" s="83">
        <v>510.92700000000002</v>
      </c>
      <c r="AL382" s="84">
        <f t="shared" si="87"/>
        <v>440.37871076700003</v>
      </c>
      <c r="AM382" s="84">
        <f t="shared" si="98"/>
        <v>445.17158363768772</v>
      </c>
      <c r="AN382" s="84">
        <f t="shared" si="88"/>
        <v>14.591471216182761</v>
      </c>
      <c r="AO382" s="84">
        <f t="shared" si="89"/>
        <v>430.58011242150496</v>
      </c>
      <c r="AP382" s="85">
        <f t="shared" si="90"/>
        <v>2.2756736929602981E-2</v>
      </c>
      <c r="AQ382" s="85">
        <f t="shared" si="91"/>
        <v>9.7985983454950656</v>
      </c>
      <c r="AR382" s="86">
        <f t="shared" si="92"/>
        <v>0</v>
      </c>
      <c r="AS382" s="88">
        <f t="shared" si="93"/>
        <v>225001.37355605102</v>
      </c>
      <c r="AT382" s="88">
        <f t="shared" si="94"/>
        <v>226993.54143808747</v>
      </c>
      <c r="AU382" s="88">
        <f t="shared" si="95"/>
        <v>14.124571900283209</v>
      </c>
      <c r="AV382" s="88">
        <f t="shared" si="96"/>
        <v>226979.41686618718</v>
      </c>
    </row>
    <row r="383" spans="1:48" ht="15.75" thickBot="1" x14ac:dyDescent="0.3">
      <c r="A383">
        <v>20</v>
      </c>
      <c r="B383" s="36">
        <v>9</v>
      </c>
      <c r="C383" s="37" t="s">
        <v>792</v>
      </c>
      <c r="D383" s="37">
        <v>-160</v>
      </c>
      <c r="E383" s="37">
        <v>-103.97</v>
      </c>
      <c r="F383" s="37">
        <v>50</v>
      </c>
      <c r="G383" s="37">
        <v>0.78401799999999999</v>
      </c>
      <c r="H383" s="37">
        <v>0.184</v>
      </c>
      <c r="I383" s="37">
        <v>47.10069</v>
      </c>
      <c r="J383" s="37">
        <v>1.337887</v>
      </c>
      <c r="K383" s="37">
        <v>8.9681429999999995</v>
      </c>
      <c r="L383" s="37">
        <v>0.12759699999999999</v>
      </c>
      <c r="M383" s="59">
        <v>0.78401799999999999</v>
      </c>
      <c r="N383" s="37">
        <v>1.0513950000000001</v>
      </c>
      <c r="O383" s="37">
        <v>99700</v>
      </c>
      <c r="P383" s="37">
        <v>21.7</v>
      </c>
      <c r="Q383" s="37">
        <v>60</v>
      </c>
      <c r="R383" s="37">
        <v>1.171</v>
      </c>
      <c r="S383" s="37" t="s">
        <v>809</v>
      </c>
      <c r="T383" s="37" t="s">
        <v>810</v>
      </c>
      <c r="U383" s="77">
        <v>1230</v>
      </c>
      <c r="V383" s="34">
        <v>598.91938645731375</v>
      </c>
      <c r="W383" s="2">
        <v>0.86467354364359517</v>
      </c>
      <c r="X383" s="2">
        <v>489.68410722407833</v>
      </c>
      <c r="Y383" s="2">
        <v>-40.439749355901682</v>
      </c>
      <c r="Z383" s="80">
        <f>VLOOKUP(U383,BG!$A$2:$F$55,4)</f>
        <v>9.6391308712592352</v>
      </c>
      <c r="AA383" s="80">
        <f>VLOOKUP(U383,BG!$A$2:$F$55,5)</f>
        <v>1.2212328488777018</v>
      </c>
      <c r="AB383" s="4">
        <f>VLOOKUP(U383+1,BG!$A$2:$F$55,4)</f>
        <v>22.837623416264385</v>
      </c>
      <c r="AC383" s="4">
        <f>VLOOKUP(U383+1,BG!$A$2:$F$55,5)</f>
        <v>0.60624340813146793</v>
      </c>
      <c r="AD383" s="3">
        <f>COUNTIF($U$2:U383,U383)</f>
        <v>9</v>
      </c>
      <c r="AE383" s="3">
        <f t="shared" si="82"/>
        <v>18</v>
      </c>
      <c r="AF383" s="3">
        <f t="shared" si="85"/>
        <v>9</v>
      </c>
      <c r="AG383" s="3">
        <f t="shared" si="86"/>
        <v>8</v>
      </c>
      <c r="AH383" s="81">
        <f t="shared" si="83"/>
        <v>15.850186186555774</v>
      </c>
      <c r="AI383" s="81">
        <f t="shared" si="84"/>
        <v>0.9318260532324153</v>
      </c>
      <c r="AJ383" s="83">
        <v>0.85310399999999997</v>
      </c>
      <c r="AK383" s="83">
        <v>490.77499999999998</v>
      </c>
      <c r="AL383" s="84">
        <f t="shared" si="87"/>
        <v>418.68211559999997</v>
      </c>
      <c r="AM383" s="84">
        <f t="shared" si="98"/>
        <v>423.41689225939405</v>
      </c>
      <c r="AN383" s="84">
        <f t="shared" si="88"/>
        <v>14.769616437217215</v>
      </c>
      <c r="AO383" s="84">
        <f t="shared" si="89"/>
        <v>408.64727582217682</v>
      </c>
      <c r="AP383" s="85">
        <f t="shared" si="90"/>
        <v>2.4556238035928619E-2</v>
      </c>
      <c r="AQ383" s="85">
        <f t="shared" si="91"/>
        <v>10.034839777823152</v>
      </c>
      <c r="AR383" s="86">
        <f t="shared" si="92"/>
        <v>0</v>
      </c>
      <c r="AS383" s="88">
        <f t="shared" si="93"/>
        <v>205478.71528358999</v>
      </c>
      <c r="AT383" s="88">
        <f t="shared" si="94"/>
        <v>207340.52286963514</v>
      </c>
      <c r="AU383" s="88">
        <f t="shared" si="95"/>
        <v>13.762713392448724</v>
      </c>
      <c r="AV383" s="88">
        <f t="shared" si="96"/>
        <v>207326.7601562427</v>
      </c>
    </row>
    <row r="384" spans="1:48" x14ac:dyDescent="0.25">
      <c r="A384">
        <v>21</v>
      </c>
      <c r="B384" s="36">
        <v>1</v>
      </c>
      <c r="C384" s="64" t="s">
        <v>811</v>
      </c>
      <c r="D384" s="64">
        <v>-240</v>
      </c>
      <c r="E384" s="64">
        <v>103.99875</v>
      </c>
      <c r="F384" s="64">
        <v>50</v>
      </c>
      <c r="G384" s="64">
        <v>0.59114500000000003</v>
      </c>
      <c r="H384" s="64">
        <v>0.18363399999999999</v>
      </c>
      <c r="I384" s="64">
        <v>47.008923000000003</v>
      </c>
      <c r="J384" s="64">
        <v>1.33582</v>
      </c>
      <c r="K384" s="64">
        <v>8.9594009999999997</v>
      </c>
      <c r="L384" s="64">
        <v>0.12756899999999999</v>
      </c>
      <c r="M384" s="65">
        <v>0.59114500000000003</v>
      </c>
      <c r="N384" s="64">
        <v>0.42777199999999999</v>
      </c>
      <c r="O384" s="64">
        <v>99700</v>
      </c>
      <c r="P384" s="64">
        <v>21.7</v>
      </c>
      <c r="Q384" s="64">
        <v>60</v>
      </c>
      <c r="R384" s="64">
        <v>1.171</v>
      </c>
      <c r="S384" s="64" t="s">
        <v>812</v>
      </c>
      <c r="T384" s="64" t="s">
        <v>813</v>
      </c>
      <c r="U384" s="77">
        <v>1230</v>
      </c>
      <c r="V384" s="34">
        <v>430.18688815860861</v>
      </c>
      <c r="W384" s="2">
        <v>1.289378465497937</v>
      </c>
      <c r="X384" s="2">
        <v>235.1155167522123</v>
      </c>
      <c r="Y384" s="2">
        <v>-43.297221988548337</v>
      </c>
      <c r="Z384" s="80">
        <f>VLOOKUP(U384,BG!$A$2:$F$55,4)</f>
        <v>9.6391308712592352</v>
      </c>
      <c r="AA384" s="80">
        <f>VLOOKUP(U384,BG!$A$2:$F$55,5)</f>
        <v>1.2212328488777018</v>
      </c>
      <c r="AB384" s="4">
        <f>VLOOKUP(U384+1,BG!$A$2:$F$55,4)</f>
        <v>22.837623416264385</v>
      </c>
      <c r="AC384" s="4">
        <f>VLOOKUP(U384+1,BG!$A$2:$F$55,5)</f>
        <v>0.60624340813146793</v>
      </c>
      <c r="AD384" s="3">
        <f>COUNTIF($U$2:U384,U384)</f>
        <v>10</v>
      </c>
      <c r="AE384" s="3">
        <f t="shared" si="82"/>
        <v>18</v>
      </c>
      <c r="AF384" s="3">
        <f t="shared" si="85"/>
        <v>8</v>
      </c>
      <c r="AG384" s="3">
        <f t="shared" si="86"/>
        <v>9</v>
      </c>
      <c r="AH384" s="81">
        <f t="shared" si="83"/>
        <v>16.626568100967845</v>
      </c>
      <c r="AI384" s="81">
        <f t="shared" si="84"/>
        <v>0.89565020377675442</v>
      </c>
      <c r="AJ384" s="83">
        <v>1.2886500000000001</v>
      </c>
      <c r="AK384" s="83">
        <v>236.40199999999999</v>
      </c>
      <c r="AL384" s="84">
        <f t="shared" si="87"/>
        <v>304.6394373</v>
      </c>
      <c r="AM384" s="84">
        <f t="shared" si="98"/>
        <v>303.152884204722</v>
      </c>
      <c r="AN384" s="84">
        <f t="shared" si="88"/>
        <v>14.891589107739934</v>
      </c>
      <c r="AO384" s="84">
        <f t="shared" si="89"/>
        <v>288.26129509698205</v>
      </c>
      <c r="AP384" s="85">
        <f t="shared" si="90"/>
        <v>5.6817000692055156E-2</v>
      </c>
      <c r="AQ384" s="85">
        <f t="shared" si="91"/>
        <v>16.378142203017944</v>
      </c>
      <c r="AR384" s="86">
        <f t="shared" si="92"/>
        <v>0</v>
      </c>
      <c r="AS384" s="88">
        <f t="shared" si="93"/>
        <v>72017.372256594594</v>
      </c>
      <c r="AT384" s="88">
        <f t="shared" si="94"/>
        <v>71275.947024716792</v>
      </c>
      <c r="AU384" s="88">
        <f t="shared" si="95"/>
        <v>13.337654818906968</v>
      </c>
      <c r="AV384" s="88">
        <f t="shared" si="96"/>
        <v>71262.60936989788</v>
      </c>
    </row>
    <row r="385" spans="1:48" x14ac:dyDescent="0.25">
      <c r="A385">
        <v>21</v>
      </c>
      <c r="B385" s="36">
        <v>2</v>
      </c>
      <c r="C385" s="37" t="s">
        <v>811</v>
      </c>
      <c r="D385" s="37">
        <v>-230</v>
      </c>
      <c r="E385" s="37">
        <v>103.99875</v>
      </c>
      <c r="F385" s="37">
        <v>50</v>
      </c>
      <c r="G385" s="37">
        <v>0.58293700000000004</v>
      </c>
      <c r="H385" s="37">
        <v>0.18387999999999999</v>
      </c>
      <c r="I385" s="37">
        <v>47.070532999999998</v>
      </c>
      <c r="J385" s="37">
        <v>1.3353889999999999</v>
      </c>
      <c r="K385" s="37">
        <v>8.9652729999999998</v>
      </c>
      <c r="L385" s="37">
        <v>0.12743599999999999</v>
      </c>
      <c r="M385" s="59">
        <v>0.58293700000000004</v>
      </c>
      <c r="N385" s="37">
        <v>0.40424700000000002</v>
      </c>
      <c r="O385" s="37">
        <v>99700</v>
      </c>
      <c r="P385" s="37">
        <v>21.7</v>
      </c>
      <c r="Q385" s="37">
        <v>60</v>
      </c>
      <c r="R385" s="37">
        <v>1.171</v>
      </c>
      <c r="S385" s="37" t="s">
        <v>814</v>
      </c>
      <c r="T385" s="37" t="s">
        <v>815</v>
      </c>
      <c r="U385" s="77">
        <v>1230</v>
      </c>
      <c r="V385" s="34">
        <v>419.39204922921704</v>
      </c>
      <c r="W385" s="2">
        <v>1.4473645868868994</v>
      </c>
      <c r="X385" s="2">
        <v>203.88103371384764</v>
      </c>
      <c r="Y385" s="2">
        <v>-46.548135227851752</v>
      </c>
      <c r="Z385" s="80">
        <f>VLOOKUP(U385,BG!$A$2:$F$55,4)</f>
        <v>9.6391308712592352</v>
      </c>
      <c r="AA385" s="80">
        <f>VLOOKUP(U385,BG!$A$2:$F$55,5)</f>
        <v>1.2212328488777018</v>
      </c>
      <c r="AB385" s="4">
        <f>VLOOKUP(U385+1,BG!$A$2:$F$55,4)</f>
        <v>22.837623416264385</v>
      </c>
      <c r="AC385" s="4">
        <f>VLOOKUP(U385+1,BG!$A$2:$F$55,5)</f>
        <v>0.60624340813146793</v>
      </c>
      <c r="AD385" s="3">
        <f>COUNTIF($U$2:U385,U385)</f>
        <v>11</v>
      </c>
      <c r="AE385" s="3">
        <f t="shared" si="82"/>
        <v>18</v>
      </c>
      <c r="AF385" s="3">
        <f t="shared" si="85"/>
        <v>7</v>
      </c>
      <c r="AG385" s="3">
        <f t="shared" si="86"/>
        <v>10</v>
      </c>
      <c r="AH385" s="81">
        <f t="shared" si="83"/>
        <v>17.402950015379911</v>
      </c>
      <c r="AI385" s="81">
        <f t="shared" si="84"/>
        <v>0.85947435432109365</v>
      </c>
      <c r="AJ385" s="83">
        <v>1.44591</v>
      </c>
      <c r="AK385" s="83">
        <v>205.03</v>
      </c>
      <c r="AL385" s="84">
        <f t="shared" si="87"/>
        <v>296.45492730000001</v>
      </c>
      <c r="AM385" s="84">
        <f t="shared" ref="AM385:AM416" si="99">W385*X385+IF(Y385&gt;0,Y385,0)</f>
        <v>295.09018813531708</v>
      </c>
      <c r="AN385" s="84">
        <f t="shared" si="88"/>
        <v>14.957389227750916</v>
      </c>
      <c r="AO385" s="84">
        <f t="shared" si="89"/>
        <v>280.13279890756615</v>
      </c>
      <c r="AP385" s="85">
        <f t="shared" si="90"/>
        <v>5.8265681334300219E-2</v>
      </c>
      <c r="AQ385" s="85">
        <f t="shared" si="91"/>
        <v>16.322128392433854</v>
      </c>
      <c r="AR385" s="86">
        <f t="shared" si="92"/>
        <v>0</v>
      </c>
      <c r="AS385" s="88">
        <f t="shared" si="93"/>
        <v>60782.153744319003</v>
      </c>
      <c r="AT385" s="88">
        <f t="shared" si="94"/>
        <v>60163.292595842227</v>
      </c>
      <c r="AU385" s="88">
        <f t="shared" si="95"/>
        <v>12.855492448850502</v>
      </c>
      <c r="AV385" s="88">
        <f t="shared" si="96"/>
        <v>60150.437103393378</v>
      </c>
    </row>
    <row r="386" spans="1:48" x14ac:dyDescent="0.25">
      <c r="A386">
        <v>21</v>
      </c>
      <c r="B386" s="36">
        <v>3</v>
      </c>
      <c r="C386" s="37" t="s">
        <v>811</v>
      </c>
      <c r="D386" s="37">
        <v>-219.96875</v>
      </c>
      <c r="E386" s="37">
        <v>103.99875</v>
      </c>
      <c r="F386" s="37">
        <v>50</v>
      </c>
      <c r="G386" s="37">
        <v>0.62950600000000001</v>
      </c>
      <c r="H386" s="37">
        <v>0.183777</v>
      </c>
      <c r="I386" s="37">
        <v>47.044753999999998</v>
      </c>
      <c r="J386" s="37">
        <v>1.3562540000000001</v>
      </c>
      <c r="K386" s="37">
        <v>8.9627909999999993</v>
      </c>
      <c r="L386" s="37">
        <v>0.12929099999999999</v>
      </c>
      <c r="M386" s="59">
        <v>0.62950600000000001</v>
      </c>
      <c r="N386" s="37">
        <v>0.406366</v>
      </c>
      <c r="O386" s="37">
        <v>99700</v>
      </c>
      <c r="P386" s="37">
        <v>21.7</v>
      </c>
      <c r="Q386" s="37">
        <v>60</v>
      </c>
      <c r="R386" s="37">
        <v>1.171</v>
      </c>
      <c r="S386" s="37" t="s">
        <v>816</v>
      </c>
      <c r="T386" s="37" t="s">
        <v>817</v>
      </c>
      <c r="U386" s="77">
        <v>1230</v>
      </c>
      <c r="V386" s="34">
        <v>455.49236145159978</v>
      </c>
      <c r="W386" s="2">
        <v>1.652019928112173</v>
      </c>
      <c r="X386" s="2">
        <v>195.66891700658286</v>
      </c>
      <c r="Y386" s="2">
        <v>-46.986697649271242</v>
      </c>
      <c r="Z386" s="80">
        <f>VLOOKUP(U386,BG!$A$2:$F$55,4)</f>
        <v>9.6391308712592352</v>
      </c>
      <c r="AA386" s="80">
        <f>VLOOKUP(U386,BG!$A$2:$F$55,5)</f>
        <v>1.2212328488777018</v>
      </c>
      <c r="AB386" s="4">
        <f>VLOOKUP(U386+1,BG!$A$2:$F$55,4)</f>
        <v>22.837623416264385</v>
      </c>
      <c r="AC386" s="4">
        <f>VLOOKUP(U386+1,BG!$A$2:$F$55,5)</f>
        <v>0.60624340813146793</v>
      </c>
      <c r="AD386" s="3">
        <f>COUNTIF($U$2:U386,U386)</f>
        <v>12</v>
      </c>
      <c r="AE386" s="3">
        <f t="shared" ref="AE386:AE437" si="100">COUNTIF($U$2:$U$437,U386)</f>
        <v>18</v>
      </c>
      <c r="AF386" s="3">
        <f t="shared" si="85"/>
        <v>6</v>
      </c>
      <c r="AG386" s="3">
        <f t="shared" si="86"/>
        <v>11</v>
      </c>
      <c r="AH386" s="81">
        <f t="shared" ref="AH386:AH437" si="101">(AF386*Z386+AG386*AB386)/(AE386-1)</f>
        <v>18.179331929791978</v>
      </c>
      <c r="AI386" s="81">
        <f t="shared" ref="AI386:AI437" si="102">(AF386*AA386+AG386*AC386)/(AE386-1)</f>
        <v>0.82329850486543277</v>
      </c>
      <c r="AJ386" s="83">
        <v>1.64619</v>
      </c>
      <c r="AK386" s="83">
        <v>196.82400000000001</v>
      </c>
      <c r="AL386" s="84">
        <f t="shared" si="87"/>
        <v>324.00970056000006</v>
      </c>
      <c r="AM386" s="84">
        <f t="shared" si="99"/>
        <v>323.24895020700177</v>
      </c>
      <c r="AN386" s="84">
        <f t="shared" si="88"/>
        <v>14.967016797250158</v>
      </c>
      <c r="AO386" s="84">
        <f t="shared" si="89"/>
        <v>308.28193340975162</v>
      </c>
      <c r="AP386" s="85">
        <f t="shared" si="90"/>
        <v>5.1017479280383082E-2</v>
      </c>
      <c r="AQ386" s="85">
        <f t="shared" si="91"/>
        <v>15.72776715024844</v>
      </c>
      <c r="AR386" s="86">
        <f t="shared" si="92"/>
        <v>0</v>
      </c>
      <c r="AS386" s="88">
        <f t="shared" si="93"/>
        <v>63772.885303021452</v>
      </c>
      <c r="AT386" s="88">
        <f t="shared" si="94"/>
        <v>63249.772010518856</v>
      </c>
      <c r="AU386" s="88">
        <f t="shared" si="95"/>
        <v>12.322322551471874</v>
      </c>
      <c r="AV386" s="88">
        <f t="shared" si="96"/>
        <v>63237.449687967382</v>
      </c>
    </row>
    <row r="387" spans="1:48" x14ac:dyDescent="0.25">
      <c r="A387">
        <v>21</v>
      </c>
      <c r="B387" s="36">
        <v>4</v>
      </c>
      <c r="C387" s="37" t="s">
        <v>811</v>
      </c>
      <c r="D387" s="37">
        <v>-210</v>
      </c>
      <c r="E387" s="37">
        <v>103.99875</v>
      </c>
      <c r="F387" s="37">
        <v>50</v>
      </c>
      <c r="G387" s="37">
        <v>0.57530700000000001</v>
      </c>
      <c r="H387" s="37">
        <v>0.18332699999999999</v>
      </c>
      <c r="I387" s="37">
        <v>46.931862000000002</v>
      </c>
      <c r="J387" s="37">
        <v>1.333785</v>
      </c>
      <c r="K387" s="37">
        <v>8.9520549999999997</v>
      </c>
      <c r="L387" s="37">
        <v>0.12745600000000001</v>
      </c>
      <c r="M387" s="59">
        <v>0.57530700000000001</v>
      </c>
      <c r="N387" s="37">
        <v>0.34504800000000002</v>
      </c>
      <c r="O387" s="37">
        <v>99700</v>
      </c>
      <c r="P387" s="37">
        <v>21.7</v>
      </c>
      <c r="Q387" s="37">
        <v>60</v>
      </c>
      <c r="R387" s="37">
        <v>1.171</v>
      </c>
      <c r="S387" s="37" t="s">
        <v>818</v>
      </c>
      <c r="T387" s="37" t="s">
        <v>819</v>
      </c>
      <c r="U387" s="77">
        <v>1230</v>
      </c>
      <c r="V387" s="34">
        <v>405.30430311099587</v>
      </c>
      <c r="W387" s="2">
        <v>1.673326655293037</v>
      </c>
      <c r="X387" s="2">
        <v>172.24831291523884</v>
      </c>
      <c r="Y387" s="2">
        <v>-49.111287257641251</v>
      </c>
      <c r="Z387" s="80">
        <f>VLOOKUP(U387,BG!$A$2:$F$55,4)</f>
        <v>9.6391308712592352</v>
      </c>
      <c r="AA387" s="80">
        <f>VLOOKUP(U387,BG!$A$2:$F$55,5)</f>
        <v>1.2212328488777018</v>
      </c>
      <c r="AB387" s="4">
        <f>VLOOKUP(U387+1,BG!$A$2:$F$55,4)</f>
        <v>22.837623416264385</v>
      </c>
      <c r="AC387" s="4">
        <f>VLOOKUP(U387+1,BG!$A$2:$F$55,5)</f>
        <v>0.60624340813146793</v>
      </c>
      <c r="AD387" s="3">
        <f>COUNTIF($U$2:U387,U387)</f>
        <v>13</v>
      </c>
      <c r="AE387" s="3">
        <f t="shared" si="100"/>
        <v>18</v>
      </c>
      <c r="AF387" s="3">
        <f t="shared" ref="AF387:AF437" si="103">AE387-AD387</f>
        <v>5</v>
      </c>
      <c r="AG387" s="3">
        <f t="shared" ref="AG387:AG437" si="104">AD387-1</f>
        <v>12</v>
      </c>
      <c r="AH387" s="81">
        <f t="shared" si="101"/>
        <v>18.955713844204045</v>
      </c>
      <c r="AI387" s="81">
        <f t="shared" si="102"/>
        <v>0.787122655409772</v>
      </c>
      <c r="AJ387" s="83">
        <v>1.63618</v>
      </c>
      <c r="AK387" s="83">
        <v>173.89500000000001</v>
      </c>
      <c r="AL387" s="84">
        <f t="shared" ref="AL387:AL437" si="105">AJ387*AK387</f>
        <v>284.52352110000004</v>
      </c>
      <c r="AM387" s="84">
        <f t="shared" si="99"/>
        <v>288.22769333032505</v>
      </c>
      <c r="AN387" s="84">
        <f t="shared" ref="AN387:AN437" si="106">AH387*AI387</f>
        <v>14.920471816237665</v>
      </c>
      <c r="AO387" s="84">
        <f t="shared" ref="AO387:AO437" si="107">AM387-AN387</f>
        <v>273.30722151408736</v>
      </c>
      <c r="AP387" s="85">
        <f t="shared" ref="AP387:AP437" si="108">ABS((AL387-AO387)/AO387)</f>
        <v>4.1039162901645269E-2</v>
      </c>
      <c r="AQ387" s="85">
        <f t="shared" ref="AQ387:AQ437" si="109">IF(AP387&lt;&gt;"",ABS((AL387-AO387)),"")</f>
        <v>11.21629958591268</v>
      </c>
      <c r="AR387" s="86">
        <f t="shared" ref="AR387:AR437" si="110">IF((AJ387&lt;$BB$2)+(AJ387&gt;$BC$2)+(AK387&lt;$BB$3)+(AK387&gt;$BC$3),1,0)</f>
        <v>0</v>
      </c>
      <c r="AS387" s="88">
        <f t="shared" ref="AS387:AS437" si="111">IF(AR387=0,AJ387*AK387^2,"")</f>
        <v>49477.217701684502</v>
      </c>
      <c r="AT387" s="88">
        <f t="shared" ref="AT387:AT437" si="112">W387*X387^2</f>
        <v>49646.733911599331</v>
      </c>
      <c r="AU387" s="88">
        <f t="shared" ref="AU387:AU437" si="113">AH387*AI387^2</f>
        <v>11.744241395963654</v>
      </c>
      <c r="AV387" s="88">
        <f t="shared" ref="AV387:AV437" si="114">IF(AR387=0,AT387-AU387,"")</f>
        <v>49634.989670203366</v>
      </c>
    </row>
    <row r="388" spans="1:48" x14ac:dyDescent="0.25">
      <c r="A388">
        <v>21</v>
      </c>
      <c r="B388" s="36">
        <v>5</v>
      </c>
      <c r="C388" s="37" t="s">
        <v>811</v>
      </c>
      <c r="D388" s="37">
        <v>-200</v>
      </c>
      <c r="E388" s="37">
        <v>103.99875</v>
      </c>
      <c r="F388" s="37">
        <v>50</v>
      </c>
      <c r="G388" s="37">
        <v>0.55395399999999995</v>
      </c>
      <c r="H388" s="37">
        <v>0.18380299999999999</v>
      </c>
      <c r="I388" s="37">
        <v>47.051189000000001</v>
      </c>
      <c r="J388" s="37">
        <v>1.3717299999999999</v>
      </c>
      <c r="K388" s="37">
        <v>8.9633830000000003</v>
      </c>
      <c r="L388" s="37">
        <v>0.13075000000000001</v>
      </c>
      <c r="M388" s="59">
        <v>0.55395399999999995</v>
      </c>
      <c r="N388" s="37">
        <v>0.33784599999999998</v>
      </c>
      <c r="O388" s="37">
        <v>99700</v>
      </c>
      <c r="P388" s="37">
        <v>21.7</v>
      </c>
      <c r="Q388" s="37">
        <v>60</v>
      </c>
      <c r="R388" s="37">
        <v>1.171</v>
      </c>
      <c r="S388" s="37" t="s">
        <v>820</v>
      </c>
      <c r="T388" s="37" t="s">
        <v>821</v>
      </c>
      <c r="U388" s="77">
        <v>1230</v>
      </c>
      <c r="V388" s="34">
        <v>383.22452466149741</v>
      </c>
      <c r="W388" s="2">
        <v>1.679513090534934</v>
      </c>
      <c r="X388" s="2">
        <v>163.2447569681093</v>
      </c>
      <c r="Y388" s="2">
        <v>-50.313633270309332</v>
      </c>
      <c r="Z388" s="80">
        <f>VLOOKUP(U388,BG!$A$2:$F$55,4)</f>
        <v>9.6391308712592352</v>
      </c>
      <c r="AA388" s="80">
        <f>VLOOKUP(U388,BG!$A$2:$F$55,5)</f>
        <v>1.2212328488777018</v>
      </c>
      <c r="AB388" s="4">
        <f>VLOOKUP(U388+1,BG!$A$2:$F$55,4)</f>
        <v>22.837623416264385</v>
      </c>
      <c r="AC388" s="4">
        <f>VLOOKUP(U388+1,BG!$A$2:$F$55,5)</f>
        <v>0.60624340813146793</v>
      </c>
      <c r="AD388" s="3">
        <f>COUNTIF($U$2:U388,U388)</f>
        <v>14</v>
      </c>
      <c r="AE388" s="3">
        <f t="shared" si="100"/>
        <v>18</v>
      </c>
      <c r="AF388" s="3">
        <f t="shared" si="103"/>
        <v>4</v>
      </c>
      <c r="AG388" s="3">
        <f t="shared" si="104"/>
        <v>13</v>
      </c>
      <c r="AH388" s="81">
        <f t="shared" si="101"/>
        <v>19.732095758616115</v>
      </c>
      <c r="AI388" s="81">
        <f t="shared" si="102"/>
        <v>0.75094680595411112</v>
      </c>
      <c r="AJ388" s="83">
        <v>1.6316200000000001</v>
      </c>
      <c r="AK388" s="83">
        <v>165.22399999999999</v>
      </c>
      <c r="AL388" s="84">
        <f t="shared" si="105"/>
        <v>269.58278287999997</v>
      </c>
      <c r="AM388" s="84">
        <f t="shared" si="99"/>
        <v>274.17170628913345</v>
      </c>
      <c r="AN388" s="84">
        <f t="shared" si="106"/>
        <v>14.817754284713434</v>
      </c>
      <c r="AO388" s="84">
        <f t="shared" si="107"/>
        <v>259.35395200442002</v>
      </c>
      <c r="AP388" s="85">
        <f t="shared" si="108"/>
        <v>3.9439656872495316E-2</v>
      </c>
      <c r="AQ388" s="85">
        <f t="shared" si="109"/>
        <v>10.228830875579945</v>
      </c>
      <c r="AR388" s="86">
        <f t="shared" si="110"/>
        <v>0</v>
      </c>
      <c r="AS388" s="88">
        <f t="shared" si="111"/>
        <v>44541.545718565118</v>
      </c>
      <c r="AT388" s="88">
        <f t="shared" si="112"/>
        <v>44757.093560701433</v>
      </c>
      <c r="AU388" s="88">
        <f t="shared" si="113"/>
        <v>11.127345251518397</v>
      </c>
      <c r="AV388" s="88">
        <f t="shared" si="114"/>
        <v>44745.966215449916</v>
      </c>
    </row>
    <row r="389" spans="1:48" x14ac:dyDescent="0.25">
      <c r="A389">
        <v>21</v>
      </c>
      <c r="B389" s="36">
        <v>6</v>
      </c>
      <c r="C389" s="37" t="s">
        <v>811</v>
      </c>
      <c r="D389" s="37">
        <v>-190</v>
      </c>
      <c r="E389" s="37">
        <v>103.99875</v>
      </c>
      <c r="F389" s="37">
        <v>50</v>
      </c>
      <c r="G389" s="37">
        <v>0.53487399999999996</v>
      </c>
      <c r="H389" s="37">
        <v>0.18343799999999999</v>
      </c>
      <c r="I389" s="37">
        <v>46.959541000000002</v>
      </c>
      <c r="J389" s="37">
        <v>1.382115</v>
      </c>
      <c r="K389" s="37">
        <v>8.9546309999999991</v>
      </c>
      <c r="L389" s="37">
        <v>0.131885</v>
      </c>
      <c r="M389" s="59">
        <v>0.53487399999999996</v>
      </c>
      <c r="N389" s="37">
        <v>0.29992000000000002</v>
      </c>
      <c r="O389" s="37">
        <v>99700</v>
      </c>
      <c r="P389" s="37">
        <v>21.7</v>
      </c>
      <c r="Q389" s="37">
        <v>60</v>
      </c>
      <c r="R389" s="37">
        <v>1.171</v>
      </c>
      <c r="S389" s="37" t="s">
        <v>822</v>
      </c>
      <c r="T389" s="37" t="s">
        <v>823</v>
      </c>
      <c r="U389" s="77">
        <v>1230</v>
      </c>
      <c r="V389" s="34">
        <v>363.0768599452083</v>
      </c>
      <c r="W389" s="2">
        <v>1.7799590102141896</v>
      </c>
      <c r="X389" s="2">
        <v>146.38822715032035</v>
      </c>
      <c r="Y389" s="2">
        <v>-52.442984088099422</v>
      </c>
      <c r="Z389" s="80">
        <f>VLOOKUP(U389,BG!$A$2:$F$55,4)</f>
        <v>9.6391308712592352</v>
      </c>
      <c r="AA389" s="80">
        <f>VLOOKUP(U389,BG!$A$2:$F$55,5)</f>
        <v>1.2212328488777018</v>
      </c>
      <c r="AB389" s="4">
        <f>VLOOKUP(U389+1,BG!$A$2:$F$55,4)</f>
        <v>22.837623416264385</v>
      </c>
      <c r="AC389" s="4">
        <f>VLOOKUP(U389+1,BG!$A$2:$F$55,5)</f>
        <v>0.60624340813146793</v>
      </c>
      <c r="AD389" s="3">
        <f>COUNTIF($U$2:U389,U389)</f>
        <v>15</v>
      </c>
      <c r="AE389" s="3">
        <f t="shared" si="100"/>
        <v>18</v>
      </c>
      <c r="AF389" s="3">
        <f t="shared" si="103"/>
        <v>3</v>
      </c>
      <c r="AG389" s="3">
        <f t="shared" si="104"/>
        <v>14</v>
      </c>
      <c r="AH389" s="81">
        <f t="shared" si="101"/>
        <v>20.508477673028182</v>
      </c>
      <c r="AI389" s="81">
        <f t="shared" si="102"/>
        <v>0.71477095649845035</v>
      </c>
      <c r="AJ389" s="83">
        <v>1.6336900000000001</v>
      </c>
      <c r="AK389" s="83">
        <v>146.571</v>
      </c>
      <c r="AL389" s="84">
        <f t="shared" si="105"/>
        <v>239.45157699000001</v>
      </c>
      <c r="AM389" s="84">
        <f t="shared" si="99"/>
        <v>260.56504390549418</v>
      </c>
      <c r="AN389" s="84">
        <f t="shared" si="106"/>
        <v>14.658864202677467</v>
      </c>
      <c r="AO389" s="84">
        <f t="shared" si="107"/>
        <v>245.9061797028167</v>
      </c>
      <c r="AP389" s="85">
        <f t="shared" si="108"/>
        <v>2.6248233048137427E-2</v>
      </c>
      <c r="AQ389" s="85">
        <f t="shared" si="109"/>
        <v>6.4546027128166941</v>
      </c>
      <c r="AR389" s="86">
        <f t="shared" si="110"/>
        <v>0</v>
      </c>
      <c r="AS389" s="88">
        <f t="shared" si="111"/>
        <v>35096.657091001289</v>
      </c>
      <c r="AT389" s="88">
        <f t="shared" si="112"/>
        <v>38143.65483467067</v>
      </c>
      <c r="AU389" s="88">
        <f t="shared" si="113"/>
        <v>10.477730387328666</v>
      </c>
      <c r="AV389" s="88">
        <f t="shared" si="114"/>
        <v>38133.177104283342</v>
      </c>
    </row>
    <row r="390" spans="1:48" x14ac:dyDescent="0.25">
      <c r="A390">
        <v>21</v>
      </c>
      <c r="B390" s="36">
        <v>7</v>
      </c>
      <c r="C390" s="37" t="s">
        <v>811</v>
      </c>
      <c r="D390" s="37">
        <v>-180</v>
      </c>
      <c r="E390" s="37">
        <v>103.99875</v>
      </c>
      <c r="F390" s="37">
        <v>50</v>
      </c>
      <c r="G390" s="37">
        <v>0.55445900000000004</v>
      </c>
      <c r="H390" s="37">
        <v>0.18357100000000001</v>
      </c>
      <c r="I390" s="37">
        <v>46.993057999999998</v>
      </c>
      <c r="J390" s="37">
        <v>1.324567</v>
      </c>
      <c r="K390" s="37">
        <v>8.9579050000000002</v>
      </c>
      <c r="L390" s="37">
        <v>0.12643599999999999</v>
      </c>
      <c r="M390" s="59">
        <v>0.55445900000000004</v>
      </c>
      <c r="N390" s="37">
        <v>0.32575599999999999</v>
      </c>
      <c r="O390" s="37">
        <v>99700</v>
      </c>
      <c r="P390" s="37">
        <v>21.7</v>
      </c>
      <c r="Q390" s="37">
        <v>60</v>
      </c>
      <c r="R390" s="37">
        <v>1.171</v>
      </c>
      <c r="S390" s="37" t="s">
        <v>824</v>
      </c>
      <c r="T390" s="37" t="s">
        <v>825</v>
      </c>
      <c r="U390" s="77">
        <v>1230</v>
      </c>
      <c r="V390" s="34">
        <v>376.07036706655487</v>
      </c>
      <c r="W390" s="2">
        <v>1.621733133982495</v>
      </c>
      <c r="X390" s="2">
        <v>169.03149276019161</v>
      </c>
      <c r="Y390" s="2">
        <v>-51.033364356605311</v>
      </c>
      <c r="Z390" s="80">
        <f>VLOOKUP(U390,BG!$A$2:$F$55,4)</f>
        <v>9.6391308712592352</v>
      </c>
      <c r="AA390" s="80">
        <f>VLOOKUP(U390,BG!$A$2:$F$55,5)</f>
        <v>1.2212328488777018</v>
      </c>
      <c r="AB390" s="4">
        <f>VLOOKUP(U390+1,BG!$A$2:$F$55,4)</f>
        <v>22.837623416264385</v>
      </c>
      <c r="AC390" s="4">
        <f>VLOOKUP(U390+1,BG!$A$2:$F$55,5)</f>
        <v>0.60624340813146793</v>
      </c>
      <c r="AD390" s="3">
        <f>COUNTIF($U$2:U390,U390)</f>
        <v>16</v>
      </c>
      <c r="AE390" s="3">
        <f t="shared" si="100"/>
        <v>18</v>
      </c>
      <c r="AF390" s="3">
        <f t="shared" si="103"/>
        <v>2</v>
      </c>
      <c r="AG390" s="3">
        <f t="shared" si="104"/>
        <v>15</v>
      </c>
      <c r="AH390" s="81">
        <f t="shared" si="101"/>
        <v>21.284859587440252</v>
      </c>
      <c r="AI390" s="81">
        <f t="shared" si="102"/>
        <v>0.67859510704278958</v>
      </c>
      <c r="AJ390" s="83">
        <v>1.60972</v>
      </c>
      <c r="AK390" s="83">
        <v>170.173</v>
      </c>
      <c r="AL390" s="84">
        <f t="shared" si="105"/>
        <v>273.93088155999999</v>
      </c>
      <c r="AM390" s="84">
        <f t="shared" si="99"/>
        <v>274.12397249572496</v>
      </c>
      <c r="AN390" s="84">
        <f t="shared" si="106"/>
        <v>14.443801570129764</v>
      </c>
      <c r="AO390" s="84">
        <f t="shared" si="107"/>
        <v>259.68017092559518</v>
      </c>
      <c r="AP390" s="85">
        <f t="shared" si="108"/>
        <v>5.4877931509402747E-2</v>
      </c>
      <c r="AQ390" s="85">
        <f t="shared" si="109"/>
        <v>14.250710634404811</v>
      </c>
      <c r="AR390" s="86">
        <f t="shared" si="110"/>
        <v>0</v>
      </c>
      <c r="AS390" s="88">
        <f t="shared" si="111"/>
        <v>46615.639907709883</v>
      </c>
      <c r="AT390" s="88">
        <f t="shared" si="112"/>
        <v>46335.584272306092</v>
      </c>
      <c r="AU390" s="88">
        <f t="shared" si="113"/>
        <v>9.8014930725870197</v>
      </c>
      <c r="AV390" s="88">
        <f t="shared" si="114"/>
        <v>46325.782779233508</v>
      </c>
    </row>
    <row r="391" spans="1:48" x14ac:dyDescent="0.25">
      <c r="A391">
        <v>21</v>
      </c>
      <c r="B391" s="36">
        <v>8</v>
      </c>
      <c r="C391" s="37" t="s">
        <v>811</v>
      </c>
      <c r="D391" s="37">
        <v>-169.96875</v>
      </c>
      <c r="E391" s="37">
        <v>103.99875</v>
      </c>
      <c r="F391" s="37">
        <v>50</v>
      </c>
      <c r="G391" s="37">
        <v>0.51397400000000004</v>
      </c>
      <c r="H391" s="37">
        <v>0.18314800000000001</v>
      </c>
      <c r="I391" s="37">
        <v>46.886752999999999</v>
      </c>
      <c r="J391" s="37">
        <v>1.2983290000000001</v>
      </c>
      <c r="K391" s="37">
        <v>8.9477980000000006</v>
      </c>
      <c r="L391" s="37">
        <v>0.12408</v>
      </c>
      <c r="M391" s="59">
        <v>0.51397400000000004</v>
      </c>
      <c r="N391" s="37">
        <v>0.29271000000000003</v>
      </c>
      <c r="O391" s="37">
        <v>99700</v>
      </c>
      <c r="P391" s="37">
        <v>21.7</v>
      </c>
      <c r="Q391" s="37">
        <v>60</v>
      </c>
      <c r="R391" s="37">
        <v>1.171</v>
      </c>
      <c r="S391" s="37" t="s">
        <v>826</v>
      </c>
      <c r="T391" s="37" t="s">
        <v>827</v>
      </c>
      <c r="U391" s="77">
        <v>1230</v>
      </c>
      <c r="V391" s="34">
        <v>337.54313251676285</v>
      </c>
      <c r="W391" s="2">
        <v>1.6271045553890529</v>
      </c>
      <c r="X391" s="2">
        <v>150.68433320009254</v>
      </c>
      <c r="Y391" s="2">
        <v>-55.392485895246651</v>
      </c>
      <c r="Z391" s="80">
        <f>VLOOKUP(U391,BG!$A$2:$F$55,4)</f>
        <v>9.6391308712592352</v>
      </c>
      <c r="AA391" s="80">
        <f>VLOOKUP(U391,BG!$A$2:$F$55,5)</f>
        <v>1.2212328488777018</v>
      </c>
      <c r="AB391" s="4">
        <f>VLOOKUP(U391+1,BG!$A$2:$F$55,4)</f>
        <v>22.837623416264385</v>
      </c>
      <c r="AC391" s="4">
        <f>VLOOKUP(U391+1,BG!$A$2:$F$55,5)</f>
        <v>0.60624340813146793</v>
      </c>
      <c r="AD391" s="3">
        <f>COUNTIF($U$2:U391,U391)</f>
        <v>17</v>
      </c>
      <c r="AE391" s="3">
        <f t="shared" si="100"/>
        <v>18</v>
      </c>
      <c r="AF391" s="3">
        <f t="shared" si="103"/>
        <v>1</v>
      </c>
      <c r="AG391" s="3">
        <f t="shared" si="104"/>
        <v>16</v>
      </c>
      <c r="AH391" s="81">
        <f t="shared" si="101"/>
        <v>22.061241501852319</v>
      </c>
      <c r="AI391" s="81">
        <f t="shared" si="102"/>
        <v>0.6424192575871287</v>
      </c>
      <c r="AJ391" s="83">
        <v>1.5725800000000001</v>
      </c>
      <c r="AK391" s="83">
        <v>152.07300000000001</v>
      </c>
      <c r="AL391" s="84">
        <f t="shared" si="105"/>
        <v>239.14695834000003</v>
      </c>
      <c r="AM391" s="84">
        <f t="shared" si="99"/>
        <v>245.17916497563246</v>
      </c>
      <c r="AN391" s="84">
        <f t="shared" si="106"/>
        <v>14.172566387070319</v>
      </c>
      <c r="AO391" s="84">
        <f t="shared" si="107"/>
        <v>231.00659858856216</v>
      </c>
      <c r="AP391" s="85">
        <f t="shared" si="108"/>
        <v>3.5238646000482363E-2</v>
      </c>
      <c r="AQ391" s="85">
        <f t="shared" si="109"/>
        <v>8.1403597514378703</v>
      </c>
      <c r="AR391" s="86">
        <f t="shared" si="110"/>
        <v>0</v>
      </c>
      <c r="AS391" s="88">
        <f t="shared" si="111"/>
        <v>36367.795395638823</v>
      </c>
      <c r="AT391" s="88">
        <f t="shared" si="112"/>
        <v>36944.658988908661</v>
      </c>
      <c r="AU391" s="88">
        <f t="shared" si="113"/>
        <v>9.1047295764860099</v>
      </c>
      <c r="AV391" s="88">
        <f t="shared" si="114"/>
        <v>36935.554259332173</v>
      </c>
    </row>
    <row r="392" spans="1:48" x14ac:dyDescent="0.25">
      <c r="A392">
        <v>21</v>
      </c>
      <c r="B392" s="36">
        <v>9</v>
      </c>
      <c r="C392" s="37" t="s">
        <v>811</v>
      </c>
      <c r="D392" s="37">
        <v>-160</v>
      </c>
      <c r="E392" s="37">
        <v>103.99875</v>
      </c>
      <c r="F392" s="37">
        <v>50</v>
      </c>
      <c r="G392" s="37">
        <v>0.52085300000000001</v>
      </c>
      <c r="H392" s="37">
        <v>0.183228</v>
      </c>
      <c r="I392" s="37">
        <v>46.907012000000002</v>
      </c>
      <c r="J392" s="37">
        <v>1.319774</v>
      </c>
      <c r="K392" s="37">
        <v>8.9497020000000003</v>
      </c>
      <c r="L392" s="37">
        <v>0.126169</v>
      </c>
      <c r="M392" s="59">
        <v>0.52085300000000001</v>
      </c>
      <c r="N392" s="37">
        <v>0.300512</v>
      </c>
      <c r="O392" s="37">
        <v>99700</v>
      </c>
      <c r="P392" s="37">
        <v>21.7</v>
      </c>
      <c r="Q392" s="37">
        <v>60</v>
      </c>
      <c r="R392" s="37">
        <v>1.171</v>
      </c>
      <c r="S392" s="37" t="s">
        <v>828</v>
      </c>
      <c r="T392" s="37" t="s">
        <v>829</v>
      </c>
      <c r="U392" s="77">
        <v>1230</v>
      </c>
      <c r="V392" s="34">
        <v>339.63308276370674</v>
      </c>
      <c r="W392" s="2">
        <v>1.5096113299166489</v>
      </c>
      <c r="X392" s="2">
        <v>164.76455665449504</v>
      </c>
      <c r="Y392" s="2">
        <v>-56.220752839439385</v>
      </c>
      <c r="Z392" s="80">
        <f>VLOOKUP(U392,BG!$A$2:$F$55,4)</f>
        <v>9.6391308712592352</v>
      </c>
      <c r="AA392" s="80">
        <f>VLOOKUP(U392,BG!$A$2:$F$55,5)</f>
        <v>1.2212328488777018</v>
      </c>
      <c r="AB392" s="4">
        <f>VLOOKUP(U392+1,BG!$A$2:$F$55,4)</f>
        <v>22.837623416264385</v>
      </c>
      <c r="AC392" s="4">
        <f>VLOOKUP(U392+1,BG!$A$2:$F$55,5)</f>
        <v>0.60624340813146793</v>
      </c>
      <c r="AD392" s="3">
        <f>COUNTIF($U$2:U392,U392)</f>
        <v>18</v>
      </c>
      <c r="AE392" s="3">
        <f t="shared" si="100"/>
        <v>18</v>
      </c>
      <c r="AF392" s="3">
        <f t="shared" si="103"/>
        <v>0</v>
      </c>
      <c r="AG392" s="3">
        <f t="shared" si="104"/>
        <v>17</v>
      </c>
      <c r="AH392" s="81">
        <f t="shared" si="101"/>
        <v>22.837623416264385</v>
      </c>
      <c r="AI392" s="81">
        <f t="shared" si="102"/>
        <v>0.60624340813146793</v>
      </c>
      <c r="AJ392" s="83">
        <v>1.5094700000000001</v>
      </c>
      <c r="AK392" s="83">
        <v>165.63800000000001</v>
      </c>
      <c r="AL392" s="84">
        <f t="shared" si="105"/>
        <v>250.02559186000002</v>
      </c>
      <c r="AM392" s="84">
        <f t="shared" si="99"/>
        <v>248.73044149431931</v>
      </c>
      <c r="AN392" s="84">
        <f t="shared" si="106"/>
        <v>13.845158653499139</v>
      </c>
      <c r="AO392" s="84">
        <f t="shared" si="107"/>
        <v>234.88528284082017</v>
      </c>
      <c r="AP392" s="85">
        <f t="shared" si="108"/>
        <v>6.4458312739160917E-2</v>
      </c>
      <c r="AQ392" s="85">
        <f t="shared" si="109"/>
        <v>15.140309019179853</v>
      </c>
      <c r="AR392" s="86">
        <f t="shared" si="110"/>
        <v>0</v>
      </c>
      <c r="AS392" s="88">
        <f t="shared" si="111"/>
        <v>41413.738984506686</v>
      </c>
      <c r="AT392" s="88">
        <f t="shared" si="112"/>
        <v>40981.960919288336</v>
      </c>
      <c r="AU392" s="88">
        <f t="shared" si="113"/>
        <v>8.393536168218203</v>
      </c>
      <c r="AV392" s="88">
        <f t="shared" si="114"/>
        <v>40973.56738312012</v>
      </c>
    </row>
    <row r="393" spans="1:48" x14ac:dyDescent="0.25">
      <c r="A393">
        <v>22</v>
      </c>
      <c r="B393" s="51">
        <v>1</v>
      </c>
      <c r="C393" s="9" t="s">
        <v>830</v>
      </c>
      <c r="D393" s="9">
        <v>-1200</v>
      </c>
      <c r="E393" s="9">
        <v>-103.97</v>
      </c>
      <c r="F393" s="9">
        <v>120</v>
      </c>
      <c r="G393" s="9">
        <v>0.31986300000000001</v>
      </c>
      <c r="H393" s="9">
        <v>0.181948</v>
      </c>
      <c r="I393" s="9">
        <v>46.585704999999997</v>
      </c>
      <c r="J393" s="9">
        <v>1.35747</v>
      </c>
      <c r="K393" s="9">
        <v>8.9189360000000004</v>
      </c>
      <c r="L393" s="9">
        <v>0.130021</v>
      </c>
      <c r="M393" s="6">
        <v>0.31986300000000001</v>
      </c>
      <c r="N393" s="9">
        <v>0.109163</v>
      </c>
      <c r="O393" s="9">
        <v>99700</v>
      </c>
      <c r="P393" s="9">
        <v>21.7</v>
      </c>
      <c r="Q393" s="9">
        <v>60</v>
      </c>
      <c r="R393" s="9">
        <v>1.171</v>
      </c>
      <c r="S393" s="9" t="s">
        <v>831</v>
      </c>
      <c r="T393" s="9" t="s">
        <v>832</v>
      </c>
      <c r="U393" s="77">
        <v>1240</v>
      </c>
      <c r="V393" s="34">
        <v>178.9597597589096</v>
      </c>
      <c r="W393" s="2">
        <v>3.9496499634166811</v>
      </c>
      <c r="X393" s="2">
        <v>32.08525820311548</v>
      </c>
      <c r="Y393" s="2">
        <v>-55.282367378712145</v>
      </c>
      <c r="Z393" s="80">
        <f>VLOOKUP(U393,BG!$A$2:$F$55,4)</f>
        <v>17.721809130259579</v>
      </c>
      <c r="AA393" s="80">
        <f>VLOOKUP(U393,BG!$A$2:$F$55,5)</f>
        <v>0.58792613683603734</v>
      </c>
      <c r="AB393" s="4">
        <f>VLOOKUP(U393+1,BG!$A$2:$F$55,4)</f>
        <v>51.344147161747699</v>
      </c>
      <c r="AC393" s="4">
        <f>VLOOKUP(U393+1,BG!$A$2:$F$55,5)</f>
        <v>0.57039475928226968</v>
      </c>
      <c r="AD393" s="3">
        <f>COUNTIF($U$2:U393,U393)</f>
        <v>1</v>
      </c>
      <c r="AE393" s="3">
        <f t="shared" si="100"/>
        <v>20</v>
      </c>
      <c r="AF393" s="3">
        <f t="shared" si="103"/>
        <v>19</v>
      </c>
      <c r="AG393" s="3">
        <f t="shared" si="104"/>
        <v>0</v>
      </c>
      <c r="AH393" s="81">
        <f t="shared" si="101"/>
        <v>17.721809130259579</v>
      </c>
      <c r="AI393" s="81">
        <f t="shared" si="102"/>
        <v>0.58792613683603734</v>
      </c>
      <c r="AJ393" s="83">
        <v>3.2429199999999998</v>
      </c>
      <c r="AK393" s="83">
        <v>32.068800000000003</v>
      </c>
      <c r="AL393" s="84">
        <f t="shared" si="105"/>
        <v>103.996552896</v>
      </c>
      <c r="AM393" s="84">
        <f t="shared" si="99"/>
        <v>126.72553888814981</v>
      </c>
      <c r="AN393" s="84">
        <f t="shared" si="106"/>
        <v>10.419114779699129</v>
      </c>
      <c r="AO393" s="84">
        <f t="shared" si="107"/>
        <v>116.30642410845068</v>
      </c>
      <c r="AP393" s="85">
        <f t="shared" si="108"/>
        <v>0.10583999385083208</v>
      </c>
      <c r="AQ393" s="85">
        <f t="shared" si="109"/>
        <v>12.309871212450687</v>
      </c>
      <c r="AR393" s="86">
        <f t="shared" si="110"/>
        <v>0</v>
      </c>
      <c r="AS393" s="88">
        <f t="shared" si="111"/>
        <v>3335.0446555112458</v>
      </c>
      <c r="AT393" s="88">
        <f t="shared" si="112"/>
        <v>4066.0216361552384</v>
      </c>
      <c r="AU393" s="88">
        <f t="shared" si="113"/>
        <v>6.1256699016797693</v>
      </c>
      <c r="AV393" s="88">
        <f t="shared" si="114"/>
        <v>4059.8959662535585</v>
      </c>
    </row>
    <row r="394" spans="1:48" x14ac:dyDescent="0.25">
      <c r="A394">
        <v>22</v>
      </c>
      <c r="B394" s="51">
        <v>2</v>
      </c>
      <c r="C394" s="9" t="s">
        <v>830</v>
      </c>
      <c r="D394" s="9">
        <v>-1150</v>
      </c>
      <c r="E394" s="9">
        <v>-103.97</v>
      </c>
      <c r="F394" s="9">
        <v>120</v>
      </c>
      <c r="G394" s="9">
        <v>0.347132</v>
      </c>
      <c r="H394" s="9">
        <v>0.18146699999999999</v>
      </c>
      <c r="I394" s="9">
        <v>46.465172000000003</v>
      </c>
      <c r="J394" s="9">
        <v>1.4065700000000001</v>
      </c>
      <c r="K394" s="9">
        <v>8.9073170000000008</v>
      </c>
      <c r="L394" s="9">
        <v>0.13477500000000001</v>
      </c>
      <c r="M394" s="6">
        <v>0.347132</v>
      </c>
      <c r="N394" s="9">
        <v>0.12758900000000001</v>
      </c>
      <c r="O394" s="9">
        <v>99700</v>
      </c>
      <c r="P394" s="9">
        <v>21.7</v>
      </c>
      <c r="Q394" s="9">
        <v>60</v>
      </c>
      <c r="R394" s="9">
        <v>1.171</v>
      </c>
      <c r="S394" s="9" t="s">
        <v>833</v>
      </c>
      <c r="T394" s="9" t="s">
        <v>834</v>
      </c>
      <c r="U394" s="77">
        <v>1240</v>
      </c>
      <c r="V394" s="34">
        <v>200.16301670326999</v>
      </c>
      <c r="W394" s="2">
        <v>3.6758645803649865</v>
      </c>
      <c r="X394" s="2">
        <v>37.994224353844594</v>
      </c>
      <c r="Y394" s="2">
        <v>-59.020422534529388</v>
      </c>
      <c r="Z394" s="80">
        <f>VLOOKUP(U394,BG!$A$2:$F$55,4)</f>
        <v>17.721809130259579</v>
      </c>
      <c r="AA394" s="80">
        <f>VLOOKUP(U394,BG!$A$2:$F$55,5)</f>
        <v>0.58792613683603734</v>
      </c>
      <c r="AB394" s="4">
        <f>VLOOKUP(U394+1,BG!$A$2:$F$55,4)</f>
        <v>51.344147161747699</v>
      </c>
      <c r="AC394" s="4">
        <f>VLOOKUP(U394+1,BG!$A$2:$F$55,5)</f>
        <v>0.57039475928226968</v>
      </c>
      <c r="AD394" s="3">
        <f>COUNTIF($U$2:U394,U394)</f>
        <v>2</v>
      </c>
      <c r="AE394" s="3">
        <f t="shared" si="100"/>
        <v>20</v>
      </c>
      <c r="AF394" s="3">
        <f t="shared" si="103"/>
        <v>18</v>
      </c>
      <c r="AG394" s="3">
        <f t="shared" si="104"/>
        <v>1</v>
      </c>
      <c r="AH394" s="81">
        <f t="shared" si="101"/>
        <v>19.491405868758953</v>
      </c>
      <c r="AI394" s="81">
        <f t="shared" si="102"/>
        <v>0.58700343275426003</v>
      </c>
      <c r="AJ394" s="83">
        <v>3.0660500000000002</v>
      </c>
      <c r="AK394" s="83">
        <v>38.250799999999998</v>
      </c>
      <c r="AL394" s="84">
        <f t="shared" si="105"/>
        <v>117.27886534</v>
      </c>
      <c r="AM394" s="84">
        <f t="shared" si="99"/>
        <v>139.66162356073812</v>
      </c>
      <c r="AN394" s="84">
        <f t="shared" si="106"/>
        <v>11.441522154168036</v>
      </c>
      <c r="AO394" s="84">
        <f t="shared" si="107"/>
        <v>128.22010140657008</v>
      </c>
      <c r="AP394" s="85">
        <f t="shared" si="108"/>
        <v>8.5331675350004424E-2</v>
      </c>
      <c r="AQ394" s="85">
        <f t="shared" si="109"/>
        <v>10.941236066570085</v>
      </c>
      <c r="AR394" s="86">
        <f t="shared" si="110"/>
        <v>0</v>
      </c>
      <c r="AS394" s="88">
        <f t="shared" si="111"/>
        <v>4486.0104223472717</v>
      </c>
      <c r="AT394" s="88">
        <f t="shared" si="112"/>
        <v>5306.335059188872</v>
      </c>
      <c r="AU394" s="88">
        <f t="shared" si="113"/>
        <v>6.7162127804305527</v>
      </c>
      <c r="AV394" s="88">
        <f t="shared" si="114"/>
        <v>5299.6188464084416</v>
      </c>
    </row>
    <row r="395" spans="1:48" x14ac:dyDescent="0.25">
      <c r="A395">
        <v>22</v>
      </c>
      <c r="B395" s="51">
        <v>3</v>
      </c>
      <c r="C395" s="9" t="s">
        <v>830</v>
      </c>
      <c r="D395" s="9">
        <v>-1100</v>
      </c>
      <c r="E395" s="9">
        <v>-103.97</v>
      </c>
      <c r="F395" s="9">
        <v>120</v>
      </c>
      <c r="G395" s="9">
        <v>0.35566500000000001</v>
      </c>
      <c r="H395" s="9">
        <v>0.1812</v>
      </c>
      <c r="I395" s="9">
        <v>46.398220999999999</v>
      </c>
      <c r="J395" s="9">
        <v>1.387724</v>
      </c>
      <c r="K395" s="9">
        <v>8.9009169999999997</v>
      </c>
      <c r="L395" s="9">
        <v>0.13339200000000001</v>
      </c>
      <c r="M395" s="6">
        <v>0.35566500000000001</v>
      </c>
      <c r="N395" s="9">
        <v>0.12649299999999999</v>
      </c>
      <c r="O395" s="9">
        <v>99700</v>
      </c>
      <c r="P395" s="9">
        <v>21.7</v>
      </c>
      <c r="Q395" s="9">
        <v>60</v>
      </c>
      <c r="R395" s="9">
        <v>1.171</v>
      </c>
      <c r="S395" s="9" t="s">
        <v>835</v>
      </c>
      <c r="T395" s="9" t="s">
        <v>836</v>
      </c>
      <c r="U395" s="77">
        <v>1240</v>
      </c>
      <c r="V395" s="34">
        <v>205.28700601978065</v>
      </c>
      <c r="W395" s="2">
        <v>3.7092025415102512</v>
      </c>
      <c r="X395" s="2">
        <v>38.90590332848361</v>
      </c>
      <c r="Y395" s="2">
        <v>-59.592345430482865</v>
      </c>
      <c r="Z395" s="80">
        <f>VLOOKUP(U395,BG!$A$2:$F$55,4)</f>
        <v>17.721809130259579</v>
      </c>
      <c r="AA395" s="80">
        <f>VLOOKUP(U395,BG!$A$2:$F$55,5)</f>
        <v>0.58792613683603734</v>
      </c>
      <c r="AB395" s="4">
        <f>VLOOKUP(U395+1,BG!$A$2:$F$55,4)</f>
        <v>51.344147161747699</v>
      </c>
      <c r="AC395" s="4">
        <f>VLOOKUP(U395+1,BG!$A$2:$F$55,5)</f>
        <v>0.57039475928226968</v>
      </c>
      <c r="AD395" s="3">
        <f>COUNTIF($U$2:U395,U395)</f>
        <v>3</v>
      </c>
      <c r="AE395" s="3">
        <f t="shared" si="100"/>
        <v>20</v>
      </c>
      <c r="AF395" s="3">
        <f t="shared" si="103"/>
        <v>17</v>
      </c>
      <c r="AG395" s="3">
        <f t="shared" si="104"/>
        <v>2</v>
      </c>
      <c r="AH395" s="81">
        <f t="shared" si="101"/>
        <v>21.26100260725833</v>
      </c>
      <c r="AI395" s="81">
        <f t="shared" si="102"/>
        <v>0.58608072867248284</v>
      </c>
      <c r="AJ395" s="83">
        <v>3.13049</v>
      </c>
      <c r="AK395" s="83">
        <v>39.479900000000001</v>
      </c>
      <c r="AL395" s="84">
        <f t="shared" si="105"/>
        <v>123.59143215100001</v>
      </c>
      <c r="AM395" s="84">
        <f t="shared" si="99"/>
        <v>144.30987550576356</v>
      </c>
      <c r="AN395" s="84">
        <f t="shared" si="106"/>
        <v>12.46066390036952</v>
      </c>
      <c r="AO395" s="84">
        <f t="shared" si="107"/>
        <v>131.84921160539403</v>
      </c>
      <c r="AP395" s="85">
        <f t="shared" si="108"/>
        <v>6.2630480333158059E-2</v>
      </c>
      <c r="AQ395" s="85">
        <f t="shared" si="109"/>
        <v>8.2577794543940257</v>
      </c>
      <c r="AR395" s="86">
        <f t="shared" si="110"/>
        <v>0</v>
      </c>
      <c r="AS395" s="88">
        <f t="shared" si="111"/>
        <v>4879.3773821782652</v>
      </c>
      <c r="AT395" s="88">
        <f t="shared" si="112"/>
        <v>5614.5060657727417</v>
      </c>
      <c r="AU395" s="88">
        <f t="shared" si="113"/>
        <v>7.3029549784714698</v>
      </c>
      <c r="AV395" s="88">
        <f t="shared" si="114"/>
        <v>5607.2031107942703</v>
      </c>
    </row>
    <row r="396" spans="1:48" x14ac:dyDescent="0.25">
      <c r="A396">
        <v>22</v>
      </c>
      <c r="B396" s="51">
        <v>4</v>
      </c>
      <c r="C396" s="9" t="s">
        <v>830</v>
      </c>
      <c r="D396" s="9">
        <v>-1050</v>
      </c>
      <c r="E396" s="9">
        <v>-103.97</v>
      </c>
      <c r="F396" s="9">
        <v>120</v>
      </c>
      <c r="G396" s="9">
        <v>0.35599799999999998</v>
      </c>
      <c r="H396" s="9">
        <v>0.18124199999999999</v>
      </c>
      <c r="I396" s="9">
        <v>46.408638000000003</v>
      </c>
      <c r="J396" s="9">
        <v>1.3652059999999999</v>
      </c>
      <c r="K396" s="9">
        <v>8.9019490000000001</v>
      </c>
      <c r="L396" s="9">
        <v>0.13122400000000001</v>
      </c>
      <c r="M396" s="6">
        <v>0.35599799999999998</v>
      </c>
      <c r="N396" s="9">
        <v>0.13864899999999999</v>
      </c>
      <c r="O396" s="9">
        <v>99700</v>
      </c>
      <c r="P396" s="9">
        <v>21.7</v>
      </c>
      <c r="Q396" s="9">
        <v>60</v>
      </c>
      <c r="R396" s="9">
        <v>1.171</v>
      </c>
      <c r="S396" s="9" t="s">
        <v>837</v>
      </c>
      <c r="T396" s="9" t="s">
        <v>838</v>
      </c>
      <c r="U396" s="77">
        <v>1240</v>
      </c>
      <c r="V396" s="34">
        <v>203.37503655082406</v>
      </c>
      <c r="W396" s="2">
        <v>3.331644801871736</v>
      </c>
      <c r="X396" s="2">
        <v>42.644264767709402</v>
      </c>
      <c r="Y396" s="2">
        <v>-62.018267314422772</v>
      </c>
      <c r="Z396" s="80">
        <f>VLOOKUP(U396,BG!$A$2:$F$55,4)</f>
        <v>17.721809130259579</v>
      </c>
      <c r="AA396" s="80">
        <f>VLOOKUP(U396,BG!$A$2:$F$55,5)</f>
        <v>0.58792613683603734</v>
      </c>
      <c r="AB396" s="4">
        <f>VLOOKUP(U396+1,BG!$A$2:$F$55,4)</f>
        <v>51.344147161747699</v>
      </c>
      <c r="AC396" s="4">
        <f>VLOOKUP(U396+1,BG!$A$2:$F$55,5)</f>
        <v>0.57039475928226968</v>
      </c>
      <c r="AD396" s="3">
        <f>COUNTIF($U$2:U396,U396)</f>
        <v>4</v>
      </c>
      <c r="AE396" s="3">
        <f t="shared" si="100"/>
        <v>20</v>
      </c>
      <c r="AF396" s="3">
        <f t="shared" si="103"/>
        <v>16</v>
      </c>
      <c r="AG396" s="3">
        <f t="shared" si="104"/>
        <v>3</v>
      </c>
      <c r="AH396" s="81">
        <f t="shared" si="101"/>
        <v>23.030599345757704</v>
      </c>
      <c r="AI396" s="81">
        <f t="shared" si="102"/>
        <v>0.58515802459070554</v>
      </c>
      <c r="AJ396" s="83">
        <v>2.9396499999999999</v>
      </c>
      <c r="AK396" s="83">
        <v>43.007899999999999</v>
      </c>
      <c r="AL396" s="84">
        <f t="shared" si="105"/>
        <v>126.42817323499999</v>
      </c>
      <c r="AM396" s="84">
        <f t="shared" si="99"/>
        <v>142.07554304298105</v>
      </c>
      <c r="AN396" s="84">
        <f t="shared" si="106"/>
        <v>13.476540018303574</v>
      </c>
      <c r="AO396" s="84">
        <f t="shared" si="107"/>
        <v>128.59900302467747</v>
      </c>
      <c r="AP396" s="85">
        <f t="shared" si="108"/>
        <v>1.6880611347048415E-2</v>
      </c>
      <c r="AQ396" s="85">
        <f t="shared" si="109"/>
        <v>2.1708297896774837</v>
      </c>
      <c r="AR396" s="86">
        <f t="shared" si="110"/>
        <v>0</v>
      </c>
      <c r="AS396" s="88">
        <f t="shared" si="111"/>
        <v>5437.4102316735562</v>
      </c>
      <c r="AT396" s="88">
        <f t="shared" si="112"/>
        <v>6058.7070745409765</v>
      </c>
      <c r="AU396" s="88">
        <f t="shared" si="113"/>
        <v>7.88590553542811</v>
      </c>
      <c r="AV396" s="88">
        <f t="shared" si="114"/>
        <v>6050.8211690055487</v>
      </c>
    </row>
    <row r="397" spans="1:48" x14ac:dyDescent="0.25">
      <c r="A397">
        <v>22</v>
      </c>
      <c r="B397" s="51">
        <v>5</v>
      </c>
      <c r="C397" s="9" t="s">
        <v>830</v>
      </c>
      <c r="D397" s="9">
        <v>-1000</v>
      </c>
      <c r="E397" s="9">
        <v>-103.97</v>
      </c>
      <c r="F397" s="9">
        <v>120</v>
      </c>
      <c r="G397" s="9">
        <v>0.37892100000000001</v>
      </c>
      <c r="H397" s="9">
        <v>0.18171799999999999</v>
      </c>
      <c r="I397" s="9">
        <v>46.528207000000002</v>
      </c>
      <c r="J397" s="9">
        <v>1.3382339999999999</v>
      </c>
      <c r="K397" s="9">
        <v>8.9134519999999995</v>
      </c>
      <c r="L397" s="9">
        <v>0.12841900000000001</v>
      </c>
      <c r="M397" s="6">
        <v>0.37892100000000001</v>
      </c>
      <c r="N397" s="9">
        <v>0.152672</v>
      </c>
      <c r="O397" s="9">
        <v>99700</v>
      </c>
      <c r="P397" s="9">
        <v>21.7</v>
      </c>
      <c r="Q397" s="9">
        <v>60</v>
      </c>
      <c r="R397" s="9">
        <v>1.171</v>
      </c>
      <c r="S397" s="9" t="s">
        <v>839</v>
      </c>
      <c r="T397" s="9" t="s">
        <v>840</v>
      </c>
      <c r="U397" s="77">
        <v>1240</v>
      </c>
      <c r="V397" s="34">
        <v>220.84257994518671</v>
      </c>
      <c r="W397" s="2">
        <v>3.2217709683773386</v>
      </c>
      <c r="X397" s="2">
        <v>48.444959069927293</v>
      </c>
      <c r="Y397" s="2">
        <v>-62.026354917100036</v>
      </c>
      <c r="Z397" s="80">
        <f>VLOOKUP(U397,BG!$A$2:$F$55,4)</f>
        <v>17.721809130259579</v>
      </c>
      <c r="AA397" s="80">
        <f>VLOOKUP(U397,BG!$A$2:$F$55,5)</f>
        <v>0.58792613683603734</v>
      </c>
      <c r="AB397" s="4">
        <f>VLOOKUP(U397+1,BG!$A$2:$F$55,4)</f>
        <v>51.344147161747699</v>
      </c>
      <c r="AC397" s="4">
        <f>VLOOKUP(U397+1,BG!$A$2:$F$55,5)</f>
        <v>0.57039475928226968</v>
      </c>
      <c r="AD397" s="3">
        <f>COUNTIF($U$2:U397,U397)</f>
        <v>5</v>
      </c>
      <c r="AE397" s="3">
        <f t="shared" si="100"/>
        <v>20</v>
      </c>
      <c r="AF397" s="3">
        <f t="shared" si="103"/>
        <v>15</v>
      </c>
      <c r="AG397" s="3">
        <f t="shared" si="104"/>
        <v>4</v>
      </c>
      <c r="AH397" s="81">
        <f t="shared" si="101"/>
        <v>24.800196084257077</v>
      </c>
      <c r="AI397" s="81">
        <f t="shared" si="102"/>
        <v>0.58423532050892835</v>
      </c>
      <c r="AJ397" s="83">
        <v>2.9514100000000001</v>
      </c>
      <c r="AK397" s="83">
        <v>47.956499999999998</v>
      </c>
      <c r="AL397" s="84">
        <f t="shared" si="105"/>
        <v>141.539293665</v>
      </c>
      <c r="AM397" s="84">
        <f t="shared" si="99"/>
        <v>156.07856269572019</v>
      </c>
      <c r="AN397" s="84">
        <f t="shared" si="106"/>
        <v>14.489150507970203</v>
      </c>
      <c r="AO397" s="84">
        <f t="shared" si="107"/>
        <v>141.58941218774999</v>
      </c>
      <c r="AP397" s="85">
        <f t="shared" si="108"/>
        <v>3.5397083705330428E-4</v>
      </c>
      <c r="AQ397" s="85">
        <f t="shared" si="109"/>
        <v>5.0118522749983185E-2</v>
      </c>
      <c r="AR397" s="86">
        <f t="shared" si="110"/>
        <v>0</v>
      </c>
      <c r="AS397" s="88">
        <f t="shared" si="111"/>
        <v>6787.7291366455729</v>
      </c>
      <c r="AT397" s="88">
        <f t="shared" si="112"/>
        <v>7561.2195814872457</v>
      </c>
      <c r="AU397" s="88">
        <f t="shared" si="113"/>
        <v>8.4650734909260734</v>
      </c>
      <c r="AV397" s="88">
        <f t="shared" si="114"/>
        <v>7552.7545079963193</v>
      </c>
    </row>
    <row r="398" spans="1:48" x14ac:dyDescent="0.25">
      <c r="A398">
        <v>22</v>
      </c>
      <c r="B398" s="51">
        <v>6</v>
      </c>
      <c r="C398" s="9" t="s">
        <v>830</v>
      </c>
      <c r="D398" s="9">
        <v>-950</v>
      </c>
      <c r="E398" s="9">
        <v>-103.97</v>
      </c>
      <c r="F398" s="9">
        <v>120</v>
      </c>
      <c r="G398" s="9">
        <v>0.39655400000000002</v>
      </c>
      <c r="H398" s="9">
        <v>0.18178900000000001</v>
      </c>
      <c r="I398" s="9">
        <v>46.545983999999997</v>
      </c>
      <c r="J398" s="9">
        <v>1.360992</v>
      </c>
      <c r="K398" s="9">
        <v>8.9151249999999997</v>
      </c>
      <c r="L398" s="9">
        <v>0.13050100000000001</v>
      </c>
      <c r="M398" s="6">
        <v>0.39655400000000002</v>
      </c>
      <c r="N398" s="9">
        <v>0.16187699999999999</v>
      </c>
      <c r="O398" s="9">
        <v>99700</v>
      </c>
      <c r="P398" s="9">
        <v>21.7</v>
      </c>
      <c r="Q398" s="9">
        <v>60</v>
      </c>
      <c r="R398" s="9">
        <v>1.171</v>
      </c>
      <c r="S398" s="9" t="s">
        <v>841</v>
      </c>
      <c r="T398" s="9" t="s">
        <v>842</v>
      </c>
      <c r="U398" s="77">
        <v>1240</v>
      </c>
      <c r="V398" s="34">
        <v>233.7694478609055</v>
      </c>
      <c r="W398" s="2">
        <v>3.2164847450852427</v>
      </c>
      <c r="X398" s="2">
        <v>50.886153341191367</v>
      </c>
      <c r="Y398" s="2">
        <v>-65.199152508885732</v>
      </c>
      <c r="Z398" s="80">
        <f>VLOOKUP(U398,BG!$A$2:$F$55,4)</f>
        <v>17.721809130259579</v>
      </c>
      <c r="AA398" s="80">
        <f>VLOOKUP(U398,BG!$A$2:$F$55,5)</f>
        <v>0.58792613683603734</v>
      </c>
      <c r="AB398" s="4">
        <f>VLOOKUP(U398+1,BG!$A$2:$F$55,4)</f>
        <v>51.344147161747699</v>
      </c>
      <c r="AC398" s="4">
        <f>VLOOKUP(U398+1,BG!$A$2:$F$55,5)</f>
        <v>0.57039475928226968</v>
      </c>
      <c r="AD398" s="3">
        <f>COUNTIF($U$2:U398,U398)</f>
        <v>6</v>
      </c>
      <c r="AE398" s="3">
        <f t="shared" si="100"/>
        <v>20</v>
      </c>
      <c r="AF398" s="3">
        <f t="shared" si="103"/>
        <v>14</v>
      </c>
      <c r="AG398" s="3">
        <f t="shared" si="104"/>
        <v>5</v>
      </c>
      <c r="AH398" s="81">
        <f t="shared" si="101"/>
        <v>26.569792822756455</v>
      </c>
      <c r="AI398" s="81">
        <f t="shared" si="102"/>
        <v>0.58331261642715115</v>
      </c>
      <c r="AJ398" s="83">
        <v>2.9716200000000002</v>
      </c>
      <c r="AK398" s="83">
        <v>50.490600000000001</v>
      </c>
      <c r="AL398" s="84">
        <f t="shared" si="105"/>
        <v>150.03887677200001</v>
      </c>
      <c r="AM398" s="84">
        <f t="shared" si="99"/>
        <v>163.67453595801049</v>
      </c>
      <c r="AN398" s="84">
        <f t="shared" si="106"/>
        <v>15.49849536936941</v>
      </c>
      <c r="AO398" s="84">
        <f t="shared" si="107"/>
        <v>148.17604058864109</v>
      </c>
      <c r="AP398" s="85">
        <f t="shared" si="108"/>
        <v>1.2571777299208818E-2</v>
      </c>
      <c r="AQ398" s="85">
        <f t="shared" si="109"/>
        <v>1.8628361833589224</v>
      </c>
      <c r="AR398" s="86">
        <f t="shared" si="110"/>
        <v>0</v>
      </c>
      <c r="AS398" s="88">
        <f t="shared" si="111"/>
        <v>7575.5529115443442</v>
      </c>
      <c r="AT398" s="88">
        <f t="shared" si="112"/>
        <v>8328.7675348076609</v>
      </c>
      <c r="AU398" s="88">
        <f t="shared" si="113"/>
        <v>9.0404678845909565</v>
      </c>
      <c r="AV398" s="88">
        <f t="shared" si="114"/>
        <v>8319.7270669230693</v>
      </c>
    </row>
    <row r="399" spans="1:48" x14ac:dyDescent="0.25">
      <c r="A399">
        <v>22</v>
      </c>
      <c r="B399" s="51">
        <v>7</v>
      </c>
      <c r="C399" s="9" t="s">
        <v>830</v>
      </c>
      <c r="D399" s="9">
        <v>-900</v>
      </c>
      <c r="E399" s="9">
        <v>-103.97</v>
      </c>
      <c r="F399" s="9">
        <v>120</v>
      </c>
      <c r="G399" s="9">
        <v>0.40683200000000003</v>
      </c>
      <c r="H399" s="9">
        <v>0.18174799999999999</v>
      </c>
      <c r="I399" s="9">
        <v>46.535513999999999</v>
      </c>
      <c r="J399" s="9">
        <v>1.4083540000000001</v>
      </c>
      <c r="K399" s="9">
        <v>8.9140560000000004</v>
      </c>
      <c r="L399" s="9">
        <v>0.13491500000000001</v>
      </c>
      <c r="M399" s="6">
        <v>0.40683200000000003</v>
      </c>
      <c r="N399" s="9">
        <v>0.16458</v>
      </c>
      <c r="O399" s="9">
        <v>99700</v>
      </c>
      <c r="P399" s="9">
        <v>21.7</v>
      </c>
      <c r="Q399" s="9">
        <v>60</v>
      </c>
      <c r="R399" s="9">
        <v>1.171</v>
      </c>
      <c r="S399" s="9" t="s">
        <v>843</v>
      </c>
      <c r="T399" s="9" t="s">
        <v>844</v>
      </c>
      <c r="U399" s="77">
        <v>1240</v>
      </c>
      <c r="V399" s="34">
        <v>240.38559557594249</v>
      </c>
      <c r="W399" s="2">
        <v>3.1503924441277666</v>
      </c>
      <c r="X399" s="2">
        <v>53.647948437251635</v>
      </c>
      <c r="Y399" s="2">
        <v>-66.138499547016153</v>
      </c>
      <c r="Z399" s="80">
        <f>VLOOKUP(U399,BG!$A$2:$F$55,4)</f>
        <v>17.721809130259579</v>
      </c>
      <c r="AA399" s="80">
        <f>VLOOKUP(U399,BG!$A$2:$F$55,5)</f>
        <v>0.58792613683603734</v>
      </c>
      <c r="AB399" s="4">
        <f>VLOOKUP(U399+1,BG!$A$2:$F$55,4)</f>
        <v>51.344147161747699</v>
      </c>
      <c r="AC399" s="4">
        <f>VLOOKUP(U399+1,BG!$A$2:$F$55,5)</f>
        <v>0.57039475928226968</v>
      </c>
      <c r="AD399" s="3">
        <f>COUNTIF($U$2:U399,U399)</f>
        <v>7</v>
      </c>
      <c r="AE399" s="3">
        <f t="shared" si="100"/>
        <v>20</v>
      </c>
      <c r="AF399" s="3">
        <f t="shared" si="103"/>
        <v>13</v>
      </c>
      <c r="AG399" s="3">
        <f t="shared" si="104"/>
        <v>6</v>
      </c>
      <c r="AH399" s="81">
        <f t="shared" si="101"/>
        <v>28.339389561255828</v>
      </c>
      <c r="AI399" s="81">
        <f t="shared" si="102"/>
        <v>0.58238991234537385</v>
      </c>
      <c r="AJ399" s="83">
        <v>2.92624</v>
      </c>
      <c r="AK399" s="83">
        <v>53.473399999999998</v>
      </c>
      <c r="AL399" s="84">
        <f t="shared" si="105"/>
        <v>156.476002016</v>
      </c>
      <c r="AM399" s="84">
        <f t="shared" si="99"/>
        <v>169.01209139967358</v>
      </c>
      <c r="AN399" s="84">
        <f t="shared" si="106"/>
        <v>16.504574602501183</v>
      </c>
      <c r="AO399" s="84">
        <f t="shared" si="107"/>
        <v>152.5075167971724</v>
      </c>
      <c r="AP399" s="85">
        <f t="shared" si="108"/>
        <v>2.6021571278388122E-2</v>
      </c>
      <c r="AQ399" s="85">
        <f t="shared" si="109"/>
        <v>3.9684852188275954</v>
      </c>
      <c r="AR399" s="86">
        <f t="shared" si="110"/>
        <v>0</v>
      </c>
      <c r="AS399" s="88">
        <f t="shared" si="111"/>
        <v>8367.3038462023742</v>
      </c>
      <c r="AT399" s="88">
        <f t="shared" si="112"/>
        <v>9067.1519646817487</v>
      </c>
      <c r="AU399" s="88">
        <f t="shared" si="113"/>
        <v>9.6120977560483496</v>
      </c>
      <c r="AV399" s="88">
        <f t="shared" si="114"/>
        <v>9057.5398669257011</v>
      </c>
    </row>
    <row r="400" spans="1:48" x14ac:dyDescent="0.25">
      <c r="A400">
        <v>22</v>
      </c>
      <c r="B400" s="51">
        <v>8</v>
      </c>
      <c r="C400" s="9" t="s">
        <v>830</v>
      </c>
      <c r="D400" s="9">
        <v>-850</v>
      </c>
      <c r="E400" s="9">
        <v>-103.97</v>
      </c>
      <c r="F400" s="9">
        <v>120</v>
      </c>
      <c r="G400" s="9">
        <v>0.43270599999999998</v>
      </c>
      <c r="H400" s="9">
        <v>0.181288</v>
      </c>
      <c r="I400" s="9">
        <v>46.42024</v>
      </c>
      <c r="J400" s="9">
        <v>1.3611260000000001</v>
      </c>
      <c r="K400" s="9">
        <v>8.9030699999999996</v>
      </c>
      <c r="L400" s="9">
        <v>0.13067300000000001</v>
      </c>
      <c r="M400" s="6">
        <v>0.43270599999999998</v>
      </c>
      <c r="N400" s="9">
        <v>0.197187</v>
      </c>
      <c r="O400" s="9">
        <v>99700</v>
      </c>
      <c r="P400" s="9">
        <v>21.7</v>
      </c>
      <c r="Q400" s="9">
        <v>60</v>
      </c>
      <c r="R400" s="9">
        <v>1.171</v>
      </c>
      <c r="S400" s="9" t="s">
        <v>845</v>
      </c>
      <c r="T400" s="9" t="s">
        <v>846</v>
      </c>
      <c r="U400" s="77">
        <v>1240</v>
      </c>
      <c r="V400" s="34">
        <v>260.37651673412307</v>
      </c>
      <c r="W400" s="2">
        <v>2.8063217673986953</v>
      </c>
      <c r="X400" s="2">
        <v>65.192395193281413</v>
      </c>
      <c r="Y400" s="2">
        <v>-68.009844315430058</v>
      </c>
      <c r="Z400" s="80">
        <f>VLOOKUP(U400,BG!$A$2:$F$55,4)</f>
        <v>17.721809130259579</v>
      </c>
      <c r="AA400" s="80">
        <f>VLOOKUP(U400,BG!$A$2:$F$55,5)</f>
        <v>0.58792613683603734</v>
      </c>
      <c r="AB400" s="4">
        <f>VLOOKUP(U400+1,BG!$A$2:$F$55,4)</f>
        <v>51.344147161747699</v>
      </c>
      <c r="AC400" s="4">
        <f>VLOOKUP(U400+1,BG!$A$2:$F$55,5)</f>
        <v>0.57039475928226968</v>
      </c>
      <c r="AD400" s="3">
        <f>COUNTIF($U$2:U400,U400)</f>
        <v>8</v>
      </c>
      <c r="AE400" s="3">
        <f t="shared" si="100"/>
        <v>20</v>
      </c>
      <c r="AF400" s="3">
        <f t="shared" si="103"/>
        <v>12</v>
      </c>
      <c r="AG400" s="3">
        <f t="shared" si="104"/>
        <v>7</v>
      </c>
      <c r="AH400" s="81">
        <f t="shared" si="101"/>
        <v>30.108986299755202</v>
      </c>
      <c r="AI400" s="81">
        <f t="shared" si="102"/>
        <v>0.58146720826359666</v>
      </c>
      <c r="AJ400" s="83">
        <v>2.6172800000000001</v>
      </c>
      <c r="AK400" s="83">
        <v>65.293199999999999</v>
      </c>
      <c r="AL400" s="84">
        <f t="shared" si="105"/>
        <v>170.890586496</v>
      </c>
      <c r="AM400" s="84">
        <f t="shared" si="99"/>
        <v>182.9508376997637</v>
      </c>
      <c r="AN400" s="84">
        <f t="shared" si="106"/>
        <v>17.507388207365537</v>
      </c>
      <c r="AO400" s="84">
        <f t="shared" si="107"/>
        <v>165.44344949239814</v>
      </c>
      <c r="AP400" s="85">
        <f t="shared" si="108"/>
        <v>3.2924464645257168E-2</v>
      </c>
      <c r="AQ400" s="85">
        <f t="shared" si="109"/>
        <v>5.4471370036018527</v>
      </c>
      <c r="AR400" s="86">
        <f t="shared" si="110"/>
        <v>0</v>
      </c>
      <c r="AS400" s="88">
        <f t="shared" si="111"/>
        <v>11157.993242200628</v>
      </c>
      <c r="AT400" s="88">
        <f t="shared" si="112"/>
        <v>11927.003312264882</v>
      </c>
      <c r="AU400" s="88">
        <f t="shared" si="113"/>
        <v>10.179972144923854</v>
      </c>
      <c r="AV400" s="88">
        <f t="shared" si="114"/>
        <v>11916.823340119958</v>
      </c>
    </row>
    <row r="401" spans="1:48" x14ac:dyDescent="0.25">
      <c r="A401">
        <v>22</v>
      </c>
      <c r="B401" s="51">
        <v>9</v>
      </c>
      <c r="C401" s="9" t="s">
        <v>830</v>
      </c>
      <c r="D401" s="9">
        <v>-800</v>
      </c>
      <c r="E401" s="9">
        <v>-103.97</v>
      </c>
      <c r="F401" s="9">
        <v>120</v>
      </c>
      <c r="G401" s="9">
        <v>0.45450099999999999</v>
      </c>
      <c r="H401" s="9">
        <v>0.18154500000000001</v>
      </c>
      <c r="I401" s="9">
        <v>46.484717000000003</v>
      </c>
      <c r="J401" s="9">
        <v>1.364195</v>
      </c>
      <c r="K401" s="9">
        <v>8.9092470000000006</v>
      </c>
      <c r="L401" s="9">
        <v>0.13100000000000001</v>
      </c>
      <c r="M401" s="6">
        <v>0.45450099999999999</v>
      </c>
      <c r="N401" s="9">
        <v>0.227821</v>
      </c>
      <c r="O401" s="9">
        <v>99700</v>
      </c>
      <c r="P401" s="9">
        <v>21.7</v>
      </c>
      <c r="Q401" s="9">
        <v>60</v>
      </c>
      <c r="R401" s="9">
        <v>1.171</v>
      </c>
      <c r="S401" s="9" t="s">
        <v>847</v>
      </c>
      <c r="T401" s="9" t="s">
        <v>848</v>
      </c>
      <c r="U401" s="77">
        <v>1240</v>
      </c>
      <c r="V401" s="34">
        <v>276.86601084981635</v>
      </c>
      <c r="W401" s="2">
        <v>2.4478785215814325</v>
      </c>
      <c r="X401" s="2">
        <v>79.412239774476078</v>
      </c>
      <c r="Y401" s="2">
        <v>-69.87713342996318</v>
      </c>
      <c r="Z401" s="80">
        <f>VLOOKUP(U401,BG!$A$2:$F$55,4)</f>
        <v>17.721809130259579</v>
      </c>
      <c r="AA401" s="80">
        <f>VLOOKUP(U401,BG!$A$2:$F$55,5)</f>
        <v>0.58792613683603734</v>
      </c>
      <c r="AB401" s="4">
        <f>VLOOKUP(U401+1,BG!$A$2:$F$55,4)</f>
        <v>51.344147161747699</v>
      </c>
      <c r="AC401" s="4">
        <f>VLOOKUP(U401+1,BG!$A$2:$F$55,5)</f>
        <v>0.57039475928226968</v>
      </c>
      <c r="AD401" s="3">
        <f>COUNTIF($U$2:U401,U401)</f>
        <v>9</v>
      </c>
      <c r="AE401" s="3">
        <f t="shared" si="100"/>
        <v>20</v>
      </c>
      <c r="AF401" s="3">
        <f t="shared" si="103"/>
        <v>11</v>
      </c>
      <c r="AG401" s="3">
        <f t="shared" si="104"/>
        <v>8</v>
      </c>
      <c r="AH401" s="81">
        <f t="shared" si="101"/>
        <v>31.878583038254575</v>
      </c>
      <c r="AI401" s="81">
        <f t="shared" si="102"/>
        <v>0.58054450418181935</v>
      </c>
      <c r="AJ401" s="83">
        <v>2.2751600000000001</v>
      </c>
      <c r="AK401" s="83">
        <v>79.31</v>
      </c>
      <c r="AL401" s="84">
        <f t="shared" si="105"/>
        <v>180.44293960000002</v>
      </c>
      <c r="AM401" s="84">
        <f t="shared" si="99"/>
        <v>194.39151609461473</v>
      </c>
      <c r="AN401" s="84">
        <f t="shared" si="106"/>
        <v>18.506936183962459</v>
      </c>
      <c r="AO401" s="84">
        <f t="shared" si="107"/>
        <v>175.88457991065226</v>
      </c>
      <c r="AP401" s="85">
        <f t="shared" si="108"/>
        <v>2.5916767073403239E-2</v>
      </c>
      <c r="AQ401" s="85">
        <f t="shared" si="109"/>
        <v>4.5583596893477534</v>
      </c>
      <c r="AR401" s="86">
        <f t="shared" si="110"/>
        <v>0</v>
      </c>
      <c r="AS401" s="88">
        <f t="shared" si="111"/>
        <v>14310.929539676001</v>
      </c>
      <c r="AT401" s="88">
        <f t="shared" si="112"/>
        <v>15437.065686229471</v>
      </c>
      <c r="AU401" s="88">
        <f t="shared" si="113"/>
        <v>10.744100090843057</v>
      </c>
      <c r="AV401" s="88">
        <f t="shared" si="114"/>
        <v>15426.321586138627</v>
      </c>
    </row>
    <row r="402" spans="1:48" x14ac:dyDescent="0.25">
      <c r="A402">
        <v>22</v>
      </c>
      <c r="B402" s="51">
        <v>10</v>
      </c>
      <c r="C402" s="9" t="s">
        <v>830</v>
      </c>
      <c r="D402" s="9">
        <v>-750</v>
      </c>
      <c r="E402" s="9">
        <v>-103.97</v>
      </c>
      <c r="F402" s="9">
        <v>120</v>
      </c>
      <c r="G402" s="9">
        <v>0.47175400000000001</v>
      </c>
      <c r="H402" s="9">
        <v>0.181586</v>
      </c>
      <c r="I402" s="9">
        <v>46.495071000000003</v>
      </c>
      <c r="J402" s="9">
        <v>1.3728640000000001</v>
      </c>
      <c r="K402" s="9">
        <v>8.910228</v>
      </c>
      <c r="L402" s="9">
        <v>0.13178899999999999</v>
      </c>
      <c r="M402" s="6">
        <v>0.47175400000000001</v>
      </c>
      <c r="N402" s="9">
        <v>0.24102299999999999</v>
      </c>
      <c r="O402" s="9">
        <v>99700</v>
      </c>
      <c r="P402" s="9">
        <v>21.7</v>
      </c>
      <c r="Q402" s="9">
        <v>60</v>
      </c>
      <c r="R402" s="9">
        <v>1.171</v>
      </c>
      <c r="S402" s="9" t="s">
        <v>849</v>
      </c>
      <c r="T402" s="9" t="s">
        <v>850</v>
      </c>
      <c r="U402" s="77">
        <v>1240</v>
      </c>
      <c r="V402" s="34">
        <v>289.45793963095161</v>
      </c>
      <c r="W402" s="2">
        <v>2.4019253741776607</v>
      </c>
      <c r="X402" s="2">
        <v>85.082394206420119</v>
      </c>
      <c r="Y402" s="2">
        <v>-70.448746905027477</v>
      </c>
      <c r="Z402" s="80">
        <f>VLOOKUP(U402,BG!$A$2:$F$55,4)</f>
        <v>17.721809130259579</v>
      </c>
      <c r="AA402" s="80">
        <f>VLOOKUP(U402,BG!$A$2:$F$55,5)</f>
        <v>0.58792613683603734</v>
      </c>
      <c r="AB402" s="4">
        <f>VLOOKUP(U402+1,BG!$A$2:$F$55,4)</f>
        <v>51.344147161747699</v>
      </c>
      <c r="AC402" s="4">
        <f>VLOOKUP(U402+1,BG!$A$2:$F$55,5)</f>
        <v>0.57039475928226968</v>
      </c>
      <c r="AD402" s="3">
        <f>COUNTIF($U$2:U402,U402)</f>
        <v>10</v>
      </c>
      <c r="AE402" s="3">
        <f t="shared" si="100"/>
        <v>20</v>
      </c>
      <c r="AF402" s="3">
        <f t="shared" si="103"/>
        <v>10</v>
      </c>
      <c r="AG402" s="3">
        <f t="shared" si="104"/>
        <v>9</v>
      </c>
      <c r="AH402" s="81">
        <f t="shared" si="101"/>
        <v>33.648179776753956</v>
      </c>
      <c r="AI402" s="81">
        <f t="shared" si="102"/>
        <v>0.57962180010004205</v>
      </c>
      <c r="AJ402" s="83">
        <v>2.3044500000000001</v>
      </c>
      <c r="AK402" s="83">
        <v>85.215400000000002</v>
      </c>
      <c r="AL402" s="84">
        <f t="shared" si="105"/>
        <v>196.37462853000002</v>
      </c>
      <c r="AM402" s="84">
        <f t="shared" si="99"/>
        <v>204.36156154018687</v>
      </c>
      <c r="AN402" s="84">
        <f t="shared" si="106"/>
        <v>19.50321853229196</v>
      </c>
      <c r="AO402" s="84">
        <f t="shared" si="107"/>
        <v>184.85834300789492</v>
      </c>
      <c r="AP402" s="85">
        <f t="shared" si="108"/>
        <v>6.2297894348286302E-2</v>
      </c>
      <c r="AQ402" s="85">
        <f t="shared" si="109"/>
        <v>11.516285522105107</v>
      </c>
      <c r="AR402" s="86">
        <f t="shared" si="110"/>
        <v>0</v>
      </c>
      <c r="AS402" s="88">
        <f t="shared" si="111"/>
        <v>16734.142520035362</v>
      </c>
      <c r="AT402" s="88">
        <f t="shared" si="112"/>
        <v>17387.570939601763</v>
      </c>
      <c r="AU402" s="88">
        <f t="shared" si="113"/>
        <v>11.304490633431566</v>
      </c>
      <c r="AV402" s="88">
        <f t="shared" si="114"/>
        <v>17376.26644896833</v>
      </c>
    </row>
    <row r="403" spans="1:48" x14ac:dyDescent="0.25">
      <c r="A403">
        <v>22</v>
      </c>
      <c r="B403" s="51">
        <v>11</v>
      </c>
      <c r="C403" s="9" t="s">
        <v>830</v>
      </c>
      <c r="D403" s="9">
        <v>-700</v>
      </c>
      <c r="E403" s="9">
        <v>-103.97</v>
      </c>
      <c r="F403" s="9">
        <v>120</v>
      </c>
      <c r="G403" s="9">
        <v>0.49328499999999997</v>
      </c>
      <c r="H403" s="9">
        <v>0.18152399999999999</v>
      </c>
      <c r="I403" s="9">
        <v>46.479301</v>
      </c>
      <c r="J403" s="9">
        <v>1.3961079999999999</v>
      </c>
      <c r="K403" s="9">
        <v>8.9086850000000002</v>
      </c>
      <c r="L403" s="9">
        <v>0.13391700000000001</v>
      </c>
      <c r="M403" s="6">
        <v>0.49328499999999997</v>
      </c>
      <c r="N403" s="9">
        <v>0.26327299999999998</v>
      </c>
      <c r="O403" s="9">
        <v>99700</v>
      </c>
      <c r="P403" s="9">
        <v>21.7</v>
      </c>
      <c r="Q403" s="9">
        <v>60</v>
      </c>
      <c r="R403" s="9">
        <v>1.171</v>
      </c>
      <c r="S403" s="9" t="s">
        <v>851</v>
      </c>
      <c r="T403" s="9" t="s">
        <v>852</v>
      </c>
      <c r="U403" s="77">
        <v>1240</v>
      </c>
      <c r="V403" s="34">
        <v>305.71583713334229</v>
      </c>
      <c r="W403" s="2">
        <v>2.2960857397719612</v>
      </c>
      <c r="X403" s="2">
        <v>94.80914106073304</v>
      </c>
      <c r="Y403" s="2">
        <v>-70.259415828034207</v>
      </c>
      <c r="Z403" s="80">
        <f>VLOOKUP(U403,BG!$A$2:$F$55,4)</f>
        <v>17.721809130259579</v>
      </c>
      <c r="AA403" s="80">
        <f>VLOOKUP(U403,BG!$A$2:$F$55,5)</f>
        <v>0.58792613683603734</v>
      </c>
      <c r="AB403" s="4">
        <f>VLOOKUP(U403+1,BG!$A$2:$F$55,4)</f>
        <v>51.344147161747699</v>
      </c>
      <c r="AC403" s="4">
        <f>VLOOKUP(U403+1,BG!$A$2:$F$55,5)</f>
        <v>0.57039475928226968</v>
      </c>
      <c r="AD403" s="3">
        <f>COUNTIF($U$2:U403,U403)</f>
        <v>11</v>
      </c>
      <c r="AE403" s="3">
        <f t="shared" si="100"/>
        <v>20</v>
      </c>
      <c r="AF403" s="3">
        <f t="shared" si="103"/>
        <v>9</v>
      </c>
      <c r="AG403" s="3">
        <f t="shared" si="104"/>
        <v>10</v>
      </c>
      <c r="AH403" s="81">
        <f t="shared" si="101"/>
        <v>35.41777651525333</v>
      </c>
      <c r="AI403" s="81">
        <f t="shared" si="102"/>
        <v>0.57869909601826486</v>
      </c>
      <c r="AJ403" s="83">
        <v>2.2534900000000002</v>
      </c>
      <c r="AK403" s="83">
        <v>95.106999999999999</v>
      </c>
      <c r="AL403" s="84">
        <f t="shared" si="105"/>
        <v>214.32267343000001</v>
      </c>
      <c r="AM403" s="84">
        <f t="shared" si="99"/>
        <v>217.68991678957744</v>
      </c>
      <c r="AN403" s="84">
        <f t="shared" si="106"/>
        <v>20.496235252354033</v>
      </c>
      <c r="AO403" s="84">
        <f t="shared" si="107"/>
        <v>197.1936815372234</v>
      </c>
      <c r="AP403" s="85">
        <f t="shared" si="108"/>
        <v>8.6863796848091424E-2</v>
      </c>
      <c r="AQ403" s="85">
        <f t="shared" si="109"/>
        <v>17.128991892776611</v>
      </c>
      <c r="AR403" s="86">
        <f t="shared" si="110"/>
        <v>0</v>
      </c>
      <c r="AS403" s="88">
        <f t="shared" si="111"/>
        <v>20383.586501907012</v>
      </c>
      <c r="AT403" s="88">
        <f t="shared" si="112"/>
        <v>20638.994028402285</v>
      </c>
      <c r="AU403" s="88">
        <f t="shared" si="113"/>
        <v>11.861152812314971</v>
      </c>
      <c r="AV403" s="88">
        <f t="shared" si="114"/>
        <v>20627.13287558997</v>
      </c>
    </row>
    <row r="404" spans="1:48" x14ac:dyDescent="0.25">
      <c r="A404">
        <v>22</v>
      </c>
      <c r="B404" s="51">
        <v>12</v>
      </c>
      <c r="C404" s="9" t="s">
        <v>830</v>
      </c>
      <c r="D404" s="9">
        <v>-650</v>
      </c>
      <c r="E404" s="9">
        <v>-103.97</v>
      </c>
      <c r="F404" s="9">
        <v>120</v>
      </c>
      <c r="G404" s="9">
        <v>0.51008299999999995</v>
      </c>
      <c r="H404" s="9">
        <v>0.18163099999999999</v>
      </c>
      <c r="I404" s="9">
        <v>46.506228999999998</v>
      </c>
      <c r="J404" s="9">
        <v>1.339793</v>
      </c>
      <c r="K404" s="9">
        <v>8.9113450000000007</v>
      </c>
      <c r="L404" s="9">
        <v>0.128549</v>
      </c>
      <c r="M404" s="6">
        <v>0.51008299999999995</v>
      </c>
      <c r="N404" s="9">
        <v>0.293157</v>
      </c>
      <c r="O404" s="9">
        <v>99700</v>
      </c>
      <c r="P404" s="9">
        <v>21.7</v>
      </c>
      <c r="Q404" s="9">
        <v>60</v>
      </c>
      <c r="R404" s="9">
        <v>1.171</v>
      </c>
      <c r="S404" s="9" t="s">
        <v>853</v>
      </c>
      <c r="T404" s="9" t="s">
        <v>854</v>
      </c>
      <c r="U404" s="77">
        <v>1240</v>
      </c>
      <c r="V404" s="34">
        <v>317.91311016415256</v>
      </c>
      <c r="W404" s="2">
        <v>1.9771670603441327</v>
      </c>
      <c r="X404" s="2">
        <v>114.7186376272473</v>
      </c>
      <c r="Y404" s="2">
        <v>-71.384320047003939</v>
      </c>
      <c r="Z404" s="80">
        <f>VLOOKUP(U404,BG!$A$2:$F$55,4)</f>
        <v>17.721809130259579</v>
      </c>
      <c r="AA404" s="80">
        <f>VLOOKUP(U404,BG!$A$2:$F$55,5)</f>
        <v>0.58792613683603734</v>
      </c>
      <c r="AB404" s="4">
        <f>VLOOKUP(U404+1,BG!$A$2:$F$55,4)</f>
        <v>51.344147161747699</v>
      </c>
      <c r="AC404" s="4">
        <f>VLOOKUP(U404+1,BG!$A$2:$F$55,5)</f>
        <v>0.57039475928226968</v>
      </c>
      <c r="AD404" s="3">
        <f>COUNTIF($U$2:U404,U404)</f>
        <v>12</v>
      </c>
      <c r="AE404" s="3">
        <f t="shared" si="100"/>
        <v>20</v>
      </c>
      <c r="AF404" s="3">
        <f t="shared" si="103"/>
        <v>8</v>
      </c>
      <c r="AG404" s="3">
        <f t="shared" si="104"/>
        <v>11</v>
      </c>
      <c r="AH404" s="81">
        <f t="shared" si="101"/>
        <v>37.187373253752696</v>
      </c>
      <c r="AI404" s="81">
        <f t="shared" si="102"/>
        <v>0.57777639193648767</v>
      </c>
      <c r="AJ404" s="83">
        <v>1.8789499999999999</v>
      </c>
      <c r="AK404" s="83">
        <v>114.965</v>
      </c>
      <c r="AL404" s="84">
        <f t="shared" si="105"/>
        <v>216.01348675</v>
      </c>
      <c r="AM404" s="84">
        <f t="shared" si="99"/>
        <v>226.81791152414837</v>
      </c>
      <c r="AN404" s="84">
        <f t="shared" si="106"/>
        <v>21.485986344148678</v>
      </c>
      <c r="AO404" s="84">
        <f t="shared" si="107"/>
        <v>205.3319251799997</v>
      </c>
      <c r="AP404" s="85">
        <f t="shared" si="108"/>
        <v>5.2020948815614247E-2</v>
      </c>
      <c r="AQ404" s="85">
        <f t="shared" si="109"/>
        <v>10.681561570000298</v>
      </c>
      <c r="AR404" s="86">
        <f t="shared" si="110"/>
        <v>0</v>
      </c>
      <c r="AS404" s="88">
        <f t="shared" si="111"/>
        <v>24833.990504213751</v>
      </c>
      <c r="AT404" s="88">
        <f t="shared" si="112"/>
        <v>26020.241799507818</v>
      </c>
      <c r="AU404" s="88">
        <f t="shared" si="113"/>
        <v>12.414095667118866</v>
      </c>
      <c r="AV404" s="88">
        <f t="shared" si="114"/>
        <v>26007.8277038407</v>
      </c>
    </row>
    <row r="405" spans="1:48" x14ac:dyDescent="0.25">
      <c r="A405">
        <v>22</v>
      </c>
      <c r="B405" s="51">
        <v>13</v>
      </c>
      <c r="C405" s="9" t="s">
        <v>830</v>
      </c>
      <c r="D405" s="9">
        <v>-600</v>
      </c>
      <c r="E405" s="9">
        <v>-103.97</v>
      </c>
      <c r="F405" s="9">
        <v>120</v>
      </c>
      <c r="G405" s="9">
        <v>0.55020899999999995</v>
      </c>
      <c r="H405" s="9">
        <v>0.18145</v>
      </c>
      <c r="I405" s="9">
        <v>46.460948999999999</v>
      </c>
      <c r="J405" s="9">
        <v>1.4052979999999999</v>
      </c>
      <c r="K405" s="9">
        <v>8.9069149999999997</v>
      </c>
      <c r="L405" s="9">
        <v>0.134604</v>
      </c>
      <c r="M405" s="6">
        <v>0.55020899999999995</v>
      </c>
      <c r="N405" s="9">
        <v>0.329092</v>
      </c>
      <c r="O405" s="9">
        <v>99700</v>
      </c>
      <c r="P405" s="9">
        <v>21.7</v>
      </c>
      <c r="Q405" s="9">
        <v>60</v>
      </c>
      <c r="R405" s="9">
        <v>1.171</v>
      </c>
      <c r="S405" s="9" t="s">
        <v>855</v>
      </c>
      <c r="T405" s="9" t="s">
        <v>856</v>
      </c>
      <c r="U405" s="77">
        <v>1240</v>
      </c>
      <c r="V405" s="34">
        <v>350.10711948890912</v>
      </c>
      <c r="W405" s="2">
        <v>1.9044986104971058</v>
      </c>
      <c r="X405" s="2">
        <v>130.78589646630425</v>
      </c>
      <c r="Y405" s="2">
        <v>-73.624528605997341</v>
      </c>
      <c r="Z405" s="80">
        <f>VLOOKUP(U405,BG!$A$2:$F$55,4)</f>
        <v>17.721809130259579</v>
      </c>
      <c r="AA405" s="80">
        <f>VLOOKUP(U405,BG!$A$2:$F$55,5)</f>
        <v>0.58792613683603734</v>
      </c>
      <c r="AB405" s="4">
        <f>VLOOKUP(U405+1,BG!$A$2:$F$55,4)</f>
        <v>51.344147161747699</v>
      </c>
      <c r="AC405" s="4">
        <f>VLOOKUP(U405+1,BG!$A$2:$F$55,5)</f>
        <v>0.57039475928226968</v>
      </c>
      <c r="AD405" s="3">
        <f>COUNTIF($U$2:U405,U405)</f>
        <v>13</v>
      </c>
      <c r="AE405" s="3">
        <f t="shared" si="100"/>
        <v>20</v>
      </c>
      <c r="AF405" s="3">
        <f t="shared" si="103"/>
        <v>7</v>
      </c>
      <c r="AG405" s="3">
        <f t="shared" si="104"/>
        <v>12</v>
      </c>
      <c r="AH405" s="81">
        <f t="shared" si="101"/>
        <v>38.956969992252077</v>
      </c>
      <c r="AI405" s="81">
        <f t="shared" si="102"/>
        <v>0.57685368785471036</v>
      </c>
      <c r="AJ405" s="83">
        <v>1.83524</v>
      </c>
      <c r="AK405" s="83">
        <v>131.09200000000001</v>
      </c>
      <c r="AL405" s="84">
        <f t="shared" si="105"/>
        <v>240.58528208000001</v>
      </c>
      <c r="AM405" s="84">
        <f t="shared" si="99"/>
        <v>249.08155809269479</v>
      </c>
      <c r="AN405" s="84">
        <f t="shared" si="106"/>
        <v>22.472471807675898</v>
      </c>
      <c r="AO405" s="84">
        <f t="shared" si="107"/>
        <v>226.60908628501889</v>
      </c>
      <c r="AP405" s="85">
        <f t="shared" si="108"/>
        <v>6.1675354788741713E-2</v>
      </c>
      <c r="AQ405" s="85">
        <f t="shared" si="109"/>
        <v>13.976195794981123</v>
      </c>
      <c r="AR405" s="86">
        <f t="shared" si="110"/>
        <v>0</v>
      </c>
      <c r="AS405" s="88">
        <f t="shared" si="111"/>
        <v>31538.805798431364</v>
      </c>
      <c r="AT405" s="88">
        <f t="shared" si="112"/>
        <v>32576.354868376926</v>
      </c>
      <c r="AU405" s="88">
        <f t="shared" si="113"/>
        <v>12.963328237468852</v>
      </c>
      <c r="AV405" s="88">
        <f t="shared" si="114"/>
        <v>32563.391540139459</v>
      </c>
    </row>
    <row r="406" spans="1:48" x14ac:dyDescent="0.25">
      <c r="A406">
        <v>22</v>
      </c>
      <c r="B406" s="51">
        <v>14</v>
      </c>
      <c r="C406" s="9" t="s">
        <v>830</v>
      </c>
      <c r="D406" s="9">
        <v>-550</v>
      </c>
      <c r="E406" s="9">
        <v>-103.97</v>
      </c>
      <c r="F406" s="9">
        <v>120</v>
      </c>
      <c r="G406" s="9">
        <v>0.62241500000000005</v>
      </c>
      <c r="H406" s="9">
        <v>0.18127799999999999</v>
      </c>
      <c r="I406" s="9">
        <v>46.417630000000003</v>
      </c>
      <c r="J406" s="9">
        <v>1.3121670000000001</v>
      </c>
      <c r="K406" s="9">
        <v>8.9028860000000005</v>
      </c>
      <c r="L406" s="9">
        <v>0.126025</v>
      </c>
      <c r="M406" s="6">
        <v>0.62241500000000005</v>
      </c>
      <c r="N406" s="9">
        <v>0.41415999999999997</v>
      </c>
      <c r="O406" s="9">
        <v>99700</v>
      </c>
      <c r="P406" s="9">
        <v>21.7</v>
      </c>
      <c r="Q406" s="9">
        <v>60</v>
      </c>
      <c r="R406" s="9">
        <v>1.171</v>
      </c>
      <c r="S406" s="9" t="s">
        <v>857</v>
      </c>
      <c r="T406" s="9" t="s">
        <v>858</v>
      </c>
      <c r="U406" s="77">
        <v>1240</v>
      </c>
      <c r="V406" s="34">
        <v>409.79515040417613</v>
      </c>
      <c r="W406" s="2">
        <v>1.7046531055856968</v>
      </c>
      <c r="X406" s="2">
        <v>172.75398612983619</v>
      </c>
      <c r="Y406" s="2">
        <v>-72.321822082991233</v>
      </c>
      <c r="Z406" s="80">
        <f>VLOOKUP(U406,BG!$A$2:$F$55,4)</f>
        <v>17.721809130259579</v>
      </c>
      <c r="AA406" s="80">
        <f>VLOOKUP(U406,BG!$A$2:$F$55,5)</f>
        <v>0.58792613683603734</v>
      </c>
      <c r="AB406" s="4">
        <f>VLOOKUP(U406+1,BG!$A$2:$F$55,4)</f>
        <v>51.344147161747699</v>
      </c>
      <c r="AC406" s="4">
        <f>VLOOKUP(U406+1,BG!$A$2:$F$55,5)</f>
        <v>0.57039475928226968</v>
      </c>
      <c r="AD406" s="3">
        <f>COUNTIF($U$2:U406,U406)</f>
        <v>14</v>
      </c>
      <c r="AE406" s="3">
        <f t="shared" si="100"/>
        <v>20</v>
      </c>
      <c r="AF406" s="3">
        <f t="shared" si="103"/>
        <v>6</v>
      </c>
      <c r="AG406" s="3">
        <f t="shared" si="104"/>
        <v>13</v>
      </c>
      <c r="AH406" s="81">
        <f t="shared" si="101"/>
        <v>40.726566730751451</v>
      </c>
      <c r="AI406" s="81">
        <f t="shared" si="102"/>
        <v>0.57593098377293317</v>
      </c>
      <c r="AJ406" s="83">
        <v>1.6854499999999999</v>
      </c>
      <c r="AK406" s="83">
        <v>173.94800000000001</v>
      </c>
      <c r="AL406" s="84">
        <f t="shared" si="105"/>
        <v>293.18065660000002</v>
      </c>
      <c r="AM406" s="84">
        <f t="shared" si="99"/>
        <v>294.48561895853368</v>
      </c>
      <c r="AN406" s="84">
        <f t="shared" si="106"/>
        <v>23.455691642935694</v>
      </c>
      <c r="AO406" s="84">
        <f t="shared" si="107"/>
        <v>271.029927315598</v>
      </c>
      <c r="AP406" s="85">
        <f t="shared" si="108"/>
        <v>8.1727982971448135E-2</v>
      </c>
      <c r="AQ406" s="85">
        <f t="shared" si="109"/>
        <v>22.150729284402018</v>
      </c>
      <c r="AR406" s="86">
        <f t="shared" si="110"/>
        <v>0</v>
      </c>
      <c r="AS406" s="88">
        <f t="shared" si="111"/>
        <v>50998.188854256798</v>
      </c>
      <c r="AT406" s="88">
        <f t="shared" si="112"/>
        <v>50873.564532998753</v>
      </c>
      <c r="AU406" s="88">
        <f t="shared" si="113"/>
        <v>13.508859562990521</v>
      </c>
      <c r="AV406" s="88">
        <f t="shared" si="114"/>
        <v>50860.05567343576</v>
      </c>
    </row>
    <row r="407" spans="1:48" x14ac:dyDescent="0.25">
      <c r="A407">
        <v>22</v>
      </c>
      <c r="B407" s="51">
        <v>15</v>
      </c>
      <c r="C407" s="9" t="s">
        <v>830</v>
      </c>
      <c r="D407" s="9">
        <v>-500</v>
      </c>
      <c r="E407" s="9">
        <v>-103.97</v>
      </c>
      <c r="F407" s="9">
        <v>120</v>
      </c>
      <c r="G407" s="9">
        <v>0.64896399999999999</v>
      </c>
      <c r="H407" s="9">
        <v>0.181251</v>
      </c>
      <c r="I407" s="9">
        <v>46.410971000000004</v>
      </c>
      <c r="J407" s="9">
        <v>1.349885</v>
      </c>
      <c r="K407" s="9">
        <v>8.9021969999999992</v>
      </c>
      <c r="L407" s="9">
        <v>0.12953200000000001</v>
      </c>
      <c r="M407" s="6">
        <v>0.64896399999999999</v>
      </c>
      <c r="N407" s="9">
        <v>0.46301199999999998</v>
      </c>
      <c r="O407" s="9">
        <v>99700</v>
      </c>
      <c r="P407" s="9">
        <v>21.7</v>
      </c>
      <c r="Q407" s="9">
        <v>60</v>
      </c>
      <c r="R407" s="9">
        <v>1.171</v>
      </c>
      <c r="S407" s="9" t="s">
        <v>859</v>
      </c>
      <c r="T407" s="9" t="s">
        <v>860</v>
      </c>
      <c r="U407" s="77">
        <v>1240</v>
      </c>
      <c r="V407" s="34">
        <v>430.33855902238838</v>
      </c>
      <c r="W407" s="2">
        <v>1.6546798187324241</v>
      </c>
      <c r="X407" s="2">
        <v>190.12559684882035</v>
      </c>
      <c r="Y407" s="2">
        <v>-68.419873354140847</v>
      </c>
      <c r="Z407" s="80">
        <f>VLOOKUP(U407,BG!$A$2:$F$55,4)</f>
        <v>17.721809130259579</v>
      </c>
      <c r="AA407" s="80">
        <f>VLOOKUP(U407,BG!$A$2:$F$55,5)</f>
        <v>0.58792613683603734</v>
      </c>
      <c r="AB407" s="4">
        <f>VLOOKUP(U407+1,BG!$A$2:$F$55,4)</f>
        <v>51.344147161747699</v>
      </c>
      <c r="AC407" s="4">
        <f>VLOOKUP(U407+1,BG!$A$2:$F$55,5)</f>
        <v>0.57039475928226968</v>
      </c>
      <c r="AD407" s="3">
        <f>COUNTIF($U$2:U407,U407)</f>
        <v>15</v>
      </c>
      <c r="AE407" s="3">
        <f t="shared" si="100"/>
        <v>20</v>
      </c>
      <c r="AF407" s="3">
        <f t="shared" si="103"/>
        <v>5</v>
      </c>
      <c r="AG407" s="3">
        <f t="shared" si="104"/>
        <v>14</v>
      </c>
      <c r="AH407" s="81">
        <f t="shared" si="101"/>
        <v>42.496163469250824</v>
      </c>
      <c r="AI407" s="81">
        <f t="shared" si="102"/>
        <v>0.57500827969115587</v>
      </c>
      <c r="AJ407" s="83">
        <v>1.6533500000000001</v>
      </c>
      <c r="AK407" s="83">
        <v>191.09100000000001</v>
      </c>
      <c r="AL407" s="84">
        <f t="shared" si="105"/>
        <v>315.94030485000002</v>
      </c>
      <c r="AM407" s="84">
        <f t="shared" si="99"/>
        <v>314.59698813019997</v>
      </c>
      <c r="AN407" s="84">
        <f t="shared" si="106"/>
        <v>24.435645849928058</v>
      </c>
      <c r="AO407" s="84">
        <f t="shared" si="107"/>
        <v>290.16134228027192</v>
      </c>
      <c r="AP407" s="85">
        <f t="shared" si="108"/>
        <v>8.8843546032495752E-2</v>
      </c>
      <c r="AQ407" s="85">
        <f t="shared" si="109"/>
        <v>25.778962569728094</v>
      </c>
      <c r="AR407" s="86">
        <f t="shared" si="110"/>
        <v>0</v>
      </c>
      <c r="AS407" s="88">
        <f t="shared" si="111"/>
        <v>60373.348794091362</v>
      </c>
      <c r="AT407" s="88">
        <f t="shared" si="112"/>
        <v>59812.940135095523</v>
      </c>
      <c r="AU407" s="88">
        <f t="shared" si="113"/>
        <v>14.050698683309465</v>
      </c>
      <c r="AV407" s="88">
        <f t="shared" si="114"/>
        <v>59798.889436412217</v>
      </c>
    </row>
    <row r="408" spans="1:48" x14ac:dyDescent="0.25">
      <c r="A408">
        <v>22</v>
      </c>
      <c r="B408" s="51">
        <v>16</v>
      </c>
      <c r="C408" s="9" t="s">
        <v>830</v>
      </c>
      <c r="D408" s="9">
        <v>-450</v>
      </c>
      <c r="E408" s="9">
        <v>-103.97</v>
      </c>
      <c r="F408" s="9">
        <v>120</v>
      </c>
      <c r="G408" s="9">
        <v>0.71475900000000003</v>
      </c>
      <c r="H408" s="9">
        <v>0.18172099999999999</v>
      </c>
      <c r="I408" s="9">
        <v>46.528792000000003</v>
      </c>
      <c r="J408" s="9">
        <v>1.354025</v>
      </c>
      <c r="K408" s="9">
        <v>8.9134860000000007</v>
      </c>
      <c r="L408" s="9">
        <v>0.12993199999999999</v>
      </c>
      <c r="M408" s="6">
        <v>0.71475900000000003</v>
      </c>
      <c r="N408" s="9">
        <v>0.56606000000000001</v>
      </c>
      <c r="O408" s="9">
        <v>99700</v>
      </c>
      <c r="P408" s="9">
        <v>21.7</v>
      </c>
      <c r="Q408" s="9">
        <v>60</v>
      </c>
      <c r="R408" s="9">
        <v>1.171</v>
      </c>
      <c r="S408" s="9" t="s">
        <v>861</v>
      </c>
      <c r="T408" s="9" t="s">
        <v>862</v>
      </c>
      <c r="U408" s="77">
        <v>1240</v>
      </c>
      <c r="V408" s="34">
        <v>484.51508317641384</v>
      </c>
      <c r="W408" s="2">
        <v>1.3936065694675623</v>
      </c>
      <c r="X408" s="2">
        <v>249.6152683233594</v>
      </c>
      <c r="Y408" s="2">
        <v>-75.320127037652711</v>
      </c>
      <c r="Z408" s="80">
        <f>VLOOKUP(U408,BG!$A$2:$F$55,4)</f>
        <v>17.721809130259579</v>
      </c>
      <c r="AA408" s="80">
        <f>VLOOKUP(U408,BG!$A$2:$F$55,5)</f>
        <v>0.58792613683603734</v>
      </c>
      <c r="AB408" s="4">
        <f>VLOOKUP(U408+1,BG!$A$2:$F$55,4)</f>
        <v>51.344147161747699</v>
      </c>
      <c r="AC408" s="4">
        <f>VLOOKUP(U408+1,BG!$A$2:$F$55,5)</f>
        <v>0.57039475928226968</v>
      </c>
      <c r="AD408" s="3">
        <f>COUNTIF($U$2:U408,U408)</f>
        <v>16</v>
      </c>
      <c r="AE408" s="3">
        <f t="shared" si="100"/>
        <v>20</v>
      </c>
      <c r="AF408" s="3">
        <f t="shared" si="103"/>
        <v>4</v>
      </c>
      <c r="AG408" s="3">
        <f t="shared" si="104"/>
        <v>15</v>
      </c>
      <c r="AH408" s="81">
        <f t="shared" si="101"/>
        <v>44.265760207750198</v>
      </c>
      <c r="AI408" s="81">
        <f t="shared" si="102"/>
        <v>0.57408557560937867</v>
      </c>
      <c r="AJ408" s="83">
        <v>1.3969199999999999</v>
      </c>
      <c r="AK408" s="83">
        <v>250.685</v>
      </c>
      <c r="AL408" s="84">
        <f t="shared" si="105"/>
        <v>350.18689019999999</v>
      </c>
      <c r="AM408" s="84">
        <f t="shared" si="99"/>
        <v>347.86547777484196</v>
      </c>
      <c r="AN408" s="84">
        <f t="shared" si="106"/>
        <v>25.412334428653001</v>
      </c>
      <c r="AO408" s="84">
        <f t="shared" si="107"/>
        <v>322.45314334618894</v>
      </c>
      <c r="AP408" s="85">
        <f t="shared" si="108"/>
        <v>8.6008610634121893E-2</v>
      </c>
      <c r="AQ408" s="85">
        <f t="shared" si="109"/>
        <v>27.733746853811056</v>
      </c>
      <c r="AR408" s="86">
        <f t="shared" si="110"/>
        <v>0</v>
      </c>
      <c r="AS408" s="88">
        <f t="shared" si="111"/>
        <v>87786.600569786999</v>
      </c>
      <c r="AT408" s="88">
        <f t="shared" si="112"/>
        <v>86832.5345752008</v>
      </c>
      <c r="AU408" s="88">
        <f t="shared" si="113"/>
        <v>14.588854638051291</v>
      </c>
      <c r="AV408" s="88">
        <f t="shared" si="114"/>
        <v>86817.945720562755</v>
      </c>
    </row>
    <row r="409" spans="1:48" x14ac:dyDescent="0.25">
      <c r="A409">
        <v>22</v>
      </c>
      <c r="B409" s="51">
        <v>17</v>
      </c>
      <c r="C409" s="9" t="s">
        <v>830</v>
      </c>
      <c r="D409" s="9">
        <v>-400</v>
      </c>
      <c r="E409" s="9">
        <v>-103.97</v>
      </c>
      <c r="F409" s="9">
        <v>120</v>
      </c>
      <c r="G409" s="9">
        <v>0.76861400000000002</v>
      </c>
      <c r="H409" s="9">
        <v>0.182063</v>
      </c>
      <c r="I409" s="9">
        <v>46.614659000000003</v>
      </c>
      <c r="J409" s="9">
        <v>1.3151729999999999</v>
      </c>
      <c r="K409" s="9">
        <v>8.9217650000000006</v>
      </c>
      <c r="L409" s="9">
        <v>0.12606800000000001</v>
      </c>
      <c r="M409" s="6">
        <v>0.76861400000000002</v>
      </c>
      <c r="N409" s="9">
        <v>0.63224599999999997</v>
      </c>
      <c r="O409" s="9">
        <v>99700</v>
      </c>
      <c r="P409" s="9">
        <v>21.7</v>
      </c>
      <c r="Q409" s="9">
        <v>60</v>
      </c>
      <c r="R409" s="9">
        <v>1.171</v>
      </c>
      <c r="S409" s="9" t="s">
        <v>863</v>
      </c>
      <c r="T409" s="9" t="s">
        <v>864</v>
      </c>
      <c r="U409" s="77">
        <v>1240</v>
      </c>
      <c r="V409" s="34">
        <v>528.44991640386638</v>
      </c>
      <c r="W409" s="2">
        <v>1.2788024950799479</v>
      </c>
      <c r="X409" s="2">
        <v>301.80768066008631</v>
      </c>
      <c r="Y409" s="2">
        <v>-70.106100705459227</v>
      </c>
      <c r="Z409" s="80">
        <f>VLOOKUP(U409,BG!$A$2:$F$55,4)</f>
        <v>17.721809130259579</v>
      </c>
      <c r="AA409" s="80">
        <f>VLOOKUP(U409,BG!$A$2:$F$55,5)</f>
        <v>0.58792613683603734</v>
      </c>
      <c r="AB409" s="4">
        <f>VLOOKUP(U409+1,BG!$A$2:$F$55,4)</f>
        <v>51.344147161747699</v>
      </c>
      <c r="AC409" s="4">
        <f>VLOOKUP(U409+1,BG!$A$2:$F$55,5)</f>
        <v>0.57039475928226968</v>
      </c>
      <c r="AD409" s="3">
        <f>COUNTIF($U$2:U409,U409)</f>
        <v>17</v>
      </c>
      <c r="AE409" s="3">
        <f t="shared" si="100"/>
        <v>20</v>
      </c>
      <c r="AF409" s="3">
        <f t="shared" si="103"/>
        <v>3</v>
      </c>
      <c r="AG409" s="3">
        <f t="shared" si="104"/>
        <v>16</v>
      </c>
      <c r="AH409" s="81">
        <f t="shared" si="101"/>
        <v>46.035356946249578</v>
      </c>
      <c r="AI409" s="81">
        <f t="shared" si="102"/>
        <v>0.57316287152760137</v>
      </c>
      <c r="AJ409" s="83">
        <v>1.2884</v>
      </c>
      <c r="AK409" s="83">
        <v>302.85199999999998</v>
      </c>
      <c r="AL409" s="84">
        <f t="shared" si="105"/>
        <v>390.19451679999997</v>
      </c>
      <c r="AM409" s="84">
        <f t="shared" si="99"/>
        <v>385.95241506241052</v>
      </c>
      <c r="AN409" s="84">
        <f t="shared" si="106"/>
        <v>26.385757379110519</v>
      </c>
      <c r="AO409" s="84">
        <f t="shared" si="107"/>
        <v>359.56665768329998</v>
      </c>
      <c r="AP409" s="85">
        <f t="shared" si="108"/>
        <v>8.5179919945960275E-2</v>
      </c>
      <c r="AQ409" s="85">
        <f t="shared" si="109"/>
        <v>30.627859116699995</v>
      </c>
      <c r="AR409" s="86">
        <f t="shared" si="110"/>
        <v>0</v>
      </c>
      <c r="AS409" s="88">
        <f t="shared" si="111"/>
        <v>118171.18980191358</v>
      </c>
      <c r="AT409" s="88">
        <f t="shared" si="112"/>
        <v>116483.40323514507</v>
      </c>
      <c r="AU409" s="88">
        <f t="shared" si="113"/>
        <v>15.123336466841581</v>
      </c>
      <c r="AV409" s="88">
        <f t="shared" si="114"/>
        <v>116468.27989867823</v>
      </c>
    </row>
    <row r="410" spans="1:48" x14ac:dyDescent="0.25">
      <c r="A410">
        <v>22</v>
      </c>
      <c r="B410" s="51">
        <v>18</v>
      </c>
      <c r="C410" s="9" t="s">
        <v>830</v>
      </c>
      <c r="D410" s="9">
        <v>-350</v>
      </c>
      <c r="E410" s="9">
        <v>-103.97</v>
      </c>
      <c r="F410" s="9">
        <v>120</v>
      </c>
      <c r="G410" s="9">
        <v>0.893594</v>
      </c>
      <c r="H410" s="9">
        <v>0.18210799999999999</v>
      </c>
      <c r="I410" s="9">
        <v>46.625987000000002</v>
      </c>
      <c r="J410" s="9">
        <v>1.363424</v>
      </c>
      <c r="K410" s="9">
        <v>8.922784</v>
      </c>
      <c r="L410" s="9">
        <v>0.13057299999999999</v>
      </c>
      <c r="M410" s="6">
        <v>0.893594</v>
      </c>
      <c r="N410" s="9">
        <v>0.79485399999999995</v>
      </c>
      <c r="O410" s="9">
        <v>99700</v>
      </c>
      <c r="P410" s="9">
        <v>21.7</v>
      </c>
      <c r="Q410" s="9">
        <v>60</v>
      </c>
      <c r="R410" s="9">
        <v>1.171</v>
      </c>
      <c r="S410" s="9" t="s">
        <v>865</v>
      </c>
      <c r="T410" s="9" t="s">
        <v>866</v>
      </c>
      <c r="U410" s="77">
        <v>1240</v>
      </c>
      <c r="V410" s="34">
        <v>633.32618763564642</v>
      </c>
      <c r="W410" s="2">
        <v>1.1232435920329413</v>
      </c>
      <c r="X410" s="2">
        <v>409.54786743224116</v>
      </c>
      <c r="Y410" s="2">
        <v>-72.349181441060253</v>
      </c>
      <c r="Z410" s="80">
        <f>VLOOKUP(U410,BG!$A$2:$F$55,4)</f>
        <v>17.721809130259579</v>
      </c>
      <c r="AA410" s="80">
        <f>VLOOKUP(U410,BG!$A$2:$F$55,5)</f>
        <v>0.58792613683603734</v>
      </c>
      <c r="AB410" s="4">
        <f>VLOOKUP(U410+1,BG!$A$2:$F$55,4)</f>
        <v>51.344147161747699</v>
      </c>
      <c r="AC410" s="4">
        <f>VLOOKUP(U410+1,BG!$A$2:$F$55,5)</f>
        <v>0.57039475928226968</v>
      </c>
      <c r="AD410" s="3">
        <f>COUNTIF($U$2:U410,U410)</f>
        <v>18</v>
      </c>
      <c r="AE410" s="3">
        <f t="shared" si="100"/>
        <v>20</v>
      </c>
      <c r="AF410" s="3">
        <f t="shared" si="103"/>
        <v>2</v>
      </c>
      <c r="AG410" s="3">
        <f t="shared" si="104"/>
        <v>17</v>
      </c>
      <c r="AH410" s="81">
        <f t="shared" si="101"/>
        <v>47.804953684748952</v>
      </c>
      <c r="AI410" s="81">
        <f t="shared" si="102"/>
        <v>0.57224016744582418</v>
      </c>
      <c r="AJ410" s="83">
        <v>1.10772</v>
      </c>
      <c r="AK410" s="83">
        <v>410.07600000000002</v>
      </c>
      <c r="AL410" s="84">
        <f t="shared" si="105"/>
        <v>454.24938672000002</v>
      </c>
      <c r="AM410" s="84">
        <f t="shared" si="99"/>
        <v>460.02201772402145</v>
      </c>
      <c r="AN410" s="84">
        <f t="shared" si="106"/>
        <v>27.355914701300609</v>
      </c>
      <c r="AO410" s="84">
        <f t="shared" si="107"/>
        <v>432.66610302272085</v>
      </c>
      <c r="AP410" s="85">
        <f t="shared" si="108"/>
        <v>4.9884387860506273E-2</v>
      </c>
      <c r="AQ410" s="85">
        <f t="shared" si="109"/>
        <v>21.583283697279171</v>
      </c>
      <c r="AR410" s="86">
        <f t="shared" si="110"/>
        <v>0</v>
      </c>
      <c r="AS410" s="88">
        <f t="shared" si="111"/>
        <v>186276.77150859073</v>
      </c>
      <c r="AT410" s="88">
        <f t="shared" si="112"/>
        <v>188401.03633074963</v>
      </c>
      <c r="AU410" s="88">
        <f t="shared" si="113"/>
        <v>15.654153209305944</v>
      </c>
      <c r="AV410" s="88">
        <f t="shared" si="114"/>
        <v>188385.38217754033</v>
      </c>
    </row>
    <row r="411" spans="1:48" x14ac:dyDescent="0.25">
      <c r="A411">
        <v>22</v>
      </c>
      <c r="B411" s="51">
        <v>19</v>
      </c>
      <c r="C411" s="9" t="s">
        <v>830</v>
      </c>
      <c r="D411" s="9">
        <v>-300</v>
      </c>
      <c r="E411" s="9">
        <v>-103.97</v>
      </c>
      <c r="F411" s="9">
        <v>120</v>
      </c>
      <c r="G411" s="9">
        <v>1.042297</v>
      </c>
      <c r="H411" s="9">
        <v>0.182057</v>
      </c>
      <c r="I411" s="9">
        <v>46.613092999999999</v>
      </c>
      <c r="J411" s="9">
        <v>1.341764</v>
      </c>
      <c r="K411" s="9">
        <v>8.9215789999999995</v>
      </c>
      <c r="L411" s="9">
        <v>0.12859300000000001</v>
      </c>
      <c r="M411" s="6">
        <v>1.042297</v>
      </c>
      <c r="N411" s="9">
        <v>1.0150840000000001</v>
      </c>
      <c r="O411" s="9">
        <v>99700</v>
      </c>
      <c r="P411" s="9">
        <v>21.7</v>
      </c>
      <c r="Q411" s="9">
        <v>60</v>
      </c>
      <c r="R411" s="9">
        <v>1.171</v>
      </c>
      <c r="S411" s="9" t="s">
        <v>867</v>
      </c>
      <c r="T411" s="9" t="s">
        <v>868</v>
      </c>
      <c r="U411" s="77">
        <v>1240</v>
      </c>
      <c r="V411" s="34">
        <v>758.51191515515313</v>
      </c>
      <c r="W411" s="2">
        <v>0.92736462705716771</v>
      </c>
      <c r="X411" s="2">
        <v>590.93158983207877</v>
      </c>
      <c r="Y411" s="2">
        <v>-75.151181332057917</v>
      </c>
      <c r="Z411" s="80">
        <f>VLOOKUP(U411,BG!$A$2:$F$55,4)</f>
        <v>17.721809130259579</v>
      </c>
      <c r="AA411" s="80">
        <f>VLOOKUP(U411,BG!$A$2:$F$55,5)</f>
        <v>0.58792613683603734</v>
      </c>
      <c r="AB411" s="4">
        <f>VLOOKUP(U411+1,BG!$A$2:$F$55,4)</f>
        <v>51.344147161747699</v>
      </c>
      <c r="AC411" s="4">
        <f>VLOOKUP(U411+1,BG!$A$2:$F$55,5)</f>
        <v>0.57039475928226968</v>
      </c>
      <c r="AD411" s="3">
        <f>COUNTIF($U$2:U411,U411)</f>
        <v>19</v>
      </c>
      <c r="AE411" s="3">
        <f t="shared" si="100"/>
        <v>20</v>
      </c>
      <c r="AF411" s="3">
        <f t="shared" si="103"/>
        <v>1</v>
      </c>
      <c r="AG411" s="3">
        <f t="shared" si="104"/>
        <v>18</v>
      </c>
      <c r="AH411" s="81">
        <f t="shared" si="101"/>
        <v>49.574550423248319</v>
      </c>
      <c r="AI411" s="81">
        <f t="shared" si="102"/>
        <v>0.57131746336404687</v>
      </c>
      <c r="AJ411" s="83">
        <v>0.90725500000000003</v>
      </c>
      <c r="AK411" s="83">
        <v>592.66800000000001</v>
      </c>
      <c r="AL411" s="84">
        <f t="shared" si="105"/>
        <v>537.70100634000005</v>
      </c>
      <c r="AM411" s="84">
        <f t="shared" si="99"/>
        <v>548.00905342092494</v>
      </c>
      <c r="AN411" s="84">
        <f t="shared" si="106"/>
        <v>28.322806395223267</v>
      </c>
      <c r="AO411" s="84">
        <f t="shared" si="107"/>
        <v>519.68624702570173</v>
      </c>
      <c r="AP411" s="85">
        <f t="shared" si="108"/>
        <v>3.4664683580528495E-2</v>
      </c>
      <c r="AQ411" s="85">
        <f t="shared" si="109"/>
        <v>18.014759314298317</v>
      </c>
      <c r="AR411" s="86">
        <f t="shared" si="110"/>
        <v>0</v>
      </c>
      <c r="AS411" s="88">
        <f t="shared" si="111"/>
        <v>318678.18002551515</v>
      </c>
      <c r="AT411" s="88">
        <f t="shared" si="112"/>
        <v>323835.86118039978</v>
      </c>
      <c r="AU411" s="88">
        <f t="shared" si="113"/>
        <v>16.18131390506996</v>
      </c>
      <c r="AV411" s="88">
        <f t="shared" si="114"/>
        <v>323819.67986649473</v>
      </c>
    </row>
    <row r="412" spans="1:48" x14ac:dyDescent="0.25">
      <c r="A412">
        <v>22</v>
      </c>
      <c r="B412" s="51">
        <v>20</v>
      </c>
      <c r="C412" s="9"/>
      <c r="D412" s="9">
        <v>-250</v>
      </c>
      <c r="E412" s="9">
        <v>-103.97</v>
      </c>
      <c r="F412" s="9">
        <v>120</v>
      </c>
      <c r="G412" s="9">
        <v>1.1510579999999999</v>
      </c>
      <c r="H412" s="9">
        <v>0.18148700000000001</v>
      </c>
      <c r="I412" s="9">
        <v>46.470146</v>
      </c>
      <c r="J412" s="9">
        <v>1.3345389999999999</v>
      </c>
      <c r="K412" s="9">
        <v>8.9078920000000004</v>
      </c>
      <c r="L412" s="9">
        <v>0.12812699999999999</v>
      </c>
      <c r="M412" s="6">
        <v>1.1510579999999999</v>
      </c>
      <c r="N412" s="9">
        <v>1.2679199999999999</v>
      </c>
      <c r="O412" s="9">
        <v>99700</v>
      </c>
      <c r="P412" s="9">
        <v>21.7</v>
      </c>
      <c r="Q412" s="9">
        <v>60</v>
      </c>
      <c r="R412" s="9">
        <v>1.171</v>
      </c>
      <c r="S412" s="9" t="s">
        <v>869</v>
      </c>
      <c r="T412" s="9" t="s">
        <v>870</v>
      </c>
      <c r="U412" s="77">
        <v>1240</v>
      </c>
      <c r="V412" s="34">
        <v>849.45498108809807</v>
      </c>
      <c r="W412" s="2">
        <v>0.78188814695167919</v>
      </c>
      <c r="X412" s="2">
        <v>785.05759942070949</v>
      </c>
      <c r="Y412" s="2">
        <v>-75.707543842377461</v>
      </c>
      <c r="Z412" s="80">
        <f>VLOOKUP(U412,BG!$A$2:$F$55,4)</f>
        <v>17.721809130259579</v>
      </c>
      <c r="AA412" s="80">
        <f>VLOOKUP(U412,BG!$A$2:$F$55,5)</f>
        <v>0.58792613683603734</v>
      </c>
      <c r="AB412" s="4">
        <f>VLOOKUP(U412+1,BG!$A$2:$F$55,4)</f>
        <v>51.344147161747699</v>
      </c>
      <c r="AC412" s="4">
        <f>VLOOKUP(U412+1,BG!$A$2:$F$55,5)</f>
        <v>0.57039475928226968</v>
      </c>
      <c r="AD412" s="3">
        <f>COUNTIF($U$2:U412,U412)</f>
        <v>20</v>
      </c>
      <c r="AE412" s="3">
        <f t="shared" si="100"/>
        <v>20</v>
      </c>
      <c r="AF412" s="3">
        <f t="shared" si="103"/>
        <v>0</v>
      </c>
      <c r="AG412" s="3">
        <f t="shared" si="104"/>
        <v>19</v>
      </c>
      <c r="AH412" s="81">
        <f t="shared" si="101"/>
        <v>51.344147161747699</v>
      </c>
      <c r="AI412" s="81">
        <f t="shared" si="102"/>
        <v>0.57039475928226968</v>
      </c>
      <c r="AJ412" s="83">
        <v>0.75553800000000004</v>
      </c>
      <c r="AK412" s="83">
        <v>787.69600000000003</v>
      </c>
      <c r="AL412" s="84">
        <f t="shared" si="105"/>
        <v>595.13426044800008</v>
      </c>
      <c r="AM412" s="84">
        <f t="shared" si="99"/>
        <v>613.82723166139215</v>
      </c>
      <c r="AN412" s="84">
        <f t="shared" si="106"/>
        <v>29.286432460878508</v>
      </c>
      <c r="AO412" s="84">
        <f t="shared" si="107"/>
        <v>584.54079920051367</v>
      </c>
      <c r="AP412" s="85">
        <f t="shared" si="108"/>
        <v>1.8122706339703334E-2</v>
      </c>
      <c r="AQ412" s="85">
        <f t="shared" si="109"/>
        <v>10.593461247486402</v>
      </c>
      <c r="AR412" s="86">
        <f t="shared" si="110"/>
        <v>0</v>
      </c>
      <c r="AS412" s="88">
        <f t="shared" si="111"/>
        <v>468784.87641784787</v>
      </c>
      <c r="AT412" s="88">
        <f t="shared" si="112"/>
        <v>481889.73294715228</v>
      </c>
      <c r="AU412" s="88">
        <f t="shared" si="113"/>
        <v>16.704827593759244</v>
      </c>
      <c r="AV412" s="88">
        <f t="shared" si="114"/>
        <v>481873.02811955853</v>
      </c>
    </row>
    <row r="413" spans="1:48" x14ac:dyDescent="0.25">
      <c r="A413">
        <v>22</v>
      </c>
      <c r="B413" s="7">
        <v>1</v>
      </c>
      <c r="C413" s="3" t="s">
        <v>871</v>
      </c>
      <c r="D413" s="3">
        <v>-250</v>
      </c>
      <c r="E413" s="3">
        <v>-103.97</v>
      </c>
      <c r="F413" s="3">
        <v>120</v>
      </c>
      <c r="G413" s="3">
        <v>7.4960000000000001E-3</v>
      </c>
      <c r="H413" s="3">
        <v>0.18943299999999999</v>
      </c>
      <c r="I413" s="3">
        <v>48.463740000000001</v>
      </c>
      <c r="J413" s="3">
        <v>1.510885</v>
      </c>
      <c r="K413" s="3">
        <v>9.0307960000000005</v>
      </c>
      <c r="L413" s="3">
        <v>0.14080400000000001</v>
      </c>
      <c r="M413" s="50">
        <v>7.4960000000000001E-3</v>
      </c>
      <c r="N413" s="3">
        <v>1.2489E-2</v>
      </c>
      <c r="O413" s="3">
        <v>101154</v>
      </c>
      <c r="P413" s="3">
        <v>21.7</v>
      </c>
      <c r="Q413" s="3">
        <v>60</v>
      </c>
      <c r="R413" s="3">
        <v>1.1881999999999999</v>
      </c>
      <c r="S413" s="3" t="s">
        <v>872</v>
      </c>
      <c r="T413" s="3" t="s">
        <v>873</v>
      </c>
      <c r="U413" s="77">
        <v>1250</v>
      </c>
      <c r="V413" s="34">
        <v>75.457669146946046</v>
      </c>
      <c r="W413" s="2">
        <v>3.8081411055237515</v>
      </c>
      <c r="X413" s="2">
        <v>29.69783857253011</v>
      </c>
      <c r="Y413" s="2">
        <v>66.420329492230337</v>
      </c>
      <c r="Z413" s="80">
        <f>VLOOKUP(U413,BG!$A$2:$F$55,4)</f>
        <v>74.931632135854244</v>
      </c>
      <c r="AA413" s="80">
        <f>VLOOKUP(U413,BG!$A$2:$F$55,5)</f>
        <v>2.3002976718679533</v>
      </c>
      <c r="AB413" s="4">
        <f>VLOOKUP(U413+1,BG!$A$2:$F$55,4)</f>
        <v>19.769615376111744</v>
      </c>
      <c r="AC413" s="4">
        <f>VLOOKUP(U413+1,BG!$A$2:$F$55,5)</f>
        <v>4.3211059157223577</v>
      </c>
      <c r="AD413" s="3">
        <f>COUNTIF($U$2:U413,U413)</f>
        <v>1</v>
      </c>
      <c r="AE413" s="3">
        <f t="shared" si="100"/>
        <v>6</v>
      </c>
      <c r="AF413" s="3">
        <f t="shared" si="103"/>
        <v>5</v>
      </c>
      <c r="AG413" s="3">
        <f t="shared" si="104"/>
        <v>0</v>
      </c>
      <c r="AH413" s="81">
        <f t="shared" si="101"/>
        <v>74.931632135854244</v>
      </c>
      <c r="AI413" s="81">
        <f t="shared" si="102"/>
        <v>2.3002976718679533</v>
      </c>
      <c r="AJ413" s="83">
        <v>0.73067000000000004</v>
      </c>
      <c r="AK413" s="83">
        <v>58.447000000000003</v>
      </c>
      <c r="AL413" s="84">
        <f t="shared" si="105"/>
        <v>42.705469490000006</v>
      </c>
      <c r="AM413" s="84">
        <f t="shared" si="99"/>
        <v>179.51388930549106</v>
      </c>
      <c r="AN413" s="84">
        <f t="shared" si="106"/>
        <v>172.36505895137142</v>
      </c>
      <c r="AO413" s="84">
        <f t="shared" si="107"/>
        <v>7.1488303541196387</v>
      </c>
      <c r="AP413" s="85">
        <f t="shared" si="108"/>
        <v>4.9737701658272293</v>
      </c>
      <c r="AQ413" s="85">
        <f t="shared" si="109"/>
        <v>35.556639135880367</v>
      </c>
      <c r="AR413" s="86">
        <f t="shared" si="110"/>
        <v>0</v>
      </c>
      <c r="AS413" s="88">
        <f t="shared" si="111"/>
        <v>2496.0065752820306</v>
      </c>
      <c r="AT413" s="88">
        <f t="shared" si="112"/>
        <v>3358.6342829269956</v>
      </c>
      <c r="AU413" s="88">
        <f t="shared" si="113"/>
        <v>396.49094381722222</v>
      </c>
      <c r="AV413" s="88">
        <f t="shared" si="114"/>
        <v>2962.1433391097735</v>
      </c>
    </row>
    <row r="414" spans="1:48" x14ac:dyDescent="0.25">
      <c r="A414">
        <v>22</v>
      </c>
      <c r="B414" s="7">
        <v>2</v>
      </c>
      <c r="C414" s="3" t="s">
        <v>871</v>
      </c>
      <c r="D414" s="3">
        <v>-200</v>
      </c>
      <c r="E414" s="3">
        <v>-103.97</v>
      </c>
      <c r="F414" s="3">
        <v>120</v>
      </c>
      <c r="G414" s="3">
        <v>1.1473000000000001E-2</v>
      </c>
      <c r="H414" s="3">
        <v>0.18992100000000001</v>
      </c>
      <c r="I414" s="3">
        <v>48.586284999999997</v>
      </c>
      <c r="J414" s="3">
        <v>1.4738610000000001</v>
      </c>
      <c r="K414" s="3">
        <v>9.0422619999999991</v>
      </c>
      <c r="L414" s="3">
        <v>0.13738900000000001</v>
      </c>
      <c r="M414" s="50">
        <v>1.1473000000000001E-2</v>
      </c>
      <c r="N414" s="3">
        <v>2.0118E-2</v>
      </c>
      <c r="O414" s="3">
        <v>101154</v>
      </c>
      <c r="P414" s="3">
        <v>21.7</v>
      </c>
      <c r="Q414" s="3">
        <v>60</v>
      </c>
      <c r="R414" s="3">
        <v>1.1881999999999999</v>
      </c>
      <c r="S414" s="3" t="s">
        <v>874</v>
      </c>
      <c r="T414" s="3" t="s">
        <v>875</v>
      </c>
      <c r="U414" s="77">
        <v>1250</v>
      </c>
      <c r="V414" s="34">
        <v>109.71343345156268</v>
      </c>
      <c r="W414" s="2">
        <v>2.336069462561841</v>
      </c>
      <c r="X414" s="2">
        <v>58.34902537030937</v>
      </c>
      <c r="Y414" s="2">
        <v>64.492369569300664</v>
      </c>
      <c r="Z414" s="80">
        <f>VLOOKUP(U414,BG!$A$2:$F$55,4)</f>
        <v>74.931632135854244</v>
      </c>
      <c r="AA414" s="80">
        <f>VLOOKUP(U414,BG!$A$2:$F$55,5)</f>
        <v>2.3002976718679533</v>
      </c>
      <c r="AB414" s="4">
        <f>VLOOKUP(U414+1,BG!$A$2:$F$55,4)</f>
        <v>19.769615376111744</v>
      </c>
      <c r="AC414" s="4">
        <f>VLOOKUP(U414+1,BG!$A$2:$F$55,5)</f>
        <v>4.3211059157223577</v>
      </c>
      <c r="AD414" s="3">
        <f>COUNTIF($U$2:U414,U414)</f>
        <v>2</v>
      </c>
      <c r="AE414" s="3">
        <f t="shared" si="100"/>
        <v>6</v>
      </c>
      <c r="AF414" s="3">
        <f t="shared" si="103"/>
        <v>4</v>
      </c>
      <c r="AG414" s="3">
        <f t="shared" si="104"/>
        <v>1</v>
      </c>
      <c r="AH414" s="81">
        <f t="shared" si="101"/>
        <v>63.899228783905741</v>
      </c>
      <c r="AI414" s="81">
        <f t="shared" si="102"/>
        <v>2.7044593206388341</v>
      </c>
      <c r="AJ414" s="83">
        <v>0.50977899999999998</v>
      </c>
      <c r="AK414" s="83">
        <v>91.503</v>
      </c>
      <c r="AL414" s="84">
        <f t="shared" si="105"/>
        <v>46.646307837000002</v>
      </c>
      <c r="AM414" s="84">
        <f t="shared" si="99"/>
        <v>200.79974590712652</v>
      </c>
      <c r="AN414" s="84">
        <f t="shared" si="106"/>
        <v>172.81286486626715</v>
      </c>
      <c r="AO414" s="84">
        <f t="shared" si="107"/>
        <v>27.986881040859373</v>
      </c>
      <c r="AP414" s="85">
        <f t="shared" si="108"/>
        <v>0.66672048124615413</v>
      </c>
      <c r="AQ414" s="85">
        <f t="shared" si="109"/>
        <v>18.659426796140629</v>
      </c>
      <c r="AR414" s="86">
        <f t="shared" si="110"/>
        <v>0</v>
      </c>
      <c r="AS414" s="88">
        <f t="shared" si="111"/>
        <v>4268.2771060090108</v>
      </c>
      <c r="AT414" s="88">
        <f t="shared" si="112"/>
        <v>7953.4025600961068</v>
      </c>
      <c r="AU414" s="88">
        <f t="shared" si="113"/>
        <v>467.3653631138755</v>
      </c>
      <c r="AV414" s="88">
        <f t="shared" si="114"/>
        <v>7486.0371969822309</v>
      </c>
    </row>
    <row r="415" spans="1:48" x14ac:dyDescent="0.25">
      <c r="A415">
        <v>22</v>
      </c>
      <c r="B415" s="7">
        <v>3</v>
      </c>
      <c r="C415" s="3" t="s">
        <v>871</v>
      </c>
      <c r="D415" s="3">
        <v>-150</v>
      </c>
      <c r="E415" s="3">
        <v>-103.97</v>
      </c>
      <c r="F415" s="3">
        <v>120</v>
      </c>
      <c r="G415" s="3">
        <v>1.8419000000000001E-2</v>
      </c>
      <c r="H415" s="3">
        <v>0.190194</v>
      </c>
      <c r="I415" s="3">
        <v>48.654609999999998</v>
      </c>
      <c r="J415" s="3">
        <v>1.482159</v>
      </c>
      <c r="K415" s="3">
        <v>9.0486090000000008</v>
      </c>
      <c r="L415" s="3">
        <v>0.138075</v>
      </c>
      <c r="M415" s="50">
        <v>1.8419000000000001E-2</v>
      </c>
      <c r="N415" s="3">
        <v>3.3480999999999997E-2</v>
      </c>
      <c r="O415" s="3">
        <v>101154</v>
      </c>
      <c r="P415" s="3">
        <v>21.7</v>
      </c>
      <c r="Q415" s="3">
        <v>60</v>
      </c>
      <c r="R415" s="3">
        <v>1.1881999999999999</v>
      </c>
      <c r="S415" s="3" t="s">
        <v>876</v>
      </c>
      <c r="T415" s="3" t="s">
        <v>877</v>
      </c>
      <c r="U415" s="77">
        <v>1250</v>
      </c>
      <c r="V415" s="34">
        <v>170.30137885103429</v>
      </c>
      <c r="W415" s="2">
        <v>1.5005036631363768</v>
      </c>
      <c r="X415" s="2">
        <v>120.1080379149567</v>
      </c>
      <c r="Y415" s="2">
        <v>64.49226269786918</v>
      </c>
      <c r="Z415" s="80">
        <f>VLOOKUP(U415,BG!$A$2:$F$55,4)</f>
        <v>74.931632135854244</v>
      </c>
      <c r="AA415" s="80">
        <f>VLOOKUP(U415,BG!$A$2:$F$55,5)</f>
        <v>2.3002976718679533</v>
      </c>
      <c r="AB415" s="4">
        <f>VLOOKUP(U415+1,BG!$A$2:$F$55,4)</f>
        <v>19.769615376111744</v>
      </c>
      <c r="AC415" s="4">
        <f>VLOOKUP(U415+1,BG!$A$2:$F$55,5)</f>
        <v>4.3211059157223577</v>
      </c>
      <c r="AD415" s="3">
        <f>COUNTIF($U$2:U415,U415)</f>
        <v>3</v>
      </c>
      <c r="AE415" s="3">
        <f t="shared" si="100"/>
        <v>6</v>
      </c>
      <c r="AF415" s="3">
        <f t="shared" si="103"/>
        <v>3</v>
      </c>
      <c r="AG415" s="3">
        <f t="shared" si="104"/>
        <v>2</v>
      </c>
      <c r="AH415" s="81">
        <f t="shared" si="101"/>
        <v>52.866825431957253</v>
      </c>
      <c r="AI415" s="81">
        <f t="shared" si="102"/>
        <v>3.1086209694097149</v>
      </c>
      <c r="AJ415" s="83">
        <v>0.78015699999999999</v>
      </c>
      <c r="AK415" s="83">
        <v>153.60400000000001</v>
      </c>
      <c r="AL415" s="84">
        <f t="shared" si="105"/>
        <v>119.83523582800001</v>
      </c>
      <c r="AM415" s="84">
        <f t="shared" si="99"/>
        <v>244.71481356138452</v>
      </c>
      <c r="AN415" s="84">
        <f t="shared" si="106"/>
        <v>164.34292212390511</v>
      </c>
      <c r="AO415" s="84">
        <f t="shared" si="107"/>
        <v>80.371891437479405</v>
      </c>
      <c r="AP415" s="85">
        <f t="shared" si="108"/>
        <v>0.49100927805361899</v>
      </c>
      <c r="AQ415" s="85">
        <f t="shared" si="109"/>
        <v>39.463344390520604</v>
      </c>
      <c r="AR415" s="86">
        <f t="shared" si="110"/>
        <v>0</v>
      </c>
      <c r="AS415" s="88">
        <f t="shared" si="111"/>
        <v>18407.171564124117</v>
      </c>
      <c r="AT415" s="88">
        <f t="shared" si="112"/>
        <v>21646.176972245314</v>
      </c>
      <c r="AU415" s="88">
        <f t="shared" si="113"/>
        <v>510.87985388843919</v>
      </c>
      <c r="AV415" s="88">
        <f t="shared" si="114"/>
        <v>21135.297118356873</v>
      </c>
    </row>
    <row r="416" spans="1:48" x14ac:dyDescent="0.25">
      <c r="A416">
        <v>22</v>
      </c>
      <c r="B416" s="7">
        <v>4</v>
      </c>
      <c r="C416" s="3" t="s">
        <v>871</v>
      </c>
      <c r="D416" s="3">
        <v>-100</v>
      </c>
      <c r="E416" s="3">
        <v>-103.97</v>
      </c>
      <c r="F416" s="3">
        <v>120</v>
      </c>
      <c r="G416" s="3">
        <v>2.503E-2</v>
      </c>
      <c r="H416" s="3">
        <v>0.19090199999999999</v>
      </c>
      <c r="I416" s="3">
        <v>48.832372999999997</v>
      </c>
      <c r="J416" s="3">
        <v>1.4680260000000001</v>
      </c>
      <c r="K416" s="3">
        <v>9.0651510000000002</v>
      </c>
      <c r="L416" s="3">
        <v>0.136522</v>
      </c>
      <c r="M416" s="50">
        <v>2.503E-2</v>
      </c>
      <c r="N416" s="3">
        <v>4.7864999999999998E-2</v>
      </c>
      <c r="O416" s="3">
        <v>101154</v>
      </c>
      <c r="P416" s="3">
        <v>21.7</v>
      </c>
      <c r="Q416" s="3">
        <v>60</v>
      </c>
      <c r="R416" s="3">
        <v>1.1881999999999999</v>
      </c>
      <c r="S416" s="3" t="s">
        <v>878</v>
      </c>
      <c r="T416" s="3" t="s">
        <v>879</v>
      </c>
      <c r="U416" s="77">
        <v>1250</v>
      </c>
      <c r="V416" s="34">
        <v>227.91824175856325</v>
      </c>
      <c r="W416" s="2">
        <v>1.1936718833419642</v>
      </c>
      <c r="X416" s="2">
        <v>189.22339364596931</v>
      </c>
      <c r="Y416" s="2">
        <v>68.347802776625429</v>
      </c>
      <c r="Z416" s="80">
        <f>VLOOKUP(U416,BG!$A$2:$F$55,4)</f>
        <v>74.931632135854244</v>
      </c>
      <c r="AA416" s="80">
        <f>VLOOKUP(U416,BG!$A$2:$F$55,5)</f>
        <v>2.3002976718679533</v>
      </c>
      <c r="AB416" s="4">
        <f>VLOOKUP(U416+1,BG!$A$2:$F$55,4)</f>
        <v>19.769615376111744</v>
      </c>
      <c r="AC416" s="4">
        <f>VLOOKUP(U416+1,BG!$A$2:$F$55,5)</f>
        <v>4.3211059157223577</v>
      </c>
      <c r="AD416" s="3">
        <f>COUNTIF($U$2:U416,U416)</f>
        <v>4</v>
      </c>
      <c r="AE416" s="3">
        <f t="shared" si="100"/>
        <v>6</v>
      </c>
      <c r="AF416" s="3">
        <f t="shared" si="103"/>
        <v>2</v>
      </c>
      <c r="AG416" s="3">
        <f t="shared" si="104"/>
        <v>3</v>
      </c>
      <c r="AH416" s="81">
        <f t="shared" si="101"/>
        <v>41.834422080008743</v>
      </c>
      <c r="AI416" s="81">
        <f t="shared" si="102"/>
        <v>3.5127826181805957</v>
      </c>
      <c r="AJ416" s="83">
        <v>0.937303</v>
      </c>
      <c r="AK416" s="83">
        <v>205.339</v>
      </c>
      <c r="AL416" s="84">
        <f t="shared" si="105"/>
        <v>192.46486071699999</v>
      </c>
      <c r="AM416" s="84">
        <f t="shared" si="99"/>
        <v>294.21844744236751</v>
      </c>
      <c r="AN416" s="84">
        <f t="shared" si="106"/>
        <v>146.95523072428523</v>
      </c>
      <c r="AO416" s="84">
        <f t="shared" si="107"/>
        <v>147.26321671808228</v>
      </c>
      <c r="AP416" s="85">
        <f t="shared" si="108"/>
        <v>0.30694456501959227</v>
      </c>
      <c r="AQ416" s="85">
        <f t="shared" si="109"/>
        <v>45.201643998917717</v>
      </c>
      <c r="AR416" s="86">
        <f t="shared" si="110"/>
        <v>0</v>
      </c>
      <c r="AS416" s="88">
        <f t="shared" si="111"/>
        <v>39520.542034768063</v>
      </c>
      <c r="AT416" s="88">
        <f t="shared" si="112"/>
        <v>42740.00990865456</v>
      </c>
      <c r="AU416" s="88">
        <f t="shared" si="113"/>
        <v>516.22178013898815</v>
      </c>
      <c r="AV416" s="88">
        <f t="shared" si="114"/>
        <v>42223.788128515574</v>
      </c>
    </row>
    <row r="417" spans="1:48" x14ac:dyDescent="0.25">
      <c r="A417">
        <v>22</v>
      </c>
      <c r="B417" s="7">
        <v>5</v>
      </c>
      <c r="C417" s="3" t="s">
        <v>871</v>
      </c>
      <c r="D417" s="3">
        <v>-50</v>
      </c>
      <c r="E417" s="3">
        <v>-103.97</v>
      </c>
      <c r="F417" s="3">
        <v>120</v>
      </c>
      <c r="G417" s="3">
        <v>2.8648E-2</v>
      </c>
      <c r="H417" s="3">
        <v>0.19117999999999999</v>
      </c>
      <c r="I417" s="3">
        <v>48.902158999999997</v>
      </c>
      <c r="J417" s="3">
        <v>1.4424809999999999</v>
      </c>
      <c r="K417" s="3">
        <v>9.0716649999999994</v>
      </c>
      <c r="L417" s="3">
        <v>0.133997</v>
      </c>
      <c r="M417" s="50">
        <v>2.8648E-2</v>
      </c>
      <c r="N417" s="3">
        <v>6.3370999999999997E-2</v>
      </c>
      <c r="O417" s="3">
        <v>101154</v>
      </c>
      <c r="P417" s="3">
        <v>21.7</v>
      </c>
      <c r="Q417" s="3">
        <v>60</v>
      </c>
      <c r="R417" s="3">
        <v>1.1881999999999999</v>
      </c>
      <c r="S417" s="3" t="s">
        <v>880</v>
      </c>
      <c r="T417" s="3" t="s">
        <v>881</v>
      </c>
      <c r="U417" s="77">
        <v>1250</v>
      </c>
      <c r="V417" s="34">
        <v>258.99011458797736</v>
      </c>
      <c r="W417" s="2">
        <v>0.91795607346198516</v>
      </c>
      <c r="X417" s="2">
        <v>264.67385290070445</v>
      </c>
      <c r="Y417" s="2">
        <v>62.563743285207664</v>
      </c>
      <c r="Z417" s="80">
        <f>VLOOKUP(U417,BG!$A$2:$F$55,4)</f>
        <v>74.931632135854244</v>
      </c>
      <c r="AA417" s="80">
        <f>VLOOKUP(U417,BG!$A$2:$F$55,5)</f>
        <v>2.3002976718679533</v>
      </c>
      <c r="AB417" s="4">
        <f>VLOOKUP(U417+1,BG!$A$2:$F$55,4)</f>
        <v>19.769615376111744</v>
      </c>
      <c r="AC417" s="4">
        <f>VLOOKUP(U417+1,BG!$A$2:$F$55,5)</f>
        <v>4.3211059157223577</v>
      </c>
      <c r="AD417" s="3">
        <f>COUNTIF($U$2:U417,U417)</f>
        <v>5</v>
      </c>
      <c r="AE417" s="3">
        <f t="shared" si="100"/>
        <v>6</v>
      </c>
      <c r="AF417" s="3">
        <f t="shared" si="103"/>
        <v>1</v>
      </c>
      <c r="AG417" s="3">
        <f t="shared" si="104"/>
        <v>4</v>
      </c>
      <c r="AH417" s="81">
        <f t="shared" si="101"/>
        <v>30.802018728060244</v>
      </c>
      <c r="AI417" s="81">
        <f t="shared" si="102"/>
        <v>3.9169442669514765</v>
      </c>
      <c r="AJ417" s="83">
        <v>0.84072999999999998</v>
      </c>
      <c r="AK417" s="83">
        <v>274.10700000000003</v>
      </c>
      <c r="AL417" s="84">
        <f t="shared" si="105"/>
        <v>230.44997811000002</v>
      </c>
      <c r="AM417" s="84">
        <f t="shared" ref="AM417:AM437" si="115">W417*X417+IF(Y417&gt;0,Y417,0)</f>
        <v>305.52271404199337</v>
      </c>
      <c r="AN417" s="84">
        <f t="shared" si="106"/>
        <v>120.64979066740759</v>
      </c>
      <c r="AO417" s="84">
        <f t="shared" si="107"/>
        <v>184.87292337458578</v>
      </c>
      <c r="AP417" s="85">
        <f t="shared" si="108"/>
        <v>0.24653180089042531</v>
      </c>
      <c r="AQ417" s="85">
        <f t="shared" si="109"/>
        <v>45.577054735414237</v>
      </c>
      <c r="AR417" s="86">
        <f t="shared" si="110"/>
        <v>0</v>
      </c>
      <c r="AS417" s="88">
        <f t="shared" si="111"/>
        <v>63167.952149797777</v>
      </c>
      <c r="AT417" s="88">
        <f t="shared" si="112"/>
        <v>64304.886886988053</v>
      </c>
      <c r="AU417" s="88">
        <f t="shared" si="113"/>
        <v>472.57850586359785</v>
      </c>
      <c r="AV417" s="88">
        <f t="shared" si="114"/>
        <v>63832.308381124458</v>
      </c>
    </row>
    <row r="418" spans="1:48" x14ac:dyDescent="0.25">
      <c r="A418">
        <v>22</v>
      </c>
      <c r="B418" s="7">
        <v>6</v>
      </c>
      <c r="C418" s="3" t="s">
        <v>871</v>
      </c>
      <c r="D418" s="3">
        <v>0</v>
      </c>
      <c r="E418" s="3">
        <v>-103.97</v>
      </c>
      <c r="F418" s="3">
        <v>120</v>
      </c>
      <c r="G418" s="3">
        <v>1.4916E-2</v>
      </c>
      <c r="H418" s="3">
        <v>0.19133700000000001</v>
      </c>
      <c r="I418" s="3">
        <v>48.941518000000002</v>
      </c>
      <c r="J418" s="3">
        <v>1.468645</v>
      </c>
      <c r="K418" s="3">
        <v>9.0752790000000001</v>
      </c>
      <c r="L418" s="3">
        <v>0.136491</v>
      </c>
      <c r="M418" s="50">
        <v>1.4916E-2</v>
      </c>
      <c r="N418" s="3">
        <v>4.4956000000000003E-2</v>
      </c>
      <c r="O418" s="3">
        <v>101154</v>
      </c>
      <c r="P418" s="3">
        <v>21.7</v>
      </c>
      <c r="Q418" s="3">
        <v>60</v>
      </c>
      <c r="R418" s="3">
        <v>1.1881999999999999</v>
      </c>
      <c r="S418" s="3" t="s">
        <v>882</v>
      </c>
      <c r="T418" s="3" t="s">
        <v>883</v>
      </c>
      <c r="U418" s="77">
        <v>1250</v>
      </c>
      <c r="V418" s="34">
        <v>136.1841359358942</v>
      </c>
      <c r="W418" s="2">
        <v>1.176202795372786</v>
      </c>
      <c r="X418" s="2">
        <v>136.0327102341042</v>
      </c>
      <c r="Y418" s="2">
        <v>66.419874306597322</v>
      </c>
      <c r="Z418" s="80">
        <f>VLOOKUP(U418,BG!$A$2:$F$55,4)</f>
        <v>74.931632135854244</v>
      </c>
      <c r="AA418" s="80">
        <f>VLOOKUP(U418,BG!$A$2:$F$55,5)</f>
        <v>2.3002976718679533</v>
      </c>
      <c r="AB418" s="4">
        <f>VLOOKUP(U418+1,BG!$A$2:$F$55,4)</f>
        <v>19.769615376111744</v>
      </c>
      <c r="AC418" s="4">
        <f>VLOOKUP(U418+1,BG!$A$2:$F$55,5)</f>
        <v>4.3211059157223577</v>
      </c>
      <c r="AD418" s="3">
        <f>COUNTIF($U$2:U418,U418)</f>
        <v>6</v>
      </c>
      <c r="AE418" s="3">
        <f t="shared" si="100"/>
        <v>6</v>
      </c>
      <c r="AF418" s="3">
        <f t="shared" si="103"/>
        <v>0</v>
      </c>
      <c r="AG418" s="3">
        <f t="shared" si="104"/>
        <v>5</v>
      </c>
      <c r="AH418" s="81">
        <f t="shared" si="101"/>
        <v>19.769615376111744</v>
      </c>
      <c r="AI418" s="81">
        <f t="shared" si="102"/>
        <v>4.3211059157223577</v>
      </c>
      <c r="AJ418" s="83">
        <v>1.1170100000000001</v>
      </c>
      <c r="AK418" s="83">
        <v>139.21100000000001</v>
      </c>
      <c r="AL418" s="84">
        <f t="shared" si="105"/>
        <v>155.50007911000003</v>
      </c>
      <c r="AM418" s="84">
        <f t="shared" si="115"/>
        <v>226.42192834608687</v>
      </c>
      <c r="AN418" s="84">
        <f t="shared" si="106"/>
        <v>85.42660195327214</v>
      </c>
      <c r="AO418" s="84">
        <f t="shared" si="107"/>
        <v>140.99532639281472</v>
      </c>
      <c r="AP418" s="85">
        <f t="shared" si="108"/>
        <v>0.10287399652364995</v>
      </c>
      <c r="AQ418" s="85">
        <f t="shared" si="109"/>
        <v>14.504752717185312</v>
      </c>
      <c r="AR418" s="86">
        <f t="shared" si="110"/>
        <v>0</v>
      </c>
      <c r="AS418" s="88">
        <f t="shared" si="111"/>
        <v>21647.321512982213</v>
      </c>
      <c r="AT418" s="88">
        <f t="shared" si="112"/>
        <v>21765.513054015366</v>
      </c>
      <c r="AU418" s="88">
        <f t="shared" si="113"/>
        <v>369.13739506034335</v>
      </c>
      <c r="AV418" s="88">
        <f t="shared" si="114"/>
        <v>21396.375658955021</v>
      </c>
    </row>
    <row r="419" spans="1:48" x14ac:dyDescent="0.25">
      <c r="A419">
        <v>23</v>
      </c>
      <c r="B419" s="52">
        <v>4</v>
      </c>
      <c r="C419" s="5" t="s">
        <v>884</v>
      </c>
      <c r="D419" s="5">
        <v>-800</v>
      </c>
      <c r="E419" s="5">
        <v>-364.00125000000003</v>
      </c>
      <c r="F419" s="5">
        <v>120</v>
      </c>
      <c r="G419" s="5">
        <v>8.6193000000000006E-2</v>
      </c>
      <c r="H419" s="5">
        <v>0.19439000000000001</v>
      </c>
      <c r="I419" s="5">
        <v>49.707405999999999</v>
      </c>
      <c r="J419" s="5">
        <v>1.4769779999999999</v>
      </c>
      <c r="K419" s="5">
        <v>9.1460329999999992</v>
      </c>
      <c r="L419" s="5">
        <v>0.13620399999999999</v>
      </c>
      <c r="M419" s="53">
        <v>8.6193000000000006E-2</v>
      </c>
      <c r="N419" s="5">
        <v>3.7035999999999999E-2</v>
      </c>
      <c r="O419" s="5">
        <v>101154</v>
      </c>
      <c r="P419" s="5">
        <v>21.7</v>
      </c>
      <c r="Q419" s="5">
        <v>60</v>
      </c>
      <c r="R419" s="5">
        <v>1.1881999999999999</v>
      </c>
      <c r="S419" s="5" t="s">
        <v>885</v>
      </c>
      <c r="T419" s="5" t="s">
        <v>886</v>
      </c>
      <c r="U419" s="77">
        <v>1260</v>
      </c>
      <c r="V419" s="34">
        <v>50.855524785073008</v>
      </c>
      <c r="W419" s="2">
        <v>2.515545614104969</v>
      </c>
      <c r="X419" s="2">
        <v>12.202924890462926</v>
      </c>
      <c r="Y419" s="2">
        <v>-22.516383531152762</v>
      </c>
      <c r="Z419" s="80">
        <f>VLOOKUP(U419,BG!$A$2:$F$55,4)</f>
        <v>17.060539381894493</v>
      </c>
      <c r="AA419" s="80">
        <f>VLOOKUP(U419,BG!$A$2:$F$55,5)</f>
        <v>0.62250848366137879</v>
      </c>
      <c r="AB419" s="4">
        <f>VLOOKUP(U419+1,BG!$A$2:$F$55,4)</f>
        <v>17.126142966056918</v>
      </c>
      <c r="AC419" s="4">
        <f>VLOOKUP(U419+1,BG!$A$2:$F$55,5)</f>
        <v>0.6289107227806644</v>
      </c>
      <c r="AD419" s="3">
        <f>COUNTIF($U$2:U419,U419)</f>
        <v>1</v>
      </c>
      <c r="AE419" s="3">
        <f t="shared" si="100"/>
        <v>19</v>
      </c>
      <c r="AF419" s="3">
        <f t="shared" si="103"/>
        <v>18</v>
      </c>
      <c r="AG419" s="3">
        <f t="shared" si="104"/>
        <v>0</v>
      </c>
      <c r="AH419" s="81">
        <f t="shared" si="101"/>
        <v>17.060539381894493</v>
      </c>
      <c r="AI419" s="81">
        <f t="shared" si="102"/>
        <v>0.62250848366137879</v>
      </c>
      <c r="AJ419" s="83">
        <v>1.48085</v>
      </c>
      <c r="AK419" s="83">
        <v>13.319800000000001</v>
      </c>
      <c r="AL419" s="84">
        <f t="shared" si="105"/>
        <v>19.724625830000001</v>
      </c>
      <c r="AM419" s="84">
        <f t="shared" si="115"/>
        <v>30.697014187456372</v>
      </c>
      <c r="AN419" s="84">
        <f t="shared" si="106"/>
        <v>10.620330501068377</v>
      </c>
      <c r="AO419" s="84">
        <f t="shared" si="107"/>
        <v>20.076683686387994</v>
      </c>
      <c r="AP419" s="85">
        <f t="shared" si="108"/>
        <v>1.7535657874945213E-2</v>
      </c>
      <c r="AQ419" s="85">
        <f t="shared" si="109"/>
        <v>0.3520578563879937</v>
      </c>
      <c r="AR419" s="86">
        <f t="shared" si="110"/>
        <v>0</v>
      </c>
      <c r="AS419" s="88">
        <f t="shared" si="111"/>
        <v>262.72807113043405</v>
      </c>
      <c r="AT419" s="88">
        <f t="shared" si="112"/>
        <v>374.59335849100489</v>
      </c>
      <c r="AU419" s="88">
        <f t="shared" si="113"/>
        <v>6.6112458362027668</v>
      </c>
      <c r="AV419" s="88">
        <f t="shared" si="114"/>
        <v>367.98211265480211</v>
      </c>
    </row>
    <row r="420" spans="1:48" x14ac:dyDescent="0.25">
      <c r="A420">
        <v>23</v>
      </c>
      <c r="B420" s="52">
        <v>5</v>
      </c>
      <c r="C420" s="5" t="s">
        <v>884</v>
      </c>
      <c r="D420" s="5">
        <v>-800</v>
      </c>
      <c r="E420" s="5">
        <v>-312.00125000000003</v>
      </c>
      <c r="F420" s="5">
        <v>120</v>
      </c>
      <c r="G420" s="5">
        <v>0.111524</v>
      </c>
      <c r="H420" s="5">
        <v>0.19423299999999999</v>
      </c>
      <c r="I420" s="5">
        <v>49.668084999999998</v>
      </c>
      <c r="J420" s="5">
        <v>1.4938819999999999</v>
      </c>
      <c r="K420" s="5">
        <v>9.1423919999999992</v>
      </c>
      <c r="L420" s="5">
        <v>0.13766400000000001</v>
      </c>
      <c r="M420" s="53">
        <v>0.111524</v>
      </c>
      <c r="N420" s="5">
        <v>4.4881999999999998E-2</v>
      </c>
      <c r="O420" s="5">
        <v>101154</v>
      </c>
      <c r="P420" s="5">
        <v>21.7</v>
      </c>
      <c r="Q420" s="5">
        <v>60</v>
      </c>
      <c r="R420" s="5">
        <v>1.1881999999999999</v>
      </c>
      <c r="S420" s="5" t="s">
        <v>887</v>
      </c>
      <c r="T420" s="5" t="s">
        <v>888</v>
      </c>
      <c r="U420" s="77">
        <v>1260</v>
      </c>
      <c r="V420" s="34">
        <v>69.056765518877896</v>
      </c>
      <c r="W420" s="2">
        <v>2.6648929191257404</v>
      </c>
      <c r="X420" s="2">
        <v>15.886044497612215</v>
      </c>
      <c r="Y420" s="2">
        <v>-26.711049695976588</v>
      </c>
      <c r="Z420" s="80">
        <f>VLOOKUP(U420,BG!$A$2:$F$55,4)</f>
        <v>17.060539381894493</v>
      </c>
      <c r="AA420" s="80">
        <f>VLOOKUP(U420,BG!$A$2:$F$55,5)</f>
        <v>0.62250848366137879</v>
      </c>
      <c r="AB420" s="4">
        <f>VLOOKUP(U420+1,BG!$A$2:$F$55,4)</f>
        <v>17.126142966056918</v>
      </c>
      <c r="AC420" s="4">
        <f>VLOOKUP(U420+1,BG!$A$2:$F$55,5)</f>
        <v>0.6289107227806644</v>
      </c>
      <c r="AD420" s="3">
        <f>COUNTIF($U$2:U420,U420)</f>
        <v>2</v>
      </c>
      <c r="AE420" s="3">
        <f t="shared" si="100"/>
        <v>19</v>
      </c>
      <c r="AF420" s="3">
        <f t="shared" si="103"/>
        <v>17</v>
      </c>
      <c r="AG420" s="3">
        <f t="shared" si="104"/>
        <v>1</v>
      </c>
      <c r="AH420" s="81">
        <f t="shared" si="101"/>
        <v>17.064184025459074</v>
      </c>
      <c r="AI420" s="81">
        <f t="shared" si="102"/>
        <v>0.62286416361245023</v>
      </c>
      <c r="AJ420" s="83">
        <v>1.7089700000000001</v>
      </c>
      <c r="AK420" s="83">
        <v>16.052199999999999</v>
      </c>
      <c r="AL420" s="84">
        <f t="shared" si="105"/>
        <v>27.432728233999999</v>
      </c>
      <c r="AM420" s="84">
        <f t="shared" si="115"/>
        <v>42.334607494603219</v>
      </c>
      <c r="AN420" s="84">
        <f t="shared" si="106"/>
        <v>10.628668710746501</v>
      </c>
      <c r="AO420" s="84">
        <f t="shared" si="107"/>
        <v>31.705938783856716</v>
      </c>
      <c r="AP420" s="85">
        <f t="shared" si="108"/>
        <v>0.13477634518213508</v>
      </c>
      <c r="AQ420" s="85">
        <f t="shared" si="109"/>
        <v>4.2732105498567172</v>
      </c>
      <c r="AR420" s="86">
        <f t="shared" si="110"/>
        <v>0</v>
      </c>
      <c r="AS420" s="88">
        <f t="shared" si="111"/>
        <v>440.35564015781478</v>
      </c>
      <c r="AT420" s="88">
        <f t="shared" si="112"/>
        <v>672.52945844821431</v>
      </c>
      <c r="AU420" s="88">
        <f t="shared" si="113"/>
        <v>6.620216846832939</v>
      </c>
      <c r="AV420" s="88">
        <f t="shared" si="114"/>
        <v>665.90924160138138</v>
      </c>
    </row>
    <row r="421" spans="1:48" x14ac:dyDescent="0.25">
      <c r="A421">
        <v>23</v>
      </c>
      <c r="B421" s="52">
        <v>6</v>
      </c>
      <c r="C421" s="5" t="s">
        <v>884</v>
      </c>
      <c r="D421" s="5">
        <v>-800</v>
      </c>
      <c r="E421" s="5">
        <v>-260.00125000000003</v>
      </c>
      <c r="F421" s="5">
        <v>120</v>
      </c>
      <c r="G421" s="5">
        <v>0.14702000000000001</v>
      </c>
      <c r="H421" s="5">
        <v>0.194018</v>
      </c>
      <c r="I421" s="5">
        <v>49.614147000000003</v>
      </c>
      <c r="J421" s="5">
        <v>1.476345</v>
      </c>
      <c r="K421" s="5">
        <v>9.1374469999999999</v>
      </c>
      <c r="L421" s="5">
        <v>0.136238</v>
      </c>
      <c r="M421" s="53">
        <v>0.14702000000000001</v>
      </c>
      <c r="N421" s="5">
        <v>5.8455E-2</v>
      </c>
      <c r="O421" s="5">
        <v>101154</v>
      </c>
      <c r="P421" s="5">
        <v>21.7</v>
      </c>
      <c r="Q421" s="5">
        <v>60</v>
      </c>
      <c r="R421" s="5">
        <v>1.1881999999999999</v>
      </c>
      <c r="S421" s="5" t="s">
        <v>889</v>
      </c>
      <c r="T421" s="5" t="s">
        <v>890</v>
      </c>
      <c r="U421" s="77">
        <v>1260</v>
      </c>
      <c r="V421" s="34">
        <v>96.1663670131381</v>
      </c>
      <c r="W421" s="2">
        <v>3.1512493740728313</v>
      </c>
      <c r="X421" s="2">
        <v>19.445253273944299</v>
      </c>
      <c r="Y421" s="2">
        <v>-29.945153892255071</v>
      </c>
      <c r="Z421" s="80">
        <f>VLOOKUP(U421,BG!$A$2:$F$55,4)</f>
        <v>17.060539381894493</v>
      </c>
      <c r="AA421" s="80">
        <f>VLOOKUP(U421,BG!$A$2:$F$55,5)</f>
        <v>0.62250848366137879</v>
      </c>
      <c r="AB421" s="4">
        <f>VLOOKUP(U421+1,BG!$A$2:$F$55,4)</f>
        <v>17.126142966056918</v>
      </c>
      <c r="AC421" s="4">
        <f>VLOOKUP(U421+1,BG!$A$2:$F$55,5)</f>
        <v>0.6289107227806644</v>
      </c>
      <c r="AD421" s="3">
        <f>COUNTIF($U$2:U421,U421)</f>
        <v>3</v>
      </c>
      <c r="AE421" s="3">
        <f t="shared" si="100"/>
        <v>19</v>
      </c>
      <c r="AF421" s="3">
        <f t="shared" si="103"/>
        <v>16</v>
      </c>
      <c r="AG421" s="3">
        <f t="shared" si="104"/>
        <v>2</v>
      </c>
      <c r="AH421" s="81">
        <f t="shared" si="101"/>
        <v>17.067828669023655</v>
      </c>
      <c r="AI421" s="81">
        <f t="shared" si="102"/>
        <v>0.62321984356352156</v>
      </c>
      <c r="AJ421" s="83">
        <v>2.2217699999999998</v>
      </c>
      <c r="AK421" s="83">
        <v>19.392499999999998</v>
      </c>
      <c r="AL421" s="84">
        <f t="shared" si="105"/>
        <v>43.08567472499999</v>
      </c>
      <c r="AM421" s="84">
        <f t="shared" si="115"/>
        <v>61.276842208204648</v>
      </c>
      <c r="AN421" s="84">
        <f t="shared" si="106"/>
        <v>10.63700951307791</v>
      </c>
      <c r="AO421" s="84">
        <f t="shared" si="107"/>
        <v>50.639832695126742</v>
      </c>
      <c r="AP421" s="85">
        <f t="shared" si="108"/>
        <v>0.14917422843013692</v>
      </c>
      <c r="AQ421" s="85">
        <f t="shared" si="109"/>
        <v>7.5541579701267523</v>
      </c>
      <c r="AR421" s="86">
        <f t="shared" si="110"/>
        <v>0</v>
      </c>
      <c r="AS421" s="88">
        <f t="shared" si="111"/>
        <v>835.53894710456234</v>
      </c>
      <c r="AT421" s="88">
        <f t="shared" si="112"/>
        <v>1191.5437165660596</v>
      </c>
      <c r="AU421" s="88">
        <f t="shared" si="113"/>
        <v>6.629195404724106</v>
      </c>
      <c r="AV421" s="88">
        <f t="shared" si="114"/>
        <v>1184.9145211613354</v>
      </c>
    </row>
    <row r="422" spans="1:48" x14ac:dyDescent="0.25">
      <c r="A422">
        <v>23</v>
      </c>
      <c r="B422" s="52">
        <v>7</v>
      </c>
      <c r="C422" s="5" t="s">
        <v>884</v>
      </c>
      <c r="D422" s="5">
        <v>-800</v>
      </c>
      <c r="E422" s="5">
        <v>-208.00125</v>
      </c>
      <c r="F422" s="5">
        <v>120</v>
      </c>
      <c r="G422" s="5">
        <v>0.20221500000000001</v>
      </c>
      <c r="H422" s="5">
        <v>0.19414899999999999</v>
      </c>
      <c r="I422" s="5">
        <v>49.646895999999998</v>
      </c>
      <c r="J422" s="5">
        <v>1.4629049999999999</v>
      </c>
      <c r="K422" s="5">
        <v>9.1404820000000004</v>
      </c>
      <c r="L422" s="5">
        <v>0.134966</v>
      </c>
      <c r="M422" s="53">
        <v>0.20221500000000001</v>
      </c>
      <c r="N422" s="5">
        <v>9.9860000000000004E-2</v>
      </c>
      <c r="O422" s="5">
        <v>101154</v>
      </c>
      <c r="P422" s="5">
        <v>21.7</v>
      </c>
      <c r="Q422" s="5">
        <v>60</v>
      </c>
      <c r="R422" s="5">
        <v>1.1881999999999999</v>
      </c>
      <c r="S422" s="5" t="s">
        <v>891</v>
      </c>
      <c r="T422" s="5" t="s">
        <v>892</v>
      </c>
      <c r="U422" s="77">
        <v>1260</v>
      </c>
      <c r="V422" s="34">
        <v>140.53945564308935</v>
      </c>
      <c r="W422" s="2">
        <v>2.6216680739446176</v>
      </c>
      <c r="X422" s="2">
        <v>35.000944610268334</v>
      </c>
      <c r="Y422" s="2">
        <v>-33.940285624807693</v>
      </c>
      <c r="Z422" s="80">
        <f>VLOOKUP(U422,BG!$A$2:$F$55,4)</f>
        <v>17.060539381894493</v>
      </c>
      <c r="AA422" s="80">
        <f>VLOOKUP(U422,BG!$A$2:$F$55,5)</f>
        <v>0.62250848366137879</v>
      </c>
      <c r="AB422" s="4">
        <f>VLOOKUP(U422+1,BG!$A$2:$F$55,4)</f>
        <v>17.126142966056918</v>
      </c>
      <c r="AC422" s="4">
        <f>VLOOKUP(U422+1,BG!$A$2:$F$55,5)</f>
        <v>0.6289107227806644</v>
      </c>
      <c r="AD422" s="3">
        <f>COUNTIF($U$2:U422,U422)</f>
        <v>4</v>
      </c>
      <c r="AE422" s="3">
        <f t="shared" si="100"/>
        <v>19</v>
      </c>
      <c r="AF422" s="3">
        <f t="shared" si="103"/>
        <v>15</v>
      </c>
      <c r="AG422" s="3">
        <f t="shared" si="104"/>
        <v>3</v>
      </c>
      <c r="AH422" s="81">
        <f t="shared" si="101"/>
        <v>17.071473312588228</v>
      </c>
      <c r="AI422" s="81">
        <f t="shared" si="102"/>
        <v>0.623575523514593</v>
      </c>
      <c r="AJ422" s="83">
        <v>2.1560899999999998</v>
      </c>
      <c r="AK422" s="83">
        <v>34.948300000000003</v>
      </c>
      <c r="AL422" s="84">
        <f t="shared" si="105"/>
        <v>75.351680146999996</v>
      </c>
      <c r="AM422" s="84">
        <f t="shared" si="115"/>
        <v>91.760859042644427</v>
      </c>
      <c r="AN422" s="84">
        <f t="shared" si="106"/>
        <v>10.645352908062607</v>
      </c>
      <c r="AO422" s="84">
        <f t="shared" si="107"/>
        <v>81.115506134581821</v>
      </c>
      <c r="AP422" s="85">
        <f t="shared" si="108"/>
        <v>7.1057018099829672E-2</v>
      </c>
      <c r="AQ422" s="85">
        <f t="shared" si="109"/>
        <v>5.763825987581825</v>
      </c>
      <c r="AR422" s="86">
        <f t="shared" si="110"/>
        <v>0</v>
      </c>
      <c r="AS422" s="88">
        <f t="shared" si="111"/>
        <v>2633.4131232814007</v>
      </c>
      <c r="AT422" s="88">
        <f t="shared" si="112"/>
        <v>3211.716744742238</v>
      </c>
      <c r="AU422" s="88">
        <f t="shared" si="113"/>
        <v>6.6381815126427357</v>
      </c>
      <c r="AV422" s="88">
        <f t="shared" si="114"/>
        <v>3205.0785632295951</v>
      </c>
    </row>
    <row r="423" spans="1:48" x14ac:dyDescent="0.25">
      <c r="A423">
        <v>23</v>
      </c>
      <c r="B423" s="52">
        <v>8</v>
      </c>
      <c r="C423" s="5" t="s">
        <v>884</v>
      </c>
      <c r="D423" s="5">
        <v>-800</v>
      </c>
      <c r="E423" s="5">
        <v>-156.00125</v>
      </c>
      <c r="F423" s="5">
        <v>120</v>
      </c>
      <c r="G423" s="5">
        <v>0.24654000000000001</v>
      </c>
      <c r="H423" s="5">
        <v>0.19425600000000001</v>
      </c>
      <c r="I423" s="5">
        <v>49.673833000000002</v>
      </c>
      <c r="J423" s="5">
        <v>1.4723569999999999</v>
      </c>
      <c r="K423" s="5">
        <v>9.1429500000000008</v>
      </c>
      <c r="L423" s="5">
        <v>0.135765</v>
      </c>
      <c r="M423" s="53">
        <v>0.24654000000000001</v>
      </c>
      <c r="N423" s="5">
        <v>0.13120399999999999</v>
      </c>
      <c r="O423" s="5">
        <v>101154</v>
      </c>
      <c r="P423" s="5">
        <v>21.7</v>
      </c>
      <c r="Q423" s="5">
        <v>60</v>
      </c>
      <c r="R423" s="5">
        <v>1.1881999999999999</v>
      </c>
      <c r="S423" s="5" t="s">
        <v>893</v>
      </c>
      <c r="T423" s="5" t="s">
        <v>894</v>
      </c>
      <c r="U423" s="77">
        <v>1260</v>
      </c>
      <c r="V423" s="34">
        <v>175.35840406056275</v>
      </c>
      <c r="W423" s="2">
        <v>2.2830392831928101</v>
      </c>
      <c r="X423" s="2">
        <v>51.731790565296997</v>
      </c>
      <c r="Y423" s="2">
        <v>-35.273852931624432</v>
      </c>
      <c r="Z423" s="80">
        <f>VLOOKUP(U423,BG!$A$2:$F$55,4)</f>
        <v>17.060539381894493</v>
      </c>
      <c r="AA423" s="80">
        <f>VLOOKUP(U423,BG!$A$2:$F$55,5)</f>
        <v>0.62250848366137879</v>
      </c>
      <c r="AB423" s="4">
        <f>VLOOKUP(U423+1,BG!$A$2:$F$55,4)</f>
        <v>17.126142966056918</v>
      </c>
      <c r="AC423" s="4">
        <f>VLOOKUP(U423+1,BG!$A$2:$F$55,5)</f>
        <v>0.6289107227806644</v>
      </c>
      <c r="AD423" s="3">
        <f>COUNTIF($U$2:U423,U423)</f>
        <v>5</v>
      </c>
      <c r="AE423" s="3">
        <f t="shared" si="100"/>
        <v>19</v>
      </c>
      <c r="AF423" s="3">
        <f t="shared" si="103"/>
        <v>14</v>
      </c>
      <c r="AG423" s="3">
        <f t="shared" si="104"/>
        <v>4</v>
      </c>
      <c r="AH423" s="81">
        <f t="shared" si="101"/>
        <v>17.075117956152809</v>
      </c>
      <c r="AI423" s="81">
        <f t="shared" si="102"/>
        <v>0.62393120346566444</v>
      </c>
      <c r="AJ423" s="83">
        <v>2.0241099999999999</v>
      </c>
      <c r="AK423" s="83">
        <v>51.286700000000003</v>
      </c>
      <c r="AL423" s="84">
        <f t="shared" si="105"/>
        <v>103.809922337</v>
      </c>
      <c r="AM423" s="84">
        <f t="shared" si="115"/>
        <v>118.10571005047623</v>
      </c>
      <c r="AN423" s="84">
        <f t="shared" si="106"/>
        <v>10.653698895700598</v>
      </c>
      <c r="AO423" s="84">
        <f t="shared" si="107"/>
        <v>107.45201115477563</v>
      </c>
      <c r="AP423" s="85">
        <f t="shared" si="108"/>
        <v>3.3895026985856093E-2</v>
      </c>
      <c r="AQ423" s="85">
        <f t="shared" si="109"/>
        <v>3.6420888177756296</v>
      </c>
      <c r="AR423" s="86">
        <f t="shared" si="110"/>
        <v>0</v>
      </c>
      <c r="AS423" s="88">
        <f t="shared" si="111"/>
        <v>5324.0683439210179</v>
      </c>
      <c r="AT423" s="88">
        <f t="shared" si="112"/>
        <v>6109.8198568969292</v>
      </c>
      <c r="AU423" s="88">
        <f t="shared" si="113"/>
        <v>6.6471751733552944</v>
      </c>
      <c r="AV423" s="88">
        <f t="shared" si="114"/>
        <v>6103.172681723574</v>
      </c>
    </row>
    <row r="424" spans="1:48" x14ac:dyDescent="0.25">
      <c r="A424">
        <v>23</v>
      </c>
      <c r="B424" s="52">
        <v>9</v>
      </c>
      <c r="C424" s="5" t="s">
        <v>884</v>
      </c>
      <c r="D424" s="5">
        <v>-800</v>
      </c>
      <c r="E424" s="5">
        <v>-104.00125</v>
      </c>
      <c r="F424" s="5">
        <v>120</v>
      </c>
      <c r="G424" s="5">
        <v>0.29175200000000001</v>
      </c>
      <c r="H424" s="5">
        <v>0.19431300000000001</v>
      </c>
      <c r="I424" s="5">
        <v>49.688142999999997</v>
      </c>
      <c r="J424" s="5">
        <v>1.481633</v>
      </c>
      <c r="K424" s="5">
        <v>9.1442560000000004</v>
      </c>
      <c r="L424" s="5">
        <v>0.13650300000000001</v>
      </c>
      <c r="M424" s="53">
        <v>0.29175200000000001</v>
      </c>
      <c r="N424" s="5">
        <v>0.149863</v>
      </c>
      <c r="O424" s="5">
        <v>101154</v>
      </c>
      <c r="P424" s="5">
        <v>21.7</v>
      </c>
      <c r="Q424" s="5">
        <v>60</v>
      </c>
      <c r="R424" s="5">
        <v>1.1881999999999999</v>
      </c>
      <c r="S424" s="5" t="s">
        <v>895</v>
      </c>
      <c r="T424" s="5" t="s">
        <v>896</v>
      </c>
      <c r="U424" s="77">
        <v>1260</v>
      </c>
      <c r="V424" s="34">
        <v>210.93701055885052</v>
      </c>
      <c r="W424" s="2">
        <v>2.4742914410306551</v>
      </c>
      <c r="X424" s="2">
        <v>57.519911608041234</v>
      </c>
      <c r="Y424" s="2">
        <v>-39.272236789114899</v>
      </c>
      <c r="Z424" s="80">
        <f>VLOOKUP(U424,BG!$A$2:$F$55,4)</f>
        <v>17.060539381894493</v>
      </c>
      <c r="AA424" s="80">
        <f>VLOOKUP(U424,BG!$A$2:$F$55,5)</f>
        <v>0.62250848366137879</v>
      </c>
      <c r="AB424" s="4">
        <f>VLOOKUP(U424+1,BG!$A$2:$F$55,4)</f>
        <v>17.126142966056918</v>
      </c>
      <c r="AC424" s="4">
        <f>VLOOKUP(U424+1,BG!$A$2:$F$55,5)</f>
        <v>0.6289107227806644</v>
      </c>
      <c r="AD424" s="3">
        <f>COUNTIF($U$2:U424,U424)</f>
        <v>6</v>
      </c>
      <c r="AE424" s="3">
        <f t="shared" si="100"/>
        <v>19</v>
      </c>
      <c r="AF424" s="3">
        <f t="shared" si="103"/>
        <v>13</v>
      </c>
      <c r="AG424" s="3">
        <f t="shared" si="104"/>
        <v>5</v>
      </c>
      <c r="AH424" s="81">
        <f t="shared" si="101"/>
        <v>17.07876259971739</v>
      </c>
      <c r="AI424" s="81">
        <f t="shared" si="102"/>
        <v>0.62428688341673599</v>
      </c>
      <c r="AJ424" s="83">
        <v>2.2079900000000001</v>
      </c>
      <c r="AK424" s="83">
        <v>57.105699999999999</v>
      </c>
      <c r="AL424" s="84">
        <f t="shared" si="105"/>
        <v>126.088814543</v>
      </c>
      <c r="AM424" s="84">
        <f t="shared" si="115"/>
        <v>142.32102498061624</v>
      </c>
      <c r="AN424" s="84">
        <f t="shared" si="106"/>
        <v>10.662047475991882</v>
      </c>
      <c r="AO424" s="84">
        <f t="shared" si="107"/>
        <v>131.65897750462437</v>
      </c>
      <c r="AP424" s="85">
        <f t="shared" si="108"/>
        <v>4.2307505854879746E-2</v>
      </c>
      <c r="AQ424" s="85">
        <f t="shared" si="109"/>
        <v>5.5701629616243764</v>
      </c>
      <c r="AR424" s="86">
        <f t="shared" si="110"/>
        <v>0</v>
      </c>
      <c r="AS424" s="88">
        <f t="shared" si="111"/>
        <v>7200.3900166481953</v>
      </c>
      <c r="AT424" s="88">
        <f t="shared" si="112"/>
        <v>8186.2927768508753</v>
      </c>
      <c r="AU424" s="88">
        <f t="shared" si="113"/>
        <v>6.6561763896282473</v>
      </c>
      <c r="AV424" s="88">
        <f t="shared" si="114"/>
        <v>8179.6366004612473</v>
      </c>
    </row>
    <row r="425" spans="1:48" x14ac:dyDescent="0.25">
      <c r="A425">
        <v>23</v>
      </c>
      <c r="B425" s="52">
        <v>10</v>
      </c>
      <c r="C425" s="5" t="s">
        <v>884</v>
      </c>
      <c r="D425" s="5">
        <v>-800</v>
      </c>
      <c r="E425" s="5">
        <v>-52.001249999999999</v>
      </c>
      <c r="F425" s="5">
        <v>120</v>
      </c>
      <c r="G425" s="5">
        <v>0.32131599999999999</v>
      </c>
      <c r="H425" s="5">
        <v>0.194521</v>
      </c>
      <c r="I425" s="5">
        <v>49.740378999999997</v>
      </c>
      <c r="J425" s="5">
        <v>1.489368</v>
      </c>
      <c r="K425" s="5">
        <v>9.1490500000000008</v>
      </c>
      <c r="L425" s="5">
        <v>0.13733200000000001</v>
      </c>
      <c r="M425" s="53">
        <v>0.32131599999999999</v>
      </c>
      <c r="N425" s="5">
        <v>0.147783</v>
      </c>
      <c r="O425" s="5">
        <v>101154</v>
      </c>
      <c r="P425" s="5">
        <v>21.7</v>
      </c>
      <c r="Q425" s="5">
        <v>60</v>
      </c>
      <c r="R425" s="5">
        <v>1.1881999999999999</v>
      </c>
      <c r="S425" s="5" t="s">
        <v>897</v>
      </c>
      <c r="T425" s="5" t="s">
        <v>898</v>
      </c>
      <c r="U425" s="77">
        <v>1260</v>
      </c>
      <c r="V425" s="34">
        <v>232.78349271853594</v>
      </c>
      <c r="W425" s="2">
        <v>3.2319536683649481</v>
      </c>
      <c r="X425" s="2">
        <v>49.089587774371836</v>
      </c>
      <c r="Y425" s="2">
        <v>-41.355073602578734</v>
      </c>
      <c r="Z425" s="80">
        <f>VLOOKUP(U425,BG!$A$2:$F$55,4)</f>
        <v>17.060539381894493</v>
      </c>
      <c r="AA425" s="80">
        <f>VLOOKUP(U425,BG!$A$2:$F$55,5)</f>
        <v>0.62250848366137879</v>
      </c>
      <c r="AB425" s="4">
        <f>VLOOKUP(U425+1,BG!$A$2:$F$55,4)</f>
        <v>17.126142966056918</v>
      </c>
      <c r="AC425" s="4">
        <f>VLOOKUP(U425+1,BG!$A$2:$F$55,5)</f>
        <v>0.6289107227806644</v>
      </c>
      <c r="AD425" s="3">
        <f>COUNTIF($U$2:U425,U425)</f>
        <v>7</v>
      </c>
      <c r="AE425" s="3">
        <f t="shared" si="100"/>
        <v>19</v>
      </c>
      <c r="AF425" s="3">
        <f t="shared" si="103"/>
        <v>12</v>
      </c>
      <c r="AG425" s="3">
        <f t="shared" si="104"/>
        <v>6</v>
      </c>
      <c r="AH425" s="81">
        <f t="shared" si="101"/>
        <v>17.082407243281967</v>
      </c>
      <c r="AI425" s="81">
        <f t="shared" si="102"/>
        <v>0.62464256336780732</v>
      </c>
      <c r="AJ425" s="83">
        <v>2.8462900000000002</v>
      </c>
      <c r="AK425" s="83">
        <v>48.491700000000002</v>
      </c>
      <c r="AL425" s="84">
        <f t="shared" si="105"/>
        <v>138.02144079300001</v>
      </c>
      <c r="AM425" s="84">
        <f t="shared" si="115"/>
        <v>158.65527328590417</v>
      </c>
      <c r="AN425" s="84">
        <f t="shared" si="106"/>
        <v>10.670398648936446</v>
      </c>
      <c r="AO425" s="84">
        <f t="shared" si="107"/>
        <v>147.98487463696773</v>
      </c>
      <c r="AP425" s="85">
        <f t="shared" si="108"/>
        <v>6.7327379696132672E-2</v>
      </c>
      <c r="AQ425" s="85">
        <f t="shared" si="109"/>
        <v>9.9634338439677208</v>
      </c>
      <c r="AR425" s="86">
        <f t="shared" si="110"/>
        <v>0</v>
      </c>
      <c r="AS425" s="88">
        <f t="shared" si="111"/>
        <v>6692.8943005019182</v>
      </c>
      <c r="AT425" s="88">
        <f t="shared" si="112"/>
        <v>7788.3219638353439</v>
      </c>
      <c r="AU425" s="88">
        <f t="shared" si="113"/>
        <v>6.66518516422805</v>
      </c>
      <c r="AV425" s="88">
        <f t="shared" si="114"/>
        <v>7781.6567786711157</v>
      </c>
    </row>
    <row r="426" spans="1:48" x14ac:dyDescent="0.25">
      <c r="A426">
        <v>23</v>
      </c>
      <c r="B426" s="52">
        <v>11</v>
      </c>
      <c r="C426" s="5" t="s">
        <v>884</v>
      </c>
      <c r="D426" s="5">
        <v>-800</v>
      </c>
      <c r="E426" s="5">
        <v>-1.25E-3</v>
      </c>
      <c r="F426" s="5">
        <v>120</v>
      </c>
      <c r="G426" s="5">
        <v>0.309477</v>
      </c>
      <c r="H426" s="5">
        <v>0.19409499999999999</v>
      </c>
      <c r="I426" s="5">
        <v>49.633428000000002</v>
      </c>
      <c r="J426" s="5">
        <v>1.497889</v>
      </c>
      <c r="K426" s="5">
        <v>9.1391950000000008</v>
      </c>
      <c r="L426" s="5">
        <v>0.13806299999999999</v>
      </c>
      <c r="M426" s="53">
        <v>0.309477</v>
      </c>
      <c r="N426" s="5">
        <v>0.11736199999999999</v>
      </c>
      <c r="O426" s="5">
        <v>101154</v>
      </c>
      <c r="P426" s="5">
        <v>21.7</v>
      </c>
      <c r="Q426" s="5">
        <v>60</v>
      </c>
      <c r="R426" s="5">
        <v>1.1881999999999999</v>
      </c>
      <c r="S426" s="5" t="s">
        <v>899</v>
      </c>
      <c r="T426" s="5" t="s">
        <v>900</v>
      </c>
      <c r="U426" s="77">
        <v>1260</v>
      </c>
      <c r="V426" s="34">
        <v>218.34267585017963</v>
      </c>
      <c r="W426" s="2">
        <v>4.479772063626001</v>
      </c>
      <c r="X426" s="2">
        <v>32.905933253452048</v>
      </c>
      <c r="Y426" s="2">
        <v>-45.151172238754057</v>
      </c>
      <c r="Z426" s="80">
        <f>VLOOKUP(U426,BG!$A$2:$F$55,4)</f>
        <v>17.060539381894493</v>
      </c>
      <c r="AA426" s="80">
        <f>VLOOKUP(U426,BG!$A$2:$F$55,5)</f>
        <v>0.62250848366137879</v>
      </c>
      <c r="AB426" s="4">
        <f>VLOOKUP(U426+1,BG!$A$2:$F$55,4)</f>
        <v>17.126142966056918</v>
      </c>
      <c r="AC426" s="4">
        <f>VLOOKUP(U426+1,BG!$A$2:$F$55,5)</f>
        <v>0.6289107227806644</v>
      </c>
      <c r="AD426" s="3">
        <f>COUNTIF($U$2:U426,U426)</f>
        <v>8</v>
      </c>
      <c r="AE426" s="3">
        <f t="shared" si="100"/>
        <v>19</v>
      </c>
      <c r="AF426" s="3">
        <f t="shared" si="103"/>
        <v>11</v>
      </c>
      <c r="AG426" s="3">
        <f t="shared" si="104"/>
        <v>7</v>
      </c>
      <c r="AH426" s="81">
        <f t="shared" si="101"/>
        <v>17.086051886846548</v>
      </c>
      <c r="AI426" s="81">
        <f t="shared" si="102"/>
        <v>0.62499824331887877</v>
      </c>
      <c r="AJ426" s="83">
        <v>3.6723300000000001</v>
      </c>
      <c r="AK426" s="83">
        <v>32.979700000000001</v>
      </c>
      <c r="AL426" s="84">
        <f t="shared" si="105"/>
        <v>121.11234170100001</v>
      </c>
      <c r="AM426" s="84">
        <f t="shared" si="115"/>
        <v>147.41108051635632</v>
      </c>
      <c r="AN426" s="84">
        <f t="shared" si="106"/>
        <v>10.678752414534307</v>
      </c>
      <c r="AO426" s="84">
        <f t="shared" si="107"/>
        <v>136.73232810182202</v>
      </c>
      <c r="AP426" s="85">
        <f t="shared" si="108"/>
        <v>0.11423769797286053</v>
      </c>
      <c r="AQ426" s="85">
        <f t="shared" si="109"/>
        <v>15.619986400822015</v>
      </c>
      <c r="AR426" s="86">
        <f t="shared" si="110"/>
        <v>0</v>
      </c>
      <c r="AS426" s="88">
        <f t="shared" si="111"/>
        <v>3994.24869559647</v>
      </c>
      <c r="AT426" s="88">
        <f t="shared" si="112"/>
        <v>4850.6991762904672</v>
      </c>
      <c r="AU426" s="88">
        <f t="shared" si="113"/>
        <v>6.6742014999211765</v>
      </c>
      <c r="AV426" s="88">
        <f t="shared" si="114"/>
        <v>4844.0249747905464</v>
      </c>
    </row>
    <row r="427" spans="1:48" x14ac:dyDescent="0.25">
      <c r="A427">
        <v>23</v>
      </c>
      <c r="B427" s="52">
        <v>12</v>
      </c>
      <c r="C427" s="5" t="s">
        <v>884</v>
      </c>
      <c r="D427" s="5">
        <v>-800</v>
      </c>
      <c r="E427" s="5">
        <v>51.998750000000001</v>
      </c>
      <c r="F427" s="5">
        <v>120</v>
      </c>
      <c r="G427" s="5">
        <v>0.27737899999999999</v>
      </c>
      <c r="H427" s="5">
        <v>0.19417899999999999</v>
      </c>
      <c r="I427" s="5">
        <v>49.654445000000003</v>
      </c>
      <c r="J427" s="5">
        <v>1.423918</v>
      </c>
      <c r="K427" s="5">
        <v>9.1412300000000002</v>
      </c>
      <c r="L427" s="5">
        <v>0.13128899999999999</v>
      </c>
      <c r="M427" s="53">
        <v>0.27737899999999999</v>
      </c>
      <c r="N427" s="5">
        <v>6.8266999999999994E-2</v>
      </c>
      <c r="O427" s="5">
        <v>101154</v>
      </c>
      <c r="P427" s="5">
        <v>21.7</v>
      </c>
      <c r="Q427" s="5">
        <v>60</v>
      </c>
      <c r="R427" s="5">
        <v>1.1881999999999999</v>
      </c>
      <c r="S427" s="5" t="s">
        <v>901</v>
      </c>
      <c r="T427" s="5" t="s">
        <v>902</v>
      </c>
      <c r="U427" s="77">
        <v>1260</v>
      </c>
      <c r="V427" s="34">
        <v>186.1635089443833</v>
      </c>
      <c r="W427" s="2">
        <v>7.5205450361421677</v>
      </c>
      <c r="X427" s="2">
        <v>15.639119920398921</v>
      </c>
      <c r="Y427" s="2">
        <v>-54.856564365230973</v>
      </c>
      <c r="Z427" s="80">
        <f>VLOOKUP(U427,BG!$A$2:$F$55,4)</f>
        <v>17.060539381894493</v>
      </c>
      <c r="AA427" s="80">
        <f>VLOOKUP(U427,BG!$A$2:$F$55,5)</f>
        <v>0.62250848366137879</v>
      </c>
      <c r="AB427" s="4">
        <f>VLOOKUP(U427+1,BG!$A$2:$F$55,4)</f>
        <v>17.126142966056918</v>
      </c>
      <c r="AC427" s="4">
        <f>VLOOKUP(U427+1,BG!$A$2:$F$55,5)</f>
        <v>0.6289107227806644</v>
      </c>
      <c r="AD427" s="3">
        <f>COUNTIF($U$2:U427,U427)</f>
        <v>9</v>
      </c>
      <c r="AE427" s="3">
        <f t="shared" si="100"/>
        <v>19</v>
      </c>
      <c r="AF427" s="3">
        <f t="shared" si="103"/>
        <v>10</v>
      </c>
      <c r="AG427" s="3">
        <f t="shared" si="104"/>
        <v>8</v>
      </c>
      <c r="AH427" s="81">
        <f t="shared" si="101"/>
        <v>17.089696530411128</v>
      </c>
      <c r="AI427" s="81">
        <f t="shared" si="102"/>
        <v>0.62535392326995021</v>
      </c>
      <c r="AJ427" s="83">
        <v>4.2752600000000003</v>
      </c>
      <c r="AK427" s="83">
        <v>14.841900000000001</v>
      </c>
      <c r="AL427" s="84">
        <f t="shared" si="105"/>
        <v>63.452981394000005</v>
      </c>
      <c r="AM427" s="84">
        <f t="shared" si="115"/>
        <v>117.6147056869882</v>
      </c>
      <c r="AN427" s="84">
        <f t="shared" si="106"/>
        <v>10.687108772785455</v>
      </c>
      <c r="AO427" s="84">
        <f t="shared" si="107"/>
        <v>106.92759691420275</v>
      </c>
      <c r="AP427" s="85">
        <f t="shared" si="108"/>
        <v>0.4065799360953205</v>
      </c>
      <c r="AQ427" s="85">
        <f t="shared" si="109"/>
        <v>43.474615520202747</v>
      </c>
      <c r="AR427" s="86">
        <f t="shared" si="110"/>
        <v>0</v>
      </c>
      <c r="AS427" s="88">
        <f t="shared" si="111"/>
        <v>941.76280455160872</v>
      </c>
      <c r="AT427" s="88">
        <f t="shared" si="112"/>
        <v>1839.3904866412333</v>
      </c>
      <c r="AU427" s="88">
        <f t="shared" si="113"/>
        <v>6.6832253994740869</v>
      </c>
      <c r="AV427" s="88">
        <f t="shared" si="114"/>
        <v>1832.7072612417592</v>
      </c>
    </row>
    <row r="428" spans="1:48" x14ac:dyDescent="0.25">
      <c r="A428">
        <v>23</v>
      </c>
      <c r="B428" s="52">
        <v>13</v>
      </c>
      <c r="C428" s="5" t="s">
        <v>884</v>
      </c>
      <c r="D428" s="5">
        <v>-800</v>
      </c>
      <c r="E428" s="5">
        <v>103.99875</v>
      </c>
      <c r="F428" s="5">
        <v>120</v>
      </c>
      <c r="G428" s="5">
        <v>0.27604600000000001</v>
      </c>
      <c r="H428" s="5">
        <v>0.194109</v>
      </c>
      <c r="I428" s="5">
        <v>49.636837999999997</v>
      </c>
      <c r="J428" s="5">
        <v>1.4487380000000001</v>
      </c>
      <c r="K428" s="5">
        <v>9.1395739999999996</v>
      </c>
      <c r="L428" s="5">
        <v>0.13367000000000001</v>
      </c>
      <c r="M428" s="53">
        <v>0.27604600000000001</v>
      </c>
      <c r="N428" s="5">
        <v>6.9186999999999999E-2</v>
      </c>
      <c r="O428" s="5">
        <v>101154</v>
      </c>
      <c r="P428" s="5">
        <v>21.7</v>
      </c>
      <c r="Q428" s="5">
        <v>60</v>
      </c>
      <c r="R428" s="5">
        <v>1.1881999999999999</v>
      </c>
      <c r="S428" s="5" t="s">
        <v>903</v>
      </c>
      <c r="T428" s="5" t="s">
        <v>904</v>
      </c>
      <c r="U428" s="77">
        <v>1260</v>
      </c>
      <c r="V428" s="34">
        <v>180.94239882493073</v>
      </c>
      <c r="W428" s="2">
        <v>7.4556867225740504</v>
      </c>
      <c r="X428" s="2">
        <v>15.123052872516014</v>
      </c>
      <c r="Y428" s="2">
        <v>-58.847774178119487</v>
      </c>
      <c r="Z428" s="80">
        <f>VLOOKUP(U428,BG!$A$2:$F$55,4)</f>
        <v>17.060539381894493</v>
      </c>
      <c r="AA428" s="80">
        <f>VLOOKUP(U428,BG!$A$2:$F$55,5)</f>
        <v>0.62250848366137879</v>
      </c>
      <c r="AB428" s="4">
        <f>VLOOKUP(U428+1,BG!$A$2:$F$55,4)</f>
        <v>17.126142966056918</v>
      </c>
      <c r="AC428" s="4">
        <f>VLOOKUP(U428+1,BG!$A$2:$F$55,5)</f>
        <v>0.6289107227806644</v>
      </c>
      <c r="AD428" s="3">
        <f>COUNTIF($U$2:U428,U428)</f>
        <v>10</v>
      </c>
      <c r="AE428" s="3">
        <f t="shared" si="100"/>
        <v>19</v>
      </c>
      <c r="AF428" s="3">
        <f t="shared" si="103"/>
        <v>9</v>
      </c>
      <c r="AG428" s="3">
        <f t="shared" si="104"/>
        <v>9</v>
      </c>
      <c r="AH428" s="81">
        <f t="shared" si="101"/>
        <v>17.093341173975706</v>
      </c>
      <c r="AI428" s="81">
        <f t="shared" si="102"/>
        <v>0.62570960322102165</v>
      </c>
      <c r="AJ428" s="83">
        <v>4.1697699999999998</v>
      </c>
      <c r="AK428" s="83">
        <v>14.2873</v>
      </c>
      <c r="AL428" s="84">
        <f t="shared" si="105"/>
        <v>59.574754921</v>
      </c>
      <c r="AM428" s="84">
        <f t="shared" si="115"/>
        <v>112.752744506403</v>
      </c>
      <c r="AN428" s="84">
        <f t="shared" si="106"/>
        <v>10.695467723689891</v>
      </c>
      <c r="AO428" s="84">
        <f t="shared" si="107"/>
        <v>102.05727678271312</v>
      </c>
      <c r="AP428" s="85">
        <f t="shared" si="108"/>
        <v>0.41626156606315584</v>
      </c>
      <c r="AQ428" s="85">
        <f t="shared" si="109"/>
        <v>42.482521861713117</v>
      </c>
      <c r="AR428" s="86">
        <f t="shared" si="110"/>
        <v>0</v>
      </c>
      <c r="AS428" s="88">
        <f t="shared" si="111"/>
        <v>851.16239598280322</v>
      </c>
      <c r="AT428" s="88">
        <f t="shared" si="112"/>
        <v>1705.1657166916223</v>
      </c>
      <c r="AU428" s="88">
        <f t="shared" si="113"/>
        <v>6.6922568656532455</v>
      </c>
      <c r="AV428" s="88">
        <f t="shared" si="114"/>
        <v>1698.473459825969</v>
      </c>
    </row>
    <row r="429" spans="1:48" x14ac:dyDescent="0.25">
      <c r="A429">
        <v>23</v>
      </c>
      <c r="B429" s="52">
        <v>14</v>
      </c>
      <c r="C429" s="5" t="s">
        <v>884</v>
      </c>
      <c r="D429" s="5">
        <v>-800</v>
      </c>
      <c r="E429" s="5">
        <v>155.99875</v>
      </c>
      <c r="F429" s="5">
        <v>120</v>
      </c>
      <c r="G429" s="5">
        <v>0.26031199999999999</v>
      </c>
      <c r="H429" s="5">
        <v>0.19413900000000001</v>
      </c>
      <c r="I429" s="5">
        <v>49.644483999999999</v>
      </c>
      <c r="J429" s="5">
        <v>1.452388</v>
      </c>
      <c r="K429" s="5">
        <v>9.1402739999999998</v>
      </c>
      <c r="L429" s="5">
        <v>0.13395599999999999</v>
      </c>
      <c r="M429" s="53">
        <v>0.26031199999999999</v>
      </c>
      <c r="N429" s="5">
        <v>6.7823999999999995E-2</v>
      </c>
      <c r="O429" s="5">
        <v>101154</v>
      </c>
      <c r="P429" s="5">
        <v>21.7</v>
      </c>
      <c r="Q429" s="5">
        <v>60</v>
      </c>
      <c r="R429" s="5">
        <v>1.1881999999999999</v>
      </c>
      <c r="S429" s="5" t="s">
        <v>905</v>
      </c>
      <c r="T429" s="5" t="s">
        <v>906</v>
      </c>
      <c r="U429" s="77">
        <v>1260</v>
      </c>
      <c r="V429" s="34">
        <v>163.11596414418787</v>
      </c>
      <c r="W429" s="2">
        <v>5.5069921654063752</v>
      </c>
      <c r="X429" s="2">
        <v>18.859162311283132</v>
      </c>
      <c r="Y429" s="2">
        <v>-57.875251458098369</v>
      </c>
      <c r="Z429" s="80">
        <f>VLOOKUP(U429,BG!$A$2:$F$55,4)</f>
        <v>17.060539381894493</v>
      </c>
      <c r="AA429" s="80">
        <f>VLOOKUP(U429,BG!$A$2:$F$55,5)</f>
        <v>0.62250848366137879</v>
      </c>
      <c r="AB429" s="4">
        <f>VLOOKUP(U429+1,BG!$A$2:$F$55,4)</f>
        <v>17.126142966056918</v>
      </c>
      <c r="AC429" s="4">
        <f>VLOOKUP(U429+1,BG!$A$2:$F$55,5)</f>
        <v>0.6289107227806644</v>
      </c>
      <c r="AD429" s="3">
        <f>COUNTIF($U$2:U429,U429)</f>
        <v>11</v>
      </c>
      <c r="AE429" s="3">
        <f t="shared" si="100"/>
        <v>19</v>
      </c>
      <c r="AF429" s="3">
        <f t="shared" si="103"/>
        <v>8</v>
      </c>
      <c r="AG429" s="3">
        <f t="shared" si="104"/>
        <v>10</v>
      </c>
      <c r="AH429" s="81">
        <f t="shared" si="101"/>
        <v>17.096985817540283</v>
      </c>
      <c r="AI429" s="81">
        <f t="shared" si="102"/>
        <v>0.62606528317209298</v>
      </c>
      <c r="AJ429" s="83">
        <v>4.3088600000000001</v>
      </c>
      <c r="AK429" s="83">
        <v>19.337</v>
      </c>
      <c r="AL429" s="84">
        <f t="shared" si="105"/>
        <v>83.320425819999997</v>
      </c>
      <c r="AM429" s="84">
        <f t="shared" si="115"/>
        <v>103.8572590943634</v>
      </c>
      <c r="AN429" s="84">
        <f t="shared" si="106"/>
        <v>10.703829267247615</v>
      </c>
      <c r="AO429" s="84">
        <f t="shared" si="107"/>
        <v>93.153429827115787</v>
      </c>
      <c r="AP429" s="85">
        <f t="shared" si="108"/>
        <v>0.10555707959830295</v>
      </c>
      <c r="AQ429" s="85">
        <f t="shared" si="109"/>
        <v>9.8330040071157896</v>
      </c>
      <c r="AR429" s="86">
        <f t="shared" si="110"/>
        <v>0</v>
      </c>
      <c r="AS429" s="88">
        <f t="shared" si="111"/>
        <v>1611.1670740813399</v>
      </c>
      <c r="AT429" s="88">
        <f t="shared" si="112"/>
        <v>1958.6609064655854</v>
      </c>
      <c r="AU429" s="88">
        <f t="shared" si="113"/>
        <v>6.701295901225115</v>
      </c>
      <c r="AV429" s="88">
        <f t="shared" si="114"/>
        <v>1951.9596105643602</v>
      </c>
    </row>
    <row r="430" spans="1:48" x14ac:dyDescent="0.25">
      <c r="A430">
        <v>23</v>
      </c>
      <c r="B430" s="52">
        <v>15</v>
      </c>
      <c r="C430" s="5" t="s">
        <v>884</v>
      </c>
      <c r="D430" s="5">
        <v>-800</v>
      </c>
      <c r="E430" s="5">
        <v>207.99875</v>
      </c>
      <c r="F430" s="5">
        <v>120</v>
      </c>
      <c r="G430" s="5">
        <v>0.22129399999999999</v>
      </c>
      <c r="H430" s="5">
        <v>0.19445100000000001</v>
      </c>
      <c r="I430" s="5">
        <v>49.722765000000003</v>
      </c>
      <c r="J430" s="5">
        <v>1.48064</v>
      </c>
      <c r="K430" s="5">
        <v>9.1474430000000009</v>
      </c>
      <c r="L430" s="5">
        <v>0.13639399999999999</v>
      </c>
      <c r="M430" s="53">
        <v>0.22129399999999999</v>
      </c>
      <c r="N430" s="5">
        <v>9.0245000000000006E-2</v>
      </c>
      <c r="O430" s="5">
        <v>101154</v>
      </c>
      <c r="P430" s="5">
        <v>21.7</v>
      </c>
      <c r="Q430" s="5">
        <v>60</v>
      </c>
      <c r="R430" s="5">
        <v>1.1881999999999999</v>
      </c>
      <c r="S430" s="5" t="s">
        <v>907</v>
      </c>
      <c r="T430" s="5" t="s">
        <v>908</v>
      </c>
      <c r="U430" s="77">
        <v>1260</v>
      </c>
      <c r="V430" s="34">
        <v>124.91888559247144</v>
      </c>
      <c r="W430" s="2">
        <v>2.6183828873136847</v>
      </c>
      <c r="X430" s="2">
        <v>33.556823484587284</v>
      </c>
      <c r="Y430" s="2">
        <v>-49.487299777887408</v>
      </c>
      <c r="Z430" s="80">
        <f>VLOOKUP(U430,BG!$A$2:$F$55,4)</f>
        <v>17.060539381894493</v>
      </c>
      <c r="AA430" s="80">
        <f>VLOOKUP(U430,BG!$A$2:$F$55,5)</f>
        <v>0.62250848366137879</v>
      </c>
      <c r="AB430" s="4">
        <f>VLOOKUP(U430+1,BG!$A$2:$F$55,4)</f>
        <v>17.126142966056918</v>
      </c>
      <c r="AC430" s="4">
        <f>VLOOKUP(U430+1,BG!$A$2:$F$55,5)</f>
        <v>0.6289107227806644</v>
      </c>
      <c r="AD430" s="3">
        <f>COUNTIF($U$2:U430,U430)</f>
        <v>12</v>
      </c>
      <c r="AE430" s="3">
        <f t="shared" si="100"/>
        <v>19</v>
      </c>
      <c r="AF430" s="3">
        <f t="shared" si="103"/>
        <v>7</v>
      </c>
      <c r="AG430" s="3">
        <f t="shared" si="104"/>
        <v>11</v>
      </c>
      <c r="AH430" s="81">
        <f t="shared" si="101"/>
        <v>17.100630461104863</v>
      </c>
      <c r="AI430" s="81">
        <f t="shared" si="102"/>
        <v>0.62642096312316431</v>
      </c>
      <c r="AJ430" s="83">
        <v>2.1322000000000001</v>
      </c>
      <c r="AK430" s="83">
        <v>33.748699999999999</v>
      </c>
      <c r="AL430" s="84">
        <f t="shared" si="105"/>
        <v>71.958978139999999</v>
      </c>
      <c r="AM430" s="84">
        <f t="shared" si="115"/>
        <v>87.864612364649318</v>
      </c>
      <c r="AN430" s="84">
        <f t="shared" si="106"/>
        <v>10.712193403458629</v>
      </c>
      <c r="AO430" s="84">
        <f t="shared" si="107"/>
        <v>77.152418961190691</v>
      </c>
      <c r="AP430" s="85">
        <f t="shared" si="108"/>
        <v>6.7314037474354535E-2</v>
      </c>
      <c r="AQ430" s="85">
        <f t="shared" si="109"/>
        <v>5.1934408211906913</v>
      </c>
      <c r="AR430" s="86">
        <f t="shared" si="110"/>
        <v>0</v>
      </c>
      <c r="AS430" s="88">
        <f t="shared" si="111"/>
        <v>2428.5219655534179</v>
      </c>
      <c r="AT430" s="88">
        <f t="shared" si="112"/>
        <v>2948.4572876622224</v>
      </c>
      <c r="AU430" s="88">
        <f t="shared" si="113"/>
        <v>6.7103425089561624</v>
      </c>
      <c r="AV430" s="88">
        <f t="shared" si="114"/>
        <v>2941.7469451532661</v>
      </c>
    </row>
    <row r="431" spans="1:48" x14ac:dyDescent="0.25">
      <c r="A431">
        <v>23</v>
      </c>
      <c r="B431" s="52">
        <v>16</v>
      </c>
      <c r="C431" s="5" t="s">
        <v>884</v>
      </c>
      <c r="D431" s="5">
        <v>-800</v>
      </c>
      <c r="E431" s="5">
        <v>259.99874999999997</v>
      </c>
      <c r="F431" s="5">
        <v>120</v>
      </c>
      <c r="G431" s="5">
        <v>0.20147000000000001</v>
      </c>
      <c r="H431" s="5">
        <v>0.194274</v>
      </c>
      <c r="I431" s="5">
        <v>49.678334</v>
      </c>
      <c r="J431" s="5">
        <v>1.4728699999999999</v>
      </c>
      <c r="K431" s="5">
        <v>9.1433630000000008</v>
      </c>
      <c r="L431" s="5">
        <v>0.135824</v>
      </c>
      <c r="M431" s="53">
        <v>0.20147000000000001</v>
      </c>
      <c r="N431" s="5">
        <v>0.14771799999999999</v>
      </c>
      <c r="O431" s="5">
        <v>101154</v>
      </c>
      <c r="P431" s="5">
        <v>21.7</v>
      </c>
      <c r="Q431" s="5">
        <v>60</v>
      </c>
      <c r="R431" s="5">
        <v>1.1881999999999999</v>
      </c>
      <c r="S431" s="5" t="s">
        <v>909</v>
      </c>
      <c r="T431" s="5" t="s">
        <v>910</v>
      </c>
      <c r="U431" s="77">
        <v>1260</v>
      </c>
      <c r="V431" s="34">
        <v>103.53704201534255</v>
      </c>
      <c r="W431" s="2">
        <v>1.1311007458721096</v>
      </c>
      <c r="X431" s="2">
        <v>68.075887183655738</v>
      </c>
      <c r="Y431" s="2">
        <v>-47.948983946501912</v>
      </c>
      <c r="Z431" s="80">
        <f>VLOOKUP(U431,BG!$A$2:$F$55,4)</f>
        <v>17.060539381894493</v>
      </c>
      <c r="AA431" s="80">
        <f>VLOOKUP(U431,BG!$A$2:$F$55,5)</f>
        <v>0.62250848366137879</v>
      </c>
      <c r="AB431" s="4">
        <f>VLOOKUP(U431+1,BG!$A$2:$F$55,4)</f>
        <v>17.126142966056918</v>
      </c>
      <c r="AC431" s="4">
        <f>VLOOKUP(U431+1,BG!$A$2:$F$55,5)</f>
        <v>0.6289107227806644</v>
      </c>
      <c r="AD431" s="3">
        <f>COUNTIF($U$2:U431,U431)</f>
        <v>13</v>
      </c>
      <c r="AE431" s="3">
        <f t="shared" si="100"/>
        <v>19</v>
      </c>
      <c r="AF431" s="3">
        <f t="shared" si="103"/>
        <v>6</v>
      </c>
      <c r="AG431" s="3">
        <f t="shared" si="104"/>
        <v>12</v>
      </c>
      <c r="AH431" s="81">
        <f t="shared" si="101"/>
        <v>17.104275104669441</v>
      </c>
      <c r="AI431" s="81">
        <f t="shared" si="102"/>
        <v>0.62677664307423575</v>
      </c>
      <c r="AJ431" s="83">
        <v>0.968144</v>
      </c>
      <c r="AK431" s="83">
        <v>67.136200000000002</v>
      </c>
      <c r="AL431" s="84">
        <f t="shared" si="105"/>
        <v>64.997509212799997</v>
      </c>
      <c r="AM431" s="84">
        <f t="shared" si="115"/>
        <v>77.0006867693386</v>
      </c>
      <c r="AN431" s="84">
        <f t="shared" si="106"/>
        <v>10.720560132322934</v>
      </c>
      <c r="AO431" s="84">
        <f t="shared" si="107"/>
        <v>66.28012663701567</v>
      </c>
      <c r="AP431" s="85">
        <f t="shared" si="108"/>
        <v>1.9351463089983974E-2</v>
      </c>
      <c r="AQ431" s="85">
        <f t="shared" si="109"/>
        <v>1.2826174242156725</v>
      </c>
      <c r="AR431" s="86">
        <f t="shared" si="110"/>
        <v>0</v>
      </c>
      <c r="AS431" s="88">
        <f t="shared" si="111"/>
        <v>4363.6857780123837</v>
      </c>
      <c r="AT431" s="88">
        <f t="shared" si="112"/>
        <v>5241.8900655735069</v>
      </c>
      <c r="AU431" s="88">
        <f t="shared" si="113"/>
        <v>6.7193966916128538</v>
      </c>
      <c r="AV431" s="88">
        <f t="shared" si="114"/>
        <v>5235.170668881894</v>
      </c>
    </row>
    <row r="432" spans="1:48" x14ac:dyDescent="0.25">
      <c r="A432">
        <v>23</v>
      </c>
      <c r="B432" s="52">
        <v>17</v>
      </c>
      <c r="C432" s="5" t="s">
        <v>884</v>
      </c>
      <c r="D432" s="5">
        <v>-800</v>
      </c>
      <c r="E432" s="5">
        <v>311.99874999999997</v>
      </c>
      <c r="F432" s="5">
        <v>120</v>
      </c>
      <c r="G432" s="5">
        <v>0.18024499999999999</v>
      </c>
      <c r="H432" s="5">
        <v>0.19375800000000001</v>
      </c>
      <c r="I432" s="5">
        <v>49.548959000000004</v>
      </c>
      <c r="J432" s="5">
        <v>1.4751019999999999</v>
      </c>
      <c r="K432" s="5">
        <v>9.1314410000000006</v>
      </c>
      <c r="L432" s="5">
        <v>0.136238</v>
      </c>
      <c r="M432" s="53">
        <v>0.18024499999999999</v>
      </c>
      <c r="N432" s="5">
        <v>0.139511</v>
      </c>
      <c r="O432" s="5">
        <v>101154</v>
      </c>
      <c r="P432" s="5">
        <v>21.7</v>
      </c>
      <c r="Q432" s="5">
        <v>60</v>
      </c>
      <c r="R432" s="5">
        <v>1.1881999999999999</v>
      </c>
      <c r="S432" s="5" t="s">
        <v>911</v>
      </c>
      <c r="T432" s="5" t="s">
        <v>912</v>
      </c>
      <c r="U432" s="77">
        <v>1260</v>
      </c>
      <c r="V432" s="34">
        <v>80.940546150613784</v>
      </c>
      <c r="W432" s="2">
        <v>0.94926423613991318</v>
      </c>
      <c r="X432" s="2">
        <v>64.549019390145375</v>
      </c>
      <c r="Y432" s="2">
        <v>-50.409743014548951</v>
      </c>
      <c r="Z432" s="80">
        <f>VLOOKUP(U432,BG!$A$2:$F$55,4)</f>
        <v>17.060539381894493</v>
      </c>
      <c r="AA432" s="80">
        <f>VLOOKUP(U432,BG!$A$2:$F$55,5)</f>
        <v>0.62250848366137879</v>
      </c>
      <c r="AB432" s="4">
        <f>VLOOKUP(U432+1,BG!$A$2:$F$55,4)</f>
        <v>17.126142966056918</v>
      </c>
      <c r="AC432" s="4">
        <f>VLOOKUP(U432+1,BG!$A$2:$F$55,5)</f>
        <v>0.6289107227806644</v>
      </c>
      <c r="AD432" s="3">
        <f>COUNTIF($U$2:U432,U432)</f>
        <v>14</v>
      </c>
      <c r="AE432" s="3">
        <f t="shared" si="100"/>
        <v>19</v>
      </c>
      <c r="AF432" s="3">
        <f t="shared" si="103"/>
        <v>5</v>
      </c>
      <c r="AG432" s="3">
        <f t="shared" si="104"/>
        <v>13</v>
      </c>
      <c r="AH432" s="81">
        <f t="shared" si="101"/>
        <v>17.107919748234021</v>
      </c>
      <c r="AI432" s="81">
        <f t="shared" si="102"/>
        <v>0.6271323230253073</v>
      </c>
      <c r="AJ432" s="83">
        <v>0.80760699999999996</v>
      </c>
      <c r="AK432" s="83">
        <v>64.219800000000006</v>
      </c>
      <c r="AL432" s="84">
        <f t="shared" si="105"/>
        <v>51.864360018600003</v>
      </c>
      <c r="AM432" s="84">
        <f t="shared" si="115"/>
        <v>61.274075584966795</v>
      </c>
      <c r="AN432" s="84">
        <f t="shared" si="106"/>
        <v>10.728929453840532</v>
      </c>
      <c r="AO432" s="84">
        <f t="shared" si="107"/>
        <v>50.545146131126259</v>
      </c>
      <c r="AP432" s="85">
        <f t="shared" si="108"/>
        <v>2.6099714580929016E-2</v>
      </c>
      <c r="AQ432" s="85">
        <f t="shared" si="109"/>
        <v>1.3192138874737438</v>
      </c>
      <c r="AR432" s="86">
        <f t="shared" si="110"/>
        <v>0</v>
      </c>
      <c r="AS432" s="88">
        <f t="shared" si="111"/>
        <v>3330.7188275224889</v>
      </c>
      <c r="AT432" s="88">
        <f t="shared" si="112"/>
        <v>3955.1814930472551</v>
      </c>
      <c r="AU432" s="88">
        <f t="shared" si="113"/>
        <v>6.7284584519616546</v>
      </c>
      <c r="AV432" s="88">
        <f t="shared" si="114"/>
        <v>3948.4530345952935</v>
      </c>
    </row>
    <row r="433" spans="1:48" x14ac:dyDescent="0.25">
      <c r="A433">
        <v>23</v>
      </c>
      <c r="B433" s="52">
        <v>18</v>
      </c>
      <c r="C433" s="5" t="s">
        <v>884</v>
      </c>
      <c r="D433" s="5">
        <v>-800</v>
      </c>
      <c r="E433" s="5">
        <v>363.99874999999997</v>
      </c>
      <c r="F433" s="5">
        <v>120</v>
      </c>
      <c r="G433" s="5">
        <v>0.15987100000000001</v>
      </c>
      <c r="H433" s="5">
        <v>0.19395699999999999</v>
      </c>
      <c r="I433" s="5">
        <v>49.598692999999997</v>
      </c>
      <c r="J433" s="5">
        <v>1.4818629999999999</v>
      </c>
      <c r="K433" s="5">
        <v>9.1360159999999997</v>
      </c>
      <c r="L433" s="5">
        <v>0.136744</v>
      </c>
      <c r="M433" s="53">
        <v>0.15987100000000001</v>
      </c>
      <c r="N433" s="5">
        <v>0.112744</v>
      </c>
      <c r="O433" s="5">
        <v>101154</v>
      </c>
      <c r="P433" s="5">
        <v>21.7</v>
      </c>
      <c r="Q433" s="5">
        <v>60</v>
      </c>
      <c r="R433" s="5">
        <v>1.1881999999999999</v>
      </c>
      <c r="S433" s="5" t="s">
        <v>913</v>
      </c>
      <c r="T433" s="5" t="s">
        <v>914</v>
      </c>
      <c r="U433" s="77">
        <v>1260</v>
      </c>
      <c r="V433" s="34">
        <v>59.09992485079087</v>
      </c>
      <c r="W433" s="2">
        <v>1.1824543025297702</v>
      </c>
      <c r="X433" s="2">
        <v>42.351212326934331</v>
      </c>
      <c r="Y433" s="2">
        <v>-48.871269759042939</v>
      </c>
      <c r="Z433" s="80">
        <f>VLOOKUP(U433,BG!$A$2:$F$55,4)</f>
        <v>17.060539381894493</v>
      </c>
      <c r="AA433" s="80">
        <f>VLOOKUP(U433,BG!$A$2:$F$55,5)</f>
        <v>0.62250848366137879</v>
      </c>
      <c r="AB433" s="4">
        <f>VLOOKUP(U433+1,BG!$A$2:$F$55,4)</f>
        <v>17.126142966056918</v>
      </c>
      <c r="AC433" s="4">
        <f>VLOOKUP(U433+1,BG!$A$2:$F$55,5)</f>
        <v>0.6289107227806644</v>
      </c>
      <c r="AD433" s="3">
        <f>COUNTIF($U$2:U433,U433)</f>
        <v>15</v>
      </c>
      <c r="AE433" s="3">
        <f t="shared" si="100"/>
        <v>19</v>
      </c>
      <c r="AF433" s="3">
        <f t="shared" si="103"/>
        <v>4</v>
      </c>
      <c r="AG433" s="3">
        <f t="shared" si="104"/>
        <v>14</v>
      </c>
      <c r="AH433" s="81">
        <f t="shared" si="101"/>
        <v>17.111564391798602</v>
      </c>
      <c r="AI433" s="81">
        <f t="shared" si="102"/>
        <v>0.62748800297637874</v>
      </c>
      <c r="AJ433" s="83">
        <v>0.954901</v>
      </c>
      <c r="AK433" s="83">
        <v>45.337200000000003</v>
      </c>
      <c r="AL433" s="84">
        <f t="shared" si="105"/>
        <v>43.292537617200004</v>
      </c>
      <c r="AM433" s="84">
        <f t="shared" si="115"/>
        <v>50.078373233335341</v>
      </c>
      <c r="AN433" s="84">
        <f t="shared" si="106"/>
        <v>10.737301368011417</v>
      </c>
      <c r="AO433" s="84">
        <f t="shared" si="107"/>
        <v>39.341071865323926</v>
      </c>
      <c r="AP433" s="85">
        <f t="shared" si="108"/>
        <v>0.10044123264874708</v>
      </c>
      <c r="AQ433" s="85">
        <f t="shared" si="109"/>
        <v>3.9514657518760785</v>
      </c>
      <c r="AR433" s="86">
        <f t="shared" si="110"/>
        <v>0</v>
      </c>
      <c r="AS433" s="88">
        <f t="shared" si="111"/>
        <v>1962.7624364585199</v>
      </c>
      <c r="AT433" s="88">
        <f t="shared" si="112"/>
        <v>2120.87981779245</v>
      </c>
      <c r="AU433" s="88">
        <f t="shared" si="113"/>
        <v>6.7375277927690247</v>
      </c>
      <c r="AV433" s="88">
        <f t="shared" si="114"/>
        <v>2114.142289999681</v>
      </c>
    </row>
    <row r="434" spans="1:48" x14ac:dyDescent="0.25">
      <c r="A434">
        <v>23</v>
      </c>
      <c r="B434" s="52">
        <v>19</v>
      </c>
      <c r="C434" s="5" t="s">
        <v>884</v>
      </c>
      <c r="D434" s="5">
        <v>-800</v>
      </c>
      <c r="E434" s="5">
        <v>415.99874999999997</v>
      </c>
      <c r="F434" s="5">
        <v>120</v>
      </c>
      <c r="G434" s="5">
        <v>0.148147</v>
      </c>
      <c r="H434" s="5">
        <v>0.194493</v>
      </c>
      <c r="I434" s="5">
        <v>49.733217000000003</v>
      </c>
      <c r="J434" s="5">
        <v>1.494556</v>
      </c>
      <c r="K434" s="5">
        <v>9.1483849999999993</v>
      </c>
      <c r="L434" s="5">
        <v>0.137739</v>
      </c>
      <c r="M434" s="53">
        <v>0.148147</v>
      </c>
      <c r="N434" s="5">
        <v>7.2697999999999999E-2</v>
      </c>
      <c r="O434" s="5">
        <v>101154</v>
      </c>
      <c r="P434" s="5">
        <v>21.7</v>
      </c>
      <c r="Q434" s="5">
        <v>60</v>
      </c>
      <c r="R434" s="5">
        <v>1.1881999999999999</v>
      </c>
      <c r="S434" s="5" t="s">
        <v>915</v>
      </c>
      <c r="T434" s="5" t="s">
        <v>916</v>
      </c>
      <c r="U434" s="77">
        <v>1260</v>
      </c>
      <c r="V434" s="34">
        <v>44.833828261689121</v>
      </c>
      <c r="W434" s="2">
        <v>1.5406701766934416</v>
      </c>
      <c r="X434" s="2">
        <v>24.049116098655674</v>
      </c>
      <c r="Y434" s="2">
        <v>-54.571871341204705</v>
      </c>
      <c r="Z434" s="80">
        <f>VLOOKUP(U434,BG!$A$2:$F$55,4)</f>
        <v>17.060539381894493</v>
      </c>
      <c r="AA434" s="80">
        <f>VLOOKUP(U434,BG!$A$2:$F$55,5)</f>
        <v>0.62250848366137879</v>
      </c>
      <c r="AB434" s="4">
        <f>VLOOKUP(U434+1,BG!$A$2:$F$55,4)</f>
        <v>17.126142966056918</v>
      </c>
      <c r="AC434" s="4">
        <f>VLOOKUP(U434+1,BG!$A$2:$F$55,5)</f>
        <v>0.6289107227806644</v>
      </c>
      <c r="AD434" s="3">
        <f>COUNTIF($U$2:U434,U434)</f>
        <v>16</v>
      </c>
      <c r="AE434" s="3">
        <f t="shared" si="100"/>
        <v>19</v>
      </c>
      <c r="AF434" s="3">
        <f t="shared" si="103"/>
        <v>3</v>
      </c>
      <c r="AG434" s="3">
        <f t="shared" si="104"/>
        <v>15</v>
      </c>
      <c r="AH434" s="81">
        <f t="shared" si="101"/>
        <v>17.115209035363179</v>
      </c>
      <c r="AI434" s="81">
        <f t="shared" si="102"/>
        <v>0.62784368292745008</v>
      </c>
      <c r="AJ434" s="83">
        <v>0.97390500000000002</v>
      </c>
      <c r="AK434" s="83">
        <v>25.296800000000001</v>
      </c>
      <c r="AL434" s="84">
        <f t="shared" si="105"/>
        <v>24.636680004000002</v>
      </c>
      <c r="AM434" s="84">
        <f t="shared" si="115"/>
        <v>37.051755949036931</v>
      </c>
      <c r="AN434" s="84">
        <f t="shared" si="106"/>
        <v>10.745675874835589</v>
      </c>
      <c r="AO434" s="84">
        <f t="shared" si="107"/>
        <v>26.30608007420134</v>
      </c>
      <c r="AP434" s="85">
        <f t="shared" si="108"/>
        <v>6.3460616917932089E-2</v>
      </c>
      <c r="AQ434" s="85">
        <f t="shared" si="109"/>
        <v>1.6694000702013376</v>
      </c>
      <c r="AR434" s="86">
        <f t="shared" si="110"/>
        <v>0</v>
      </c>
      <c r="AS434" s="88">
        <f t="shared" si="111"/>
        <v>623.22916672518727</v>
      </c>
      <c r="AT434" s="88">
        <f t="shared" si="112"/>
        <v>891.0619804774451</v>
      </c>
      <c r="AU434" s="88">
        <f t="shared" si="113"/>
        <v>6.7466047168014249</v>
      </c>
      <c r="AV434" s="88">
        <f t="shared" si="114"/>
        <v>884.31537576064363</v>
      </c>
    </row>
    <row r="435" spans="1:48" x14ac:dyDescent="0.25">
      <c r="A435">
        <v>23</v>
      </c>
      <c r="B435" s="52">
        <v>20</v>
      </c>
      <c r="C435" s="5" t="s">
        <v>884</v>
      </c>
      <c r="D435" s="5">
        <v>-800</v>
      </c>
      <c r="E435" s="5">
        <v>467.99874999999997</v>
      </c>
      <c r="F435" s="5">
        <v>120</v>
      </c>
      <c r="G435" s="5">
        <v>0.149753</v>
      </c>
      <c r="H435" s="5">
        <v>0.194413</v>
      </c>
      <c r="I435" s="5">
        <v>49.713186</v>
      </c>
      <c r="J435" s="5">
        <v>1.4818560000000001</v>
      </c>
      <c r="K435" s="5">
        <v>9.1465610000000002</v>
      </c>
      <c r="L435" s="5">
        <v>0.13644800000000001</v>
      </c>
      <c r="M435" s="53">
        <v>0.149753</v>
      </c>
      <c r="N435" s="5">
        <v>4.0195000000000002E-2</v>
      </c>
      <c r="O435" s="5">
        <v>101154</v>
      </c>
      <c r="P435" s="5">
        <v>21.7</v>
      </c>
      <c r="Q435" s="5">
        <v>60</v>
      </c>
      <c r="R435" s="5">
        <v>1.1881999999999999</v>
      </c>
      <c r="S435" s="5" t="s">
        <v>917</v>
      </c>
      <c r="T435" s="5" t="s">
        <v>918</v>
      </c>
      <c r="U435" s="77">
        <v>1260</v>
      </c>
      <c r="V435" s="34">
        <v>42.227444950150705</v>
      </c>
      <c r="W435" s="2">
        <v>2.6791335932192428</v>
      </c>
      <c r="X435" s="2">
        <v>12.780241532404709</v>
      </c>
      <c r="Y435" s="2">
        <v>-58.355421113132167</v>
      </c>
      <c r="Z435" s="80">
        <f>VLOOKUP(U435,BG!$A$2:$F$55,4)</f>
        <v>17.060539381894493</v>
      </c>
      <c r="AA435" s="80">
        <f>VLOOKUP(U435,BG!$A$2:$F$55,5)</f>
        <v>0.62250848366137879</v>
      </c>
      <c r="AB435" s="4">
        <f>VLOOKUP(U435+1,BG!$A$2:$F$55,4)</f>
        <v>17.126142966056918</v>
      </c>
      <c r="AC435" s="4">
        <f>VLOOKUP(U435+1,BG!$A$2:$F$55,5)</f>
        <v>0.6289107227806644</v>
      </c>
      <c r="AD435" s="3">
        <f>COUNTIF($U$2:U435,U435)</f>
        <v>17</v>
      </c>
      <c r="AE435" s="3">
        <f t="shared" si="100"/>
        <v>19</v>
      </c>
      <c r="AF435" s="3">
        <f t="shared" si="103"/>
        <v>2</v>
      </c>
      <c r="AG435" s="3">
        <f t="shared" si="104"/>
        <v>16</v>
      </c>
      <c r="AH435" s="81">
        <f t="shared" si="101"/>
        <v>17.11885367892776</v>
      </c>
      <c r="AI435" s="81">
        <f t="shared" si="102"/>
        <v>0.62819936287852152</v>
      </c>
      <c r="AJ435" s="83">
        <v>1.62998</v>
      </c>
      <c r="AK435" s="83">
        <v>13.567399999999999</v>
      </c>
      <c r="AL435" s="84">
        <f t="shared" si="105"/>
        <v>22.114590651999997</v>
      </c>
      <c r="AM435" s="84">
        <f t="shared" si="115"/>
        <v>34.239974418921229</v>
      </c>
      <c r="AN435" s="84">
        <f t="shared" si="106"/>
        <v>10.754052974313053</v>
      </c>
      <c r="AO435" s="84">
        <f t="shared" si="107"/>
        <v>23.485921444608174</v>
      </c>
      <c r="AP435" s="85">
        <f t="shared" si="108"/>
        <v>5.8389482219911061E-2</v>
      </c>
      <c r="AQ435" s="85">
        <f t="shared" si="109"/>
        <v>1.3713307926081768</v>
      </c>
      <c r="AR435" s="86">
        <f t="shared" si="110"/>
        <v>0</v>
      </c>
      <c r="AS435" s="88">
        <f t="shared" si="111"/>
        <v>300.03749721194475</v>
      </c>
      <c r="AT435" s="88">
        <f t="shared" si="112"/>
        <v>437.59514313717187</v>
      </c>
      <c r="AU435" s="88">
        <f t="shared" si="113"/>
        <v>6.7556892268253295</v>
      </c>
      <c r="AV435" s="88">
        <f t="shared" si="114"/>
        <v>430.83945391034655</v>
      </c>
    </row>
    <row r="436" spans="1:48" x14ac:dyDescent="0.25">
      <c r="A436">
        <v>23</v>
      </c>
      <c r="B436" s="52">
        <v>21</v>
      </c>
      <c r="C436" s="5" t="s">
        <v>884</v>
      </c>
      <c r="D436" s="5">
        <v>-800</v>
      </c>
      <c r="E436" s="5">
        <v>519.99874999999997</v>
      </c>
      <c r="F436" s="5">
        <v>120</v>
      </c>
      <c r="G436" s="5">
        <v>0.14584900000000001</v>
      </c>
      <c r="H436" s="5">
        <v>0.19445399999999999</v>
      </c>
      <c r="I436" s="5">
        <v>49.723503000000001</v>
      </c>
      <c r="J436" s="5">
        <v>1.5101960000000001</v>
      </c>
      <c r="K436" s="5">
        <v>9.1474689999999992</v>
      </c>
      <c r="L436" s="5">
        <v>0.13916500000000001</v>
      </c>
      <c r="M436" s="53">
        <v>0.14584900000000001</v>
      </c>
      <c r="N436" s="5">
        <v>4.1424999999999997E-2</v>
      </c>
      <c r="O436" s="5">
        <v>101154</v>
      </c>
      <c r="P436" s="5">
        <v>21.7</v>
      </c>
      <c r="Q436" s="5">
        <v>60</v>
      </c>
      <c r="R436" s="5">
        <v>1.1881999999999999</v>
      </c>
      <c r="S436" s="5" t="s">
        <v>919</v>
      </c>
      <c r="T436" s="5" t="s">
        <v>920</v>
      </c>
      <c r="U436" s="77">
        <v>1260</v>
      </c>
      <c r="V436" s="34">
        <v>34.807074659909581</v>
      </c>
      <c r="W436" s="2">
        <v>2.4249030391058519</v>
      </c>
      <c r="X436" s="2">
        <v>13.42733365269995</v>
      </c>
      <c r="Y436" s="2">
        <v>-57.575825000305173</v>
      </c>
      <c r="Z436" s="80">
        <f>VLOOKUP(U436,BG!$A$2:$F$55,4)</f>
        <v>17.060539381894493</v>
      </c>
      <c r="AA436" s="80">
        <f>VLOOKUP(U436,BG!$A$2:$F$55,5)</f>
        <v>0.62250848366137879</v>
      </c>
      <c r="AB436" s="4">
        <f>VLOOKUP(U436+1,BG!$A$2:$F$55,4)</f>
        <v>17.126142966056918</v>
      </c>
      <c r="AC436" s="4">
        <f>VLOOKUP(U436+1,BG!$A$2:$F$55,5)</f>
        <v>0.6289107227806644</v>
      </c>
      <c r="AD436" s="3">
        <f>COUNTIF($U$2:U436,U436)</f>
        <v>18</v>
      </c>
      <c r="AE436" s="3">
        <f t="shared" si="100"/>
        <v>19</v>
      </c>
      <c r="AF436" s="3">
        <f t="shared" si="103"/>
        <v>1</v>
      </c>
      <c r="AG436" s="3">
        <f t="shared" si="104"/>
        <v>17</v>
      </c>
      <c r="AH436" s="81">
        <f t="shared" si="101"/>
        <v>17.122498322492341</v>
      </c>
      <c r="AI436" s="81">
        <f t="shared" si="102"/>
        <v>0.62855504282959307</v>
      </c>
      <c r="AJ436" s="83">
        <v>1.4844599999999999</v>
      </c>
      <c r="AK436" s="83">
        <v>13.9733</v>
      </c>
      <c r="AL436" s="84">
        <f t="shared" si="105"/>
        <v>20.742804917999997</v>
      </c>
      <c r="AM436" s="84">
        <f t="shared" si="115"/>
        <v>32.55998218152039</v>
      </c>
      <c r="AN436" s="84">
        <f t="shared" si="106"/>
        <v>10.762432666443809</v>
      </c>
      <c r="AO436" s="84">
        <f t="shared" si="107"/>
        <v>21.797549515076582</v>
      </c>
      <c r="AP436" s="85">
        <f t="shared" si="108"/>
        <v>4.838821888428587E-2</v>
      </c>
      <c r="AQ436" s="85">
        <f t="shared" si="109"/>
        <v>1.054744597076585</v>
      </c>
      <c r="AR436" s="86">
        <f t="shared" si="110"/>
        <v>0</v>
      </c>
      <c r="AS436" s="88">
        <f t="shared" si="111"/>
        <v>289.84543596068937</v>
      </c>
      <c r="AT436" s="88">
        <f t="shared" si="112"/>
        <v>437.19374447723942</v>
      </c>
      <c r="AU436" s="88">
        <f t="shared" si="113"/>
        <v>6.7647813256071991</v>
      </c>
      <c r="AV436" s="88">
        <f t="shared" si="114"/>
        <v>430.42896315163222</v>
      </c>
    </row>
    <row r="437" spans="1:48" x14ac:dyDescent="0.25">
      <c r="A437">
        <v>23</v>
      </c>
      <c r="B437" s="52">
        <v>22</v>
      </c>
      <c r="C437" s="5" t="s">
        <v>884</v>
      </c>
      <c r="D437" s="5">
        <v>-800</v>
      </c>
      <c r="E437" s="5">
        <v>571.99874999999997</v>
      </c>
      <c r="F437" s="5">
        <v>120</v>
      </c>
      <c r="G437" s="5">
        <v>0.13946900000000001</v>
      </c>
      <c r="H437" s="5">
        <v>0.19439500000000001</v>
      </c>
      <c r="I437" s="5">
        <v>49.708677999999999</v>
      </c>
      <c r="J437" s="5">
        <v>1.4804790000000001</v>
      </c>
      <c r="K437" s="5">
        <v>9.1461459999999999</v>
      </c>
      <c r="L437" s="5">
        <v>0.13648399999999999</v>
      </c>
      <c r="M437" s="53">
        <v>0.13946900000000001</v>
      </c>
      <c r="N437" s="5">
        <v>2.6977999999999999E-2</v>
      </c>
      <c r="O437" s="5">
        <v>101154</v>
      </c>
      <c r="P437" s="5">
        <v>21.7</v>
      </c>
      <c r="Q437" s="5">
        <v>60</v>
      </c>
      <c r="R437" s="5">
        <v>1.1881999999999999</v>
      </c>
      <c r="S437" s="5" t="s">
        <v>921</v>
      </c>
      <c r="T437" s="5" t="s">
        <v>922</v>
      </c>
      <c r="U437" s="77">
        <v>1260</v>
      </c>
      <c r="V437" s="34">
        <v>25.227225152771478</v>
      </c>
      <c r="W437" s="2">
        <v>3.2761047142299096</v>
      </c>
      <c r="X437" s="2">
        <v>8.085455134661089</v>
      </c>
      <c r="Y437" s="2">
        <v>-59.651958998929032</v>
      </c>
      <c r="Z437" s="80">
        <f>VLOOKUP(U437,BG!$A$2:$F$55,4)</f>
        <v>17.060539381894493</v>
      </c>
      <c r="AA437" s="80">
        <f>VLOOKUP(U437,BG!$A$2:$F$55,5)</f>
        <v>0.62250848366137879</v>
      </c>
      <c r="AB437" s="4">
        <f>VLOOKUP(U437+1,BG!$A$2:$F$55,4)</f>
        <v>17.126142966056918</v>
      </c>
      <c r="AC437" s="4">
        <f>VLOOKUP(U437+1,BG!$A$2:$F$55,5)</f>
        <v>0.6289107227806644</v>
      </c>
      <c r="AD437" s="3">
        <f>COUNTIF($U$2:U437,U437)</f>
        <v>19</v>
      </c>
      <c r="AE437" s="3">
        <f t="shared" si="100"/>
        <v>19</v>
      </c>
      <c r="AF437" s="3">
        <f t="shared" si="103"/>
        <v>0</v>
      </c>
      <c r="AG437" s="3">
        <f t="shared" si="104"/>
        <v>18</v>
      </c>
      <c r="AH437" s="81">
        <f t="shared" si="101"/>
        <v>17.126142966056918</v>
      </c>
      <c r="AI437" s="81">
        <f t="shared" si="102"/>
        <v>0.6289107227806644</v>
      </c>
      <c r="AJ437" s="83">
        <v>1.6138399999999999</v>
      </c>
      <c r="AK437" s="83">
        <v>11.6365</v>
      </c>
      <c r="AL437" s="84">
        <f t="shared" si="105"/>
        <v>18.779449159999999</v>
      </c>
      <c r="AM437" s="84">
        <f t="shared" si="115"/>
        <v>26.488797683357621</v>
      </c>
      <c r="AN437" s="84">
        <f t="shared" si="106"/>
        <v>10.770814951227848</v>
      </c>
      <c r="AO437" s="84">
        <f t="shared" si="107"/>
        <v>15.717982732129773</v>
      </c>
      <c r="AP437" s="85">
        <f t="shared" si="108"/>
        <v>0.19477476722328729</v>
      </c>
      <c r="AQ437" s="85">
        <f t="shared" si="109"/>
        <v>3.0614664278702257</v>
      </c>
      <c r="AR437" s="86">
        <f t="shared" si="110"/>
        <v>0</v>
      </c>
      <c r="AS437" s="88">
        <f t="shared" si="111"/>
        <v>218.52706015033999</v>
      </c>
      <c r="AT437" s="88">
        <f t="shared" si="112"/>
        <v>214.17398523990266</v>
      </c>
      <c r="AU437" s="88">
        <f t="shared" si="113"/>
        <v>6.7738810159134921</v>
      </c>
      <c r="AV437" s="88">
        <f t="shared" si="114"/>
        <v>207.40010422398916</v>
      </c>
    </row>
  </sheetData>
  <autoFilter ref="A1:AV437" xr:uid="{D8B298F0-8973-445E-A45F-59F335BE5145}"/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9E598F-5DFA-40ED-B355-6B99CECA21C6}">
  <dimension ref="A1:F55"/>
  <sheetViews>
    <sheetView workbookViewId="0">
      <selection activeCell="F15" sqref="F15"/>
    </sheetView>
  </sheetViews>
  <sheetFormatPr defaultRowHeight="15" x14ac:dyDescent="0.25"/>
  <cols>
    <col min="2" max="2" width="21.7109375" bestFit="1" customWidth="1"/>
  </cols>
  <sheetData>
    <row r="1" spans="1:6" x14ac:dyDescent="0.25">
      <c r="A1" s="75" t="s">
        <v>19</v>
      </c>
      <c r="B1" s="1" t="s">
        <v>17</v>
      </c>
      <c r="C1" s="72" t="s">
        <v>20</v>
      </c>
      <c r="D1" s="71" t="s">
        <v>976</v>
      </c>
      <c r="E1" s="71" t="s">
        <v>977</v>
      </c>
      <c r="F1" s="71" t="s">
        <v>21</v>
      </c>
    </row>
    <row r="2" spans="1:6" x14ac:dyDescent="0.25">
      <c r="A2" s="77">
        <v>1000</v>
      </c>
      <c r="B2" s="10" t="s">
        <v>923</v>
      </c>
      <c r="C2" s="74">
        <v>-1.1071436640000001</v>
      </c>
      <c r="D2" s="71">
        <v>18.192118958634286</v>
      </c>
      <c r="E2" s="71">
        <v>0.95958912820665299</v>
      </c>
      <c r="F2" s="71">
        <v>18.564175118504963</v>
      </c>
    </row>
    <row r="3" spans="1:6" x14ac:dyDescent="0.25">
      <c r="A3" s="77">
        <v>1001</v>
      </c>
      <c r="B3" s="10" t="s">
        <v>924</v>
      </c>
      <c r="C3" s="74">
        <v>8.4319881609999996</v>
      </c>
      <c r="D3" s="71">
        <v>16.857715311350958</v>
      </c>
      <c r="E3" s="71">
        <v>1.0570756383162991</v>
      </c>
      <c r="F3" s="71">
        <v>9.3887065217226571</v>
      </c>
    </row>
    <row r="4" spans="1:6" x14ac:dyDescent="0.25">
      <c r="A4" s="77">
        <v>1010</v>
      </c>
      <c r="B4" s="66" t="s">
        <v>925</v>
      </c>
      <c r="C4" s="74">
        <v>6.9806678700000004</v>
      </c>
      <c r="D4" s="71">
        <v>17.667128630810641</v>
      </c>
      <c r="E4" s="71">
        <v>0.66413276973346635</v>
      </c>
      <c r="F4" s="71">
        <v>4.7523949063169217</v>
      </c>
    </row>
    <row r="5" spans="1:6" x14ac:dyDescent="0.25">
      <c r="A5" s="77">
        <v>1011</v>
      </c>
      <c r="B5" s="66" t="s">
        <v>926</v>
      </c>
      <c r="C5" s="74">
        <v>11.54690385</v>
      </c>
      <c r="D5" s="71">
        <v>22.794086980680678</v>
      </c>
      <c r="E5" s="71">
        <v>0.59159919067940292</v>
      </c>
      <c r="F5" s="71">
        <v>1.9376549508575314</v>
      </c>
    </row>
    <row r="6" spans="1:6" x14ac:dyDescent="0.25">
      <c r="A6" s="77">
        <v>1020</v>
      </c>
      <c r="B6" s="67" t="s">
        <v>927</v>
      </c>
      <c r="C6" s="74">
        <v>10.58879546</v>
      </c>
      <c r="D6" s="71">
        <v>15.890105072884921</v>
      </c>
      <c r="E6" s="71">
        <v>1.0125530342922053</v>
      </c>
      <c r="F6" s="71">
        <v>5.501014013442056</v>
      </c>
    </row>
    <row r="7" spans="1:6" x14ac:dyDescent="0.25">
      <c r="A7" s="77">
        <v>1021</v>
      </c>
      <c r="B7" s="67" t="s">
        <v>928</v>
      </c>
      <c r="C7" s="74">
        <v>13.962730970000001</v>
      </c>
      <c r="D7" s="71">
        <v>14.731618018412622</v>
      </c>
      <c r="E7" s="71">
        <v>1.2516985998598114</v>
      </c>
      <c r="F7" s="71">
        <v>4.4765378997373846</v>
      </c>
    </row>
    <row r="8" spans="1:6" x14ac:dyDescent="0.25">
      <c r="A8" s="77">
        <v>1030</v>
      </c>
      <c r="B8" s="68" t="s">
        <v>929</v>
      </c>
      <c r="C8" s="74">
        <v>1.4051412729999999</v>
      </c>
      <c r="D8" s="71">
        <v>18.550709894629914</v>
      </c>
      <c r="E8" s="71">
        <v>3.3450589446946735</v>
      </c>
      <c r="F8" s="71">
        <v>60.652114661215506</v>
      </c>
    </row>
    <row r="9" spans="1:6" x14ac:dyDescent="0.25">
      <c r="A9" s="77">
        <v>1031</v>
      </c>
      <c r="B9" s="68" t="s">
        <v>930</v>
      </c>
      <c r="C9" s="74">
        <v>20.05933783</v>
      </c>
      <c r="D9" s="71">
        <v>12.458712011489252</v>
      </c>
      <c r="E9" s="71">
        <v>4.1336951361896048</v>
      </c>
      <c r="F9" s="71">
        <v>31.440606241378031</v>
      </c>
    </row>
    <row r="10" spans="1:6" ht="15.75" thickBot="1" x14ac:dyDescent="0.3">
      <c r="A10" s="77">
        <v>1040</v>
      </c>
      <c r="B10" s="67" t="s">
        <v>931</v>
      </c>
      <c r="C10" s="74">
        <v>13.78274779</v>
      </c>
      <c r="D10" s="71">
        <v>14.3278550825703</v>
      </c>
      <c r="E10" s="71">
        <v>0.71218980394337228</v>
      </c>
      <c r="F10" s="71">
        <v>-3.5789384169537088</v>
      </c>
    </row>
    <row r="11" spans="1:6" ht="15.75" thickBot="1" x14ac:dyDescent="0.3">
      <c r="A11" s="76">
        <v>1041</v>
      </c>
      <c r="B11" s="70" t="s">
        <v>932</v>
      </c>
      <c r="C11" s="74">
        <v>49.639915049999999</v>
      </c>
      <c r="D11" s="71">
        <v>14.837765811776757</v>
      </c>
      <c r="E11" s="71">
        <v>0.80588918163130463</v>
      </c>
      <c r="F11" s="71">
        <v>-37.681939908264404</v>
      </c>
    </row>
    <row r="12" spans="1:6" x14ac:dyDescent="0.25">
      <c r="A12" s="76">
        <v>1051</v>
      </c>
      <c r="B12" s="70" t="s">
        <v>932</v>
      </c>
      <c r="C12" s="74">
        <v>49.639915049999999</v>
      </c>
      <c r="D12" s="71">
        <v>14.837765811776757</v>
      </c>
      <c r="E12" s="71">
        <v>0.80588918163130463</v>
      </c>
      <c r="F12" s="71">
        <v>-37.681939908264404</v>
      </c>
    </row>
    <row r="13" spans="1:6" x14ac:dyDescent="0.25">
      <c r="A13" s="77">
        <v>1052</v>
      </c>
      <c r="B13" s="67" t="s">
        <v>933</v>
      </c>
      <c r="C13" s="74">
        <v>65.73860569</v>
      </c>
      <c r="D13" s="71">
        <v>13.291752896484713</v>
      </c>
      <c r="E13" s="71">
        <v>0.89495162933241179</v>
      </c>
      <c r="F13" s="71">
        <v>-53.842973150381297</v>
      </c>
    </row>
    <row r="14" spans="1:6" ht="15.75" thickBot="1" x14ac:dyDescent="0.3">
      <c r="A14" s="77">
        <v>1060</v>
      </c>
      <c r="B14" s="67" t="s">
        <v>934</v>
      </c>
      <c r="C14" s="74">
        <v>55.842933729999999</v>
      </c>
      <c r="D14" s="71">
        <v>14.613249673455245</v>
      </c>
      <c r="E14" s="71">
        <v>0.72458588542376468</v>
      </c>
      <c r="F14" s="71">
        <v>-45.254107216241799</v>
      </c>
    </row>
    <row r="15" spans="1:6" ht="15.75" thickBot="1" x14ac:dyDescent="0.3">
      <c r="A15" s="76">
        <v>1061</v>
      </c>
      <c r="B15" s="70" t="s">
        <v>935</v>
      </c>
      <c r="C15" s="74">
        <v>75.27397268</v>
      </c>
      <c r="D15" s="71">
        <v>17.019146983595888</v>
      </c>
      <c r="E15" s="71">
        <v>0.81477424704928736</v>
      </c>
      <c r="F15" s="71">
        <v>-61.406824924988825</v>
      </c>
    </row>
    <row r="16" spans="1:6" x14ac:dyDescent="0.25">
      <c r="A16" s="76">
        <v>1070</v>
      </c>
      <c r="B16" s="70" t="s">
        <v>935</v>
      </c>
      <c r="C16" s="74">
        <v>75.27397268</v>
      </c>
      <c r="D16" s="71">
        <v>17.019146983595888</v>
      </c>
      <c r="E16" s="71">
        <v>0.81477424704928736</v>
      </c>
      <c r="F16" s="71">
        <v>-61.406824924988825</v>
      </c>
    </row>
    <row r="17" spans="1:6" x14ac:dyDescent="0.25">
      <c r="A17" s="77">
        <v>1071</v>
      </c>
      <c r="B17" s="67" t="s">
        <v>936</v>
      </c>
      <c r="C17" s="74">
        <v>85.354862190000006</v>
      </c>
      <c r="D17" s="71">
        <v>20.250606934658986</v>
      </c>
      <c r="E17" s="71">
        <v>0.74693211110539326</v>
      </c>
      <c r="F17" s="71">
        <v>-70.228843712181884</v>
      </c>
    </row>
    <row r="18" spans="1:6" x14ac:dyDescent="0.25">
      <c r="A18" s="77">
        <v>1080</v>
      </c>
      <c r="B18" s="68" t="s">
        <v>937</v>
      </c>
      <c r="C18" s="74">
        <v>-7.5170630799999998</v>
      </c>
      <c r="D18" s="71">
        <v>15.069129644681414</v>
      </c>
      <c r="E18" s="71">
        <v>0.97064031469867118</v>
      </c>
      <c r="F18" s="71">
        <v>22.143671648999245</v>
      </c>
    </row>
    <row r="19" spans="1:6" ht="15.75" thickBot="1" x14ac:dyDescent="0.3">
      <c r="A19" s="78">
        <v>1081</v>
      </c>
      <c r="B19" s="69" t="s">
        <v>938</v>
      </c>
      <c r="C19" s="74">
        <v>64.135212300000006</v>
      </c>
      <c r="D19" s="71">
        <v>15.316755607420955</v>
      </c>
      <c r="E19" s="71">
        <v>0.92646338453189148</v>
      </c>
      <c r="F19" s="71">
        <v>-49.9447601560707</v>
      </c>
    </row>
    <row r="20" spans="1:6" ht="15.75" thickBot="1" x14ac:dyDescent="0.3">
      <c r="A20" s="78">
        <v>1090</v>
      </c>
      <c r="B20" s="69" t="s">
        <v>938</v>
      </c>
      <c r="C20" s="74">
        <v>64.135212300000006</v>
      </c>
      <c r="D20" s="71">
        <v>15.316755607420955</v>
      </c>
      <c r="E20" s="71">
        <v>0.92646338453189148</v>
      </c>
      <c r="F20" s="71">
        <v>-49.9447601560707</v>
      </c>
    </row>
    <row r="21" spans="1:6" x14ac:dyDescent="0.25">
      <c r="A21" s="77">
        <v>1091</v>
      </c>
      <c r="B21" s="68" t="s">
        <v>939</v>
      </c>
      <c r="C21" s="74">
        <v>107.9014567</v>
      </c>
      <c r="D21" s="71">
        <v>15.080377795035311</v>
      </c>
      <c r="E21" s="71">
        <v>1.1407859266793348</v>
      </c>
      <c r="F21" s="71">
        <v>-90.697740449398339</v>
      </c>
    </row>
    <row r="22" spans="1:6" x14ac:dyDescent="0.25">
      <c r="A22" s="77">
        <v>1100</v>
      </c>
      <c r="B22" s="68" t="s">
        <v>940</v>
      </c>
      <c r="C22" s="74">
        <v>84.694956300000001</v>
      </c>
      <c r="D22" s="71">
        <v>18.368240798356048</v>
      </c>
      <c r="E22" s="71">
        <v>1.0354711477153877</v>
      </c>
      <c r="F22" s="71">
        <v>-65.674726559691479</v>
      </c>
    </row>
    <row r="23" spans="1:6" x14ac:dyDescent="0.25">
      <c r="A23" s="77">
        <v>1101</v>
      </c>
      <c r="B23" s="68" t="s">
        <v>941</v>
      </c>
      <c r="C23" s="74">
        <v>131.610354</v>
      </c>
      <c r="D23" s="71">
        <v>15.27721318011435</v>
      </c>
      <c r="E23" s="71">
        <v>1.878864940931628</v>
      </c>
      <c r="F23" s="71">
        <v>-102.90668655616155</v>
      </c>
    </row>
    <row r="24" spans="1:6" x14ac:dyDescent="0.25">
      <c r="A24" s="77">
        <v>1110</v>
      </c>
      <c r="B24" s="68" t="s">
        <v>942</v>
      </c>
      <c r="C24" s="74">
        <v>114.74855030000001</v>
      </c>
      <c r="D24" s="71">
        <v>14.903289597140027</v>
      </c>
      <c r="E24" s="71">
        <v>1.6565452920433761</v>
      </c>
      <c r="F24" s="71">
        <v>-90.060834819567106</v>
      </c>
    </row>
    <row r="25" spans="1:6" x14ac:dyDescent="0.25">
      <c r="A25" s="77">
        <v>1111</v>
      </c>
      <c r="B25" s="68" t="s">
        <v>943</v>
      </c>
      <c r="C25" s="74">
        <v>168.4165859</v>
      </c>
      <c r="D25" s="71">
        <v>14.540271969019336</v>
      </c>
      <c r="E25" s="71">
        <v>2.7438535310898708</v>
      </c>
      <c r="F25" s="71">
        <v>-128.52009131371585</v>
      </c>
    </row>
    <row r="26" spans="1:6" x14ac:dyDescent="0.25">
      <c r="A26" s="77">
        <v>1120</v>
      </c>
      <c r="B26" s="68" t="s">
        <v>944</v>
      </c>
      <c r="C26" s="74">
        <v>87.180212960000006</v>
      </c>
      <c r="D26" s="71">
        <v>13.523777013690172</v>
      </c>
      <c r="E26" s="71">
        <v>0.72272757179171632</v>
      </c>
      <c r="F26" s="71">
        <v>-77.406242615249127</v>
      </c>
    </row>
    <row r="27" spans="1:6" x14ac:dyDescent="0.25">
      <c r="A27" s="77">
        <v>1121</v>
      </c>
      <c r="B27" s="68" t="s">
        <v>945</v>
      </c>
      <c r="C27" s="74">
        <v>141.41164309999999</v>
      </c>
      <c r="D27" s="71">
        <v>14.624277443164019</v>
      </c>
      <c r="E27" s="71">
        <v>0.65273455056328211</v>
      </c>
      <c r="F27" s="71">
        <v>-131.8656639437113</v>
      </c>
    </row>
    <row r="28" spans="1:6" x14ac:dyDescent="0.25">
      <c r="A28" s="77">
        <v>1130</v>
      </c>
      <c r="B28" s="68" t="s">
        <v>946</v>
      </c>
      <c r="C28" s="74">
        <v>123.1388714</v>
      </c>
      <c r="D28" s="71">
        <v>32.744260072672837</v>
      </c>
      <c r="E28" s="71">
        <v>0.42391844719064559</v>
      </c>
      <c r="F28" s="71">
        <v>-109.25835277836292</v>
      </c>
    </row>
    <row r="29" spans="1:6" x14ac:dyDescent="0.25">
      <c r="A29" s="77">
        <v>1131</v>
      </c>
      <c r="B29" s="68" t="s">
        <v>947</v>
      </c>
      <c r="C29" s="74">
        <v>164.67328560000001</v>
      </c>
      <c r="D29" s="71">
        <v>30.162090090437076</v>
      </c>
      <c r="E29" s="71">
        <v>0.46376937354159786</v>
      </c>
      <c r="F29" s="71">
        <v>-150.68530573083683</v>
      </c>
    </row>
    <row r="30" spans="1:6" x14ac:dyDescent="0.25">
      <c r="A30" s="77">
        <v>1140</v>
      </c>
      <c r="B30" s="68" t="s">
        <v>948</v>
      </c>
      <c r="C30" s="74">
        <v>140.54584370000001</v>
      </c>
      <c r="D30" s="71">
        <v>26.195668687979527</v>
      </c>
      <c r="E30" s="71">
        <v>0.45272959950887282</v>
      </c>
      <c r="F30" s="71">
        <v>-128.68650631073828</v>
      </c>
    </row>
    <row r="31" spans="1:6" ht="15.75" thickBot="1" x14ac:dyDescent="0.3">
      <c r="A31" s="77">
        <v>1141</v>
      </c>
      <c r="B31" s="68" t="s">
        <v>949</v>
      </c>
      <c r="C31" s="74">
        <v>173.4641809</v>
      </c>
      <c r="D31" s="71">
        <v>18.141976712050507</v>
      </c>
      <c r="E31" s="71">
        <v>0.57567780357447917</v>
      </c>
      <c r="F31" s="71">
        <v>-163.01992488836356</v>
      </c>
    </row>
    <row r="32" spans="1:6" x14ac:dyDescent="0.25">
      <c r="A32" s="76">
        <v>1150</v>
      </c>
      <c r="B32" s="23" t="s">
        <v>950</v>
      </c>
      <c r="C32" s="74">
        <v>153.2044314</v>
      </c>
      <c r="D32" s="71">
        <v>28.478502863576335</v>
      </c>
      <c r="E32" s="71">
        <v>0.438412055918872</v>
      </c>
      <c r="F32" s="71">
        <v>-140.71924603852429</v>
      </c>
    </row>
    <row r="33" spans="1:6" x14ac:dyDescent="0.25">
      <c r="A33" s="77">
        <v>1151</v>
      </c>
      <c r="B33" s="68" t="s">
        <v>951</v>
      </c>
      <c r="C33" s="74">
        <v>184.23658209999999</v>
      </c>
      <c r="D33" s="71">
        <v>14.122810093491935</v>
      </c>
      <c r="E33" s="71">
        <v>0.70588304155853121</v>
      </c>
      <c r="F33" s="71">
        <v>-174.26754054379975</v>
      </c>
    </row>
    <row r="34" spans="1:6" x14ac:dyDescent="0.25">
      <c r="A34" s="77">
        <v>1160</v>
      </c>
      <c r="B34" s="68" t="s">
        <v>952</v>
      </c>
      <c r="C34" s="74">
        <v>-1.1598371119999999</v>
      </c>
      <c r="D34" s="71">
        <v>13.279158098717652</v>
      </c>
      <c r="E34" s="71">
        <v>0.75808499804214169</v>
      </c>
      <c r="F34" s="71">
        <v>11.226234679722511</v>
      </c>
    </row>
    <row r="35" spans="1:6" x14ac:dyDescent="0.25">
      <c r="A35" s="77">
        <v>1161</v>
      </c>
      <c r="B35" s="68" t="s">
        <v>953</v>
      </c>
      <c r="C35" s="74">
        <v>40.60241697</v>
      </c>
      <c r="D35" s="71">
        <v>16.487029101344483</v>
      </c>
      <c r="E35" s="71">
        <v>0.65821637347256556</v>
      </c>
      <c r="F35" s="71">
        <v>-29.750559639846166</v>
      </c>
    </row>
    <row r="36" spans="1:6" x14ac:dyDescent="0.25">
      <c r="A36" s="77">
        <v>1170</v>
      </c>
      <c r="B36" s="68" t="s">
        <v>954</v>
      </c>
      <c r="C36" s="74">
        <v>33.564907150000003</v>
      </c>
      <c r="D36" s="71">
        <v>16.221686892919614</v>
      </c>
      <c r="E36" s="71">
        <v>0.65542297484792478</v>
      </c>
      <c r="F36" s="71">
        <v>-22.933025704898149</v>
      </c>
    </row>
    <row r="37" spans="1:6" x14ac:dyDescent="0.25">
      <c r="A37" s="77">
        <v>1171</v>
      </c>
      <c r="B37" s="68" t="s">
        <v>955</v>
      </c>
      <c r="C37" s="74">
        <v>59.163858619999999</v>
      </c>
      <c r="D37" s="71">
        <v>19.269522901595433</v>
      </c>
      <c r="E37" s="71">
        <v>0.65515378403724578</v>
      </c>
      <c r="F37" s="71">
        <v>-46.539265853180154</v>
      </c>
    </row>
    <row r="38" spans="1:6" x14ac:dyDescent="0.25">
      <c r="A38" s="77">
        <v>1180</v>
      </c>
      <c r="B38" s="68" t="s">
        <v>956</v>
      </c>
      <c r="C38" s="74">
        <v>49.77924617</v>
      </c>
      <c r="D38" s="71">
        <v>19.745969989270129</v>
      </c>
      <c r="E38" s="71">
        <v>4.5625783050710327</v>
      </c>
      <c r="F38" s="71">
        <v>40.314982102088535</v>
      </c>
    </row>
    <row r="39" spans="1:6" x14ac:dyDescent="0.25">
      <c r="A39" s="77">
        <v>1181</v>
      </c>
      <c r="B39" s="68" t="s">
        <v>957</v>
      </c>
      <c r="C39" s="74">
        <v>41.068866730000003</v>
      </c>
      <c r="D39" s="71">
        <v>19.325012105725527</v>
      </c>
      <c r="E39" s="71">
        <v>4.6861856795004417</v>
      </c>
      <c r="F39" s="71">
        <v>49.49113810534633</v>
      </c>
    </row>
    <row r="40" spans="1:6" x14ac:dyDescent="0.25">
      <c r="A40" s="77">
        <v>1190</v>
      </c>
      <c r="B40" s="68" t="s">
        <v>958</v>
      </c>
      <c r="C40" s="74">
        <v>38.333253859999999</v>
      </c>
      <c r="D40" s="71">
        <v>19.26405629439579</v>
      </c>
      <c r="E40" s="71">
        <v>4.5591736399938334</v>
      </c>
      <c r="F40" s="71">
        <v>49.49113810534633</v>
      </c>
    </row>
    <row r="41" spans="1:6" x14ac:dyDescent="0.25">
      <c r="A41" s="77">
        <v>1191</v>
      </c>
      <c r="B41" s="68" t="s">
        <v>959</v>
      </c>
      <c r="C41" s="74">
        <v>32.33424582</v>
      </c>
      <c r="D41" s="71">
        <v>14.750589816025142</v>
      </c>
      <c r="E41" s="71">
        <v>5.1304042624866284</v>
      </c>
      <c r="F41" s="71">
        <v>43.342477583840946</v>
      </c>
    </row>
    <row r="42" spans="1:6" x14ac:dyDescent="0.25">
      <c r="A42" s="77">
        <v>1200</v>
      </c>
      <c r="B42" s="68" t="s">
        <v>960</v>
      </c>
      <c r="C42" s="74">
        <v>30.998018439999999</v>
      </c>
      <c r="D42" s="71">
        <v>15.221719021012619</v>
      </c>
      <c r="E42" s="71">
        <v>5.055501641715658</v>
      </c>
      <c r="F42" s="71">
        <v>45.954973411441827</v>
      </c>
    </row>
    <row r="43" spans="1:6" x14ac:dyDescent="0.25">
      <c r="A43" s="77">
        <v>1201</v>
      </c>
      <c r="B43" s="68" t="s">
        <v>961</v>
      </c>
      <c r="C43" s="74">
        <v>26.418653219999999</v>
      </c>
      <c r="D43" s="71">
        <v>17.202521431216109</v>
      </c>
      <c r="E43" s="71">
        <v>4.8092313488826983</v>
      </c>
      <c r="F43" s="71">
        <v>56.308473221564213</v>
      </c>
    </row>
    <row r="44" spans="1:6" x14ac:dyDescent="0.25">
      <c r="A44" s="77">
        <v>1210</v>
      </c>
      <c r="B44" s="68" t="s">
        <v>962</v>
      </c>
      <c r="C44" s="74">
        <v>27.276284629999999</v>
      </c>
      <c r="D44" s="71">
        <v>20.190861380048293</v>
      </c>
      <c r="E44" s="71">
        <v>4.3989679354344187</v>
      </c>
      <c r="F44" s="71">
        <v>61.540024862469522</v>
      </c>
    </row>
    <row r="45" spans="1:6" x14ac:dyDescent="0.25">
      <c r="A45" s="77">
        <v>1211</v>
      </c>
      <c r="B45" s="68" t="s">
        <v>963</v>
      </c>
      <c r="C45" s="74">
        <v>19.516293269999998</v>
      </c>
      <c r="D45" s="71">
        <v>20.603056297232087</v>
      </c>
      <c r="E45" s="71">
        <v>4.3670813703564093</v>
      </c>
      <c r="F45" s="71">
        <v>70.45979000389552</v>
      </c>
    </row>
    <row r="46" spans="1:6" x14ac:dyDescent="0.25">
      <c r="A46" s="77">
        <v>1220</v>
      </c>
      <c r="B46" s="68" t="s">
        <v>964</v>
      </c>
      <c r="C46" s="74">
        <v>20.017185619999999</v>
      </c>
      <c r="D46" s="71">
        <v>20.095034782942069</v>
      </c>
      <c r="E46" s="71">
        <v>4.6359317149480113</v>
      </c>
      <c r="F46" s="71">
        <v>73.140003442559077</v>
      </c>
    </row>
    <row r="47" spans="1:6" x14ac:dyDescent="0.25">
      <c r="A47" s="77">
        <v>1221</v>
      </c>
      <c r="B47" s="68" t="s">
        <v>965</v>
      </c>
      <c r="C47" s="74">
        <v>17.43107457</v>
      </c>
      <c r="D47" s="71">
        <v>22.266088715598478</v>
      </c>
      <c r="E47" s="71">
        <v>4.5493225312618737</v>
      </c>
      <c r="F47" s="71">
        <v>83.866026382697854</v>
      </c>
    </row>
    <row r="48" spans="1:6" x14ac:dyDescent="0.25">
      <c r="A48" s="77">
        <v>1230</v>
      </c>
      <c r="B48" s="68" t="s">
        <v>966</v>
      </c>
      <c r="C48" s="74">
        <v>18.717088560000001</v>
      </c>
      <c r="D48" s="71">
        <v>9.6391308712592352</v>
      </c>
      <c r="E48" s="71">
        <v>1.2212328488777018</v>
      </c>
      <c r="F48" s="71">
        <v>-6.9451155633031929</v>
      </c>
    </row>
    <row r="49" spans="1:6" x14ac:dyDescent="0.25">
      <c r="A49" s="77">
        <v>1231</v>
      </c>
      <c r="B49" s="68" t="s">
        <v>967</v>
      </c>
      <c r="C49" s="74">
        <v>87.198644790000003</v>
      </c>
      <c r="D49" s="71">
        <v>22.837623416264385</v>
      </c>
      <c r="E49" s="71">
        <v>0.60624340813146793</v>
      </c>
      <c r="F49" s="71">
        <v>-73.353163037523871</v>
      </c>
    </row>
    <row r="50" spans="1:6" x14ac:dyDescent="0.25">
      <c r="A50" s="77">
        <v>1240</v>
      </c>
      <c r="B50" s="68" t="s">
        <v>968</v>
      </c>
      <c r="C50" s="74">
        <v>75.391282480000001</v>
      </c>
      <c r="D50" s="71">
        <v>17.721809130259579</v>
      </c>
      <c r="E50" s="71">
        <v>0.58792613683603734</v>
      </c>
      <c r="F50" s="71">
        <v>-64.972415872445168</v>
      </c>
    </row>
    <row r="51" spans="1:6" x14ac:dyDescent="0.25">
      <c r="A51" s="77">
        <v>1241</v>
      </c>
      <c r="B51" s="68" t="s">
        <v>969</v>
      </c>
      <c r="C51" s="74">
        <v>116.9178677</v>
      </c>
      <c r="D51" s="71">
        <v>51.344147161747699</v>
      </c>
      <c r="E51" s="71">
        <v>0.57039475928226968</v>
      </c>
      <c r="F51" s="71">
        <v>-87.631368689606845</v>
      </c>
    </row>
    <row r="52" spans="1:6" x14ac:dyDescent="0.25">
      <c r="A52" s="77">
        <v>1250</v>
      </c>
      <c r="B52" s="68" t="s">
        <v>970</v>
      </c>
      <c r="C52" s="73">
        <v>-0.24439559899999999</v>
      </c>
      <c r="D52" s="71">
        <v>74.931632135854244</v>
      </c>
      <c r="E52" s="71">
        <v>2.3002976718679533</v>
      </c>
      <c r="F52" s="71">
        <v>172.61390663201956</v>
      </c>
    </row>
    <row r="53" spans="1:6" x14ac:dyDescent="0.25">
      <c r="A53" s="77">
        <v>1251</v>
      </c>
      <c r="B53" s="68" t="s">
        <v>971</v>
      </c>
      <c r="C53" s="73">
        <v>4.5358364150000003</v>
      </c>
      <c r="D53" s="71">
        <v>19.769615376111744</v>
      </c>
      <c r="E53" s="71">
        <v>4.3211059157223577</v>
      </c>
      <c r="F53" s="71">
        <v>80.890773636453403</v>
      </c>
    </row>
    <row r="54" spans="1:6" x14ac:dyDescent="0.25">
      <c r="A54" s="77">
        <v>1260</v>
      </c>
      <c r="B54" s="68" t="s">
        <v>972</v>
      </c>
      <c r="C54" s="74">
        <v>1.8898451979999999</v>
      </c>
      <c r="D54" s="71">
        <v>17.060539381894493</v>
      </c>
      <c r="E54" s="71">
        <v>0.62250848366137879</v>
      </c>
      <c r="F54" s="71">
        <v>8.7303426953776544</v>
      </c>
    </row>
    <row r="55" spans="1:6" x14ac:dyDescent="0.25">
      <c r="A55" s="77">
        <v>1261</v>
      </c>
      <c r="B55" s="68" t="s">
        <v>973</v>
      </c>
      <c r="C55" s="74">
        <v>85.743343929999995</v>
      </c>
      <c r="D55" s="71">
        <v>17.126142966056918</v>
      </c>
      <c r="E55" s="71">
        <v>0.6289107227806644</v>
      </c>
      <c r="F55" s="71">
        <v>-74.972365487069055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MT</vt:lpstr>
      <vt:lpstr>MT2</vt:lpstr>
      <vt:lpstr>MT2_2</vt:lpstr>
      <vt:lpstr>MT2_3</vt:lpstr>
      <vt:lpstr>BG</vt:lpstr>
    </vt:vector>
  </TitlesOfParts>
  <Company>SEMILAB Co. Ltd.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Szenka, József</dc:creator>
  <cp:lastModifiedBy>Szenka, József</cp:lastModifiedBy>
  <dcterms:created xsi:type="dcterms:W3CDTF">2023-05-16T20:32:31Z</dcterms:created>
  <dcterms:modified xsi:type="dcterms:W3CDTF">2023-07-06T09:15:55Z</dcterms:modified>
</cp:coreProperties>
</file>